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mikhalkina\Desktop\Мои документы\Релиз Тур\ПРАЙС ЛИСТЫ 2024\ГОРКИ ОТЕЛИ\"/>
    </mc:Choice>
  </mc:AlternateContent>
  <bookViews>
    <workbookView xWindow="0" yWindow="0" windowWidth="9555" windowHeight="5760"/>
  </bookViews>
  <sheets>
    <sheet name="C завтраками| Bed and breakfast" sheetId="3" r:id="rId1"/>
    <sheet name="3=4| COMISS" sheetId="76" state="hidden" r:id="rId2"/>
    <sheet name="3=4| FIT15" sheetId="77" state="hidden" r:id="rId3"/>
    <sheet name="3=4| FIT18" sheetId="78" state="hidden" r:id="rId4"/>
    <sheet name="Наполни своё лето| comiss" sheetId="99" r:id="rId5"/>
    <sheet name="Наполни своё лето | FIT20+35" sheetId="101" state="hidden" r:id="rId6"/>
    <sheet name="Наполни своё лето | FIT18+25 " sheetId="103" state="hidden" r:id="rId7"/>
    <sheet name="Наполни своё лето  | FIT18 " sheetId="102" state="hidden" r:id="rId8"/>
    <sheet name="Наполни своё лето | FIT15" sheetId="104" state="hidden" r:id="rId9"/>
    <sheet name="Каникулы в горах  | comiss" sheetId="98" r:id="rId10"/>
    <sheet name="Каникулы в горах | FIT20+35" sheetId="24" state="hidden" r:id="rId11"/>
    <sheet name="Каникулы в горах  | FIT18" sheetId="97" state="hidden" r:id="rId12"/>
    <sheet name="Каникулы в горах | FIT18+25" sheetId="96" state="hidden" r:id="rId13"/>
    <sheet name="Каникулы в горах  | FIT15" sheetId="95" state="hidden" r:id="rId14"/>
    <sheet name="Отдыхай и Катай |FIT15" sheetId="18" state="hidden" r:id="rId15"/>
    <sheet name="Отдыхай и Катай |FIT20+35" sheetId="86" state="hidden" r:id="rId16"/>
    <sheet name="Отдыхай и Катай |FIT18+25" sheetId="85" state="hidden" r:id="rId17"/>
    <sheet name="Отдыхай и Катай |FIT 18" sheetId="74" state="hidden" r:id="rId18"/>
    <sheet name="Отдыхай и Катай | comiss" sheetId="75" state="hidden" r:id="rId19"/>
    <sheet name="Осенние каникулы |FIT15 " sheetId="71" state="hidden" r:id="rId20"/>
    <sheet name="Осенние каникулы |FIT18" sheetId="72" state="hidden" r:id="rId21"/>
    <sheet name="НЕТТО 15" sheetId="12" state="hidden" r:id="rId22"/>
    <sheet name="НЕТТО 20+35" sheetId="88" state="hidden" r:id="rId23"/>
    <sheet name="НЕТТО 18 +25" sheetId="87" state="hidden" r:id="rId24"/>
    <sheet name="НЕТТО 18" sheetId="54" state="hidden" r:id="rId25"/>
    <sheet name="НЕТТО 20" sheetId="11" state="hidden" r:id="rId26"/>
    <sheet name="НЕТТО 20+25руб." sheetId="38" state="hidden" r:id="rId27"/>
    <sheet name="Early Booking10% BB| FIT15" sheetId="29" state="hidden" r:id="rId28"/>
    <sheet name="Early Booking10% BB| FIT20" sheetId="8" state="hidden" r:id="rId29"/>
    <sheet name="Early Booking10%| FIT20+25руб" sheetId="44" state="hidden" r:id="rId30"/>
    <sheet name="Early Booking10% BB| COMMISSION" sheetId="16" state="hidden" r:id="rId31"/>
    <sheet name="EarlyBook10% 2023 |FIT20+25руб" sheetId="39" state="hidden" r:id="rId32"/>
    <sheet name="Early Booking15% BB| FIT15" sheetId="13" state="hidden" r:id="rId33"/>
    <sheet name="Early Booking15% BB| FIT20 " sheetId="30" state="hidden" r:id="rId34"/>
    <sheet name="EarlyBooking15% |FIT20+25руб." sheetId="40" state="hidden" r:id="rId35"/>
    <sheet name="EarlyBooking15% BB| COMMIS" sheetId="31" state="hidden" r:id="rId36"/>
    <sheet name="Room only| FIT15" sheetId="14" state="hidden" r:id="rId37"/>
    <sheet name="Room only| FIT20" sheetId="10" state="hidden" r:id="rId38"/>
    <sheet name="Room only| FIT20+25руб." sheetId="41" state="hidden" r:id="rId39"/>
    <sheet name="Room only| COMMISSION" sheetId="15" state="hidden" r:id="rId40"/>
    <sheet name="Весенние каникулы | commission" sheetId="25" state="hidden" r:id="rId41"/>
    <sheet name="ЗЭГ |FIT20" sheetId="33" state="hidden" r:id="rId42"/>
    <sheet name="ЗЭГ |FIT20+25руб." sheetId="43" state="hidden" r:id="rId43"/>
    <sheet name="ЗЭГ |COMMISSION" sheetId="34" state="hidden" r:id="rId44"/>
    <sheet name="Осенние каникулы | FIT15" sheetId="45" state="hidden" r:id="rId45"/>
    <sheet name="Осенние каникулы | FIT20" sheetId="46" state="hidden" r:id="rId46"/>
    <sheet name="Осенние каникулы | COMMISSION" sheetId="47" state="hidden" r:id="rId47"/>
    <sheet name="отдыхай и катай" sheetId="17" state="hidden" r:id="rId48"/>
    <sheet name="Отдыхай и Катай |FIT18" sheetId="19" state="hidden" r:id="rId49"/>
    <sheet name="Отдыхай и Катай |commission" sheetId="20" state="hidden" r:id="rId50"/>
    <sheet name="Room only 2024 | FIT15 " sheetId="82" state="hidden" r:id="rId51"/>
    <sheet name="Room only 2024 | FIT20+35" sheetId="90" state="hidden" r:id="rId52"/>
    <sheet name="Room only 2024 | FIT18+25" sheetId="89" state="hidden" r:id="rId53"/>
    <sheet name="Room only 2024 | FIT18" sheetId="83" state="hidden" r:id="rId54"/>
    <sheet name="РБ15% ВВ 2023 | FIT15" sheetId="51" state="hidden" r:id="rId55"/>
    <sheet name="РБ15% ВВ 2023 | FIT18" sheetId="52" state="hidden" r:id="rId56"/>
    <sheet name="РБ15% ВВ 2023 | COMMISSION" sheetId="53" state="hidden" r:id="rId57"/>
    <sheet name="ЯВК 2023 | COMMISSION" sheetId="55" state="hidden" r:id="rId58"/>
    <sheet name="ЯВК 2023 | FIT15" sheetId="56" state="hidden" r:id="rId59"/>
    <sheet name="ЯВК 2023 | FIT18" sheetId="57" state="hidden" r:id="rId60"/>
    <sheet name="ЗЭГ |FIT15" sheetId="32" state="hidden" r:id="rId61"/>
    <sheet name="ЗЭГ |FIT18" sheetId="59" state="hidden" r:id="rId62"/>
    <sheet name="ЗЭГ | COMMISSION" sheetId="60" state="hidden" r:id="rId63"/>
    <sheet name="EarlyBook 10% 2023 |FIT15" sheetId="35" state="hidden" r:id="rId64"/>
    <sheet name="EarlyBook 10% 2023 |FIT18" sheetId="36" state="hidden" r:id="rId65"/>
    <sheet name="EarlyBook 10% 2023 |COMISSION" sheetId="37" state="hidden" r:id="rId66"/>
    <sheet name="EarlyBook 10% 2024 |FIT20+35" sheetId="92" state="hidden" r:id="rId67"/>
    <sheet name="EarlyBook 10% 2024 |FIT18+25" sheetId="91" state="hidden" r:id="rId68"/>
    <sheet name="EarlyBook 10% 2024 |FIT18 " sheetId="69" state="hidden" r:id="rId69"/>
    <sheet name="EarlyBook 10% 2024 |FIT15" sheetId="68" state="hidden" r:id="rId70"/>
    <sheet name="EarlyBook 15% 2024 |FIT18+25" sheetId="93" state="hidden" r:id="rId71"/>
    <sheet name="EarlyBook 15% 2024 |FIT20+35" sheetId="94" state="hidden" r:id="rId72"/>
    <sheet name="EarlyBook 15% 2024 |FIT18  " sheetId="79" state="hidden" r:id="rId73"/>
    <sheet name="EarlyBook 15% 2024 |FIT15" sheetId="80" state="hidden" r:id="rId74"/>
    <sheet name="EarlyBook 15% 2024 |comis" sheetId="81" state="hidden" r:id="rId75"/>
  </sheets>
  <externalReferences>
    <externalReference r:id="rId76"/>
  </externalReferences>
  <calcPr calcId="162913"/>
</workbook>
</file>

<file path=xl/calcChain.xml><?xml version="1.0" encoding="utf-8"?>
<calcChain xmlns="http://schemas.openxmlformats.org/spreadsheetml/2006/main">
  <c r="C5" i="68" l="1"/>
  <c r="D5" i="68"/>
  <c r="E5" i="68"/>
  <c r="F5" i="68"/>
  <c r="G5" i="68"/>
  <c r="H5" i="68"/>
  <c r="I5" i="68"/>
  <c r="J5" i="68"/>
  <c r="K5" i="68"/>
  <c r="L5" i="68"/>
  <c r="M5" i="68"/>
  <c r="N5" i="68"/>
  <c r="O5" i="68"/>
  <c r="P5" i="68"/>
  <c r="Q5" i="68"/>
  <c r="R5" i="68"/>
  <c r="S5" i="68"/>
  <c r="T5" i="68"/>
  <c r="U5" i="68"/>
  <c r="V5" i="68"/>
  <c r="W5" i="68"/>
  <c r="X5" i="68"/>
  <c r="Y5" i="68"/>
  <c r="Z5" i="68"/>
  <c r="AA5" i="68"/>
  <c r="AB5" i="68"/>
  <c r="AC5" i="68"/>
  <c r="AD5" i="68"/>
  <c r="AE5" i="68"/>
  <c r="AF5" i="68"/>
  <c r="AG5" i="68"/>
  <c r="AH5" i="68"/>
  <c r="AI5" i="68"/>
  <c r="AJ5" i="68"/>
  <c r="AK5" i="68"/>
  <c r="AL5" i="68"/>
  <c r="AM5" i="68"/>
  <c r="AN5" i="68"/>
  <c r="AO5" i="68"/>
  <c r="AP5" i="68"/>
  <c r="AQ5" i="68"/>
  <c r="AR5" i="68"/>
  <c r="AS5" i="68"/>
  <c r="AT5" i="68"/>
  <c r="AU5" i="68"/>
  <c r="AV5" i="68"/>
  <c r="AW5" i="68"/>
  <c r="AX5" i="68"/>
  <c r="AY5" i="68"/>
  <c r="AZ5" i="68"/>
  <c r="BA5" i="68"/>
  <c r="C6" i="68"/>
  <c r="D6" i="68"/>
  <c r="E6" i="68"/>
  <c r="F6" i="68"/>
  <c r="G6" i="68"/>
  <c r="H6" i="68"/>
  <c r="I6" i="68"/>
  <c r="J6" i="68"/>
  <c r="K6" i="68"/>
  <c r="L6" i="68"/>
  <c r="M6" i="68"/>
  <c r="N6" i="68"/>
  <c r="O6" i="68"/>
  <c r="P6" i="68"/>
  <c r="Q6" i="68"/>
  <c r="R6" i="68"/>
  <c r="S6" i="68"/>
  <c r="T6" i="68"/>
  <c r="U6" i="68"/>
  <c r="V6" i="68"/>
  <c r="W6" i="68"/>
  <c r="X6" i="68"/>
  <c r="Y6" i="68"/>
  <c r="Z6" i="68"/>
  <c r="AA6" i="68"/>
  <c r="AB6" i="68"/>
  <c r="AC6" i="68"/>
  <c r="AD6" i="68"/>
  <c r="AE6" i="68"/>
  <c r="AF6" i="68"/>
  <c r="AG6" i="68"/>
  <c r="AH6" i="68"/>
  <c r="AI6" i="68"/>
  <c r="AJ6" i="68"/>
  <c r="AK6" i="68"/>
  <c r="AL6" i="68"/>
  <c r="AM6" i="68"/>
  <c r="AN6" i="68"/>
  <c r="AO6" i="68"/>
  <c r="AP6" i="68"/>
  <c r="AQ6" i="68"/>
  <c r="AR6" i="68"/>
  <c r="AS6" i="68"/>
  <c r="AT6" i="68"/>
  <c r="AU6" i="68"/>
  <c r="AV6" i="68"/>
  <c r="AW6" i="68"/>
  <c r="AX6" i="68"/>
  <c r="AY6" i="68"/>
  <c r="AZ6" i="68"/>
  <c r="BA6" i="68"/>
  <c r="C8" i="68"/>
  <c r="D8" i="68"/>
  <c r="E8" i="68"/>
  <c r="F8" i="68"/>
  <c r="G8" i="68"/>
  <c r="H8" i="68"/>
  <c r="I8" i="68"/>
  <c r="J8" i="68"/>
  <c r="K8" i="68"/>
  <c r="L8" i="68"/>
  <c r="M8" i="68"/>
  <c r="N8" i="68"/>
  <c r="O8" i="68"/>
  <c r="P8" i="68"/>
  <c r="Q8" i="68"/>
  <c r="R8" i="68"/>
  <c r="S8" i="68"/>
  <c r="T8" i="68"/>
  <c r="U8" i="68"/>
  <c r="V8" i="68"/>
  <c r="W8" i="68"/>
  <c r="X8" i="68"/>
  <c r="Y8" i="68"/>
  <c r="Z8" i="68"/>
  <c r="AA8" i="68"/>
  <c r="AB8" i="68"/>
  <c r="AC8" i="68"/>
  <c r="AD8" i="68"/>
  <c r="AE8" i="68"/>
  <c r="AF8" i="68"/>
  <c r="AG8" i="68"/>
  <c r="AH8" i="68"/>
  <c r="AI8" i="68"/>
  <c r="AJ8" i="68"/>
  <c r="AK8" i="68"/>
  <c r="AL8" i="68"/>
  <c r="AM8" i="68"/>
  <c r="AN8" i="68"/>
  <c r="AO8" i="68"/>
  <c r="AP8" i="68"/>
  <c r="AQ8" i="68"/>
  <c r="AR8" i="68"/>
  <c r="AS8" i="68"/>
  <c r="AT8" i="68"/>
  <c r="AU8" i="68"/>
  <c r="AV8" i="68"/>
  <c r="AW8" i="68"/>
  <c r="AX8" i="68"/>
  <c r="AY8" i="68"/>
  <c r="AZ8" i="68"/>
  <c r="BA8" i="68"/>
  <c r="C9" i="68"/>
  <c r="D9" i="68"/>
  <c r="E9" i="68"/>
  <c r="F9" i="68"/>
  <c r="G9" i="68"/>
  <c r="H9" i="68"/>
  <c r="I9" i="68"/>
  <c r="J9" i="68"/>
  <c r="K9" i="68"/>
  <c r="L9" i="68"/>
  <c r="M9" i="68"/>
  <c r="N9" i="68"/>
  <c r="O9" i="68"/>
  <c r="P9" i="68"/>
  <c r="Q9" i="68"/>
  <c r="R9" i="68"/>
  <c r="S9" i="68"/>
  <c r="T9" i="68"/>
  <c r="U9" i="68"/>
  <c r="V9" i="68"/>
  <c r="W9" i="68"/>
  <c r="X9" i="68"/>
  <c r="Y9" i="68"/>
  <c r="Z9" i="68"/>
  <c r="AA9" i="68"/>
  <c r="AB9" i="68"/>
  <c r="AC9" i="68"/>
  <c r="AD9" i="68"/>
  <c r="AE9" i="68"/>
  <c r="AF9" i="68"/>
  <c r="AG9" i="68"/>
  <c r="AH9" i="68"/>
  <c r="AI9" i="68"/>
  <c r="AJ9" i="68"/>
  <c r="AK9" i="68"/>
  <c r="AL9" i="68"/>
  <c r="AM9" i="68"/>
  <c r="AN9" i="68"/>
  <c r="AO9" i="68"/>
  <c r="AP9" i="68"/>
  <c r="AQ9" i="68"/>
  <c r="AR9" i="68"/>
  <c r="AS9" i="68"/>
  <c r="AT9" i="68"/>
  <c r="AU9" i="68"/>
  <c r="AV9" i="68"/>
  <c r="AW9" i="68"/>
  <c r="AX9" i="68"/>
  <c r="AY9" i="68"/>
  <c r="AZ9" i="68"/>
  <c r="BA9" i="68"/>
  <c r="C11" i="68"/>
  <c r="D11" i="68"/>
  <c r="E11" i="68"/>
  <c r="F11" i="68"/>
  <c r="G11" i="68"/>
  <c r="H11" i="68"/>
  <c r="I11" i="68"/>
  <c r="J11" i="68"/>
  <c r="K11" i="68"/>
  <c r="L11" i="68"/>
  <c r="M11" i="68"/>
  <c r="N11" i="68"/>
  <c r="O11" i="68"/>
  <c r="P11" i="68"/>
  <c r="Q11" i="68"/>
  <c r="R11" i="68"/>
  <c r="S11" i="68"/>
  <c r="T11" i="68"/>
  <c r="U11" i="68"/>
  <c r="V11" i="68"/>
  <c r="W11" i="68"/>
  <c r="X11" i="68"/>
  <c r="Y11" i="68"/>
  <c r="Z11" i="68"/>
  <c r="AA11" i="68"/>
  <c r="AB11" i="68"/>
  <c r="AC11" i="68"/>
  <c r="AD11" i="68"/>
  <c r="AE11" i="68"/>
  <c r="AF11" i="68"/>
  <c r="AG11" i="68"/>
  <c r="AH11" i="68"/>
  <c r="AI11" i="68"/>
  <c r="AJ11" i="68"/>
  <c r="AK11" i="68"/>
  <c r="AL11" i="68"/>
  <c r="AM11" i="68"/>
  <c r="AN11" i="68"/>
  <c r="AO11" i="68"/>
  <c r="AP11" i="68"/>
  <c r="AQ11" i="68"/>
  <c r="AR11" i="68"/>
  <c r="AS11" i="68"/>
  <c r="AT11" i="68"/>
  <c r="AU11" i="68"/>
  <c r="AV11" i="68"/>
  <c r="AW11" i="68"/>
  <c r="AX11" i="68"/>
  <c r="AY11" i="68"/>
  <c r="AZ11" i="68"/>
  <c r="BA11" i="68"/>
  <c r="C12" i="68"/>
  <c r="D12" i="68"/>
  <c r="E12" i="68"/>
  <c r="F12" i="68"/>
  <c r="G12" i="68"/>
  <c r="H12" i="68"/>
  <c r="I12" i="68"/>
  <c r="J12" i="68"/>
  <c r="K12" i="68"/>
  <c r="L12" i="68"/>
  <c r="M12" i="68"/>
  <c r="N12" i="68"/>
  <c r="O12" i="68"/>
  <c r="P12" i="68"/>
  <c r="Q12" i="68"/>
  <c r="R12" i="68"/>
  <c r="S12" i="68"/>
  <c r="T12" i="68"/>
  <c r="U12" i="68"/>
  <c r="V12" i="68"/>
  <c r="W12" i="68"/>
  <c r="X12" i="68"/>
  <c r="Y12" i="68"/>
  <c r="Z12" i="68"/>
  <c r="AA12" i="68"/>
  <c r="AB12" i="68"/>
  <c r="AC12" i="68"/>
  <c r="AD12" i="68"/>
  <c r="AE12" i="68"/>
  <c r="AF12" i="68"/>
  <c r="AG12" i="68"/>
  <c r="AH12" i="68"/>
  <c r="AI12" i="68"/>
  <c r="AJ12" i="68"/>
  <c r="AK12" i="68"/>
  <c r="AL12" i="68"/>
  <c r="AM12" i="68"/>
  <c r="AN12" i="68"/>
  <c r="AO12" i="68"/>
  <c r="AP12" i="68"/>
  <c r="AQ12" i="68"/>
  <c r="AR12" i="68"/>
  <c r="AS12" i="68"/>
  <c r="AT12" i="68"/>
  <c r="AU12" i="68"/>
  <c r="AV12" i="68"/>
  <c r="AW12" i="68"/>
  <c r="AX12" i="68"/>
  <c r="AY12" i="68"/>
  <c r="AZ12" i="68"/>
  <c r="BA12" i="68"/>
  <c r="C14" i="68"/>
  <c r="D14" i="68"/>
  <c r="E14" i="68"/>
  <c r="F14" i="68"/>
  <c r="G14" i="68"/>
  <c r="H14" i="68"/>
  <c r="I14" i="68"/>
  <c r="J14" i="68"/>
  <c r="K14" i="68"/>
  <c r="L14" i="68"/>
  <c r="M14" i="68"/>
  <c r="N14" i="68"/>
  <c r="O14" i="68"/>
  <c r="P14" i="68"/>
  <c r="Q14" i="68"/>
  <c r="R14" i="68"/>
  <c r="S14" i="68"/>
  <c r="T14" i="68"/>
  <c r="U14" i="68"/>
  <c r="V14" i="68"/>
  <c r="W14" i="68"/>
  <c r="X14" i="68"/>
  <c r="Y14" i="68"/>
  <c r="Z14" i="68"/>
  <c r="AA14" i="68"/>
  <c r="AB14" i="68"/>
  <c r="AC14" i="68"/>
  <c r="AD14" i="68"/>
  <c r="AE14" i="68"/>
  <c r="AF14" i="68"/>
  <c r="AG14" i="68"/>
  <c r="AH14" i="68"/>
  <c r="AI14" i="68"/>
  <c r="AJ14" i="68"/>
  <c r="AK14" i="68"/>
  <c r="AL14" i="68"/>
  <c r="AM14" i="68"/>
  <c r="AN14" i="68"/>
  <c r="AO14" i="68"/>
  <c r="AP14" i="68"/>
  <c r="AQ14" i="68"/>
  <c r="AR14" i="68"/>
  <c r="AS14" i="68"/>
  <c r="AT14" i="68"/>
  <c r="AU14" i="68"/>
  <c r="AV14" i="68"/>
  <c r="AW14" i="68"/>
  <c r="AX14" i="68"/>
  <c r="AY14" i="68"/>
  <c r="AZ14" i="68"/>
  <c r="BA14" i="68"/>
  <c r="C15" i="68"/>
  <c r="D15" i="68"/>
  <c r="E15" i="68"/>
  <c r="F15" i="68"/>
  <c r="G15" i="68"/>
  <c r="H15" i="68"/>
  <c r="I15" i="68"/>
  <c r="J15" i="68"/>
  <c r="K15" i="68"/>
  <c r="L15" i="68"/>
  <c r="M15" i="68"/>
  <c r="N15" i="68"/>
  <c r="O15" i="68"/>
  <c r="P15" i="68"/>
  <c r="Q15" i="68"/>
  <c r="R15" i="68"/>
  <c r="S15" i="68"/>
  <c r="T15" i="68"/>
  <c r="U15" i="68"/>
  <c r="V15" i="68"/>
  <c r="W15" i="68"/>
  <c r="X15" i="68"/>
  <c r="Y15" i="68"/>
  <c r="Z15" i="68"/>
  <c r="AA15" i="68"/>
  <c r="AB15" i="68"/>
  <c r="AC15" i="68"/>
  <c r="AD15" i="68"/>
  <c r="AE15" i="68"/>
  <c r="AF15" i="68"/>
  <c r="AG15" i="68"/>
  <c r="AH15" i="68"/>
  <c r="AI15" i="68"/>
  <c r="AJ15" i="68"/>
  <c r="AK15" i="68"/>
  <c r="AL15" i="68"/>
  <c r="AM15" i="68"/>
  <c r="AN15" i="68"/>
  <c r="AO15" i="68"/>
  <c r="AP15" i="68"/>
  <c r="AQ15" i="68"/>
  <c r="AR15" i="68"/>
  <c r="AS15" i="68"/>
  <c r="AT15" i="68"/>
  <c r="AU15" i="68"/>
  <c r="AV15" i="68"/>
  <c r="AW15" i="68"/>
  <c r="AX15" i="68"/>
  <c r="AY15" i="68"/>
  <c r="AZ15" i="68"/>
  <c r="BA15" i="68"/>
  <c r="C17" i="68"/>
  <c r="D17" i="68"/>
  <c r="E17" i="68"/>
  <c r="F17" i="68"/>
  <c r="G17" i="68"/>
  <c r="H17" i="68"/>
  <c r="I17" i="68"/>
  <c r="J17" i="68"/>
  <c r="K17" i="68"/>
  <c r="L17" i="68"/>
  <c r="M17" i="68"/>
  <c r="N17" i="68"/>
  <c r="O17" i="68"/>
  <c r="P17" i="68"/>
  <c r="Q17" i="68"/>
  <c r="R17" i="68"/>
  <c r="S17" i="68"/>
  <c r="T17" i="68"/>
  <c r="U17" i="68"/>
  <c r="V17" i="68"/>
  <c r="W17" i="68"/>
  <c r="X17" i="68"/>
  <c r="Y17" i="68"/>
  <c r="Z17" i="68"/>
  <c r="AA17" i="68"/>
  <c r="AB17" i="68"/>
  <c r="AC17" i="68"/>
  <c r="AD17" i="68"/>
  <c r="AE17" i="68"/>
  <c r="AF17" i="68"/>
  <c r="AG17" i="68"/>
  <c r="AH17" i="68"/>
  <c r="AI17" i="68"/>
  <c r="AJ17" i="68"/>
  <c r="AK17" i="68"/>
  <c r="AL17" i="68"/>
  <c r="AM17" i="68"/>
  <c r="AN17" i="68"/>
  <c r="AO17" i="68"/>
  <c r="AP17" i="68"/>
  <c r="AQ17" i="68"/>
  <c r="AR17" i="68"/>
  <c r="AS17" i="68"/>
  <c r="AT17" i="68"/>
  <c r="AU17" i="68"/>
  <c r="AV17" i="68"/>
  <c r="AW17" i="68"/>
  <c r="AX17" i="68"/>
  <c r="AY17" i="68"/>
  <c r="AZ17" i="68"/>
  <c r="BA17" i="68"/>
  <c r="C18" i="68"/>
  <c r="D18" i="68"/>
  <c r="E18" i="68"/>
  <c r="F18" i="68"/>
  <c r="G18" i="68"/>
  <c r="H18" i="68"/>
  <c r="I18" i="68"/>
  <c r="J18" i="68"/>
  <c r="K18" i="68"/>
  <c r="L18" i="68"/>
  <c r="M18" i="68"/>
  <c r="N18" i="68"/>
  <c r="O18" i="68"/>
  <c r="P18" i="68"/>
  <c r="Q18" i="68"/>
  <c r="R18" i="68"/>
  <c r="S18" i="68"/>
  <c r="T18" i="68"/>
  <c r="U18" i="68"/>
  <c r="V18" i="68"/>
  <c r="W18" i="68"/>
  <c r="X18" i="68"/>
  <c r="Y18" i="68"/>
  <c r="Z18" i="68"/>
  <c r="AA18" i="68"/>
  <c r="AB18" i="68"/>
  <c r="AC18" i="68"/>
  <c r="AD18" i="68"/>
  <c r="AE18" i="68"/>
  <c r="AF18" i="68"/>
  <c r="AG18" i="68"/>
  <c r="AH18" i="68"/>
  <c r="AI18" i="68"/>
  <c r="AJ18" i="68"/>
  <c r="AK18" i="68"/>
  <c r="AL18" i="68"/>
  <c r="AM18" i="68"/>
  <c r="AN18" i="68"/>
  <c r="AO18" i="68"/>
  <c r="AP18" i="68"/>
  <c r="AQ18" i="68"/>
  <c r="AR18" i="68"/>
  <c r="AS18" i="68"/>
  <c r="AT18" i="68"/>
  <c r="AU18" i="68"/>
  <c r="AV18" i="68"/>
  <c r="AW18" i="68"/>
  <c r="AX18" i="68"/>
  <c r="AY18" i="68"/>
  <c r="AZ18" i="68"/>
  <c r="BA18" i="68"/>
  <c r="C20" i="68"/>
  <c r="D20" i="68"/>
  <c r="E20" i="68"/>
  <c r="F20" i="68"/>
  <c r="G20" i="68"/>
  <c r="H20" i="68"/>
  <c r="I20" i="68"/>
  <c r="J20" i="68"/>
  <c r="K20" i="68"/>
  <c r="L20" i="68"/>
  <c r="M20" i="68"/>
  <c r="N20" i="68"/>
  <c r="O20" i="68"/>
  <c r="P20" i="68"/>
  <c r="Q20" i="68"/>
  <c r="R20" i="68"/>
  <c r="S20" i="68"/>
  <c r="T20" i="68"/>
  <c r="U20" i="68"/>
  <c r="V20" i="68"/>
  <c r="W20" i="68"/>
  <c r="X20" i="68"/>
  <c r="Y20" i="68"/>
  <c r="Z20" i="68"/>
  <c r="AA20" i="68"/>
  <c r="AB20" i="68"/>
  <c r="AC20" i="68"/>
  <c r="AD20" i="68"/>
  <c r="AE20" i="68"/>
  <c r="AF20" i="68"/>
  <c r="AG20" i="68"/>
  <c r="AH20" i="68"/>
  <c r="AI20" i="68"/>
  <c r="AJ20" i="68"/>
  <c r="AK20" i="68"/>
  <c r="AL20" i="68"/>
  <c r="AM20" i="68"/>
  <c r="AN20" i="68"/>
  <c r="AO20" i="68"/>
  <c r="AP20" i="68"/>
  <c r="AQ20" i="68"/>
  <c r="AR20" i="68"/>
  <c r="AS20" i="68"/>
  <c r="AT20" i="68"/>
  <c r="AU20" i="68"/>
  <c r="AV20" i="68"/>
  <c r="AW20" i="68"/>
  <c r="AX20" i="68"/>
  <c r="AY20" i="68"/>
  <c r="AZ20" i="68"/>
  <c r="BA20" i="68"/>
  <c r="C21" i="68"/>
  <c r="D21" i="68"/>
  <c r="E21" i="68"/>
  <c r="F21" i="68"/>
  <c r="G21" i="68"/>
  <c r="H21" i="68"/>
  <c r="I21" i="68"/>
  <c r="J21" i="68"/>
  <c r="K21" i="68"/>
  <c r="L21" i="68"/>
  <c r="M21" i="68"/>
  <c r="N21" i="68"/>
  <c r="O21" i="68"/>
  <c r="P21" i="68"/>
  <c r="Q21" i="68"/>
  <c r="R21" i="68"/>
  <c r="S21" i="68"/>
  <c r="T21" i="68"/>
  <c r="U21" i="68"/>
  <c r="V21" i="68"/>
  <c r="W21" i="68"/>
  <c r="X21" i="68"/>
  <c r="Y21" i="68"/>
  <c r="Z21" i="68"/>
  <c r="AA21" i="68"/>
  <c r="AB21" i="68"/>
  <c r="AC21" i="68"/>
  <c r="AD21" i="68"/>
  <c r="AE21" i="68"/>
  <c r="AF21" i="68"/>
  <c r="AG21" i="68"/>
  <c r="AH21" i="68"/>
  <c r="AI21" i="68"/>
  <c r="AJ21" i="68"/>
  <c r="AK21" i="68"/>
  <c r="AL21" i="68"/>
  <c r="AM21" i="68"/>
  <c r="AN21" i="68"/>
  <c r="AO21" i="68"/>
  <c r="AP21" i="68"/>
  <c r="AQ21" i="68"/>
  <c r="AR21" i="68"/>
  <c r="AS21" i="68"/>
  <c r="AT21" i="68"/>
  <c r="AU21" i="68"/>
  <c r="AV21" i="68"/>
  <c r="AW21" i="68"/>
  <c r="AX21" i="68"/>
  <c r="AY21" i="68"/>
  <c r="AZ21" i="68"/>
  <c r="BA21" i="68"/>
  <c r="C24" i="68"/>
  <c r="D24" i="68"/>
  <c r="E24" i="68"/>
  <c r="F24" i="68"/>
  <c r="G24" i="68"/>
  <c r="H24" i="68"/>
  <c r="I24" i="68"/>
  <c r="J24" i="68"/>
  <c r="K24" i="68"/>
  <c r="L24" i="68"/>
  <c r="M24" i="68"/>
  <c r="N24" i="68"/>
  <c r="O24" i="68"/>
  <c r="P24" i="68"/>
  <c r="Q24" i="68"/>
  <c r="R24" i="68"/>
  <c r="S24" i="68"/>
  <c r="T24" i="68"/>
  <c r="U24" i="68"/>
  <c r="V24" i="68"/>
  <c r="W24" i="68"/>
  <c r="X24" i="68"/>
  <c r="Y24" i="68"/>
  <c r="Z24" i="68"/>
  <c r="AA24" i="68"/>
  <c r="AB24" i="68"/>
  <c r="AC24" i="68"/>
  <c r="AD24" i="68"/>
  <c r="AE24" i="68"/>
  <c r="AF24" i="68"/>
  <c r="AG24" i="68"/>
  <c r="AH24" i="68"/>
  <c r="AI24" i="68"/>
  <c r="AJ24" i="68"/>
  <c r="AK24" i="68"/>
  <c r="AL24" i="68"/>
  <c r="AM24" i="68"/>
  <c r="AN24" i="68"/>
  <c r="AO24" i="68"/>
  <c r="AP24" i="68"/>
  <c r="AQ24" i="68"/>
  <c r="AR24" i="68"/>
  <c r="AS24" i="68"/>
  <c r="AT24" i="68"/>
  <c r="AU24" i="68"/>
  <c r="AV24" i="68"/>
  <c r="AW24" i="68"/>
  <c r="AX24" i="68"/>
  <c r="AY24" i="68"/>
  <c r="AZ24" i="68"/>
  <c r="BA24" i="68"/>
  <c r="C25" i="68"/>
  <c r="D25" i="68"/>
  <c r="E25" i="68"/>
  <c r="F25" i="68"/>
  <c r="G25" i="68"/>
  <c r="H25" i="68"/>
  <c r="I25" i="68"/>
  <c r="J25" i="68"/>
  <c r="K25" i="68"/>
  <c r="L25" i="68"/>
  <c r="M25" i="68"/>
  <c r="N25" i="68"/>
  <c r="O25" i="68"/>
  <c r="P25" i="68"/>
  <c r="Q25" i="68"/>
  <c r="R25" i="68"/>
  <c r="S25" i="68"/>
  <c r="T25" i="68"/>
  <c r="U25" i="68"/>
  <c r="V25" i="68"/>
  <c r="W25" i="68"/>
  <c r="X25" i="68"/>
  <c r="Y25" i="68"/>
  <c r="Z25" i="68"/>
  <c r="AA25" i="68"/>
  <c r="AB25" i="68"/>
  <c r="AC25" i="68"/>
  <c r="AD25" i="68"/>
  <c r="AE25" i="68"/>
  <c r="AF25" i="68"/>
  <c r="AG25" i="68"/>
  <c r="AH25" i="68"/>
  <c r="AI25" i="68"/>
  <c r="AJ25" i="68"/>
  <c r="AK25" i="68"/>
  <c r="AL25" i="68"/>
  <c r="AM25" i="68"/>
  <c r="AN25" i="68"/>
  <c r="AO25" i="68"/>
  <c r="AP25" i="68"/>
  <c r="AQ25" i="68"/>
  <c r="AR25" i="68"/>
  <c r="AS25" i="68"/>
  <c r="AT25" i="68"/>
  <c r="AU25" i="68"/>
  <c r="AV25" i="68"/>
  <c r="AW25" i="68"/>
  <c r="AX25" i="68"/>
  <c r="AY25" i="68"/>
  <c r="AZ25" i="68"/>
  <c r="BA25" i="68"/>
  <c r="C27" i="68"/>
  <c r="D27" i="68"/>
  <c r="E27" i="68"/>
  <c r="F27" i="68"/>
  <c r="G27" i="68"/>
  <c r="H27" i="68"/>
  <c r="I27" i="68"/>
  <c r="J27" i="68"/>
  <c r="K27" i="68"/>
  <c r="L27" i="68"/>
  <c r="M27" i="68"/>
  <c r="N27" i="68"/>
  <c r="O27" i="68"/>
  <c r="P27" i="68"/>
  <c r="Q27" i="68"/>
  <c r="R27" i="68"/>
  <c r="S27" i="68"/>
  <c r="T27" i="68"/>
  <c r="U27" i="68"/>
  <c r="V27" i="68"/>
  <c r="W27" i="68"/>
  <c r="X27" i="68"/>
  <c r="Y27" i="68"/>
  <c r="Z27" i="68"/>
  <c r="AA27" i="68"/>
  <c r="AB27" i="68"/>
  <c r="AC27" i="68"/>
  <c r="AD27" i="68"/>
  <c r="AE27" i="68"/>
  <c r="AF27" i="68"/>
  <c r="AG27" i="68"/>
  <c r="AH27" i="68"/>
  <c r="AI27" i="68"/>
  <c r="AJ27" i="68"/>
  <c r="AK27" i="68"/>
  <c r="AL27" i="68"/>
  <c r="AM27" i="68"/>
  <c r="AN27" i="68"/>
  <c r="AO27" i="68"/>
  <c r="AP27" i="68"/>
  <c r="AQ27" i="68"/>
  <c r="AR27" i="68"/>
  <c r="AS27" i="68"/>
  <c r="AT27" i="68"/>
  <c r="AU27" i="68"/>
  <c r="AV27" i="68"/>
  <c r="AW27" i="68"/>
  <c r="AX27" i="68"/>
  <c r="AY27" i="68"/>
  <c r="AZ27" i="68"/>
  <c r="BA27" i="68"/>
  <c r="C28" i="68"/>
  <c r="D28" i="68"/>
  <c r="E28" i="68"/>
  <c r="F28" i="68"/>
  <c r="G28" i="68"/>
  <c r="H28" i="68"/>
  <c r="I28" i="68"/>
  <c r="J28" i="68"/>
  <c r="K28" i="68"/>
  <c r="L28" i="68"/>
  <c r="M28" i="68"/>
  <c r="N28" i="68"/>
  <c r="O28" i="68"/>
  <c r="P28" i="68"/>
  <c r="Q28" i="68"/>
  <c r="R28" i="68"/>
  <c r="S28" i="68"/>
  <c r="T28" i="68"/>
  <c r="U28" i="68"/>
  <c r="V28" i="68"/>
  <c r="W28" i="68"/>
  <c r="X28" i="68"/>
  <c r="Y28" i="68"/>
  <c r="Z28" i="68"/>
  <c r="AA28" i="68"/>
  <c r="AB28" i="68"/>
  <c r="AC28" i="68"/>
  <c r="AD28" i="68"/>
  <c r="AE28" i="68"/>
  <c r="AF28" i="68"/>
  <c r="AG28" i="68"/>
  <c r="AH28" i="68"/>
  <c r="AI28" i="68"/>
  <c r="AJ28" i="68"/>
  <c r="AK28" i="68"/>
  <c r="AL28" i="68"/>
  <c r="AM28" i="68"/>
  <c r="AN28" i="68"/>
  <c r="AO28" i="68"/>
  <c r="AP28" i="68"/>
  <c r="AQ28" i="68"/>
  <c r="AR28" i="68"/>
  <c r="AS28" i="68"/>
  <c r="AT28" i="68"/>
  <c r="AU28" i="68"/>
  <c r="AV28" i="68"/>
  <c r="AW28" i="68"/>
  <c r="AX28" i="68"/>
  <c r="AY28" i="68"/>
  <c r="AZ28" i="68"/>
  <c r="BA28" i="68"/>
  <c r="C30" i="68"/>
  <c r="D30" i="68"/>
  <c r="E30" i="68"/>
  <c r="F30" i="68"/>
  <c r="G30" i="68"/>
  <c r="H30" i="68"/>
  <c r="I30" i="68"/>
  <c r="J30" i="68"/>
  <c r="K30" i="68"/>
  <c r="L30" i="68"/>
  <c r="M30" i="68"/>
  <c r="N30" i="68"/>
  <c r="O30" i="68"/>
  <c r="P30" i="68"/>
  <c r="Q30" i="68"/>
  <c r="R30" i="68"/>
  <c r="S30" i="68"/>
  <c r="T30" i="68"/>
  <c r="U30" i="68"/>
  <c r="V30" i="68"/>
  <c r="W30" i="68"/>
  <c r="X30" i="68"/>
  <c r="Y30" i="68"/>
  <c r="Z30" i="68"/>
  <c r="AA30" i="68"/>
  <c r="AB30" i="68"/>
  <c r="AC30" i="68"/>
  <c r="AD30" i="68"/>
  <c r="AE30" i="68"/>
  <c r="AF30" i="68"/>
  <c r="AG30" i="68"/>
  <c r="AH30" i="68"/>
  <c r="AI30" i="68"/>
  <c r="AJ30" i="68"/>
  <c r="AK30" i="68"/>
  <c r="AL30" i="68"/>
  <c r="AM30" i="68"/>
  <c r="AN30" i="68"/>
  <c r="AO30" i="68"/>
  <c r="AP30" i="68"/>
  <c r="AQ30" i="68"/>
  <c r="AR30" i="68"/>
  <c r="AS30" i="68"/>
  <c r="AT30" i="68"/>
  <c r="AU30" i="68"/>
  <c r="AV30" i="68"/>
  <c r="AW30" i="68"/>
  <c r="AX30" i="68"/>
  <c r="AY30" i="68"/>
  <c r="AZ30" i="68"/>
  <c r="BA30" i="68"/>
  <c r="C31" i="68"/>
  <c r="D31" i="68"/>
  <c r="E31" i="68"/>
  <c r="F31" i="68"/>
  <c r="G31" i="68"/>
  <c r="H31" i="68"/>
  <c r="I31" i="68"/>
  <c r="J31" i="68"/>
  <c r="K31" i="68"/>
  <c r="L31" i="68"/>
  <c r="M31" i="68"/>
  <c r="N31" i="68"/>
  <c r="O31" i="68"/>
  <c r="P31" i="68"/>
  <c r="Q31" i="68"/>
  <c r="R31" i="68"/>
  <c r="S31" i="68"/>
  <c r="T31" i="68"/>
  <c r="U31" i="68"/>
  <c r="V31" i="68"/>
  <c r="W31" i="68"/>
  <c r="X31" i="68"/>
  <c r="Y31" i="68"/>
  <c r="Z31" i="68"/>
  <c r="AA31" i="68"/>
  <c r="AB31" i="68"/>
  <c r="AC31" i="68"/>
  <c r="AD31" i="68"/>
  <c r="AE31" i="68"/>
  <c r="AF31" i="68"/>
  <c r="AG31" i="68"/>
  <c r="AH31" i="68"/>
  <c r="AI31" i="68"/>
  <c r="AJ31" i="68"/>
  <c r="AK31" i="68"/>
  <c r="AL31" i="68"/>
  <c r="AM31" i="68"/>
  <c r="AN31" i="68"/>
  <c r="AO31" i="68"/>
  <c r="AP31" i="68"/>
  <c r="AQ31" i="68"/>
  <c r="AR31" i="68"/>
  <c r="AS31" i="68"/>
  <c r="AT31" i="68"/>
  <c r="AU31" i="68"/>
  <c r="AV31" i="68"/>
  <c r="AW31" i="68"/>
  <c r="AX31" i="68"/>
  <c r="AY31" i="68"/>
  <c r="AZ31" i="68"/>
  <c r="BA31" i="68"/>
  <c r="C33" i="68"/>
  <c r="D33" i="68"/>
  <c r="E33" i="68"/>
  <c r="F33" i="68"/>
  <c r="G33" i="68"/>
  <c r="H33" i="68"/>
  <c r="I33" i="68"/>
  <c r="J33" i="68"/>
  <c r="K33" i="68"/>
  <c r="L33" i="68"/>
  <c r="M33" i="68"/>
  <c r="N33" i="68"/>
  <c r="O33" i="68"/>
  <c r="P33" i="68"/>
  <c r="Q33" i="68"/>
  <c r="R33" i="68"/>
  <c r="S33" i="68"/>
  <c r="T33" i="68"/>
  <c r="U33" i="68"/>
  <c r="V33" i="68"/>
  <c r="W33" i="68"/>
  <c r="X33" i="68"/>
  <c r="Y33" i="68"/>
  <c r="Z33" i="68"/>
  <c r="AA33" i="68"/>
  <c r="AB33" i="68"/>
  <c r="AC33" i="68"/>
  <c r="AD33" i="68"/>
  <c r="AE33" i="68"/>
  <c r="AF33" i="68"/>
  <c r="AG33" i="68"/>
  <c r="AH33" i="68"/>
  <c r="AI33" i="68"/>
  <c r="AJ33" i="68"/>
  <c r="AK33" i="68"/>
  <c r="AL33" i="68"/>
  <c r="AM33" i="68"/>
  <c r="AN33" i="68"/>
  <c r="AO33" i="68"/>
  <c r="AP33" i="68"/>
  <c r="AQ33" i="68"/>
  <c r="AR33" i="68"/>
  <c r="AS33" i="68"/>
  <c r="AT33" i="68"/>
  <c r="AU33" i="68"/>
  <c r="AV33" i="68"/>
  <c r="AW33" i="68"/>
  <c r="AX33" i="68"/>
  <c r="AY33" i="68"/>
  <c r="AZ33" i="68"/>
  <c r="BA33" i="68"/>
  <c r="C34" i="68"/>
  <c r="D34" i="68"/>
  <c r="E34" i="68"/>
  <c r="F34" i="68"/>
  <c r="G34" i="68"/>
  <c r="H34" i="68"/>
  <c r="I34" i="68"/>
  <c r="J34" i="68"/>
  <c r="K34" i="68"/>
  <c r="L34" i="68"/>
  <c r="M34" i="68"/>
  <c r="N34" i="68"/>
  <c r="O34" i="68"/>
  <c r="P34" i="68"/>
  <c r="Q34" i="68"/>
  <c r="R34" i="68"/>
  <c r="S34" i="68"/>
  <c r="T34" i="68"/>
  <c r="U34" i="68"/>
  <c r="V34" i="68"/>
  <c r="W34" i="68"/>
  <c r="X34" i="68"/>
  <c r="Y34" i="68"/>
  <c r="Z34" i="68"/>
  <c r="AA34" i="68"/>
  <c r="AB34" i="68"/>
  <c r="AC34" i="68"/>
  <c r="AD34" i="68"/>
  <c r="AE34" i="68"/>
  <c r="AF34" i="68"/>
  <c r="AG34" i="68"/>
  <c r="AH34" i="68"/>
  <c r="AI34" i="68"/>
  <c r="AJ34" i="68"/>
  <c r="AK34" i="68"/>
  <c r="AL34" i="68"/>
  <c r="AM34" i="68"/>
  <c r="AN34" i="68"/>
  <c r="AO34" i="68"/>
  <c r="AP34" i="68"/>
  <c r="AQ34" i="68"/>
  <c r="AR34" i="68"/>
  <c r="AS34" i="68"/>
  <c r="AT34" i="68"/>
  <c r="AU34" i="68"/>
  <c r="AV34" i="68"/>
  <c r="AW34" i="68"/>
  <c r="AX34" i="68"/>
  <c r="AY34" i="68"/>
  <c r="AZ34" i="68"/>
  <c r="BA34" i="68"/>
  <c r="C36" i="68"/>
  <c r="D36" i="68"/>
  <c r="E36" i="68"/>
  <c r="F36" i="68"/>
  <c r="G36" i="68"/>
  <c r="H36" i="68"/>
  <c r="I36" i="68"/>
  <c r="J36" i="68"/>
  <c r="K36" i="68"/>
  <c r="L36" i="68"/>
  <c r="M36" i="68"/>
  <c r="N36" i="68"/>
  <c r="O36" i="68"/>
  <c r="P36" i="68"/>
  <c r="Q36" i="68"/>
  <c r="R36" i="68"/>
  <c r="S36" i="68"/>
  <c r="T36" i="68"/>
  <c r="U36" i="68"/>
  <c r="V36" i="68"/>
  <c r="W36" i="68"/>
  <c r="X36" i="68"/>
  <c r="Y36" i="68"/>
  <c r="Z36" i="68"/>
  <c r="AA36" i="68"/>
  <c r="AB36" i="68"/>
  <c r="AC36" i="68"/>
  <c r="AD36" i="68"/>
  <c r="AE36" i="68"/>
  <c r="AF36" i="68"/>
  <c r="AG36" i="68"/>
  <c r="AH36" i="68"/>
  <c r="AI36" i="68"/>
  <c r="AJ36" i="68"/>
  <c r="AK36" i="68"/>
  <c r="AL36" i="68"/>
  <c r="AM36" i="68"/>
  <c r="AN36" i="68"/>
  <c r="AO36" i="68"/>
  <c r="AP36" i="68"/>
  <c r="AQ36" i="68"/>
  <c r="AR36" i="68"/>
  <c r="AS36" i="68"/>
  <c r="AT36" i="68"/>
  <c r="AU36" i="68"/>
  <c r="AV36" i="68"/>
  <c r="AW36" i="68"/>
  <c r="AX36" i="68"/>
  <c r="AY36" i="68"/>
  <c r="AZ36" i="68"/>
  <c r="BA36" i="68"/>
  <c r="C37" i="68"/>
  <c r="D37" i="68"/>
  <c r="E37" i="68"/>
  <c r="F37" i="68"/>
  <c r="G37" i="68"/>
  <c r="H37" i="68"/>
  <c r="I37" i="68"/>
  <c r="J37" i="68"/>
  <c r="K37" i="68"/>
  <c r="L37" i="68"/>
  <c r="M37" i="68"/>
  <c r="N37" i="68"/>
  <c r="O37" i="68"/>
  <c r="P37" i="68"/>
  <c r="Q37" i="68"/>
  <c r="R37" i="68"/>
  <c r="S37" i="68"/>
  <c r="T37" i="68"/>
  <c r="U37" i="68"/>
  <c r="V37" i="68"/>
  <c r="W37" i="68"/>
  <c r="X37" i="68"/>
  <c r="Y37" i="68"/>
  <c r="Z37" i="68"/>
  <c r="AA37" i="68"/>
  <c r="AB37" i="68"/>
  <c r="AC37" i="68"/>
  <c r="AD37" i="68"/>
  <c r="AE37" i="68"/>
  <c r="AF37" i="68"/>
  <c r="AG37" i="68"/>
  <c r="AH37" i="68"/>
  <c r="AI37" i="68"/>
  <c r="AJ37" i="68"/>
  <c r="AK37" i="68"/>
  <c r="AL37" i="68"/>
  <c r="AM37" i="68"/>
  <c r="AN37" i="68"/>
  <c r="AO37" i="68"/>
  <c r="AP37" i="68"/>
  <c r="AQ37" i="68"/>
  <c r="AR37" i="68"/>
  <c r="AS37" i="68"/>
  <c r="AT37" i="68"/>
  <c r="AU37" i="68"/>
  <c r="AV37" i="68"/>
  <c r="AW37" i="68"/>
  <c r="AX37" i="68"/>
  <c r="AY37" i="68"/>
  <c r="AZ37" i="68"/>
  <c r="BA37" i="68"/>
  <c r="C39" i="68"/>
  <c r="D39" i="68"/>
  <c r="E39" i="68"/>
  <c r="F39" i="68"/>
  <c r="G39" i="68"/>
  <c r="H39" i="68"/>
  <c r="I39" i="68"/>
  <c r="J39" i="68"/>
  <c r="K39" i="68"/>
  <c r="L39" i="68"/>
  <c r="M39" i="68"/>
  <c r="N39" i="68"/>
  <c r="O39" i="68"/>
  <c r="P39" i="68"/>
  <c r="Q39" i="68"/>
  <c r="R39" i="68"/>
  <c r="S39" i="68"/>
  <c r="T39" i="68"/>
  <c r="U39" i="68"/>
  <c r="V39" i="68"/>
  <c r="W39" i="68"/>
  <c r="X39" i="68"/>
  <c r="Y39" i="68"/>
  <c r="Z39" i="68"/>
  <c r="AA39" i="68"/>
  <c r="AB39" i="68"/>
  <c r="AC39" i="68"/>
  <c r="AD39" i="68"/>
  <c r="AE39" i="68"/>
  <c r="AF39" i="68"/>
  <c r="AG39" i="68"/>
  <c r="AH39" i="68"/>
  <c r="AI39" i="68"/>
  <c r="AJ39" i="68"/>
  <c r="AK39" i="68"/>
  <c r="AL39" i="68"/>
  <c r="AM39" i="68"/>
  <c r="AN39" i="68"/>
  <c r="AO39" i="68"/>
  <c r="AP39" i="68"/>
  <c r="AQ39" i="68"/>
  <c r="AR39" i="68"/>
  <c r="AS39" i="68"/>
  <c r="AT39" i="68"/>
  <c r="AU39" i="68"/>
  <c r="AV39" i="68"/>
  <c r="AW39" i="68"/>
  <c r="AX39" i="68"/>
  <c r="AY39" i="68"/>
  <c r="AZ39" i="68"/>
  <c r="BA39" i="68"/>
  <c r="C40" i="68"/>
  <c r="D40" i="68"/>
  <c r="E40" i="68"/>
  <c r="F40" i="68"/>
  <c r="G40" i="68"/>
  <c r="H40" i="68"/>
  <c r="I40" i="68"/>
  <c r="J40" i="68"/>
  <c r="K40" i="68"/>
  <c r="L40" i="68"/>
  <c r="M40" i="68"/>
  <c r="N40" i="68"/>
  <c r="O40" i="68"/>
  <c r="P40" i="68"/>
  <c r="Q40" i="68"/>
  <c r="R40" i="68"/>
  <c r="S40" i="68"/>
  <c r="T40" i="68"/>
  <c r="U40" i="68"/>
  <c r="V40" i="68"/>
  <c r="W40" i="68"/>
  <c r="X40" i="68"/>
  <c r="Y40" i="68"/>
  <c r="Z40" i="68"/>
  <c r="AA40" i="68"/>
  <c r="AB40" i="68"/>
  <c r="AC40" i="68"/>
  <c r="AD40" i="68"/>
  <c r="AE40" i="68"/>
  <c r="AF40" i="68"/>
  <c r="AG40" i="68"/>
  <c r="AH40" i="68"/>
  <c r="AI40" i="68"/>
  <c r="AJ40" i="68"/>
  <c r="AK40" i="68"/>
  <c r="AL40" i="68"/>
  <c r="AM40" i="68"/>
  <c r="AN40" i="68"/>
  <c r="AO40" i="68"/>
  <c r="AP40" i="68"/>
  <c r="AQ40" i="68"/>
  <c r="AR40" i="68"/>
  <c r="AS40" i="68"/>
  <c r="AT40" i="68"/>
  <c r="AU40" i="68"/>
  <c r="AV40" i="68"/>
  <c r="AW40" i="68"/>
  <c r="AX40" i="68"/>
  <c r="AY40" i="68"/>
  <c r="AZ40" i="68"/>
  <c r="BA40" i="68"/>
  <c r="C5" i="69"/>
  <c r="D5" i="69"/>
  <c r="E5" i="69"/>
  <c r="F5" i="69"/>
  <c r="G5" i="69"/>
  <c r="H5" i="69"/>
  <c r="I5" i="69"/>
  <c r="J5" i="69"/>
  <c r="K5" i="69"/>
  <c r="L5" i="69"/>
  <c r="M5" i="69"/>
  <c r="N5" i="69"/>
  <c r="O5" i="69"/>
  <c r="P5" i="69"/>
  <c r="Q5" i="69"/>
  <c r="R5" i="69"/>
  <c r="S5" i="69"/>
  <c r="T5" i="69"/>
  <c r="U5" i="69"/>
  <c r="V5" i="69"/>
  <c r="W5" i="69"/>
  <c r="X5" i="69"/>
  <c r="Y5" i="69"/>
  <c r="Z5" i="69"/>
  <c r="AA5" i="69"/>
  <c r="AB5" i="69"/>
  <c r="AC5" i="69"/>
  <c r="AD5" i="69"/>
  <c r="AE5" i="69"/>
  <c r="AF5" i="69"/>
  <c r="AG5" i="69"/>
  <c r="AH5" i="69"/>
  <c r="AI5" i="69"/>
  <c r="AJ5" i="69"/>
  <c r="AK5" i="69"/>
  <c r="AL5" i="69"/>
  <c r="AM5" i="69"/>
  <c r="AN5" i="69"/>
  <c r="AO5" i="69"/>
  <c r="AP5" i="69"/>
  <c r="AQ5" i="69"/>
  <c r="AR5" i="69"/>
  <c r="AS5" i="69"/>
  <c r="AT5" i="69"/>
  <c r="AU5" i="69"/>
  <c r="AV5" i="69"/>
  <c r="AW5" i="69"/>
  <c r="AX5" i="69"/>
  <c r="AY5" i="69"/>
  <c r="AZ5" i="69"/>
  <c r="BA5" i="69"/>
  <c r="C6" i="69"/>
  <c r="D6" i="69"/>
  <c r="E6" i="69"/>
  <c r="F6" i="69"/>
  <c r="G6" i="69"/>
  <c r="H6" i="69"/>
  <c r="I6" i="69"/>
  <c r="J6" i="69"/>
  <c r="K6" i="69"/>
  <c r="L6" i="69"/>
  <c r="M6" i="69"/>
  <c r="N6" i="69"/>
  <c r="O6" i="69"/>
  <c r="P6" i="69"/>
  <c r="Q6" i="69"/>
  <c r="R6" i="69"/>
  <c r="S6" i="69"/>
  <c r="T6" i="69"/>
  <c r="U6" i="69"/>
  <c r="V6" i="69"/>
  <c r="W6" i="69"/>
  <c r="X6" i="69"/>
  <c r="Y6" i="69"/>
  <c r="Z6" i="69"/>
  <c r="AA6" i="69"/>
  <c r="AB6" i="69"/>
  <c r="AC6" i="69"/>
  <c r="AD6" i="69"/>
  <c r="AE6" i="69"/>
  <c r="AF6" i="69"/>
  <c r="AG6" i="69"/>
  <c r="AH6" i="69"/>
  <c r="AI6" i="69"/>
  <c r="AJ6" i="69"/>
  <c r="AK6" i="69"/>
  <c r="AL6" i="69"/>
  <c r="AM6" i="69"/>
  <c r="AN6" i="69"/>
  <c r="AO6" i="69"/>
  <c r="AP6" i="69"/>
  <c r="AQ6" i="69"/>
  <c r="AR6" i="69"/>
  <c r="AS6" i="69"/>
  <c r="AT6" i="69"/>
  <c r="AU6" i="69"/>
  <c r="AV6" i="69"/>
  <c r="AW6" i="69"/>
  <c r="AX6" i="69"/>
  <c r="AY6" i="69"/>
  <c r="AZ6" i="69"/>
  <c r="BA6" i="69"/>
  <c r="C8" i="69"/>
  <c r="D8" i="69"/>
  <c r="E8" i="69"/>
  <c r="F8" i="69"/>
  <c r="G8" i="69"/>
  <c r="H8" i="69"/>
  <c r="I8" i="69"/>
  <c r="J8" i="69"/>
  <c r="K8" i="69"/>
  <c r="L8" i="69"/>
  <c r="M8" i="69"/>
  <c r="N8" i="69"/>
  <c r="O8" i="69"/>
  <c r="P8" i="69"/>
  <c r="Q8" i="69"/>
  <c r="R8" i="69"/>
  <c r="S8" i="69"/>
  <c r="T8" i="69"/>
  <c r="U8" i="69"/>
  <c r="V8" i="69"/>
  <c r="W8" i="69"/>
  <c r="X8" i="69"/>
  <c r="Y8" i="69"/>
  <c r="Z8" i="69"/>
  <c r="AA8" i="69"/>
  <c r="AB8" i="69"/>
  <c r="AC8" i="69"/>
  <c r="AD8" i="69"/>
  <c r="AE8" i="69"/>
  <c r="AF8" i="69"/>
  <c r="AG8" i="69"/>
  <c r="AH8" i="69"/>
  <c r="AI8" i="69"/>
  <c r="AJ8" i="69"/>
  <c r="AK8" i="69"/>
  <c r="AL8" i="69"/>
  <c r="AM8" i="69"/>
  <c r="AN8" i="69"/>
  <c r="AO8" i="69"/>
  <c r="AP8" i="69"/>
  <c r="AQ8" i="69"/>
  <c r="AR8" i="69"/>
  <c r="AS8" i="69"/>
  <c r="AT8" i="69"/>
  <c r="AU8" i="69"/>
  <c r="AV8" i="69"/>
  <c r="AW8" i="69"/>
  <c r="AX8" i="69"/>
  <c r="AY8" i="69"/>
  <c r="AZ8" i="69"/>
  <c r="BA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G9" i="69"/>
  <c r="AH9" i="69"/>
  <c r="AI9" i="69"/>
  <c r="AJ9" i="69"/>
  <c r="AK9" i="69"/>
  <c r="AL9" i="69"/>
  <c r="AM9" i="69"/>
  <c r="AN9" i="69"/>
  <c r="AO9" i="69"/>
  <c r="AP9" i="69"/>
  <c r="AQ9" i="69"/>
  <c r="AR9" i="69"/>
  <c r="AS9" i="69"/>
  <c r="AT9" i="69"/>
  <c r="AU9" i="69"/>
  <c r="AV9" i="69"/>
  <c r="AW9" i="69"/>
  <c r="AX9" i="69"/>
  <c r="AY9" i="69"/>
  <c r="AZ9" i="69"/>
  <c r="BA9" i="69"/>
  <c r="C11" i="69"/>
  <c r="D11" i="69"/>
  <c r="E11" i="69"/>
  <c r="F11" i="69"/>
  <c r="G11" i="69"/>
  <c r="H11" i="69"/>
  <c r="I11" i="69"/>
  <c r="J11" i="69"/>
  <c r="K11" i="69"/>
  <c r="L11" i="69"/>
  <c r="M11" i="69"/>
  <c r="N11" i="69"/>
  <c r="O11" i="69"/>
  <c r="P11" i="69"/>
  <c r="Q11" i="69"/>
  <c r="R11" i="69"/>
  <c r="S11" i="69"/>
  <c r="T11" i="69"/>
  <c r="U11" i="69"/>
  <c r="V11" i="69"/>
  <c r="W11" i="69"/>
  <c r="X11" i="69"/>
  <c r="Y11" i="69"/>
  <c r="Z11" i="69"/>
  <c r="AA11" i="69"/>
  <c r="AB11" i="69"/>
  <c r="AC11" i="69"/>
  <c r="AD11" i="69"/>
  <c r="AE11" i="69"/>
  <c r="AF11" i="69"/>
  <c r="AG11" i="69"/>
  <c r="AH11" i="69"/>
  <c r="AI11" i="69"/>
  <c r="AJ11" i="69"/>
  <c r="AK11" i="69"/>
  <c r="AL11" i="69"/>
  <c r="AM11" i="69"/>
  <c r="AN11" i="69"/>
  <c r="AO11" i="69"/>
  <c r="AP11" i="69"/>
  <c r="AQ11" i="69"/>
  <c r="AR11" i="69"/>
  <c r="AS11" i="69"/>
  <c r="AT11" i="69"/>
  <c r="AU11" i="69"/>
  <c r="AV11" i="69"/>
  <c r="AW11" i="69"/>
  <c r="AX11" i="69"/>
  <c r="AY11" i="69"/>
  <c r="AZ11" i="69"/>
  <c r="BA11" i="69"/>
  <c r="C12" i="69"/>
  <c r="D12" i="69"/>
  <c r="E12" i="69"/>
  <c r="F12" i="69"/>
  <c r="G12" i="69"/>
  <c r="H12" i="69"/>
  <c r="I12" i="69"/>
  <c r="J12" i="69"/>
  <c r="K12" i="69"/>
  <c r="L12" i="69"/>
  <c r="M12" i="69"/>
  <c r="N12" i="69"/>
  <c r="O12" i="69"/>
  <c r="P12" i="69"/>
  <c r="Q12" i="69"/>
  <c r="R12" i="69"/>
  <c r="S12" i="69"/>
  <c r="T12" i="69"/>
  <c r="U12" i="69"/>
  <c r="V12" i="69"/>
  <c r="W12" i="69"/>
  <c r="X12" i="69"/>
  <c r="Y12" i="69"/>
  <c r="Z12" i="69"/>
  <c r="AA12" i="69"/>
  <c r="AB12" i="69"/>
  <c r="AC12" i="69"/>
  <c r="AD12" i="69"/>
  <c r="AE12" i="69"/>
  <c r="AF12" i="69"/>
  <c r="AG12" i="69"/>
  <c r="AH12" i="69"/>
  <c r="AI12" i="69"/>
  <c r="AJ12" i="69"/>
  <c r="AK12" i="69"/>
  <c r="AL12" i="69"/>
  <c r="AM12" i="69"/>
  <c r="AN12" i="69"/>
  <c r="AO12" i="69"/>
  <c r="AP12" i="69"/>
  <c r="AQ12" i="69"/>
  <c r="AR12" i="69"/>
  <c r="AS12" i="69"/>
  <c r="AT12" i="69"/>
  <c r="AU12" i="69"/>
  <c r="AV12" i="69"/>
  <c r="AW12" i="69"/>
  <c r="AX12" i="69"/>
  <c r="AY12" i="69"/>
  <c r="AZ12" i="69"/>
  <c r="BA12"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H14" i="69"/>
  <c r="AI14" i="69"/>
  <c r="AJ14" i="69"/>
  <c r="AK14" i="69"/>
  <c r="AL14" i="69"/>
  <c r="AM14" i="69"/>
  <c r="AN14" i="69"/>
  <c r="AO14" i="69"/>
  <c r="AP14" i="69"/>
  <c r="AQ14" i="69"/>
  <c r="AR14" i="69"/>
  <c r="AS14" i="69"/>
  <c r="AT14" i="69"/>
  <c r="AU14" i="69"/>
  <c r="AV14" i="69"/>
  <c r="AW14" i="69"/>
  <c r="AX14" i="69"/>
  <c r="AY14" i="69"/>
  <c r="AZ14" i="69"/>
  <c r="BA14" i="69"/>
  <c r="C15" i="69"/>
  <c r="D15" i="69"/>
  <c r="E15" i="69"/>
  <c r="F15" i="69"/>
  <c r="G15" i="69"/>
  <c r="H15" i="69"/>
  <c r="I15" i="69"/>
  <c r="J15" i="69"/>
  <c r="K15" i="69"/>
  <c r="L15" i="69"/>
  <c r="M15" i="69"/>
  <c r="N15" i="69"/>
  <c r="O15" i="69"/>
  <c r="P15" i="69"/>
  <c r="Q15" i="69"/>
  <c r="R15" i="69"/>
  <c r="S15" i="69"/>
  <c r="T15" i="69"/>
  <c r="U15" i="69"/>
  <c r="V15" i="69"/>
  <c r="W15" i="69"/>
  <c r="X15" i="69"/>
  <c r="Y15" i="69"/>
  <c r="Z15" i="69"/>
  <c r="AA15" i="69"/>
  <c r="AB15" i="69"/>
  <c r="AC15" i="69"/>
  <c r="AD15" i="69"/>
  <c r="AE15" i="69"/>
  <c r="AF15" i="69"/>
  <c r="AG15" i="69"/>
  <c r="AH15" i="69"/>
  <c r="AI15" i="69"/>
  <c r="AJ15" i="69"/>
  <c r="AK15" i="69"/>
  <c r="AL15" i="69"/>
  <c r="AM15" i="69"/>
  <c r="AN15" i="69"/>
  <c r="AO15" i="69"/>
  <c r="AP15" i="69"/>
  <c r="AQ15" i="69"/>
  <c r="AR15" i="69"/>
  <c r="AS15" i="69"/>
  <c r="AT15" i="69"/>
  <c r="AU15" i="69"/>
  <c r="AV15" i="69"/>
  <c r="AW15" i="69"/>
  <c r="AX15" i="69"/>
  <c r="AY15" i="69"/>
  <c r="AZ15" i="69"/>
  <c r="BA15" i="69"/>
  <c r="C17" i="69"/>
  <c r="D17" i="69"/>
  <c r="E17" i="69"/>
  <c r="F17" i="69"/>
  <c r="G17" i="69"/>
  <c r="H17" i="69"/>
  <c r="I17" i="69"/>
  <c r="J17" i="69"/>
  <c r="K17" i="69"/>
  <c r="L17" i="69"/>
  <c r="M17" i="69"/>
  <c r="N17" i="69"/>
  <c r="O17" i="69"/>
  <c r="P17" i="69"/>
  <c r="Q17" i="69"/>
  <c r="R17" i="69"/>
  <c r="S17" i="69"/>
  <c r="T17" i="69"/>
  <c r="U17" i="69"/>
  <c r="V17" i="69"/>
  <c r="W17" i="69"/>
  <c r="X17" i="69"/>
  <c r="Y17" i="69"/>
  <c r="Z17" i="69"/>
  <c r="AA17" i="69"/>
  <c r="AB17" i="69"/>
  <c r="AC17" i="69"/>
  <c r="AD17" i="69"/>
  <c r="AE17" i="69"/>
  <c r="AF17" i="69"/>
  <c r="AG17" i="69"/>
  <c r="AH17" i="69"/>
  <c r="AI17" i="69"/>
  <c r="AJ17" i="69"/>
  <c r="AK17" i="69"/>
  <c r="AL17" i="69"/>
  <c r="AM17" i="69"/>
  <c r="AN17" i="69"/>
  <c r="AO17" i="69"/>
  <c r="AP17" i="69"/>
  <c r="AQ17" i="69"/>
  <c r="AR17" i="69"/>
  <c r="AS17" i="69"/>
  <c r="AT17" i="69"/>
  <c r="AU17" i="69"/>
  <c r="AV17" i="69"/>
  <c r="AW17" i="69"/>
  <c r="AX17" i="69"/>
  <c r="AY17" i="69"/>
  <c r="AZ17" i="69"/>
  <c r="BA17" i="69"/>
  <c r="C18" i="69"/>
  <c r="D18" i="69"/>
  <c r="E18" i="69"/>
  <c r="F18" i="69"/>
  <c r="G18" i="69"/>
  <c r="H18" i="69"/>
  <c r="I18" i="69"/>
  <c r="J18" i="69"/>
  <c r="K18" i="69"/>
  <c r="L18" i="69"/>
  <c r="M18" i="69"/>
  <c r="N18" i="69"/>
  <c r="O18" i="69"/>
  <c r="P18" i="69"/>
  <c r="Q18" i="69"/>
  <c r="R18" i="69"/>
  <c r="S18" i="69"/>
  <c r="T18" i="69"/>
  <c r="U18" i="69"/>
  <c r="V18" i="69"/>
  <c r="W18" i="69"/>
  <c r="X18" i="69"/>
  <c r="Y18" i="69"/>
  <c r="Z18" i="69"/>
  <c r="AA18" i="69"/>
  <c r="AB18" i="69"/>
  <c r="AC18" i="69"/>
  <c r="AD18" i="69"/>
  <c r="AE18" i="69"/>
  <c r="AF18" i="69"/>
  <c r="AG18" i="69"/>
  <c r="AH18" i="69"/>
  <c r="AI18" i="69"/>
  <c r="AJ18" i="69"/>
  <c r="AK18" i="69"/>
  <c r="AL18" i="69"/>
  <c r="AM18" i="69"/>
  <c r="AN18" i="69"/>
  <c r="AO18" i="69"/>
  <c r="AP18" i="69"/>
  <c r="AQ18" i="69"/>
  <c r="AR18" i="69"/>
  <c r="AS18" i="69"/>
  <c r="AT18" i="69"/>
  <c r="AU18" i="69"/>
  <c r="AV18" i="69"/>
  <c r="AW18" i="69"/>
  <c r="AX18" i="69"/>
  <c r="AY18" i="69"/>
  <c r="AZ18" i="69"/>
  <c r="BA18" i="69"/>
  <c r="C20" i="69"/>
  <c r="D20" i="69"/>
  <c r="E20" i="69"/>
  <c r="F20" i="69"/>
  <c r="G20" i="69"/>
  <c r="H20" i="69"/>
  <c r="I20" i="69"/>
  <c r="J20" i="69"/>
  <c r="K20" i="69"/>
  <c r="L20" i="69"/>
  <c r="M20" i="69"/>
  <c r="N20" i="69"/>
  <c r="O20" i="69"/>
  <c r="P20" i="69"/>
  <c r="Q20" i="69"/>
  <c r="R20" i="69"/>
  <c r="S20" i="69"/>
  <c r="T20" i="69"/>
  <c r="U20" i="69"/>
  <c r="V20" i="69"/>
  <c r="W20" i="69"/>
  <c r="X20" i="69"/>
  <c r="Y20" i="69"/>
  <c r="Z20" i="69"/>
  <c r="AA20" i="69"/>
  <c r="AB20" i="69"/>
  <c r="AC20" i="69"/>
  <c r="AD20" i="69"/>
  <c r="AE20" i="69"/>
  <c r="AF20" i="69"/>
  <c r="AG20" i="69"/>
  <c r="AH20" i="69"/>
  <c r="AI20" i="69"/>
  <c r="AJ20" i="69"/>
  <c r="AK20" i="69"/>
  <c r="AL20" i="69"/>
  <c r="AM20" i="69"/>
  <c r="AN20" i="69"/>
  <c r="AO20" i="69"/>
  <c r="AP20" i="69"/>
  <c r="AQ20" i="69"/>
  <c r="AR20" i="69"/>
  <c r="AS20" i="69"/>
  <c r="AT20" i="69"/>
  <c r="AU20" i="69"/>
  <c r="AV20" i="69"/>
  <c r="AW20" i="69"/>
  <c r="AX20" i="69"/>
  <c r="AY20" i="69"/>
  <c r="AZ20" i="69"/>
  <c r="BA20" i="69"/>
  <c r="C21" i="69"/>
  <c r="D21" i="69"/>
  <c r="E21" i="69"/>
  <c r="F21" i="69"/>
  <c r="G21" i="69"/>
  <c r="H21" i="69"/>
  <c r="I21" i="69"/>
  <c r="J21" i="69"/>
  <c r="K21" i="69"/>
  <c r="L21" i="69"/>
  <c r="M21" i="69"/>
  <c r="N21" i="69"/>
  <c r="O21" i="69"/>
  <c r="P21" i="69"/>
  <c r="Q21" i="69"/>
  <c r="R21" i="69"/>
  <c r="S21" i="69"/>
  <c r="T21" i="69"/>
  <c r="U21" i="69"/>
  <c r="V21" i="69"/>
  <c r="W21" i="69"/>
  <c r="X21" i="69"/>
  <c r="Y21" i="69"/>
  <c r="Z21" i="69"/>
  <c r="AA21" i="69"/>
  <c r="AB21" i="69"/>
  <c r="AC21" i="69"/>
  <c r="AD21" i="69"/>
  <c r="AE21" i="69"/>
  <c r="AF21" i="69"/>
  <c r="AG21" i="69"/>
  <c r="AH21" i="69"/>
  <c r="AI21" i="69"/>
  <c r="AJ21" i="69"/>
  <c r="AK21" i="69"/>
  <c r="AL21" i="69"/>
  <c r="AM21" i="69"/>
  <c r="AN21" i="69"/>
  <c r="AO21" i="69"/>
  <c r="AP21" i="69"/>
  <c r="AQ21" i="69"/>
  <c r="AR21" i="69"/>
  <c r="AS21" i="69"/>
  <c r="AT21" i="69"/>
  <c r="AU21" i="69"/>
  <c r="AV21" i="69"/>
  <c r="AW21" i="69"/>
  <c r="AX21" i="69"/>
  <c r="AY21" i="69"/>
  <c r="AZ21" i="69"/>
  <c r="BA21"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AG24" i="69"/>
  <c r="AH24" i="69"/>
  <c r="AI24" i="69"/>
  <c r="AJ24" i="69"/>
  <c r="AK24" i="69"/>
  <c r="AL24" i="69"/>
  <c r="AM24" i="69"/>
  <c r="AN24" i="69"/>
  <c r="AO24" i="69"/>
  <c r="AP24" i="69"/>
  <c r="AQ24" i="69"/>
  <c r="AR24" i="69"/>
  <c r="AS24" i="69"/>
  <c r="AT24" i="69"/>
  <c r="AU24" i="69"/>
  <c r="AV24" i="69"/>
  <c r="AW24" i="69"/>
  <c r="AX24" i="69"/>
  <c r="AY24" i="69"/>
  <c r="AZ24" i="69"/>
  <c r="BA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H25" i="69"/>
  <c r="AI25" i="69"/>
  <c r="AJ25" i="69"/>
  <c r="AK25" i="69"/>
  <c r="AL25" i="69"/>
  <c r="AM25" i="69"/>
  <c r="AN25" i="69"/>
  <c r="AO25" i="69"/>
  <c r="AP25" i="69"/>
  <c r="AQ25" i="69"/>
  <c r="AR25" i="69"/>
  <c r="AS25" i="69"/>
  <c r="AT25" i="69"/>
  <c r="AU25" i="69"/>
  <c r="AV25" i="69"/>
  <c r="AW25" i="69"/>
  <c r="AX25" i="69"/>
  <c r="AY25" i="69"/>
  <c r="AZ25" i="69"/>
  <c r="BA25" i="69"/>
  <c r="C27" i="69"/>
  <c r="D27" i="69"/>
  <c r="E27" i="69"/>
  <c r="F27" i="69"/>
  <c r="G27" i="69"/>
  <c r="H27" i="69"/>
  <c r="I27" i="69"/>
  <c r="J27" i="69"/>
  <c r="K27" i="69"/>
  <c r="L27" i="69"/>
  <c r="M27" i="69"/>
  <c r="N27" i="69"/>
  <c r="O27" i="69"/>
  <c r="P27" i="69"/>
  <c r="Q27" i="69"/>
  <c r="R27" i="69"/>
  <c r="S27" i="69"/>
  <c r="T27" i="69"/>
  <c r="U27" i="69"/>
  <c r="V27" i="69"/>
  <c r="W27" i="69"/>
  <c r="X27" i="69"/>
  <c r="Y27" i="69"/>
  <c r="Z27" i="69"/>
  <c r="AA27" i="69"/>
  <c r="AB27" i="69"/>
  <c r="AC27" i="69"/>
  <c r="AD27" i="69"/>
  <c r="AE27" i="69"/>
  <c r="AF27" i="69"/>
  <c r="AG27" i="69"/>
  <c r="AH27" i="69"/>
  <c r="AI27" i="69"/>
  <c r="AJ27" i="69"/>
  <c r="AK27" i="69"/>
  <c r="AL27" i="69"/>
  <c r="AM27" i="69"/>
  <c r="AN27" i="69"/>
  <c r="AO27" i="69"/>
  <c r="AP27" i="69"/>
  <c r="AQ27" i="69"/>
  <c r="AR27" i="69"/>
  <c r="AS27" i="69"/>
  <c r="AT27" i="69"/>
  <c r="AU27" i="69"/>
  <c r="AV27" i="69"/>
  <c r="AW27" i="69"/>
  <c r="AX27" i="69"/>
  <c r="AY27" i="69"/>
  <c r="AZ27" i="69"/>
  <c r="BA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G28" i="69"/>
  <c r="AH28" i="69"/>
  <c r="AI28" i="69"/>
  <c r="AJ28" i="69"/>
  <c r="AK28" i="69"/>
  <c r="AL28" i="69"/>
  <c r="AM28" i="69"/>
  <c r="AN28" i="69"/>
  <c r="AO28" i="69"/>
  <c r="AP28" i="69"/>
  <c r="AQ28" i="69"/>
  <c r="AR28" i="69"/>
  <c r="AS28" i="69"/>
  <c r="AT28" i="69"/>
  <c r="AU28" i="69"/>
  <c r="AV28" i="69"/>
  <c r="AW28" i="69"/>
  <c r="AX28" i="69"/>
  <c r="AY28" i="69"/>
  <c r="AZ28" i="69"/>
  <c r="BA28" i="69"/>
  <c r="C30" i="69"/>
  <c r="D30" i="69"/>
  <c r="E30" i="69"/>
  <c r="F30" i="69"/>
  <c r="G30" i="69"/>
  <c r="H30" i="69"/>
  <c r="I30" i="69"/>
  <c r="J30" i="69"/>
  <c r="K30" i="69"/>
  <c r="L30" i="69"/>
  <c r="M30" i="69"/>
  <c r="N30" i="69"/>
  <c r="O30" i="69"/>
  <c r="P30" i="69"/>
  <c r="Q30" i="69"/>
  <c r="R30" i="69"/>
  <c r="S30" i="69"/>
  <c r="T30" i="69"/>
  <c r="U30" i="69"/>
  <c r="V30" i="69"/>
  <c r="W30" i="69"/>
  <c r="X30" i="69"/>
  <c r="Y30" i="69"/>
  <c r="Z30" i="69"/>
  <c r="AA30" i="69"/>
  <c r="AB30" i="69"/>
  <c r="AC30" i="69"/>
  <c r="AD30" i="69"/>
  <c r="AE30" i="69"/>
  <c r="AF30" i="69"/>
  <c r="AG30" i="69"/>
  <c r="AH30" i="69"/>
  <c r="AI30" i="69"/>
  <c r="AJ30" i="69"/>
  <c r="AK30" i="69"/>
  <c r="AL30" i="69"/>
  <c r="AM30" i="69"/>
  <c r="AN30" i="69"/>
  <c r="AO30" i="69"/>
  <c r="AP30" i="69"/>
  <c r="AQ30" i="69"/>
  <c r="AR30" i="69"/>
  <c r="AS30" i="69"/>
  <c r="AT30" i="69"/>
  <c r="AU30" i="69"/>
  <c r="AV30" i="69"/>
  <c r="AW30" i="69"/>
  <c r="AX30" i="69"/>
  <c r="AY30" i="69"/>
  <c r="AZ30" i="69"/>
  <c r="BA30" i="69"/>
  <c r="C31" i="69"/>
  <c r="D31" i="69"/>
  <c r="E31" i="69"/>
  <c r="F31" i="69"/>
  <c r="G31" i="69"/>
  <c r="H31" i="69"/>
  <c r="I31" i="69"/>
  <c r="J31" i="69"/>
  <c r="K31" i="69"/>
  <c r="L31" i="69"/>
  <c r="M31" i="69"/>
  <c r="N31" i="69"/>
  <c r="O31" i="69"/>
  <c r="P31" i="69"/>
  <c r="Q31" i="69"/>
  <c r="R31" i="69"/>
  <c r="S31" i="69"/>
  <c r="T31" i="69"/>
  <c r="U31" i="69"/>
  <c r="V31" i="69"/>
  <c r="W31" i="69"/>
  <c r="X31" i="69"/>
  <c r="Y31" i="69"/>
  <c r="Z31" i="69"/>
  <c r="AA31" i="69"/>
  <c r="AB31" i="69"/>
  <c r="AC31" i="69"/>
  <c r="AD31" i="69"/>
  <c r="AE31" i="69"/>
  <c r="AF31" i="69"/>
  <c r="AG31" i="69"/>
  <c r="AH31" i="69"/>
  <c r="AI31" i="69"/>
  <c r="AJ31" i="69"/>
  <c r="AK31" i="69"/>
  <c r="AL31" i="69"/>
  <c r="AM31" i="69"/>
  <c r="AN31" i="69"/>
  <c r="AO31" i="69"/>
  <c r="AP31" i="69"/>
  <c r="AQ31" i="69"/>
  <c r="AR31" i="69"/>
  <c r="AS31" i="69"/>
  <c r="AT31" i="69"/>
  <c r="AU31" i="69"/>
  <c r="AV31" i="69"/>
  <c r="AW31" i="69"/>
  <c r="AX31" i="69"/>
  <c r="AY31" i="69"/>
  <c r="AZ31" i="69"/>
  <c r="BA31"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H33" i="69"/>
  <c r="AI33" i="69"/>
  <c r="AJ33" i="69"/>
  <c r="AK33" i="69"/>
  <c r="AL33" i="69"/>
  <c r="AM33" i="69"/>
  <c r="AN33" i="69"/>
  <c r="AO33" i="69"/>
  <c r="AP33" i="69"/>
  <c r="AQ33" i="69"/>
  <c r="AR33" i="69"/>
  <c r="AS33" i="69"/>
  <c r="AT33" i="69"/>
  <c r="AU33" i="69"/>
  <c r="AV33" i="69"/>
  <c r="AW33" i="69"/>
  <c r="AX33" i="69"/>
  <c r="AY33" i="69"/>
  <c r="AZ33" i="69"/>
  <c r="BA33" i="69"/>
  <c r="C34" i="69"/>
  <c r="D34" i="69"/>
  <c r="E34" i="69"/>
  <c r="F34" i="69"/>
  <c r="G34" i="69"/>
  <c r="H34" i="69"/>
  <c r="I34" i="69"/>
  <c r="J34" i="69"/>
  <c r="K34" i="69"/>
  <c r="L34" i="69"/>
  <c r="M34" i="69"/>
  <c r="N34" i="69"/>
  <c r="O34" i="69"/>
  <c r="P34" i="69"/>
  <c r="Q34" i="69"/>
  <c r="R34" i="69"/>
  <c r="S34" i="69"/>
  <c r="T34" i="69"/>
  <c r="U34" i="69"/>
  <c r="V34" i="69"/>
  <c r="W34" i="69"/>
  <c r="X34" i="69"/>
  <c r="Y34" i="69"/>
  <c r="Z34" i="69"/>
  <c r="AA34" i="69"/>
  <c r="AB34" i="69"/>
  <c r="AC34" i="69"/>
  <c r="AD34" i="69"/>
  <c r="AE34" i="69"/>
  <c r="AF34" i="69"/>
  <c r="AG34" i="69"/>
  <c r="AH34" i="69"/>
  <c r="AI34" i="69"/>
  <c r="AJ34" i="69"/>
  <c r="AK34" i="69"/>
  <c r="AL34" i="69"/>
  <c r="AM34" i="69"/>
  <c r="AN34" i="69"/>
  <c r="AO34" i="69"/>
  <c r="AP34" i="69"/>
  <c r="AQ34" i="69"/>
  <c r="AR34" i="69"/>
  <c r="AS34" i="69"/>
  <c r="AT34" i="69"/>
  <c r="AU34" i="69"/>
  <c r="AV34" i="69"/>
  <c r="AW34" i="69"/>
  <c r="AX34" i="69"/>
  <c r="AY34" i="69"/>
  <c r="AZ34" i="69"/>
  <c r="BA34" i="69"/>
  <c r="C36" i="69"/>
  <c r="D36" i="69"/>
  <c r="E36" i="69"/>
  <c r="F36" i="69"/>
  <c r="G36" i="69"/>
  <c r="H36" i="69"/>
  <c r="I36" i="69"/>
  <c r="J36" i="69"/>
  <c r="K36" i="69"/>
  <c r="L36" i="69"/>
  <c r="M36" i="69"/>
  <c r="N36" i="69"/>
  <c r="O36" i="69"/>
  <c r="P36" i="69"/>
  <c r="Q36" i="69"/>
  <c r="R36" i="69"/>
  <c r="S36" i="69"/>
  <c r="T36" i="69"/>
  <c r="U36" i="69"/>
  <c r="V36" i="69"/>
  <c r="W36" i="69"/>
  <c r="X36" i="69"/>
  <c r="Y36" i="69"/>
  <c r="Z36" i="69"/>
  <c r="AA36" i="69"/>
  <c r="AB36" i="69"/>
  <c r="AC36" i="69"/>
  <c r="AD36" i="69"/>
  <c r="AE36" i="69"/>
  <c r="AF36" i="69"/>
  <c r="AG36" i="69"/>
  <c r="AH36" i="69"/>
  <c r="AI36" i="69"/>
  <c r="AJ36" i="69"/>
  <c r="AK36" i="69"/>
  <c r="AL36" i="69"/>
  <c r="AM36" i="69"/>
  <c r="AN36" i="69"/>
  <c r="AO36" i="69"/>
  <c r="AP36" i="69"/>
  <c r="AQ36" i="69"/>
  <c r="AR36" i="69"/>
  <c r="AS36" i="69"/>
  <c r="AT36" i="69"/>
  <c r="AU36" i="69"/>
  <c r="AV36" i="69"/>
  <c r="AW36" i="69"/>
  <c r="AX36" i="69"/>
  <c r="AY36" i="69"/>
  <c r="AZ36" i="69"/>
  <c r="BA36" i="69"/>
  <c r="C37" i="69"/>
  <c r="D37" i="69"/>
  <c r="E37" i="69"/>
  <c r="F37" i="69"/>
  <c r="G37" i="69"/>
  <c r="H37" i="69"/>
  <c r="I37" i="69"/>
  <c r="J37" i="69"/>
  <c r="K37" i="69"/>
  <c r="L37" i="69"/>
  <c r="M37" i="69"/>
  <c r="N37" i="69"/>
  <c r="O37" i="69"/>
  <c r="P37" i="69"/>
  <c r="Q37" i="69"/>
  <c r="R37" i="69"/>
  <c r="S37" i="69"/>
  <c r="T37" i="69"/>
  <c r="U37" i="69"/>
  <c r="V37" i="69"/>
  <c r="W37" i="69"/>
  <c r="X37" i="69"/>
  <c r="Y37" i="69"/>
  <c r="Z37" i="69"/>
  <c r="AA37" i="69"/>
  <c r="AB37" i="69"/>
  <c r="AC37" i="69"/>
  <c r="AD37" i="69"/>
  <c r="AE37" i="69"/>
  <c r="AF37" i="69"/>
  <c r="AG37" i="69"/>
  <c r="AH37" i="69"/>
  <c r="AI37" i="69"/>
  <c r="AJ37" i="69"/>
  <c r="AK37" i="69"/>
  <c r="AL37" i="69"/>
  <c r="AM37" i="69"/>
  <c r="AN37" i="69"/>
  <c r="AO37" i="69"/>
  <c r="AP37" i="69"/>
  <c r="AQ37" i="69"/>
  <c r="AR37" i="69"/>
  <c r="AS37" i="69"/>
  <c r="AT37" i="69"/>
  <c r="AU37" i="69"/>
  <c r="AV37" i="69"/>
  <c r="AW37" i="69"/>
  <c r="AX37" i="69"/>
  <c r="AY37" i="69"/>
  <c r="AZ37" i="69"/>
  <c r="BA37"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G39" i="69"/>
  <c r="AH39" i="69"/>
  <c r="AI39" i="69"/>
  <c r="AJ39" i="69"/>
  <c r="AK39" i="69"/>
  <c r="AL39" i="69"/>
  <c r="AM39" i="69"/>
  <c r="AN39" i="69"/>
  <c r="AO39" i="69"/>
  <c r="AP39" i="69"/>
  <c r="AQ39" i="69"/>
  <c r="AR39" i="69"/>
  <c r="AS39" i="69"/>
  <c r="AT39" i="69"/>
  <c r="AU39" i="69"/>
  <c r="AV39" i="69"/>
  <c r="AW39" i="69"/>
  <c r="AX39" i="69"/>
  <c r="AY39" i="69"/>
  <c r="AZ39" i="69"/>
  <c r="BA39" i="69"/>
  <c r="C40" i="69"/>
  <c r="D40" i="69"/>
  <c r="E40" i="69"/>
  <c r="F40" i="69"/>
  <c r="G40" i="69"/>
  <c r="H40" i="69"/>
  <c r="I40" i="69"/>
  <c r="J40" i="69"/>
  <c r="K40" i="69"/>
  <c r="L40" i="69"/>
  <c r="M40" i="69"/>
  <c r="N40" i="69"/>
  <c r="O40" i="69"/>
  <c r="P40" i="69"/>
  <c r="Q40" i="69"/>
  <c r="R40" i="69"/>
  <c r="S40" i="69"/>
  <c r="T40" i="69"/>
  <c r="U40" i="69"/>
  <c r="V40" i="69"/>
  <c r="W40" i="69"/>
  <c r="X40" i="69"/>
  <c r="Y40" i="69"/>
  <c r="Z40" i="69"/>
  <c r="AA40" i="69"/>
  <c r="AB40" i="69"/>
  <c r="AC40" i="69"/>
  <c r="AD40" i="69"/>
  <c r="AE40" i="69"/>
  <c r="AF40" i="69"/>
  <c r="AG40" i="69"/>
  <c r="AH40" i="69"/>
  <c r="AI40" i="69"/>
  <c r="AJ40" i="69"/>
  <c r="AK40" i="69"/>
  <c r="AL40" i="69"/>
  <c r="AM40" i="69"/>
  <c r="AN40" i="69"/>
  <c r="AO40" i="69"/>
  <c r="AP40" i="69"/>
  <c r="AQ40" i="69"/>
  <c r="AR40" i="69"/>
  <c r="AS40" i="69"/>
  <c r="AT40" i="69"/>
  <c r="AU40" i="69"/>
  <c r="AV40" i="69"/>
  <c r="AW40" i="69"/>
  <c r="AX40" i="69"/>
  <c r="AY40" i="69"/>
  <c r="AZ40" i="69"/>
  <c r="BA40" i="69"/>
  <c r="C5" i="91"/>
  <c r="D5" i="91"/>
  <c r="E5" i="91"/>
  <c r="F5" i="91"/>
  <c r="G5" i="91"/>
  <c r="H5" i="91"/>
  <c r="I5" i="91"/>
  <c r="J5" i="91"/>
  <c r="K5" i="91"/>
  <c r="L5" i="91"/>
  <c r="M5" i="91"/>
  <c r="N5" i="91"/>
  <c r="O5" i="91"/>
  <c r="P5" i="91"/>
  <c r="Q5" i="91"/>
  <c r="R5" i="91"/>
  <c r="S5" i="91"/>
  <c r="T5" i="91"/>
  <c r="U5" i="91"/>
  <c r="V5" i="91"/>
  <c r="W5" i="91"/>
  <c r="X5" i="91"/>
  <c r="Y5" i="91"/>
  <c r="Z5" i="91"/>
  <c r="AA5" i="91"/>
  <c r="AB5" i="91"/>
  <c r="AC5" i="91"/>
  <c r="AD5" i="91"/>
  <c r="AE5" i="91"/>
  <c r="AF5" i="91"/>
  <c r="AG5" i="91"/>
  <c r="AH5" i="91"/>
  <c r="AI5" i="91"/>
  <c r="AJ5" i="91"/>
  <c r="AK5" i="91"/>
  <c r="AL5" i="91"/>
  <c r="AM5" i="91"/>
  <c r="AN5" i="91"/>
  <c r="AO5" i="91"/>
  <c r="AP5" i="91"/>
  <c r="AQ5" i="91"/>
  <c r="AR5" i="91"/>
  <c r="AS5" i="91"/>
  <c r="AT5" i="91"/>
  <c r="AU5" i="91"/>
  <c r="AV5" i="91"/>
  <c r="AW5" i="91"/>
  <c r="AX5" i="91"/>
  <c r="AY5" i="91"/>
  <c r="AZ5" i="91"/>
  <c r="BA5" i="91"/>
  <c r="C6" i="91"/>
  <c r="D6" i="91"/>
  <c r="E6" i="91"/>
  <c r="F6" i="91"/>
  <c r="G6" i="91"/>
  <c r="H6" i="91"/>
  <c r="I6" i="91"/>
  <c r="J6" i="91"/>
  <c r="K6" i="91"/>
  <c r="L6" i="91"/>
  <c r="M6" i="91"/>
  <c r="N6" i="91"/>
  <c r="O6" i="91"/>
  <c r="P6" i="91"/>
  <c r="Q6" i="91"/>
  <c r="R6" i="91"/>
  <c r="S6" i="91"/>
  <c r="T6" i="91"/>
  <c r="U6" i="91"/>
  <c r="V6" i="91"/>
  <c r="W6" i="91"/>
  <c r="X6" i="91"/>
  <c r="Y6" i="91"/>
  <c r="Z6" i="91"/>
  <c r="AA6" i="91"/>
  <c r="AB6" i="91"/>
  <c r="AC6" i="91"/>
  <c r="AD6" i="91"/>
  <c r="AE6" i="91"/>
  <c r="AF6" i="91"/>
  <c r="AG6" i="91"/>
  <c r="AH6" i="91"/>
  <c r="AI6" i="91"/>
  <c r="AJ6" i="91"/>
  <c r="AK6" i="91"/>
  <c r="AL6" i="91"/>
  <c r="AM6" i="91"/>
  <c r="AN6" i="91"/>
  <c r="AO6" i="91"/>
  <c r="AP6" i="91"/>
  <c r="AQ6" i="91"/>
  <c r="AR6" i="91"/>
  <c r="AS6" i="91"/>
  <c r="AT6" i="91"/>
  <c r="AU6" i="91"/>
  <c r="AV6" i="91"/>
  <c r="AW6" i="91"/>
  <c r="AX6" i="91"/>
  <c r="AY6" i="91"/>
  <c r="AZ6" i="91"/>
  <c r="BA6" i="91"/>
  <c r="C8" i="91"/>
  <c r="D8" i="91"/>
  <c r="E8" i="91"/>
  <c r="F8" i="91"/>
  <c r="G8" i="91"/>
  <c r="H8" i="91"/>
  <c r="I8" i="91"/>
  <c r="J8" i="91"/>
  <c r="K8" i="91"/>
  <c r="L8" i="91"/>
  <c r="M8" i="91"/>
  <c r="N8" i="91"/>
  <c r="O8" i="91"/>
  <c r="P8" i="91"/>
  <c r="Q8" i="91"/>
  <c r="R8" i="91"/>
  <c r="S8" i="91"/>
  <c r="T8" i="91"/>
  <c r="U8" i="91"/>
  <c r="V8" i="91"/>
  <c r="W8" i="91"/>
  <c r="X8" i="91"/>
  <c r="Y8" i="91"/>
  <c r="Z8" i="91"/>
  <c r="AA8" i="91"/>
  <c r="AB8" i="91"/>
  <c r="AC8" i="91"/>
  <c r="AD8" i="91"/>
  <c r="AE8" i="91"/>
  <c r="AF8" i="91"/>
  <c r="AG8" i="91"/>
  <c r="AH8" i="91"/>
  <c r="AI8" i="91"/>
  <c r="AJ8" i="91"/>
  <c r="AK8" i="91"/>
  <c r="AL8" i="91"/>
  <c r="AM8" i="91"/>
  <c r="AN8" i="91"/>
  <c r="AO8" i="91"/>
  <c r="AP8" i="91"/>
  <c r="AQ8" i="91"/>
  <c r="AR8" i="91"/>
  <c r="AS8" i="91"/>
  <c r="AT8" i="91"/>
  <c r="AU8" i="91"/>
  <c r="AV8" i="91"/>
  <c r="AW8" i="91"/>
  <c r="AX8" i="91"/>
  <c r="AY8" i="91"/>
  <c r="AZ8" i="91"/>
  <c r="BA8" i="91"/>
  <c r="C9" i="91"/>
  <c r="D9" i="91"/>
  <c r="E9" i="91"/>
  <c r="F9" i="91"/>
  <c r="G9" i="91"/>
  <c r="H9" i="91"/>
  <c r="I9" i="91"/>
  <c r="J9" i="91"/>
  <c r="K9" i="91"/>
  <c r="L9" i="91"/>
  <c r="M9" i="91"/>
  <c r="N9" i="91"/>
  <c r="O9" i="91"/>
  <c r="P9" i="91"/>
  <c r="Q9" i="91"/>
  <c r="R9" i="91"/>
  <c r="S9" i="91"/>
  <c r="T9" i="91"/>
  <c r="U9" i="91"/>
  <c r="V9" i="91"/>
  <c r="W9" i="91"/>
  <c r="X9" i="91"/>
  <c r="Y9" i="91"/>
  <c r="Z9" i="91"/>
  <c r="AA9" i="91"/>
  <c r="AB9" i="91"/>
  <c r="AC9" i="91"/>
  <c r="AD9" i="91"/>
  <c r="AE9" i="91"/>
  <c r="AF9" i="91"/>
  <c r="AG9" i="91"/>
  <c r="AH9" i="91"/>
  <c r="AI9" i="91"/>
  <c r="AJ9" i="91"/>
  <c r="AK9" i="91"/>
  <c r="AL9" i="91"/>
  <c r="AM9" i="91"/>
  <c r="AN9" i="91"/>
  <c r="AO9" i="91"/>
  <c r="AP9" i="91"/>
  <c r="AQ9" i="91"/>
  <c r="AR9" i="91"/>
  <c r="AS9" i="91"/>
  <c r="AT9" i="91"/>
  <c r="AU9" i="91"/>
  <c r="AV9" i="91"/>
  <c r="AW9" i="91"/>
  <c r="AX9" i="91"/>
  <c r="AY9" i="91"/>
  <c r="AZ9" i="91"/>
  <c r="BA9" i="91"/>
  <c r="C11" i="91"/>
  <c r="D11" i="91"/>
  <c r="E11" i="91"/>
  <c r="F11" i="91"/>
  <c r="G11" i="91"/>
  <c r="H11" i="91"/>
  <c r="I11" i="91"/>
  <c r="J11" i="91"/>
  <c r="K11" i="91"/>
  <c r="L11" i="91"/>
  <c r="M11" i="91"/>
  <c r="N11" i="91"/>
  <c r="O11" i="91"/>
  <c r="P11" i="91"/>
  <c r="Q11" i="91"/>
  <c r="R11" i="91"/>
  <c r="S11" i="91"/>
  <c r="T11" i="91"/>
  <c r="U11" i="91"/>
  <c r="V11" i="91"/>
  <c r="W11" i="91"/>
  <c r="X11" i="91"/>
  <c r="Y11" i="91"/>
  <c r="Z11" i="91"/>
  <c r="AA11" i="91"/>
  <c r="AB11" i="91"/>
  <c r="AC11" i="91"/>
  <c r="AD11" i="91"/>
  <c r="AE11" i="91"/>
  <c r="AF11" i="91"/>
  <c r="AG11" i="91"/>
  <c r="AH11" i="91"/>
  <c r="AI11" i="91"/>
  <c r="AJ11" i="91"/>
  <c r="AK11" i="91"/>
  <c r="AL11" i="91"/>
  <c r="AM11" i="91"/>
  <c r="AN11" i="91"/>
  <c r="AO11" i="91"/>
  <c r="AP11" i="91"/>
  <c r="AQ11" i="91"/>
  <c r="AR11" i="91"/>
  <c r="AS11" i="91"/>
  <c r="AT11" i="91"/>
  <c r="AU11" i="91"/>
  <c r="AV11" i="91"/>
  <c r="AW11" i="91"/>
  <c r="AX11" i="91"/>
  <c r="AY11" i="91"/>
  <c r="AZ11" i="91"/>
  <c r="BA11" i="91"/>
  <c r="C12" i="91"/>
  <c r="D12" i="91"/>
  <c r="E12" i="91"/>
  <c r="F12" i="91"/>
  <c r="G12" i="91"/>
  <c r="H12" i="91"/>
  <c r="I12" i="91"/>
  <c r="J12" i="91"/>
  <c r="K12" i="91"/>
  <c r="L12" i="91"/>
  <c r="M12" i="91"/>
  <c r="N12" i="91"/>
  <c r="O12" i="91"/>
  <c r="P12" i="91"/>
  <c r="Q12" i="91"/>
  <c r="R12" i="91"/>
  <c r="S12" i="91"/>
  <c r="T12" i="91"/>
  <c r="U12" i="91"/>
  <c r="V12" i="91"/>
  <c r="W12" i="91"/>
  <c r="X12" i="91"/>
  <c r="Y12" i="91"/>
  <c r="Z12" i="91"/>
  <c r="AA12" i="91"/>
  <c r="AB12" i="91"/>
  <c r="AC12" i="91"/>
  <c r="AD12" i="91"/>
  <c r="AE12" i="91"/>
  <c r="AF12" i="91"/>
  <c r="AG12" i="91"/>
  <c r="AH12" i="91"/>
  <c r="AI12" i="91"/>
  <c r="AJ12" i="91"/>
  <c r="AK12" i="91"/>
  <c r="AL12" i="91"/>
  <c r="AM12" i="91"/>
  <c r="AN12" i="91"/>
  <c r="AO12" i="91"/>
  <c r="AP12" i="91"/>
  <c r="AQ12" i="91"/>
  <c r="AR12" i="91"/>
  <c r="AS12" i="91"/>
  <c r="AT12" i="91"/>
  <c r="AU12" i="91"/>
  <c r="AV12" i="91"/>
  <c r="AW12" i="91"/>
  <c r="AX12" i="91"/>
  <c r="AY12" i="91"/>
  <c r="AZ12" i="91"/>
  <c r="BA12" i="91"/>
  <c r="C14" i="91"/>
  <c r="D14" i="91"/>
  <c r="E14" i="91"/>
  <c r="F14" i="91"/>
  <c r="G14" i="91"/>
  <c r="H14" i="91"/>
  <c r="I14" i="91"/>
  <c r="J14" i="91"/>
  <c r="K14" i="91"/>
  <c r="L14" i="91"/>
  <c r="M14" i="91"/>
  <c r="N14" i="91"/>
  <c r="O14" i="91"/>
  <c r="P14" i="91"/>
  <c r="Q14" i="91"/>
  <c r="R14" i="91"/>
  <c r="S14" i="91"/>
  <c r="T14" i="91"/>
  <c r="U14" i="91"/>
  <c r="V14" i="91"/>
  <c r="W14" i="91"/>
  <c r="X14" i="91"/>
  <c r="Y14" i="91"/>
  <c r="Z14" i="91"/>
  <c r="AA14" i="91"/>
  <c r="AB14" i="91"/>
  <c r="AC14" i="91"/>
  <c r="AD14" i="91"/>
  <c r="AE14" i="91"/>
  <c r="AF14" i="91"/>
  <c r="AG14" i="91"/>
  <c r="AH14" i="91"/>
  <c r="AI14" i="91"/>
  <c r="AJ14" i="91"/>
  <c r="AK14" i="91"/>
  <c r="AL14" i="91"/>
  <c r="AM14" i="91"/>
  <c r="AN14" i="91"/>
  <c r="AO14" i="91"/>
  <c r="AP14" i="91"/>
  <c r="AQ14" i="91"/>
  <c r="AR14" i="91"/>
  <c r="AS14" i="91"/>
  <c r="AT14" i="91"/>
  <c r="AU14" i="91"/>
  <c r="AV14" i="91"/>
  <c r="AW14" i="91"/>
  <c r="AX14" i="91"/>
  <c r="AY14" i="91"/>
  <c r="AZ14" i="91"/>
  <c r="BA14" i="91"/>
  <c r="C15" i="91"/>
  <c r="D15" i="91"/>
  <c r="E15" i="91"/>
  <c r="F15" i="91"/>
  <c r="G15" i="91"/>
  <c r="H15" i="91"/>
  <c r="I15" i="91"/>
  <c r="J15" i="91"/>
  <c r="K15" i="91"/>
  <c r="L15" i="91"/>
  <c r="M15" i="91"/>
  <c r="N15" i="91"/>
  <c r="O15" i="91"/>
  <c r="P15" i="91"/>
  <c r="Q15" i="91"/>
  <c r="R15" i="91"/>
  <c r="S15" i="91"/>
  <c r="T15" i="91"/>
  <c r="U15" i="91"/>
  <c r="V15" i="91"/>
  <c r="W15" i="91"/>
  <c r="X15" i="91"/>
  <c r="Y15" i="91"/>
  <c r="Z15" i="91"/>
  <c r="AA15" i="91"/>
  <c r="AB15" i="91"/>
  <c r="AC15" i="91"/>
  <c r="AD15" i="91"/>
  <c r="AE15" i="91"/>
  <c r="AF15" i="91"/>
  <c r="AG15" i="91"/>
  <c r="AH15" i="91"/>
  <c r="AI15" i="91"/>
  <c r="AJ15" i="91"/>
  <c r="AK15" i="91"/>
  <c r="AL15" i="91"/>
  <c r="AM15" i="91"/>
  <c r="AN15" i="91"/>
  <c r="AO15" i="91"/>
  <c r="AP15" i="91"/>
  <c r="AQ15" i="91"/>
  <c r="AR15" i="91"/>
  <c r="AS15" i="91"/>
  <c r="AT15" i="91"/>
  <c r="AU15" i="91"/>
  <c r="AV15" i="91"/>
  <c r="AW15" i="91"/>
  <c r="AX15" i="91"/>
  <c r="AY15" i="91"/>
  <c r="AZ15" i="91"/>
  <c r="BA15" i="91"/>
  <c r="C17" i="91"/>
  <c r="D17" i="91"/>
  <c r="E17" i="91"/>
  <c r="F17" i="91"/>
  <c r="G17" i="91"/>
  <c r="H17" i="91"/>
  <c r="I17" i="91"/>
  <c r="J17" i="91"/>
  <c r="J36" i="91" s="1"/>
  <c r="K17" i="91"/>
  <c r="L17" i="91"/>
  <c r="M17" i="91"/>
  <c r="N17" i="91"/>
  <c r="N36" i="91" s="1"/>
  <c r="O17" i="91"/>
  <c r="P17" i="91"/>
  <c r="Q17" i="91"/>
  <c r="R17" i="91"/>
  <c r="S17" i="91"/>
  <c r="T17" i="91"/>
  <c r="U17" i="91"/>
  <c r="V17" i="91"/>
  <c r="W17" i="91"/>
  <c r="X17" i="91"/>
  <c r="Y17" i="91"/>
  <c r="Z17" i="91"/>
  <c r="AA17" i="91"/>
  <c r="AB17" i="91"/>
  <c r="AC17" i="91"/>
  <c r="AD17" i="91"/>
  <c r="AE17" i="91"/>
  <c r="AF17" i="91"/>
  <c r="AG17" i="91"/>
  <c r="AH17" i="91"/>
  <c r="AI17" i="91"/>
  <c r="AJ17" i="91"/>
  <c r="AK17" i="91"/>
  <c r="AL17" i="91"/>
  <c r="AM17" i="91"/>
  <c r="AN17" i="91"/>
  <c r="AO17" i="91"/>
  <c r="AP17" i="91"/>
  <c r="AQ17" i="91"/>
  <c r="AR17" i="91"/>
  <c r="AS17" i="91"/>
  <c r="AT17" i="91"/>
  <c r="AU17" i="91"/>
  <c r="AV17" i="91"/>
  <c r="AW17" i="91"/>
  <c r="AX17" i="91"/>
  <c r="AY17" i="91"/>
  <c r="AZ17" i="91"/>
  <c r="BA17" i="91"/>
  <c r="C18" i="91"/>
  <c r="D18" i="91"/>
  <c r="E18" i="91"/>
  <c r="F18" i="91"/>
  <c r="G18" i="91"/>
  <c r="H18" i="91"/>
  <c r="I18" i="91"/>
  <c r="J18" i="91"/>
  <c r="K18" i="91"/>
  <c r="L18" i="91"/>
  <c r="M18" i="91"/>
  <c r="N18" i="91"/>
  <c r="O18" i="91"/>
  <c r="P18" i="91"/>
  <c r="Q18" i="91"/>
  <c r="R18" i="91"/>
  <c r="S18" i="91"/>
  <c r="T18" i="91"/>
  <c r="U18" i="91"/>
  <c r="V18" i="91"/>
  <c r="W18" i="91"/>
  <c r="X18" i="91"/>
  <c r="Y18" i="91"/>
  <c r="Z18" i="91"/>
  <c r="AA18" i="91"/>
  <c r="AB18" i="91"/>
  <c r="AC18" i="91"/>
  <c r="AD18" i="91"/>
  <c r="AE18" i="91"/>
  <c r="AF18" i="91"/>
  <c r="AG18" i="91"/>
  <c r="AH18" i="91"/>
  <c r="AI18" i="91"/>
  <c r="AJ18" i="91"/>
  <c r="AK18" i="91"/>
  <c r="AL18" i="91"/>
  <c r="AM18" i="91"/>
  <c r="AN18" i="91"/>
  <c r="AO18" i="91"/>
  <c r="AP18" i="91"/>
  <c r="AQ18" i="91"/>
  <c r="AR18" i="91"/>
  <c r="AS18" i="91"/>
  <c r="AT18" i="91"/>
  <c r="AU18" i="91"/>
  <c r="AV18" i="91"/>
  <c r="AW18" i="91"/>
  <c r="AX18" i="91"/>
  <c r="AY18" i="91"/>
  <c r="AZ18" i="91"/>
  <c r="BA18" i="91"/>
  <c r="C20" i="91"/>
  <c r="D20" i="91"/>
  <c r="E20" i="91"/>
  <c r="F20" i="91"/>
  <c r="G20" i="91"/>
  <c r="H20" i="91"/>
  <c r="I20" i="91"/>
  <c r="J20" i="91"/>
  <c r="K20" i="91"/>
  <c r="L20" i="91"/>
  <c r="M20" i="91"/>
  <c r="N20" i="91"/>
  <c r="O20" i="91"/>
  <c r="P20" i="91"/>
  <c r="Q20" i="91"/>
  <c r="R20" i="91"/>
  <c r="S20" i="91"/>
  <c r="T20" i="91"/>
  <c r="U20" i="91"/>
  <c r="V20" i="91"/>
  <c r="W20" i="91"/>
  <c r="X20" i="91"/>
  <c r="Y20" i="91"/>
  <c r="Z20" i="91"/>
  <c r="AA20" i="91"/>
  <c r="AB20" i="91"/>
  <c r="AC20" i="91"/>
  <c r="AD20" i="91"/>
  <c r="AE20" i="91"/>
  <c r="AF20" i="91"/>
  <c r="AG20" i="91"/>
  <c r="AH20" i="91"/>
  <c r="AI20" i="91"/>
  <c r="AJ20" i="91"/>
  <c r="AK20" i="91"/>
  <c r="AL20" i="91"/>
  <c r="AM20" i="91"/>
  <c r="AN20" i="91"/>
  <c r="AO20" i="91"/>
  <c r="AP20" i="91"/>
  <c r="AQ20" i="91"/>
  <c r="AR20" i="91"/>
  <c r="AS20" i="91"/>
  <c r="AT20" i="91"/>
  <c r="AU20" i="91"/>
  <c r="AV20" i="91"/>
  <c r="AW20" i="91"/>
  <c r="AX20" i="91"/>
  <c r="AY20" i="91"/>
  <c r="AZ20" i="91"/>
  <c r="BA20" i="91"/>
  <c r="C21" i="91"/>
  <c r="D21" i="91"/>
  <c r="E21" i="91"/>
  <c r="F21" i="91"/>
  <c r="G21" i="91"/>
  <c r="H21" i="91"/>
  <c r="I21" i="91"/>
  <c r="J21" i="91"/>
  <c r="K21" i="91"/>
  <c r="L21" i="91"/>
  <c r="M21" i="91"/>
  <c r="N21" i="91"/>
  <c r="O21" i="91"/>
  <c r="P21" i="91"/>
  <c r="Q21" i="91"/>
  <c r="R21" i="91"/>
  <c r="S21" i="91"/>
  <c r="T21" i="91"/>
  <c r="U21" i="91"/>
  <c r="V21" i="91"/>
  <c r="W21" i="91"/>
  <c r="X21" i="91"/>
  <c r="Y21" i="91"/>
  <c r="Z21" i="91"/>
  <c r="AA21" i="91"/>
  <c r="AB21" i="91"/>
  <c r="AC21" i="91"/>
  <c r="AD21" i="91"/>
  <c r="AE21" i="91"/>
  <c r="AF21" i="91"/>
  <c r="AG21" i="91"/>
  <c r="AH21" i="91"/>
  <c r="AI21" i="91"/>
  <c r="AJ21" i="91"/>
  <c r="AK21" i="91"/>
  <c r="AL21" i="91"/>
  <c r="AM21" i="91"/>
  <c r="AN21" i="91"/>
  <c r="AO21" i="91"/>
  <c r="AP21" i="91"/>
  <c r="AQ21" i="91"/>
  <c r="AR21" i="91"/>
  <c r="AS21" i="91"/>
  <c r="AT21" i="91"/>
  <c r="AU21" i="91"/>
  <c r="AV21" i="91"/>
  <c r="AW21" i="91"/>
  <c r="AX21" i="91"/>
  <c r="AY21" i="91"/>
  <c r="AZ21" i="91"/>
  <c r="BA21" i="91"/>
  <c r="C24" i="91"/>
  <c r="D24" i="91"/>
  <c r="E24" i="91"/>
  <c r="F24" i="91"/>
  <c r="G24" i="91"/>
  <c r="H24" i="91"/>
  <c r="I24" i="91"/>
  <c r="J24" i="91"/>
  <c r="K24" i="91"/>
  <c r="L24" i="91"/>
  <c r="M24" i="91"/>
  <c r="N24" i="91"/>
  <c r="O24" i="91"/>
  <c r="P24" i="91"/>
  <c r="Q24" i="91"/>
  <c r="R24" i="91"/>
  <c r="S24" i="91"/>
  <c r="T24" i="91"/>
  <c r="U24" i="91"/>
  <c r="V24" i="91"/>
  <c r="W24" i="91"/>
  <c r="X24" i="91"/>
  <c r="Y24" i="91"/>
  <c r="Z24" i="91"/>
  <c r="AA24" i="91"/>
  <c r="AB24" i="91"/>
  <c r="AC24" i="91"/>
  <c r="AD24" i="91"/>
  <c r="AE24" i="91"/>
  <c r="AF24" i="91"/>
  <c r="AG24" i="91"/>
  <c r="AH24" i="91"/>
  <c r="AI24" i="91"/>
  <c r="AJ24" i="91"/>
  <c r="AK24" i="91"/>
  <c r="AL24" i="91"/>
  <c r="AM24" i="91"/>
  <c r="AN24" i="91"/>
  <c r="AO24" i="91"/>
  <c r="AP24" i="91"/>
  <c r="AQ24" i="91"/>
  <c r="AR24" i="91"/>
  <c r="AS24" i="91"/>
  <c r="AT24" i="91"/>
  <c r="AU24" i="91"/>
  <c r="AV24" i="91"/>
  <c r="AW24" i="91"/>
  <c r="AX24" i="91"/>
  <c r="AY24" i="91"/>
  <c r="AZ24" i="91"/>
  <c r="BA24" i="91"/>
  <c r="C25" i="91"/>
  <c r="D25" i="91"/>
  <c r="E25" i="91"/>
  <c r="F25" i="91"/>
  <c r="G25" i="91"/>
  <c r="H25" i="91"/>
  <c r="I25" i="91"/>
  <c r="J25" i="91"/>
  <c r="K25" i="91"/>
  <c r="L25" i="91"/>
  <c r="M25" i="91"/>
  <c r="N25" i="91"/>
  <c r="O25" i="91"/>
  <c r="P25" i="91"/>
  <c r="Q25" i="91"/>
  <c r="R25" i="91"/>
  <c r="S25" i="91"/>
  <c r="T25" i="91"/>
  <c r="U25" i="91"/>
  <c r="V25" i="91"/>
  <c r="W25" i="91"/>
  <c r="X25" i="91"/>
  <c r="Y25" i="91"/>
  <c r="Z25" i="91"/>
  <c r="AA25" i="91"/>
  <c r="AB25" i="91"/>
  <c r="AC25" i="91"/>
  <c r="AD25" i="91"/>
  <c r="AE25" i="91"/>
  <c r="AF25" i="91"/>
  <c r="AG25" i="91"/>
  <c r="AH25" i="91"/>
  <c r="AI25" i="91"/>
  <c r="AJ25" i="91"/>
  <c r="AK25" i="91"/>
  <c r="AL25" i="91"/>
  <c r="AM25" i="91"/>
  <c r="AN25" i="91"/>
  <c r="AO25" i="91"/>
  <c r="AP25" i="91"/>
  <c r="AQ25" i="91"/>
  <c r="AR25" i="91"/>
  <c r="AS25" i="91"/>
  <c r="AT25" i="91"/>
  <c r="AU25" i="91"/>
  <c r="AV25" i="91"/>
  <c r="AW25" i="91"/>
  <c r="AX25" i="91"/>
  <c r="AY25" i="91"/>
  <c r="AZ25" i="91"/>
  <c r="BA25" i="91"/>
  <c r="C27" i="91"/>
  <c r="D27" i="91"/>
  <c r="E27" i="91"/>
  <c r="F27" i="91"/>
  <c r="G27" i="91"/>
  <c r="H27" i="91"/>
  <c r="I27" i="91"/>
  <c r="J27" i="91"/>
  <c r="K27" i="91"/>
  <c r="L27" i="91"/>
  <c r="M27" i="91"/>
  <c r="N27" i="91"/>
  <c r="O27" i="91"/>
  <c r="P27" i="91"/>
  <c r="Q27" i="91"/>
  <c r="R27" i="91"/>
  <c r="S27" i="91"/>
  <c r="T27" i="91"/>
  <c r="U27" i="91"/>
  <c r="V27" i="91"/>
  <c r="W27" i="91"/>
  <c r="X27" i="91"/>
  <c r="Y27" i="91"/>
  <c r="Z27" i="91"/>
  <c r="AA27" i="91"/>
  <c r="AB27" i="91"/>
  <c r="AC27" i="91"/>
  <c r="AD27" i="91"/>
  <c r="AE27" i="91"/>
  <c r="AF27" i="91"/>
  <c r="AG27" i="91"/>
  <c r="AH27" i="91"/>
  <c r="AI27" i="91"/>
  <c r="AJ27" i="91"/>
  <c r="AK27" i="91"/>
  <c r="AL27" i="91"/>
  <c r="AM27" i="91"/>
  <c r="AN27" i="91"/>
  <c r="AO27" i="91"/>
  <c r="AP27" i="91"/>
  <c r="AQ27" i="91"/>
  <c r="AR27" i="91"/>
  <c r="AS27" i="91"/>
  <c r="AT27" i="91"/>
  <c r="AU27" i="91"/>
  <c r="AV27" i="91"/>
  <c r="AW27" i="91"/>
  <c r="AX27" i="91"/>
  <c r="AY27" i="91"/>
  <c r="AZ27" i="91"/>
  <c r="BA27" i="91"/>
  <c r="C28" i="91"/>
  <c r="D28" i="91"/>
  <c r="E28" i="91"/>
  <c r="F28" i="91"/>
  <c r="G28" i="91"/>
  <c r="H28" i="91"/>
  <c r="I28" i="91"/>
  <c r="J28" i="91"/>
  <c r="K28" i="91"/>
  <c r="L28" i="91"/>
  <c r="M28" i="91"/>
  <c r="N28" i="91"/>
  <c r="O28" i="91"/>
  <c r="P28" i="91"/>
  <c r="Q28" i="91"/>
  <c r="R28" i="91"/>
  <c r="S28" i="91"/>
  <c r="T28" i="91"/>
  <c r="U28" i="91"/>
  <c r="V28" i="91"/>
  <c r="W28" i="91"/>
  <c r="X28" i="91"/>
  <c r="Y28" i="91"/>
  <c r="Z28" i="91"/>
  <c r="AA28" i="91"/>
  <c r="AB28" i="91"/>
  <c r="AC28" i="91"/>
  <c r="AD28" i="91"/>
  <c r="AE28" i="91"/>
  <c r="AF28" i="91"/>
  <c r="AG28" i="91"/>
  <c r="AH28" i="91"/>
  <c r="AI28" i="91"/>
  <c r="AJ28" i="91"/>
  <c r="AK28" i="91"/>
  <c r="AL28" i="91"/>
  <c r="AM28" i="91"/>
  <c r="AN28" i="91"/>
  <c r="AO28" i="91"/>
  <c r="AP28" i="91"/>
  <c r="AQ28" i="91"/>
  <c r="AR28" i="91"/>
  <c r="AS28" i="91"/>
  <c r="AT28" i="91"/>
  <c r="AU28" i="91"/>
  <c r="AV28" i="91"/>
  <c r="AW28" i="91"/>
  <c r="AX28" i="91"/>
  <c r="AY28" i="91"/>
  <c r="AZ28" i="91"/>
  <c r="BA28" i="91"/>
  <c r="C30" i="91"/>
  <c r="D30" i="91"/>
  <c r="E30" i="91"/>
  <c r="F30" i="91"/>
  <c r="G30" i="91"/>
  <c r="H30" i="91"/>
  <c r="I30" i="91"/>
  <c r="J30" i="91"/>
  <c r="K30" i="91"/>
  <c r="L30" i="91"/>
  <c r="M30" i="91"/>
  <c r="N30" i="91"/>
  <c r="O30" i="91"/>
  <c r="P30" i="91"/>
  <c r="Q30" i="91"/>
  <c r="R30" i="91"/>
  <c r="S30" i="91"/>
  <c r="T30" i="91"/>
  <c r="U30" i="91"/>
  <c r="V30" i="91"/>
  <c r="W30" i="91"/>
  <c r="X30" i="91"/>
  <c r="Y30" i="91"/>
  <c r="Z30" i="91"/>
  <c r="AA30" i="91"/>
  <c r="AB30" i="91"/>
  <c r="AC30" i="91"/>
  <c r="AD30" i="91"/>
  <c r="AE30" i="91"/>
  <c r="AF30" i="91"/>
  <c r="AG30" i="91"/>
  <c r="AH30" i="91"/>
  <c r="AI30" i="91"/>
  <c r="AJ30" i="91"/>
  <c r="AK30" i="91"/>
  <c r="AL30" i="91"/>
  <c r="AM30" i="91"/>
  <c r="AN30" i="91"/>
  <c r="AO30" i="91"/>
  <c r="AP30" i="91"/>
  <c r="AQ30" i="91"/>
  <c r="AR30" i="91"/>
  <c r="AS30" i="91"/>
  <c r="AT30" i="91"/>
  <c r="AU30" i="91"/>
  <c r="AV30" i="91"/>
  <c r="AW30" i="91"/>
  <c r="AX30" i="91"/>
  <c r="AY30" i="91"/>
  <c r="AZ30" i="91"/>
  <c r="BA30" i="91"/>
  <c r="C31" i="91"/>
  <c r="D31" i="91"/>
  <c r="E31" i="91"/>
  <c r="F31" i="91"/>
  <c r="G31" i="91"/>
  <c r="H31" i="91"/>
  <c r="I31" i="91"/>
  <c r="J31" i="91"/>
  <c r="K31" i="91"/>
  <c r="L31" i="91"/>
  <c r="M31" i="91"/>
  <c r="N31" i="91"/>
  <c r="O31" i="91"/>
  <c r="P31" i="91"/>
  <c r="Q31" i="91"/>
  <c r="R31" i="91"/>
  <c r="S31" i="91"/>
  <c r="T31" i="91"/>
  <c r="U31" i="91"/>
  <c r="V31" i="91"/>
  <c r="W31" i="91"/>
  <c r="X31" i="91"/>
  <c r="Y31" i="91"/>
  <c r="Z31" i="91"/>
  <c r="AA31" i="91"/>
  <c r="AB31" i="91"/>
  <c r="AC31" i="91"/>
  <c r="AD31" i="91"/>
  <c r="AE31" i="91"/>
  <c r="AF31" i="91"/>
  <c r="AG31" i="91"/>
  <c r="AH31" i="91"/>
  <c r="AI31" i="91"/>
  <c r="AJ31" i="91"/>
  <c r="AK31" i="91"/>
  <c r="AL31" i="91"/>
  <c r="AM31" i="91"/>
  <c r="AN31" i="91"/>
  <c r="AO31" i="91"/>
  <c r="AP31" i="91"/>
  <c r="AQ31" i="91"/>
  <c r="AR31" i="91"/>
  <c r="AS31" i="91"/>
  <c r="AT31" i="91"/>
  <c r="AU31" i="91"/>
  <c r="AV31" i="91"/>
  <c r="AW31" i="91"/>
  <c r="AX31" i="91"/>
  <c r="AY31" i="91"/>
  <c r="AZ31" i="91"/>
  <c r="BA31" i="91"/>
  <c r="C33" i="91"/>
  <c r="D33" i="91"/>
  <c r="E33" i="91"/>
  <c r="F33" i="91"/>
  <c r="G33" i="91"/>
  <c r="H33" i="91"/>
  <c r="I33" i="91"/>
  <c r="J33" i="91"/>
  <c r="K33" i="91"/>
  <c r="L33" i="91"/>
  <c r="M33" i="91"/>
  <c r="N33" i="91"/>
  <c r="O33" i="91"/>
  <c r="P33" i="91"/>
  <c r="Q33" i="91"/>
  <c r="R33" i="91"/>
  <c r="S33" i="91"/>
  <c r="T33" i="91"/>
  <c r="U33" i="91"/>
  <c r="V33" i="91"/>
  <c r="W33" i="91"/>
  <c r="X33" i="91"/>
  <c r="Y33" i="91"/>
  <c r="Z33" i="91"/>
  <c r="AA33" i="91"/>
  <c r="AB33" i="91"/>
  <c r="AC33" i="91"/>
  <c r="AD33" i="91"/>
  <c r="AE33" i="91"/>
  <c r="AF33" i="91"/>
  <c r="AG33" i="91"/>
  <c r="AH33" i="91"/>
  <c r="AI33" i="91"/>
  <c r="AJ33" i="91"/>
  <c r="AK33" i="91"/>
  <c r="AL33" i="91"/>
  <c r="AM33" i="91"/>
  <c r="AN33" i="91"/>
  <c r="AO33" i="91"/>
  <c r="AP33" i="91"/>
  <c r="AQ33" i="91"/>
  <c r="AR33" i="91"/>
  <c r="AS33" i="91"/>
  <c r="AT33" i="91"/>
  <c r="AU33" i="91"/>
  <c r="AV33" i="91"/>
  <c r="AW33" i="91"/>
  <c r="AX33" i="91"/>
  <c r="AY33" i="91"/>
  <c r="AZ33" i="91"/>
  <c r="BA33" i="91"/>
  <c r="C34" i="91"/>
  <c r="D34" i="91"/>
  <c r="E34" i="91"/>
  <c r="F34" i="91"/>
  <c r="G34" i="91"/>
  <c r="H34" i="91"/>
  <c r="I34" i="91"/>
  <c r="J34" i="91"/>
  <c r="K34" i="91"/>
  <c r="L34" i="91"/>
  <c r="M34" i="91"/>
  <c r="N34" i="91"/>
  <c r="O34" i="91"/>
  <c r="P34" i="91"/>
  <c r="Q34" i="91"/>
  <c r="R34" i="91"/>
  <c r="S34" i="91"/>
  <c r="T34" i="91"/>
  <c r="U34" i="91"/>
  <c r="V34" i="91"/>
  <c r="W34" i="91"/>
  <c r="X34" i="91"/>
  <c r="Y34" i="91"/>
  <c r="Z34" i="91"/>
  <c r="AA34" i="91"/>
  <c r="AB34" i="91"/>
  <c r="AC34" i="91"/>
  <c r="AD34" i="91"/>
  <c r="AE34" i="91"/>
  <c r="AF34" i="91"/>
  <c r="AG34" i="91"/>
  <c r="AH34" i="91"/>
  <c r="AI34" i="91"/>
  <c r="AJ34" i="91"/>
  <c r="AK34" i="91"/>
  <c r="AL34" i="91"/>
  <c r="AM34" i="91"/>
  <c r="AN34" i="91"/>
  <c r="AO34" i="91"/>
  <c r="AP34" i="91"/>
  <c r="AQ34" i="91"/>
  <c r="AR34" i="91"/>
  <c r="AS34" i="91"/>
  <c r="AT34" i="91"/>
  <c r="AU34" i="91"/>
  <c r="AV34" i="91"/>
  <c r="AW34" i="91"/>
  <c r="AX34" i="91"/>
  <c r="AY34" i="91"/>
  <c r="AZ34" i="91"/>
  <c r="BA34" i="91"/>
  <c r="C36" i="91"/>
  <c r="D36" i="91"/>
  <c r="E36" i="91"/>
  <c r="F36" i="91"/>
  <c r="G36" i="91"/>
  <c r="H36" i="91"/>
  <c r="I36" i="91"/>
  <c r="K36" i="91"/>
  <c r="L36" i="91"/>
  <c r="M36" i="91"/>
  <c r="O36" i="91"/>
  <c r="P36" i="91"/>
  <c r="Q36" i="91"/>
  <c r="R36" i="91"/>
  <c r="S36" i="91"/>
  <c r="T36" i="91"/>
  <c r="U36" i="91"/>
  <c r="V36" i="91"/>
  <c r="W36" i="91"/>
  <c r="X36" i="91"/>
  <c r="Y36" i="91"/>
  <c r="Z36" i="91"/>
  <c r="AA36" i="91"/>
  <c r="AB36" i="91"/>
  <c r="AC36" i="91"/>
  <c r="AD36" i="91"/>
  <c r="AE36" i="91"/>
  <c r="AF36" i="91"/>
  <c r="AG36" i="91"/>
  <c r="AH36" i="91"/>
  <c r="AI36" i="91"/>
  <c r="AJ36" i="91"/>
  <c r="AK36" i="91"/>
  <c r="AL36" i="91"/>
  <c r="AM36" i="91"/>
  <c r="AN36" i="91"/>
  <c r="AO36" i="91"/>
  <c r="AP36" i="91"/>
  <c r="AQ36" i="91"/>
  <c r="AR36" i="91"/>
  <c r="AS36" i="91"/>
  <c r="AT36" i="91"/>
  <c r="AU36" i="91"/>
  <c r="AV36" i="91"/>
  <c r="AW36" i="91"/>
  <c r="AX36" i="91"/>
  <c r="AY36" i="91"/>
  <c r="AZ36" i="91"/>
  <c r="BA36" i="91"/>
  <c r="C37" i="91"/>
  <c r="D37" i="91"/>
  <c r="E37" i="91"/>
  <c r="F37" i="91"/>
  <c r="G37" i="91"/>
  <c r="H37" i="91"/>
  <c r="I37" i="91"/>
  <c r="J37" i="91"/>
  <c r="K37" i="91"/>
  <c r="L37" i="91"/>
  <c r="M37" i="91"/>
  <c r="N37" i="91"/>
  <c r="O37" i="91"/>
  <c r="P37" i="91"/>
  <c r="Q37" i="91"/>
  <c r="R37" i="91"/>
  <c r="S37" i="91"/>
  <c r="T37" i="91"/>
  <c r="U37" i="91"/>
  <c r="V37" i="91"/>
  <c r="W37" i="91"/>
  <c r="X37" i="91"/>
  <c r="Y37" i="91"/>
  <c r="Z37" i="91"/>
  <c r="AA37" i="91"/>
  <c r="AB37" i="91"/>
  <c r="AC37" i="91"/>
  <c r="AD37" i="91"/>
  <c r="AE37" i="91"/>
  <c r="AF37" i="91"/>
  <c r="AG37" i="91"/>
  <c r="AH37" i="91"/>
  <c r="AI37" i="91"/>
  <c r="AJ37" i="91"/>
  <c r="AK37" i="91"/>
  <c r="AL37" i="91"/>
  <c r="AM37" i="91"/>
  <c r="AN37" i="91"/>
  <c r="AO37" i="91"/>
  <c r="AP37" i="91"/>
  <c r="AQ37" i="91"/>
  <c r="AR37" i="91"/>
  <c r="AS37" i="91"/>
  <c r="AT37" i="91"/>
  <c r="AU37" i="91"/>
  <c r="AV37" i="91"/>
  <c r="AW37" i="91"/>
  <c r="AX37" i="91"/>
  <c r="AY37" i="91"/>
  <c r="AZ37" i="91"/>
  <c r="BA37" i="91"/>
  <c r="C39" i="91"/>
  <c r="D39" i="91"/>
  <c r="E39" i="91"/>
  <c r="F39" i="91"/>
  <c r="G39" i="91"/>
  <c r="H39" i="91"/>
  <c r="I39" i="91"/>
  <c r="J39" i="91"/>
  <c r="K39" i="91"/>
  <c r="L39" i="91"/>
  <c r="M39" i="91"/>
  <c r="N39" i="91"/>
  <c r="O39" i="91"/>
  <c r="P39" i="91"/>
  <c r="Q39" i="91"/>
  <c r="R39" i="91"/>
  <c r="S39" i="91"/>
  <c r="T39" i="91"/>
  <c r="U39" i="91"/>
  <c r="V39" i="91"/>
  <c r="W39" i="91"/>
  <c r="X39" i="91"/>
  <c r="Y39" i="91"/>
  <c r="Z39" i="91"/>
  <c r="AA39" i="91"/>
  <c r="AB39" i="91"/>
  <c r="AC39" i="91"/>
  <c r="AD39" i="91"/>
  <c r="AE39" i="91"/>
  <c r="AF39" i="91"/>
  <c r="AG39" i="91"/>
  <c r="AH39" i="91"/>
  <c r="AI39" i="91"/>
  <c r="AJ39" i="91"/>
  <c r="AK39" i="91"/>
  <c r="AL39" i="91"/>
  <c r="AM39" i="91"/>
  <c r="AN39" i="91"/>
  <c r="AO39" i="91"/>
  <c r="AP39" i="91"/>
  <c r="AQ39" i="91"/>
  <c r="AR39" i="91"/>
  <c r="AS39" i="91"/>
  <c r="AT39" i="91"/>
  <c r="AU39" i="91"/>
  <c r="AV39" i="91"/>
  <c r="AW39" i="91"/>
  <c r="AX39" i="91"/>
  <c r="AY39" i="91"/>
  <c r="AZ39" i="91"/>
  <c r="BA39" i="91"/>
  <c r="C40" i="91"/>
  <c r="D40" i="91"/>
  <c r="E40" i="91"/>
  <c r="F40" i="91"/>
  <c r="G40" i="91"/>
  <c r="H40" i="91"/>
  <c r="I40" i="91"/>
  <c r="J40" i="91"/>
  <c r="K40" i="91"/>
  <c r="L40" i="91"/>
  <c r="M40" i="91"/>
  <c r="N40" i="91"/>
  <c r="O40" i="91"/>
  <c r="P40" i="91"/>
  <c r="Q40" i="91"/>
  <c r="R40" i="91"/>
  <c r="S40" i="91"/>
  <c r="T40" i="91"/>
  <c r="U40" i="91"/>
  <c r="V40" i="91"/>
  <c r="W40" i="91"/>
  <c r="X40" i="91"/>
  <c r="Y40" i="91"/>
  <c r="Z40" i="91"/>
  <c r="AA40" i="91"/>
  <c r="AB40" i="91"/>
  <c r="AC40" i="91"/>
  <c r="AD40" i="91"/>
  <c r="AE40" i="91"/>
  <c r="AF40" i="91"/>
  <c r="AG40" i="91"/>
  <c r="AH40" i="91"/>
  <c r="AI40" i="91"/>
  <c r="AJ40" i="91"/>
  <c r="AK40" i="91"/>
  <c r="AL40" i="91"/>
  <c r="AM40" i="91"/>
  <c r="AN40" i="91"/>
  <c r="AO40" i="91"/>
  <c r="AP40" i="91"/>
  <c r="AQ40" i="91"/>
  <c r="AR40" i="91"/>
  <c r="AS40" i="91"/>
  <c r="AT40" i="91"/>
  <c r="AU40" i="91"/>
  <c r="AV40" i="91"/>
  <c r="AW40" i="91"/>
  <c r="AX40" i="91"/>
  <c r="AY40" i="91"/>
  <c r="AZ40" i="91"/>
  <c r="BA40" i="91"/>
  <c r="C5" i="92"/>
  <c r="D5" i="92"/>
  <c r="E5" i="92"/>
  <c r="F5" i="92"/>
  <c r="F24" i="92" s="1"/>
  <c r="G5" i="92"/>
  <c r="H5" i="92"/>
  <c r="I5" i="92"/>
  <c r="J5" i="92"/>
  <c r="K5" i="92"/>
  <c r="L5" i="92"/>
  <c r="M5" i="92"/>
  <c r="N5" i="92"/>
  <c r="O5" i="92"/>
  <c r="P5" i="92"/>
  <c r="Q5" i="92"/>
  <c r="R5" i="92"/>
  <c r="R24" i="92" s="1"/>
  <c r="S5" i="92"/>
  <c r="T5" i="92"/>
  <c r="U5" i="92"/>
  <c r="V5" i="92"/>
  <c r="W5" i="92"/>
  <c r="X5" i="92"/>
  <c r="Y5" i="92"/>
  <c r="Z5" i="92"/>
  <c r="AA5" i="92"/>
  <c r="AB5" i="92"/>
  <c r="AC5" i="92"/>
  <c r="AD5" i="92"/>
  <c r="AE5" i="92"/>
  <c r="AF5" i="92"/>
  <c r="AG5" i="92"/>
  <c r="AH5" i="92"/>
  <c r="AI5" i="92"/>
  <c r="AJ5" i="92"/>
  <c r="AK5" i="92"/>
  <c r="AL5" i="92"/>
  <c r="AM5" i="92"/>
  <c r="AN5" i="92"/>
  <c r="AO5" i="92"/>
  <c r="AP5" i="92"/>
  <c r="AQ5" i="92"/>
  <c r="AR5" i="92"/>
  <c r="AS5" i="92"/>
  <c r="AT5" i="92"/>
  <c r="AU5" i="92"/>
  <c r="AV5" i="92"/>
  <c r="AW5" i="92"/>
  <c r="AX5" i="92"/>
  <c r="AY5" i="92"/>
  <c r="AZ5" i="92"/>
  <c r="BA5" i="92"/>
  <c r="C6" i="92"/>
  <c r="D6" i="92"/>
  <c r="E6" i="92"/>
  <c r="F6" i="92"/>
  <c r="G6" i="92"/>
  <c r="H6" i="92"/>
  <c r="I6" i="92"/>
  <c r="J6" i="92"/>
  <c r="K6" i="92"/>
  <c r="L6" i="92"/>
  <c r="M6" i="92"/>
  <c r="N6" i="92"/>
  <c r="O6" i="92"/>
  <c r="P6" i="92"/>
  <c r="Q6" i="92"/>
  <c r="R6" i="92"/>
  <c r="S6" i="92"/>
  <c r="T6" i="92"/>
  <c r="U6" i="92"/>
  <c r="V6" i="92"/>
  <c r="W6" i="92"/>
  <c r="X6" i="92"/>
  <c r="Y6" i="92"/>
  <c r="Z6" i="92"/>
  <c r="AA6" i="92"/>
  <c r="AB6" i="92"/>
  <c r="AC6" i="92"/>
  <c r="AD6" i="92"/>
  <c r="AE6" i="92"/>
  <c r="AF6" i="92"/>
  <c r="AG6" i="92"/>
  <c r="AH6" i="92"/>
  <c r="AI6" i="92"/>
  <c r="AJ6" i="92"/>
  <c r="AK6" i="92"/>
  <c r="AL6" i="92"/>
  <c r="AM6" i="92"/>
  <c r="AN6" i="92"/>
  <c r="AO6" i="92"/>
  <c r="AP6" i="92"/>
  <c r="AQ6" i="92"/>
  <c r="AR6" i="92"/>
  <c r="AS6" i="92"/>
  <c r="AT6" i="92"/>
  <c r="AU6" i="92"/>
  <c r="AV6" i="92"/>
  <c r="AW6" i="92"/>
  <c r="AX6" i="92"/>
  <c r="AY6" i="92"/>
  <c r="AZ6" i="92"/>
  <c r="BA6" i="92"/>
  <c r="C8" i="92"/>
  <c r="D8" i="92"/>
  <c r="E8" i="92"/>
  <c r="F8" i="92"/>
  <c r="G8" i="92"/>
  <c r="H8" i="92"/>
  <c r="I8" i="92"/>
  <c r="J8" i="92"/>
  <c r="K8" i="92"/>
  <c r="L8" i="92"/>
  <c r="M8" i="92"/>
  <c r="N8" i="92"/>
  <c r="O8" i="92"/>
  <c r="P8" i="92"/>
  <c r="Q8" i="92"/>
  <c r="R8" i="92"/>
  <c r="S8" i="92"/>
  <c r="T8" i="92"/>
  <c r="U8" i="92"/>
  <c r="V8" i="92"/>
  <c r="W8" i="92"/>
  <c r="X8" i="92"/>
  <c r="Y8" i="92"/>
  <c r="Z8" i="92"/>
  <c r="AA8" i="92"/>
  <c r="AB8" i="92"/>
  <c r="AC8" i="92"/>
  <c r="AD8" i="92"/>
  <c r="AE8" i="92"/>
  <c r="AF8" i="92"/>
  <c r="AG8" i="92"/>
  <c r="AH8" i="92"/>
  <c r="AI8" i="92"/>
  <c r="AJ8" i="92"/>
  <c r="AK8" i="92"/>
  <c r="AL8" i="92"/>
  <c r="AM8" i="92"/>
  <c r="AN8" i="92"/>
  <c r="AO8" i="92"/>
  <c r="AP8" i="92"/>
  <c r="AQ8" i="92"/>
  <c r="AR8" i="92"/>
  <c r="AS8" i="92"/>
  <c r="AT8" i="92"/>
  <c r="AU8" i="92"/>
  <c r="AV8" i="92"/>
  <c r="AW8" i="92"/>
  <c r="AX8" i="92"/>
  <c r="AY8" i="92"/>
  <c r="AZ8" i="92"/>
  <c r="BA8" i="92"/>
  <c r="C9" i="92"/>
  <c r="D9" i="92"/>
  <c r="E9" i="92"/>
  <c r="F9" i="92"/>
  <c r="G9" i="92"/>
  <c r="H9" i="92"/>
  <c r="I9" i="92"/>
  <c r="J9" i="92"/>
  <c r="K9" i="92"/>
  <c r="L9" i="92"/>
  <c r="M9" i="92"/>
  <c r="N9" i="92"/>
  <c r="O9" i="92"/>
  <c r="P9" i="92"/>
  <c r="Q9" i="92"/>
  <c r="R9" i="92"/>
  <c r="S9" i="92"/>
  <c r="T9" i="92"/>
  <c r="U9" i="92"/>
  <c r="V9" i="92"/>
  <c r="W9" i="92"/>
  <c r="X9" i="92"/>
  <c r="Y9" i="92"/>
  <c r="Z9" i="92"/>
  <c r="AA9" i="92"/>
  <c r="AB9" i="92"/>
  <c r="AC9" i="92"/>
  <c r="AD9" i="92"/>
  <c r="AE9" i="92"/>
  <c r="AF9" i="92"/>
  <c r="AG9" i="92"/>
  <c r="AH9" i="92"/>
  <c r="AI9" i="92"/>
  <c r="AJ9" i="92"/>
  <c r="AK9" i="92"/>
  <c r="AL9" i="92"/>
  <c r="AM9" i="92"/>
  <c r="AN9" i="92"/>
  <c r="AO9" i="92"/>
  <c r="AP9" i="92"/>
  <c r="AQ9" i="92"/>
  <c r="AR9" i="92"/>
  <c r="AS9" i="92"/>
  <c r="AT9" i="92"/>
  <c r="AU9" i="92"/>
  <c r="AV9" i="92"/>
  <c r="AW9" i="92"/>
  <c r="AX9" i="92"/>
  <c r="AY9" i="92"/>
  <c r="AZ9" i="92"/>
  <c r="BA9" i="92"/>
  <c r="C11" i="92"/>
  <c r="D11" i="92"/>
  <c r="E11" i="92"/>
  <c r="F11" i="92"/>
  <c r="G11" i="92"/>
  <c r="H11" i="92"/>
  <c r="I11" i="92"/>
  <c r="J11" i="92"/>
  <c r="K11" i="92"/>
  <c r="L11" i="92"/>
  <c r="M11" i="92"/>
  <c r="N11" i="92"/>
  <c r="O11" i="92"/>
  <c r="P11" i="92"/>
  <c r="Q11" i="92"/>
  <c r="R11" i="92"/>
  <c r="S11" i="92"/>
  <c r="T11" i="92"/>
  <c r="U11" i="92"/>
  <c r="V11" i="92"/>
  <c r="W11" i="92"/>
  <c r="X11" i="92"/>
  <c r="Y11" i="92"/>
  <c r="Z11" i="92"/>
  <c r="AA11" i="92"/>
  <c r="AB11" i="92"/>
  <c r="AC11" i="92"/>
  <c r="AD11" i="92"/>
  <c r="AE11" i="92"/>
  <c r="AF11" i="92"/>
  <c r="AG11" i="92"/>
  <c r="AH11" i="92"/>
  <c r="AI11" i="92"/>
  <c r="AJ11" i="92"/>
  <c r="AK11" i="92"/>
  <c r="AL11" i="92"/>
  <c r="AM11" i="92"/>
  <c r="AN11" i="92"/>
  <c r="AO11" i="92"/>
  <c r="AP11" i="92"/>
  <c r="AQ11" i="92"/>
  <c r="AR11" i="92"/>
  <c r="AS11" i="92"/>
  <c r="AT11" i="92"/>
  <c r="AU11" i="92"/>
  <c r="AV11" i="92"/>
  <c r="AW11" i="92"/>
  <c r="AX11" i="92"/>
  <c r="AY11" i="92"/>
  <c r="AZ11" i="92"/>
  <c r="BA11" i="92"/>
  <c r="C12" i="92"/>
  <c r="D12" i="92"/>
  <c r="E12" i="92"/>
  <c r="F12" i="92"/>
  <c r="G12" i="92"/>
  <c r="H12" i="92"/>
  <c r="I12" i="92"/>
  <c r="J12" i="92"/>
  <c r="K12" i="92"/>
  <c r="L12" i="92"/>
  <c r="M12" i="92"/>
  <c r="N12" i="92"/>
  <c r="O12" i="92"/>
  <c r="P12" i="92"/>
  <c r="Q12" i="92"/>
  <c r="R12" i="92"/>
  <c r="S12" i="92"/>
  <c r="T12" i="92"/>
  <c r="U12" i="92"/>
  <c r="V12" i="92"/>
  <c r="W12" i="92"/>
  <c r="X12" i="92"/>
  <c r="Y12" i="92"/>
  <c r="Z12" i="92"/>
  <c r="AA12" i="92"/>
  <c r="AB12" i="92"/>
  <c r="AC12" i="92"/>
  <c r="AD12" i="92"/>
  <c r="AE12" i="92"/>
  <c r="AF12" i="92"/>
  <c r="AG12" i="92"/>
  <c r="AH12" i="92"/>
  <c r="AI12" i="92"/>
  <c r="AJ12" i="92"/>
  <c r="AK12" i="92"/>
  <c r="AL12" i="92"/>
  <c r="AM12" i="92"/>
  <c r="AN12" i="92"/>
  <c r="AO12" i="92"/>
  <c r="AP12" i="92"/>
  <c r="AQ12" i="92"/>
  <c r="AR12" i="92"/>
  <c r="AS12" i="92"/>
  <c r="AT12" i="92"/>
  <c r="AU12" i="92"/>
  <c r="AV12" i="92"/>
  <c r="AW12" i="92"/>
  <c r="AX12" i="92"/>
  <c r="AY12" i="92"/>
  <c r="AZ12" i="92"/>
  <c r="BA12" i="92"/>
  <c r="C14" i="92"/>
  <c r="D14" i="92"/>
  <c r="E14" i="92"/>
  <c r="F14" i="92"/>
  <c r="G14" i="92"/>
  <c r="H14" i="92"/>
  <c r="I14" i="92"/>
  <c r="J14" i="92"/>
  <c r="K14" i="92"/>
  <c r="L14" i="92"/>
  <c r="M14" i="92"/>
  <c r="N14" i="92"/>
  <c r="O14" i="92"/>
  <c r="P14" i="92"/>
  <c r="Q14" i="92"/>
  <c r="R14" i="92"/>
  <c r="S14" i="92"/>
  <c r="T14" i="92"/>
  <c r="U14" i="92"/>
  <c r="V14" i="92"/>
  <c r="W14" i="92"/>
  <c r="X14" i="92"/>
  <c r="Y14" i="92"/>
  <c r="Z14" i="92"/>
  <c r="AA14" i="92"/>
  <c r="AB14" i="92"/>
  <c r="AC14" i="92"/>
  <c r="AD14" i="92"/>
  <c r="AE14" i="92"/>
  <c r="AF14" i="92"/>
  <c r="AG14" i="92"/>
  <c r="AH14" i="92"/>
  <c r="AI14" i="92"/>
  <c r="AJ14" i="92"/>
  <c r="AK14" i="92"/>
  <c r="AL14" i="92"/>
  <c r="AM14" i="92"/>
  <c r="AN14" i="92"/>
  <c r="AO14" i="92"/>
  <c r="AP14" i="92"/>
  <c r="AQ14" i="92"/>
  <c r="AR14" i="92"/>
  <c r="AS14" i="92"/>
  <c r="AT14" i="92"/>
  <c r="AU14" i="92"/>
  <c r="AV14" i="92"/>
  <c r="AW14" i="92"/>
  <c r="AX14" i="92"/>
  <c r="AY14" i="92"/>
  <c r="AZ14" i="92"/>
  <c r="BA14" i="92"/>
  <c r="C15" i="92"/>
  <c r="D15" i="92"/>
  <c r="E15" i="92"/>
  <c r="F15" i="92"/>
  <c r="G15" i="92"/>
  <c r="H15" i="92"/>
  <c r="I15" i="92"/>
  <c r="J15" i="92"/>
  <c r="K15" i="92"/>
  <c r="L15" i="92"/>
  <c r="M15" i="92"/>
  <c r="N15" i="92"/>
  <c r="O15" i="92"/>
  <c r="P15" i="92"/>
  <c r="Q15" i="92"/>
  <c r="R15" i="92"/>
  <c r="S15" i="92"/>
  <c r="T15" i="92"/>
  <c r="U15" i="92"/>
  <c r="V15" i="92"/>
  <c r="W15" i="92"/>
  <c r="X15" i="92"/>
  <c r="Y15" i="92"/>
  <c r="Z15" i="92"/>
  <c r="AA15" i="92"/>
  <c r="AB15" i="92"/>
  <c r="AC15" i="92"/>
  <c r="AD15" i="92"/>
  <c r="AE15" i="92"/>
  <c r="AF15" i="92"/>
  <c r="AG15" i="92"/>
  <c r="AH15" i="92"/>
  <c r="AI15" i="92"/>
  <c r="AJ15" i="92"/>
  <c r="AK15" i="92"/>
  <c r="AL15" i="92"/>
  <c r="AM15" i="92"/>
  <c r="AN15" i="92"/>
  <c r="AO15" i="92"/>
  <c r="AP15" i="92"/>
  <c r="AQ15" i="92"/>
  <c r="AR15" i="92"/>
  <c r="AS15" i="92"/>
  <c r="AT15" i="92"/>
  <c r="AU15" i="92"/>
  <c r="AV15" i="92"/>
  <c r="AW15" i="92"/>
  <c r="AX15" i="92"/>
  <c r="AY15" i="92"/>
  <c r="AZ15" i="92"/>
  <c r="BA15" i="92"/>
  <c r="C17" i="92"/>
  <c r="D17" i="92"/>
  <c r="E17" i="92"/>
  <c r="F17" i="92"/>
  <c r="G17" i="92"/>
  <c r="H17" i="92"/>
  <c r="I17" i="92"/>
  <c r="J17" i="92"/>
  <c r="K17" i="92"/>
  <c r="L17" i="92"/>
  <c r="M17" i="92"/>
  <c r="N17" i="92"/>
  <c r="O17" i="92"/>
  <c r="P17" i="92"/>
  <c r="Q17" i="92"/>
  <c r="R17" i="92"/>
  <c r="S17" i="92"/>
  <c r="T17" i="92"/>
  <c r="U17" i="92"/>
  <c r="V17" i="92"/>
  <c r="W17" i="92"/>
  <c r="X17" i="92"/>
  <c r="Y17" i="92"/>
  <c r="Z17" i="92"/>
  <c r="AA17" i="92"/>
  <c r="AB17" i="92"/>
  <c r="AC17" i="92"/>
  <c r="AD17" i="92"/>
  <c r="AE17" i="92"/>
  <c r="AF17" i="92"/>
  <c r="AG17" i="92"/>
  <c r="AH17" i="92"/>
  <c r="AI17" i="92"/>
  <c r="AJ17" i="92"/>
  <c r="AK17" i="92"/>
  <c r="AL17" i="92"/>
  <c r="AM17" i="92"/>
  <c r="AN17" i="92"/>
  <c r="AO17" i="92"/>
  <c r="AP17" i="92"/>
  <c r="AQ17" i="92"/>
  <c r="AR17" i="92"/>
  <c r="AS17" i="92"/>
  <c r="AT17" i="92"/>
  <c r="AU17" i="92"/>
  <c r="AV17" i="92"/>
  <c r="AW17" i="92"/>
  <c r="AX17" i="92"/>
  <c r="AY17" i="92"/>
  <c r="AZ17" i="92"/>
  <c r="BA17" i="92"/>
  <c r="C18" i="92"/>
  <c r="D18" i="92"/>
  <c r="E18" i="92"/>
  <c r="F18" i="92"/>
  <c r="G18" i="92"/>
  <c r="H18" i="92"/>
  <c r="I18" i="92"/>
  <c r="J18" i="92"/>
  <c r="K18" i="92"/>
  <c r="L18" i="92"/>
  <c r="M18" i="92"/>
  <c r="N18" i="92"/>
  <c r="O18" i="92"/>
  <c r="P18" i="92"/>
  <c r="Q18" i="92"/>
  <c r="R18" i="92"/>
  <c r="S18" i="92"/>
  <c r="T18" i="92"/>
  <c r="U18" i="92"/>
  <c r="V18" i="92"/>
  <c r="W18" i="92"/>
  <c r="X18" i="92"/>
  <c r="Y18" i="92"/>
  <c r="Z18" i="92"/>
  <c r="AA18" i="92"/>
  <c r="AB18" i="92"/>
  <c r="AC18" i="92"/>
  <c r="AD18" i="92"/>
  <c r="AE18" i="92"/>
  <c r="AF18" i="92"/>
  <c r="AG18" i="92"/>
  <c r="AH18" i="92"/>
  <c r="AI18" i="92"/>
  <c r="AJ18" i="92"/>
  <c r="AK18" i="92"/>
  <c r="AL18" i="92"/>
  <c r="AM18" i="92"/>
  <c r="AN18" i="92"/>
  <c r="AO18" i="92"/>
  <c r="AP18" i="92"/>
  <c r="AQ18" i="92"/>
  <c r="AR18" i="92"/>
  <c r="AS18" i="92"/>
  <c r="AT18" i="92"/>
  <c r="AU18" i="92"/>
  <c r="AV18" i="92"/>
  <c r="AW18" i="92"/>
  <c r="AX18" i="92"/>
  <c r="AY18" i="92"/>
  <c r="AZ18" i="92"/>
  <c r="BA18" i="92"/>
  <c r="C20" i="92"/>
  <c r="D20" i="92"/>
  <c r="E20" i="92"/>
  <c r="F20" i="92"/>
  <c r="G20" i="92"/>
  <c r="H20" i="92"/>
  <c r="I20" i="92"/>
  <c r="J20" i="92"/>
  <c r="K20" i="92"/>
  <c r="L20" i="92"/>
  <c r="M20" i="92"/>
  <c r="N20" i="92"/>
  <c r="O20" i="92"/>
  <c r="P20" i="92"/>
  <c r="Q20" i="92"/>
  <c r="R20" i="92"/>
  <c r="S20" i="92"/>
  <c r="T20" i="92"/>
  <c r="U20" i="92"/>
  <c r="V20" i="92"/>
  <c r="W20" i="92"/>
  <c r="X20" i="92"/>
  <c r="Y20" i="92"/>
  <c r="Z20" i="92"/>
  <c r="AA20" i="92"/>
  <c r="AB20" i="92"/>
  <c r="AC20" i="92"/>
  <c r="AD20" i="92"/>
  <c r="AE20" i="92"/>
  <c r="AF20" i="92"/>
  <c r="AG20" i="92"/>
  <c r="AH20" i="92"/>
  <c r="AI20" i="92"/>
  <c r="AJ20" i="92"/>
  <c r="AK20" i="92"/>
  <c r="AL20" i="92"/>
  <c r="AM20" i="92"/>
  <c r="AN20" i="92"/>
  <c r="AO20" i="92"/>
  <c r="AP20" i="92"/>
  <c r="AQ20" i="92"/>
  <c r="AR20" i="92"/>
  <c r="AS20" i="92"/>
  <c r="AT20" i="92"/>
  <c r="AU20" i="92"/>
  <c r="AV20" i="92"/>
  <c r="AW20" i="92"/>
  <c r="AX20" i="92"/>
  <c r="AY20" i="92"/>
  <c r="AZ20" i="92"/>
  <c r="BA20" i="92"/>
  <c r="C21" i="92"/>
  <c r="D21" i="92"/>
  <c r="E21" i="92"/>
  <c r="F21" i="92"/>
  <c r="G21" i="92"/>
  <c r="H21" i="92"/>
  <c r="I21" i="92"/>
  <c r="J21" i="92"/>
  <c r="K21" i="92"/>
  <c r="L21" i="92"/>
  <c r="M21" i="92"/>
  <c r="N21" i="92"/>
  <c r="O21" i="92"/>
  <c r="P21" i="92"/>
  <c r="Q21" i="92"/>
  <c r="R21" i="92"/>
  <c r="S21" i="92"/>
  <c r="T21" i="92"/>
  <c r="U21" i="92"/>
  <c r="V21" i="92"/>
  <c r="W21" i="92"/>
  <c r="X21" i="92"/>
  <c r="Y21" i="92"/>
  <c r="Z21" i="92"/>
  <c r="AA21" i="92"/>
  <c r="AB21" i="92"/>
  <c r="AC21" i="92"/>
  <c r="AD21" i="92"/>
  <c r="AE21" i="92"/>
  <c r="AF21" i="92"/>
  <c r="AG21" i="92"/>
  <c r="AH21" i="92"/>
  <c r="AI21" i="92"/>
  <c r="AJ21" i="92"/>
  <c r="AK21" i="92"/>
  <c r="AL21" i="92"/>
  <c r="AM21" i="92"/>
  <c r="AN21" i="92"/>
  <c r="AO21" i="92"/>
  <c r="AP21" i="92"/>
  <c r="AQ21" i="92"/>
  <c r="AR21" i="92"/>
  <c r="AS21" i="92"/>
  <c r="AT21" i="92"/>
  <c r="AU21" i="92"/>
  <c r="AV21" i="92"/>
  <c r="AW21" i="92"/>
  <c r="AX21" i="92"/>
  <c r="AY21" i="92"/>
  <c r="AZ21" i="92"/>
  <c r="BA21" i="92"/>
  <c r="C24" i="92"/>
  <c r="D24" i="92"/>
  <c r="E24" i="92"/>
  <c r="G24" i="92"/>
  <c r="H24" i="92"/>
  <c r="I24" i="92"/>
  <c r="J24" i="92"/>
  <c r="K24" i="92"/>
  <c r="L24" i="92"/>
  <c r="M24" i="92"/>
  <c r="N24" i="92"/>
  <c r="O24" i="92"/>
  <c r="P24" i="92"/>
  <c r="Q24" i="92"/>
  <c r="S24" i="92"/>
  <c r="T24" i="92"/>
  <c r="U24" i="92"/>
  <c r="V24" i="92"/>
  <c r="W24" i="92"/>
  <c r="X24" i="92"/>
  <c r="Y24" i="92"/>
  <c r="Z24" i="92"/>
  <c r="AA24" i="92"/>
  <c r="AB24" i="92"/>
  <c r="AC24" i="92"/>
  <c r="AD24" i="92"/>
  <c r="AE24" i="92"/>
  <c r="AF24" i="92"/>
  <c r="AG24" i="92"/>
  <c r="AH24" i="92"/>
  <c r="AI24" i="92"/>
  <c r="AJ24" i="92"/>
  <c r="AK24" i="92"/>
  <c r="AL24" i="92"/>
  <c r="AM24" i="92"/>
  <c r="AN24" i="92"/>
  <c r="AO24" i="92"/>
  <c r="AP24" i="92"/>
  <c r="AQ24" i="92"/>
  <c r="AR24" i="92"/>
  <c r="AS24" i="92"/>
  <c r="AT24" i="92"/>
  <c r="AU24" i="92"/>
  <c r="AV24" i="92"/>
  <c r="AW24" i="92"/>
  <c r="AX24" i="92"/>
  <c r="AY24" i="92"/>
  <c r="AZ24" i="92"/>
  <c r="BA24" i="92"/>
  <c r="C25" i="92"/>
  <c r="D25" i="92"/>
  <c r="E25" i="92"/>
  <c r="F25" i="92"/>
  <c r="G25" i="92"/>
  <c r="H25" i="92"/>
  <c r="I25" i="92"/>
  <c r="J25" i="92"/>
  <c r="K25" i="92"/>
  <c r="L25" i="92"/>
  <c r="M25" i="92"/>
  <c r="N25" i="92"/>
  <c r="O25" i="92"/>
  <c r="P25" i="92"/>
  <c r="Q25" i="92"/>
  <c r="R25" i="92"/>
  <c r="S25" i="92"/>
  <c r="T25" i="92"/>
  <c r="U25" i="92"/>
  <c r="V25" i="92"/>
  <c r="W25" i="92"/>
  <c r="X25" i="92"/>
  <c r="Y25" i="92"/>
  <c r="Z25" i="92"/>
  <c r="AA25" i="92"/>
  <c r="AB25" i="92"/>
  <c r="AC25" i="92"/>
  <c r="AD25" i="92"/>
  <c r="AE25" i="92"/>
  <c r="AF25" i="92"/>
  <c r="AG25" i="92"/>
  <c r="AH25" i="92"/>
  <c r="AI25" i="92"/>
  <c r="AJ25" i="92"/>
  <c r="AK25" i="92"/>
  <c r="AL25" i="92"/>
  <c r="AM25" i="92"/>
  <c r="AN25" i="92"/>
  <c r="AO25" i="92"/>
  <c r="AP25" i="92"/>
  <c r="AQ25" i="92"/>
  <c r="AR25" i="92"/>
  <c r="AS25" i="92"/>
  <c r="AT25" i="92"/>
  <c r="AU25" i="92"/>
  <c r="AV25" i="92"/>
  <c r="AW25" i="92"/>
  <c r="AX25" i="92"/>
  <c r="AY25" i="92"/>
  <c r="AZ25" i="92"/>
  <c r="BA25" i="92"/>
  <c r="C27" i="92"/>
  <c r="D27" i="92"/>
  <c r="E27" i="92"/>
  <c r="F27" i="92"/>
  <c r="G27" i="92"/>
  <c r="H27" i="92"/>
  <c r="I27" i="92"/>
  <c r="J27" i="92"/>
  <c r="K27" i="92"/>
  <c r="L27" i="92"/>
  <c r="M27" i="92"/>
  <c r="N27" i="92"/>
  <c r="O27" i="92"/>
  <c r="P27" i="92"/>
  <c r="Q27" i="92"/>
  <c r="R27" i="92"/>
  <c r="S27" i="92"/>
  <c r="T27" i="92"/>
  <c r="U27" i="92"/>
  <c r="V27" i="92"/>
  <c r="W27" i="92"/>
  <c r="X27" i="92"/>
  <c r="Y27" i="92"/>
  <c r="Z27" i="92"/>
  <c r="AA27" i="92"/>
  <c r="AB27" i="92"/>
  <c r="AC27" i="92"/>
  <c r="AD27" i="92"/>
  <c r="AE27" i="92"/>
  <c r="AF27" i="92"/>
  <c r="AG27" i="92"/>
  <c r="AH27" i="92"/>
  <c r="AI27" i="92"/>
  <c r="AJ27" i="92"/>
  <c r="AK27" i="92"/>
  <c r="AL27" i="92"/>
  <c r="AM27" i="92"/>
  <c r="AN27" i="92"/>
  <c r="AO27" i="92"/>
  <c r="AP27" i="92"/>
  <c r="AQ27" i="92"/>
  <c r="AR27" i="92"/>
  <c r="AS27" i="92"/>
  <c r="AT27" i="92"/>
  <c r="AU27" i="92"/>
  <c r="AV27" i="92"/>
  <c r="AW27" i="92"/>
  <c r="AX27" i="92"/>
  <c r="AY27" i="92"/>
  <c r="AZ27" i="92"/>
  <c r="BA27" i="92"/>
  <c r="C28" i="92"/>
  <c r="D28" i="92"/>
  <c r="E28" i="92"/>
  <c r="F28" i="92"/>
  <c r="G28" i="92"/>
  <c r="H28" i="92"/>
  <c r="I28" i="92"/>
  <c r="J28" i="92"/>
  <c r="K28" i="92"/>
  <c r="L28" i="92"/>
  <c r="M28" i="92"/>
  <c r="N28" i="92"/>
  <c r="O28" i="92"/>
  <c r="P28" i="92"/>
  <c r="Q28" i="92"/>
  <c r="R28" i="92"/>
  <c r="S28" i="92"/>
  <c r="T28" i="92"/>
  <c r="U28" i="92"/>
  <c r="V28" i="92"/>
  <c r="W28" i="92"/>
  <c r="X28" i="92"/>
  <c r="Y28" i="92"/>
  <c r="Z28" i="92"/>
  <c r="AA28" i="92"/>
  <c r="AB28" i="92"/>
  <c r="AC28" i="92"/>
  <c r="AD28" i="92"/>
  <c r="AE28" i="92"/>
  <c r="AF28" i="92"/>
  <c r="AG28" i="92"/>
  <c r="AH28" i="92"/>
  <c r="AI28" i="92"/>
  <c r="AJ28" i="92"/>
  <c r="AK28" i="92"/>
  <c r="AL28" i="92"/>
  <c r="AM28" i="92"/>
  <c r="AN28" i="92"/>
  <c r="AO28" i="92"/>
  <c r="AP28" i="92"/>
  <c r="AQ28" i="92"/>
  <c r="AR28" i="92"/>
  <c r="AS28" i="92"/>
  <c r="AT28" i="92"/>
  <c r="AU28" i="92"/>
  <c r="AV28" i="92"/>
  <c r="AW28" i="92"/>
  <c r="AX28" i="92"/>
  <c r="AY28" i="92"/>
  <c r="AZ28" i="92"/>
  <c r="BA28" i="92"/>
  <c r="C30" i="92"/>
  <c r="D30" i="92"/>
  <c r="E30" i="92"/>
  <c r="F30" i="92"/>
  <c r="G30" i="92"/>
  <c r="H30" i="92"/>
  <c r="I30" i="92"/>
  <c r="J30" i="92"/>
  <c r="K30" i="92"/>
  <c r="L30" i="92"/>
  <c r="M30" i="92"/>
  <c r="N30" i="92"/>
  <c r="O30" i="92"/>
  <c r="P30" i="92"/>
  <c r="Q30" i="92"/>
  <c r="R30" i="92"/>
  <c r="S30" i="92"/>
  <c r="T30" i="92"/>
  <c r="U30" i="92"/>
  <c r="V30" i="92"/>
  <c r="W30" i="92"/>
  <c r="X30" i="92"/>
  <c r="Y30" i="92"/>
  <c r="Z30" i="92"/>
  <c r="AA30" i="92"/>
  <c r="AB30" i="92"/>
  <c r="AC30" i="92"/>
  <c r="AD30" i="92"/>
  <c r="AE30" i="92"/>
  <c r="AF30" i="92"/>
  <c r="AG30" i="92"/>
  <c r="AH30" i="92"/>
  <c r="AI30" i="92"/>
  <c r="AJ30" i="92"/>
  <c r="AK30" i="92"/>
  <c r="AL30" i="92"/>
  <c r="AM30" i="92"/>
  <c r="AN30" i="92"/>
  <c r="AO30" i="92"/>
  <c r="AP30" i="92"/>
  <c r="AQ30" i="92"/>
  <c r="AR30" i="92"/>
  <c r="AS30" i="92"/>
  <c r="AT30" i="92"/>
  <c r="AU30" i="92"/>
  <c r="AV30" i="92"/>
  <c r="AW30" i="92"/>
  <c r="AX30" i="92"/>
  <c r="AY30" i="92"/>
  <c r="AZ30" i="92"/>
  <c r="BA30" i="92"/>
  <c r="C31" i="92"/>
  <c r="D31" i="92"/>
  <c r="E31" i="92"/>
  <c r="F31" i="92"/>
  <c r="G31" i="92"/>
  <c r="H31" i="92"/>
  <c r="I31" i="92"/>
  <c r="J31" i="92"/>
  <c r="K31" i="92"/>
  <c r="L31" i="92"/>
  <c r="M31" i="92"/>
  <c r="N31" i="92"/>
  <c r="O31" i="92"/>
  <c r="P31" i="92"/>
  <c r="Q31" i="92"/>
  <c r="R31" i="92"/>
  <c r="S31" i="92"/>
  <c r="T31" i="92"/>
  <c r="U31" i="92"/>
  <c r="V31" i="92"/>
  <c r="W31" i="92"/>
  <c r="X31" i="92"/>
  <c r="Y31" i="92"/>
  <c r="Z31" i="92"/>
  <c r="AA31" i="92"/>
  <c r="AB31" i="92"/>
  <c r="AC31" i="92"/>
  <c r="AD31" i="92"/>
  <c r="AE31" i="92"/>
  <c r="AF31" i="92"/>
  <c r="AG31" i="92"/>
  <c r="AH31" i="92"/>
  <c r="AI31" i="92"/>
  <c r="AJ31" i="92"/>
  <c r="AK31" i="92"/>
  <c r="AL31" i="92"/>
  <c r="AM31" i="92"/>
  <c r="AN31" i="92"/>
  <c r="AO31" i="92"/>
  <c r="AP31" i="92"/>
  <c r="AQ31" i="92"/>
  <c r="AR31" i="92"/>
  <c r="AS31" i="92"/>
  <c r="AT31" i="92"/>
  <c r="AU31" i="92"/>
  <c r="AV31" i="92"/>
  <c r="AW31" i="92"/>
  <c r="AX31" i="92"/>
  <c r="AY31" i="92"/>
  <c r="AZ31" i="92"/>
  <c r="BA31" i="92"/>
  <c r="C33" i="92"/>
  <c r="D33" i="92"/>
  <c r="E33" i="92"/>
  <c r="F33" i="92"/>
  <c r="G33" i="92"/>
  <c r="H33" i="92"/>
  <c r="I33" i="92"/>
  <c r="J33" i="92"/>
  <c r="K33" i="92"/>
  <c r="L33" i="92"/>
  <c r="M33" i="92"/>
  <c r="N33" i="92"/>
  <c r="O33" i="92"/>
  <c r="P33" i="92"/>
  <c r="Q33" i="92"/>
  <c r="R33" i="92"/>
  <c r="S33" i="92"/>
  <c r="T33" i="92"/>
  <c r="U33" i="92"/>
  <c r="V33" i="92"/>
  <c r="W33" i="92"/>
  <c r="X33" i="92"/>
  <c r="Y33" i="92"/>
  <c r="Z33" i="92"/>
  <c r="AA33" i="92"/>
  <c r="AB33" i="92"/>
  <c r="AC33" i="92"/>
  <c r="AD33" i="92"/>
  <c r="AE33" i="92"/>
  <c r="AF33" i="92"/>
  <c r="AG33" i="92"/>
  <c r="AH33" i="92"/>
  <c r="AI33" i="92"/>
  <c r="AJ33" i="92"/>
  <c r="AK33" i="92"/>
  <c r="AL33" i="92"/>
  <c r="AM33" i="92"/>
  <c r="AN33" i="92"/>
  <c r="AO33" i="92"/>
  <c r="AP33" i="92"/>
  <c r="AQ33" i="92"/>
  <c r="AR33" i="92"/>
  <c r="AS33" i="92"/>
  <c r="AT33" i="92"/>
  <c r="AU33" i="92"/>
  <c r="AV33" i="92"/>
  <c r="AW33" i="92"/>
  <c r="AX33" i="92"/>
  <c r="AY33" i="92"/>
  <c r="AZ33" i="92"/>
  <c r="BA33" i="92"/>
  <c r="C34" i="92"/>
  <c r="D34" i="92"/>
  <c r="E34" i="92"/>
  <c r="F34" i="92"/>
  <c r="G34" i="92"/>
  <c r="H34" i="92"/>
  <c r="I34" i="92"/>
  <c r="J34" i="92"/>
  <c r="K34" i="92"/>
  <c r="L34" i="92"/>
  <c r="M34" i="92"/>
  <c r="N34" i="92"/>
  <c r="O34" i="92"/>
  <c r="P34" i="92"/>
  <c r="Q34" i="92"/>
  <c r="R34" i="92"/>
  <c r="S34" i="92"/>
  <c r="T34" i="92"/>
  <c r="U34" i="92"/>
  <c r="V34" i="92"/>
  <c r="W34" i="92"/>
  <c r="X34" i="92"/>
  <c r="Y34" i="92"/>
  <c r="Z34" i="92"/>
  <c r="AA34" i="92"/>
  <c r="AB34" i="92"/>
  <c r="AC34" i="92"/>
  <c r="AD34" i="92"/>
  <c r="AE34" i="92"/>
  <c r="AF34" i="92"/>
  <c r="AG34" i="92"/>
  <c r="AH34" i="92"/>
  <c r="AI34" i="92"/>
  <c r="AJ34" i="92"/>
  <c r="AK34" i="92"/>
  <c r="AL34" i="92"/>
  <c r="AM34" i="92"/>
  <c r="AN34" i="92"/>
  <c r="AO34" i="92"/>
  <c r="AP34" i="92"/>
  <c r="AQ34" i="92"/>
  <c r="AR34" i="92"/>
  <c r="AS34" i="92"/>
  <c r="AT34" i="92"/>
  <c r="AU34" i="92"/>
  <c r="AV34" i="92"/>
  <c r="AW34" i="92"/>
  <c r="AX34" i="92"/>
  <c r="AY34" i="92"/>
  <c r="AZ34" i="92"/>
  <c r="BA34" i="92"/>
  <c r="C36" i="92"/>
  <c r="D36" i="92"/>
  <c r="E36" i="92"/>
  <c r="F36" i="92"/>
  <c r="G36" i="92"/>
  <c r="H36" i="92"/>
  <c r="I36" i="92"/>
  <c r="J36" i="92"/>
  <c r="K36" i="92"/>
  <c r="L36" i="92"/>
  <c r="M36" i="92"/>
  <c r="N36" i="92"/>
  <c r="O36" i="92"/>
  <c r="P36" i="92"/>
  <c r="Q36" i="92"/>
  <c r="R36" i="92"/>
  <c r="S36" i="92"/>
  <c r="T36" i="92"/>
  <c r="U36" i="92"/>
  <c r="V36" i="92"/>
  <c r="W36" i="92"/>
  <c r="X36" i="92"/>
  <c r="Y36" i="92"/>
  <c r="Z36" i="92"/>
  <c r="AA36" i="92"/>
  <c r="AB36" i="92"/>
  <c r="AC36" i="92"/>
  <c r="AD36" i="92"/>
  <c r="AE36" i="92"/>
  <c r="AF36" i="92"/>
  <c r="AG36" i="92"/>
  <c r="AH36" i="92"/>
  <c r="AI36" i="92"/>
  <c r="AJ36" i="92"/>
  <c r="AK36" i="92"/>
  <c r="AL36" i="92"/>
  <c r="AM36" i="92"/>
  <c r="AN36" i="92"/>
  <c r="AO36" i="92"/>
  <c r="AP36" i="92"/>
  <c r="AQ36" i="92"/>
  <c r="AR36" i="92"/>
  <c r="AS36" i="92"/>
  <c r="AT36" i="92"/>
  <c r="AU36" i="92"/>
  <c r="AV36" i="92"/>
  <c r="AW36" i="92"/>
  <c r="AX36" i="92"/>
  <c r="AY36" i="92"/>
  <c r="AZ36" i="92"/>
  <c r="BA36" i="92"/>
  <c r="C37" i="92"/>
  <c r="D37" i="92"/>
  <c r="E37" i="92"/>
  <c r="F37" i="92"/>
  <c r="G37" i="92"/>
  <c r="H37" i="92"/>
  <c r="I37" i="92"/>
  <c r="J37" i="92"/>
  <c r="K37" i="92"/>
  <c r="L37" i="92"/>
  <c r="M37" i="92"/>
  <c r="N37" i="92"/>
  <c r="O37" i="92"/>
  <c r="P37" i="92"/>
  <c r="Q37" i="92"/>
  <c r="R37" i="92"/>
  <c r="S37" i="92"/>
  <c r="T37" i="92"/>
  <c r="U37" i="92"/>
  <c r="V37" i="92"/>
  <c r="W37" i="92"/>
  <c r="X37" i="92"/>
  <c r="Y37" i="92"/>
  <c r="Z37" i="92"/>
  <c r="AA37" i="92"/>
  <c r="AB37" i="92"/>
  <c r="AC37" i="92"/>
  <c r="AD37" i="92"/>
  <c r="AE37" i="92"/>
  <c r="AF37" i="92"/>
  <c r="AG37" i="92"/>
  <c r="AH37" i="92"/>
  <c r="AI37" i="92"/>
  <c r="AJ37" i="92"/>
  <c r="AK37" i="92"/>
  <c r="AL37" i="92"/>
  <c r="AM37" i="92"/>
  <c r="AN37" i="92"/>
  <c r="AO37" i="92"/>
  <c r="AP37" i="92"/>
  <c r="AQ37" i="92"/>
  <c r="AR37" i="92"/>
  <c r="AS37" i="92"/>
  <c r="AT37" i="92"/>
  <c r="AU37" i="92"/>
  <c r="AV37" i="92"/>
  <c r="AW37" i="92"/>
  <c r="AX37" i="92"/>
  <c r="AY37" i="92"/>
  <c r="AZ37" i="92"/>
  <c r="BA37" i="92"/>
  <c r="C39" i="92"/>
  <c r="D39" i="92"/>
  <c r="E39" i="92"/>
  <c r="F39" i="92"/>
  <c r="G39" i="92"/>
  <c r="H39" i="92"/>
  <c r="I39" i="92"/>
  <c r="J39" i="92"/>
  <c r="K39" i="92"/>
  <c r="L39" i="92"/>
  <c r="M39" i="92"/>
  <c r="N39" i="92"/>
  <c r="O39" i="92"/>
  <c r="P39" i="92"/>
  <c r="Q39" i="92"/>
  <c r="R39" i="92"/>
  <c r="S39" i="92"/>
  <c r="T39" i="92"/>
  <c r="U39" i="92"/>
  <c r="V39" i="92"/>
  <c r="W39" i="92"/>
  <c r="X39" i="92"/>
  <c r="Y39" i="92"/>
  <c r="Z39" i="92"/>
  <c r="AA39" i="92"/>
  <c r="AB39" i="92"/>
  <c r="AC39" i="92"/>
  <c r="AD39" i="92"/>
  <c r="AE39" i="92"/>
  <c r="AF39" i="92"/>
  <c r="AG39" i="92"/>
  <c r="AH39" i="92"/>
  <c r="AI39" i="92"/>
  <c r="AJ39" i="92"/>
  <c r="AK39" i="92"/>
  <c r="AL39" i="92"/>
  <c r="AM39" i="92"/>
  <c r="AN39" i="92"/>
  <c r="AO39" i="92"/>
  <c r="AP39" i="92"/>
  <c r="AQ39" i="92"/>
  <c r="AR39" i="92"/>
  <c r="AS39" i="92"/>
  <c r="AT39" i="92"/>
  <c r="AU39" i="92"/>
  <c r="AV39" i="92"/>
  <c r="AW39" i="92"/>
  <c r="AX39" i="92"/>
  <c r="AY39" i="92"/>
  <c r="AZ39" i="92"/>
  <c r="BA39" i="92"/>
  <c r="C40" i="92"/>
  <c r="D40" i="92"/>
  <c r="E40" i="92"/>
  <c r="F40" i="92"/>
  <c r="G40" i="92"/>
  <c r="H40" i="92"/>
  <c r="I40" i="92"/>
  <c r="J40" i="92"/>
  <c r="K40" i="92"/>
  <c r="L40" i="92"/>
  <c r="M40" i="92"/>
  <c r="N40" i="92"/>
  <c r="O40" i="92"/>
  <c r="P40" i="92"/>
  <c r="Q40" i="92"/>
  <c r="R40" i="92"/>
  <c r="S40" i="92"/>
  <c r="T40" i="92"/>
  <c r="U40" i="92"/>
  <c r="V40" i="92"/>
  <c r="W40" i="92"/>
  <c r="X40" i="92"/>
  <c r="Y40" i="92"/>
  <c r="Z40" i="92"/>
  <c r="AA40" i="92"/>
  <c r="AB40" i="92"/>
  <c r="AC40" i="92"/>
  <c r="AD40" i="92"/>
  <c r="AE40" i="92"/>
  <c r="AF40" i="92"/>
  <c r="AG40" i="92"/>
  <c r="AH40" i="92"/>
  <c r="AI40" i="92"/>
  <c r="AJ40" i="92"/>
  <c r="AK40" i="92"/>
  <c r="AL40" i="92"/>
  <c r="AM40" i="92"/>
  <c r="AN40" i="92"/>
  <c r="AO40" i="92"/>
  <c r="AP40" i="92"/>
  <c r="AQ40" i="92"/>
  <c r="AR40" i="92"/>
  <c r="AS40" i="92"/>
  <c r="AT40" i="92"/>
  <c r="AU40" i="92"/>
  <c r="AV40" i="92"/>
  <c r="AW40" i="92"/>
  <c r="AX40" i="92"/>
  <c r="AY40" i="92"/>
  <c r="AZ40" i="92"/>
  <c r="BA40" i="92"/>
  <c r="BG5" i="83"/>
  <c r="BG6" i="83"/>
  <c r="BG8" i="83"/>
  <c r="BG22" i="83" s="1"/>
  <c r="BG10" i="83"/>
  <c r="BG24" i="83" s="1"/>
  <c r="BG12" i="83"/>
  <c r="BG14" i="83"/>
  <c r="BG16" i="83"/>
  <c r="BG30" i="83" s="1"/>
  <c r="BG19" i="83"/>
  <c r="BG20" i="83"/>
  <c r="BG26" i="83"/>
  <c r="BG28" i="83"/>
  <c r="I5" i="83"/>
  <c r="J5" i="83"/>
  <c r="K5" i="83"/>
  <c r="K19" i="83" s="1"/>
  <c r="L5" i="83"/>
  <c r="M5" i="83"/>
  <c r="N5" i="83"/>
  <c r="O5" i="83"/>
  <c r="O19" i="83" s="1"/>
  <c r="P5" i="83"/>
  <c r="Q5" i="83"/>
  <c r="R5" i="83"/>
  <c r="S5" i="83"/>
  <c r="S19" i="83" s="1"/>
  <c r="T5" i="83"/>
  <c r="T19" i="83" s="1"/>
  <c r="U5" i="83"/>
  <c r="V5" i="83"/>
  <c r="W5" i="83"/>
  <c r="W19" i="83" s="1"/>
  <c r="X5" i="83"/>
  <c r="X19" i="83" s="1"/>
  <c r="Y5" i="83"/>
  <c r="Z5" i="83"/>
  <c r="AA5" i="83"/>
  <c r="AA19" i="83" s="1"/>
  <c r="AB5" i="83"/>
  <c r="AC5" i="83"/>
  <c r="AD5" i="83"/>
  <c r="AE5" i="83"/>
  <c r="AE19" i="83" s="1"/>
  <c r="AF5" i="83"/>
  <c r="AG5" i="83"/>
  <c r="AH5" i="83"/>
  <c r="AI5" i="83"/>
  <c r="AI19" i="83" s="1"/>
  <c r="AJ5" i="83"/>
  <c r="AJ19" i="83" s="1"/>
  <c r="AK5" i="83"/>
  <c r="AL5" i="83"/>
  <c r="AM5" i="83"/>
  <c r="AM19" i="83" s="1"/>
  <c r="AN5" i="83"/>
  <c r="AN19" i="83" s="1"/>
  <c r="AO5" i="83"/>
  <c r="AP5" i="83"/>
  <c r="AQ5" i="83"/>
  <c r="AQ19" i="83" s="1"/>
  <c r="AR5" i="83"/>
  <c r="AS5" i="83"/>
  <c r="AT5" i="83"/>
  <c r="AU5" i="83"/>
  <c r="AU19" i="83" s="1"/>
  <c r="AV5" i="83"/>
  <c r="AW5" i="83"/>
  <c r="AX5" i="83"/>
  <c r="AY5" i="83"/>
  <c r="AY19" i="83" s="1"/>
  <c r="AZ5" i="83"/>
  <c r="AZ19" i="83" s="1"/>
  <c r="BA5" i="83"/>
  <c r="BB5" i="83"/>
  <c r="BC5" i="83"/>
  <c r="BC19" i="83" s="1"/>
  <c r="BD5" i="83"/>
  <c r="BD19" i="83" s="1"/>
  <c r="BE5" i="83"/>
  <c r="BF5" i="83"/>
  <c r="I6" i="83"/>
  <c r="I20" i="83" s="1"/>
  <c r="J6" i="83"/>
  <c r="K6" i="83"/>
  <c r="L6" i="83"/>
  <c r="M6" i="83"/>
  <c r="M20" i="83" s="1"/>
  <c r="N6" i="83"/>
  <c r="O6" i="83"/>
  <c r="P6" i="83"/>
  <c r="Q6" i="83"/>
  <c r="Q20" i="83" s="1"/>
  <c r="R6" i="83"/>
  <c r="R20" i="83" s="1"/>
  <c r="S6" i="83"/>
  <c r="T6" i="83"/>
  <c r="U6" i="83"/>
  <c r="U20" i="83" s="1"/>
  <c r="V6" i="83"/>
  <c r="V20" i="83" s="1"/>
  <c r="W6" i="83"/>
  <c r="X6" i="83"/>
  <c r="Y6" i="83"/>
  <c r="Y20" i="83" s="1"/>
  <c r="Z6" i="83"/>
  <c r="AA6" i="83"/>
  <c r="AB6" i="83"/>
  <c r="AC6" i="83"/>
  <c r="AC20" i="83" s="1"/>
  <c r="AD6" i="83"/>
  <c r="AE6" i="83"/>
  <c r="AF6" i="83"/>
  <c r="AG6" i="83"/>
  <c r="AG20" i="83" s="1"/>
  <c r="AH6" i="83"/>
  <c r="AH20" i="83" s="1"/>
  <c r="AI6" i="83"/>
  <c r="AJ6" i="83"/>
  <c r="AK6" i="83"/>
  <c r="AK20" i="83" s="1"/>
  <c r="AL6" i="83"/>
  <c r="AL20" i="83" s="1"/>
  <c r="AM6" i="83"/>
  <c r="AN6" i="83"/>
  <c r="AO6" i="83"/>
  <c r="AO20" i="83" s="1"/>
  <c r="AP6" i="83"/>
  <c r="AQ6" i="83"/>
  <c r="AR6" i="83"/>
  <c r="AS6" i="83"/>
  <c r="AS20" i="83" s="1"/>
  <c r="AT6" i="83"/>
  <c r="AU6" i="83"/>
  <c r="AV6" i="83"/>
  <c r="AW6" i="83"/>
  <c r="AW20" i="83" s="1"/>
  <c r="AX6" i="83"/>
  <c r="AX20" i="83" s="1"/>
  <c r="AY6" i="83"/>
  <c r="AZ6" i="83"/>
  <c r="BA6" i="83"/>
  <c r="BA20" i="83" s="1"/>
  <c r="BB6" i="83"/>
  <c r="BB20" i="83" s="1"/>
  <c r="BC6" i="83"/>
  <c r="BD6" i="83"/>
  <c r="BE6" i="83"/>
  <c r="BE20" i="83" s="1"/>
  <c r="BF6" i="83"/>
  <c r="I8" i="83"/>
  <c r="J8" i="83"/>
  <c r="K8" i="83"/>
  <c r="K22" i="83" s="1"/>
  <c r="L8" i="83"/>
  <c r="M8" i="83"/>
  <c r="N8" i="83"/>
  <c r="O8" i="83"/>
  <c r="O22" i="83" s="1"/>
  <c r="P8" i="83"/>
  <c r="P22" i="83" s="1"/>
  <c r="Q8" i="83"/>
  <c r="R8" i="83"/>
  <c r="S8" i="83"/>
  <c r="S22" i="83" s="1"/>
  <c r="T8" i="83"/>
  <c r="T22" i="83" s="1"/>
  <c r="U8" i="83"/>
  <c r="V8" i="83"/>
  <c r="W8" i="83"/>
  <c r="W22" i="83" s="1"/>
  <c r="X8" i="83"/>
  <c r="Y8" i="83"/>
  <c r="Z8" i="83"/>
  <c r="AA8" i="83"/>
  <c r="AA22" i="83" s="1"/>
  <c r="AB8" i="83"/>
  <c r="AC8" i="83"/>
  <c r="AD8" i="83"/>
  <c r="AE8" i="83"/>
  <c r="AE22" i="83" s="1"/>
  <c r="AF8" i="83"/>
  <c r="AF22" i="83" s="1"/>
  <c r="AG8" i="83"/>
  <c r="AH8" i="83"/>
  <c r="AI8" i="83"/>
  <c r="AI22" i="83" s="1"/>
  <c r="AJ8" i="83"/>
  <c r="AJ22" i="83" s="1"/>
  <c r="AK8" i="83"/>
  <c r="AL8" i="83"/>
  <c r="AM8" i="83"/>
  <c r="AM22" i="83" s="1"/>
  <c r="AN8" i="83"/>
  <c r="AO8" i="83"/>
  <c r="AP8" i="83"/>
  <c r="AQ8" i="83"/>
  <c r="AQ22" i="83" s="1"/>
  <c r="AR8" i="83"/>
  <c r="AS8" i="83"/>
  <c r="AT8" i="83"/>
  <c r="AU8" i="83"/>
  <c r="AU22" i="83" s="1"/>
  <c r="AV8" i="83"/>
  <c r="AV22" i="83" s="1"/>
  <c r="AW8" i="83"/>
  <c r="AX8" i="83"/>
  <c r="AY8" i="83"/>
  <c r="AY22" i="83" s="1"/>
  <c r="AZ8" i="83"/>
  <c r="AZ22" i="83" s="1"/>
  <c r="BA8" i="83"/>
  <c r="BB8" i="83"/>
  <c r="BC8" i="83"/>
  <c r="BC22" i="83" s="1"/>
  <c r="BD8" i="83"/>
  <c r="BE8" i="83"/>
  <c r="BF8" i="83"/>
  <c r="I10" i="83"/>
  <c r="I24" i="83" s="1"/>
  <c r="J10" i="83"/>
  <c r="K10" i="83"/>
  <c r="L10" i="83"/>
  <c r="M10" i="83"/>
  <c r="M24" i="83" s="1"/>
  <c r="N10" i="83"/>
  <c r="N24" i="83" s="1"/>
  <c r="O10" i="83"/>
  <c r="P10" i="83"/>
  <c r="Q10" i="83"/>
  <c r="Q24" i="83" s="1"/>
  <c r="R10" i="83"/>
  <c r="R24" i="83" s="1"/>
  <c r="S10" i="83"/>
  <c r="T10" i="83"/>
  <c r="U10" i="83"/>
  <c r="U24" i="83" s="1"/>
  <c r="V10" i="83"/>
  <c r="W10" i="83"/>
  <c r="X10" i="83"/>
  <c r="Y10" i="83"/>
  <c r="Y24" i="83" s="1"/>
  <c r="Z10" i="83"/>
  <c r="AA10" i="83"/>
  <c r="AB10" i="83"/>
  <c r="AC10" i="83"/>
  <c r="AC24" i="83" s="1"/>
  <c r="AD10" i="83"/>
  <c r="AD24" i="83" s="1"/>
  <c r="AE10" i="83"/>
  <c r="AF10" i="83"/>
  <c r="AG10" i="83"/>
  <c r="AG24" i="83" s="1"/>
  <c r="AH10" i="83"/>
  <c r="AH24" i="83" s="1"/>
  <c r="AI10" i="83"/>
  <c r="AJ10" i="83"/>
  <c r="AK10" i="83"/>
  <c r="AK24" i="83" s="1"/>
  <c r="AL10" i="83"/>
  <c r="AM10" i="83"/>
  <c r="AN10" i="83"/>
  <c r="AO10" i="83"/>
  <c r="AO24" i="83" s="1"/>
  <c r="AP10" i="83"/>
  <c r="AQ10" i="83"/>
  <c r="AR10" i="83"/>
  <c r="AS10" i="83"/>
  <c r="AS24" i="83" s="1"/>
  <c r="AT10" i="83"/>
  <c r="AT24" i="83" s="1"/>
  <c r="AU10" i="83"/>
  <c r="AV10" i="83"/>
  <c r="AW10" i="83"/>
  <c r="AW24" i="83" s="1"/>
  <c r="AX10" i="83"/>
  <c r="AX24" i="83" s="1"/>
  <c r="AY10" i="83"/>
  <c r="AZ10" i="83"/>
  <c r="BA10" i="83"/>
  <c r="BA24" i="83" s="1"/>
  <c r="BB10" i="83"/>
  <c r="BC10" i="83"/>
  <c r="BD10" i="83"/>
  <c r="BE10" i="83"/>
  <c r="BE24" i="83" s="1"/>
  <c r="BF10" i="83"/>
  <c r="I12" i="83"/>
  <c r="J12" i="83"/>
  <c r="K12" i="83"/>
  <c r="K26" i="83" s="1"/>
  <c r="L12" i="83"/>
  <c r="L26" i="83" s="1"/>
  <c r="M12" i="83"/>
  <c r="N12" i="83"/>
  <c r="O12" i="83"/>
  <c r="O26" i="83" s="1"/>
  <c r="P12" i="83"/>
  <c r="P26" i="83" s="1"/>
  <c r="Q12" i="83"/>
  <c r="R12" i="83"/>
  <c r="S12" i="83"/>
  <c r="S26" i="83" s="1"/>
  <c r="T12" i="83"/>
  <c r="U12" i="83"/>
  <c r="V12" i="83"/>
  <c r="W12" i="83"/>
  <c r="W26" i="83" s="1"/>
  <c r="X12" i="83"/>
  <c r="Y12" i="83"/>
  <c r="Z12" i="83"/>
  <c r="AA12" i="83"/>
  <c r="AA26" i="83" s="1"/>
  <c r="AB12" i="83"/>
  <c r="AB26" i="83" s="1"/>
  <c r="AC12" i="83"/>
  <c r="AD12" i="83"/>
  <c r="AE12" i="83"/>
  <c r="AE26" i="83" s="1"/>
  <c r="AF12" i="83"/>
  <c r="AF26" i="83" s="1"/>
  <c r="AG12" i="83"/>
  <c r="AH12" i="83"/>
  <c r="AI12" i="83"/>
  <c r="AI26" i="83" s="1"/>
  <c r="AJ12" i="83"/>
  <c r="AK12" i="83"/>
  <c r="AL12" i="83"/>
  <c r="AM12" i="83"/>
  <c r="AM26" i="83" s="1"/>
  <c r="AN12" i="83"/>
  <c r="AO12" i="83"/>
  <c r="AP12" i="83"/>
  <c r="AQ12" i="83"/>
  <c r="AQ26" i="83" s="1"/>
  <c r="AR12" i="83"/>
  <c r="AR26" i="83" s="1"/>
  <c r="AS12" i="83"/>
  <c r="AT12" i="83"/>
  <c r="AU12" i="83"/>
  <c r="AU26" i="83" s="1"/>
  <c r="AV12" i="83"/>
  <c r="AV26" i="83" s="1"/>
  <c r="AW12" i="83"/>
  <c r="AX12" i="83"/>
  <c r="AY12" i="83"/>
  <c r="AY26" i="83" s="1"/>
  <c r="AZ12" i="83"/>
  <c r="BA12" i="83"/>
  <c r="BB12" i="83"/>
  <c r="BC12" i="83"/>
  <c r="BC26" i="83" s="1"/>
  <c r="BD12" i="83"/>
  <c r="BE12" i="83"/>
  <c r="BF12" i="83"/>
  <c r="I14" i="83"/>
  <c r="I28" i="83" s="1"/>
  <c r="J14" i="83"/>
  <c r="J28" i="83" s="1"/>
  <c r="K14" i="83"/>
  <c r="L14" i="83"/>
  <c r="M14" i="83"/>
  <c r="M28" i="83" s="1"/>
  <c r="N14" i="83"/>
  <c r="N28" i="83" s="1"/>
  <c r="O14" i="83"/>
  <c r="P14" i="83"/>
  <c r="Q14" i="83"/>
  <c r="Q28" i="83" s="1"/>
  <c r="R14" i="83"/>
  <c r="S14" i="83"/>
  <c r="T14" i="83"/>
  <c r="U14" i="83"/>
  <c r="U28" i="83" s="1"/>
  <c r="V14" i="83"/>
  <c r="W14" i="83"/>
  <c r="X14" i="83"/>
  <c r="Y14" i="83"/>
  <c r="Y28" i="83" s="1"/>
  <c r="Z14" i="83"/>
  <c r="Z28" i="83" s="1"/>
  <c r="AA14" i="83"/>
  <c r="AB14" i="83"/>
  <c r="AC14" i="83"/>
  <c r="AC28" i="83" s="1"/>
  <c r="AD14" i="83"/>
  <c r="AD28" i="83" s="1"/>
  <c r="AE14" i="83"/>
  <c r="AF14" i="83"/>
  <c r="AG14" i="83"/>
  <c r="AG28" i="83" s="1"/>
  <c r="AH14" i="83"/>
  <c r="AI14" i="83"/>
  <c r="AJ14" i="83"/>
  <c r="AK14" i="83"/>
  <c r="AK28" i="83" s="1"/>
  <c r="AL14" i="83"/>
  <c r="AM14" i="83"/>
  <c r="AN14" i="83"/>
  <c r="AO14" i="83"/>
  <c r="AO28" i="83" s="1"/>
  <c r="AP14" i="83"/>
  <c r="AP28" i="83" s="1"/>
  <c r="AQ14" i="83"/>
  <c r="AR14" i="83"/>
  <c r="AS14" i="83"/>
  <c r="AS28" i="83" s="1"/>
  <c r="AT14" i="83"/>
  <c r="AT28" i="83" s="1"/>
  <c r="AU14" i="83"/>
  <c r="AV14" i="83"/>
  <c r="AW14" i="83"/>
  <c r="AW28" i="83" s="1"/>
  <c r="AX14" i="83"/>
  <c r="AY14" i="83"/>
  <c r="AZ14" i="83"/>
  <c r="BA14" i="83"/>
  <c r="BA28" i="83" s="1"/>
  <c r="BB14" i="83"/>
  <c r="BC14" i="83"/>
  <c r="BD14" i="83"/>
  <c r="BE14" i="83"/>
  <c r="BE28" i="83" s="1"/>
  <c r="BF14" i="83"/>
  <c r="BF28" i="83" s="1"/>
  <c r="I16" i="83"/>
  <c r="J16" i="83"/>
  <c r="K16" i="83"/>
  <c r="K30" i="83" s="1"/>
  <c r="L16" i="83"/>
  <c r="L30" i="83" s="1"/>
  <c r="M16" i="83"/>
  <c r="N16" i="83"/>
  <c r="O16" i="83"/>
  <c r="O30" i="83" s="1"/>
  <c r="P16" i="83"/>
  <c r="Q16" i="83"/>
  <c r="R16" i="83"/>
  <c r="S16" i="83"/>
  <c r="S30" i="83" s="1"/>
  <c r="T16" i="83"/>
  <c r="U16" i="83"/>
  <c r="V16" i="83"/>
  <c r="W16" i="83"/>
  <c r="W30" i="83" s="1"/>
  <c r="X16" i="83"/>
  <c r="X30" i="83" s="1"/>
  <c r="Y16" i="83"/>
  <c r="Z16" i="83"/>
  <c r="AA16" i="83"/>
  <c r="AA30" i="83" s="1"/>
  <c r="AB16" i="83"/>
  <c r="AB30" i="83" s="1"/>
  <c r="AC16" i="83"/>
  <c r="AD16" i="83"/>
  <c r="AE16" i="83"/>
  <c r="AE30" i="83" s="1"/>
  <c r="AF16" i="83"/>
  <c r="AG16" i="83"/>
  <c r="AH16" i="83"/>
  <c r="AI16" i="83"/>
  <c r="AI30" i="83" s="1"/>
  <c r="AJ16" i="83"/>
  <c r="AK16" i="83"/>
  <c r="AL16" i="83"/>
  <c r="AM16" i="83"/>
  <c r="AM30" i="83" s="1"/>
  <c r="AN16" i="83"/>
  <c r="AN30" i="83" s="1"/>
  <c r="AO16" i="83"/>
  <c r="AP16" i="83"/>
  <c r="AQ16" i="83"/>
  <c r="AQ30" i="83" s="1"/>
  <c r="AR16" i="83"/>
  <c r="AR30" i="83" s="1"/>
  <c r="AS16" i="83"/>
  <c r="AT16" i="83"/>
  <c r="AU16" i="83"/>
  <c r="AU30" i="83" s="1"/>
  <c r="AV16" i="83"/>
  <c r="AW16" i="83"/>
  <c r="AX16" i="83"/>
  <c r="AY16" i="83"/>
  <c r="AZ16" i="83"/>
  <c r="BA16" i="83"/>
  <c r="BB16" i="83"/>
  <c r="BC16" i="83"/>
  <c r="BD16" i="83"/>
  <c r="BE16" i="83"/>
  <c r="BF16" i="83"/>
  <c r="I19" i="83"/>
  <c r="J19" i="83"/>
  <c r="L19" i="83"/>
  <c r="M19" i="83"/>
  <c r="N19" i="83"/>
  <c r="P19" i="83"/>
  <c r="Q19" i="83"/>
  <c r="R19" i="83"/>
  <c r="U19" i="83"/>
  <c r="V19" i="83"/>
  <c r="Y19" i="83"/>
  <c r="Z19" i="83"/>
  <c r="AB19" i="83"/>
  <c r="AC19" i="83"/>
  <c r="AD19" i="83"/>
  <c r="AF19" i="83"/>
  <c r="AG19" i="83"/>
  <c r="AH19" i="83"/>
  <c r="AK19" i="83"/>
  <c r="AL19" i="83"/>
  <c r="AO19" i="83"/>
  <c r="AP19" i="83"/>
  <c r="AR19" i="83"/>
  <c r="AS19" i="83"/>
  <c r="AT19" i="83"/>
  <c r="AV19" i="83"/>
  <c r="AW19" i="83"/>
  <c r="AX19" i="83"/>
  <c r="BA19" i="83"/>
  <c r="BB19" i="83"/>
  <c r="BE19" i="83"/>
  <c r="BF19" i="83"/>
  <c r="J20" i="83"/>
  <c r="K20" i="83"/>
  <c r="L20" i="83"/>
  <c r="N20" i="83"/>
  <c r="O20" i="83"/>
  <c r="P20" i="83"/>
  <c r="S20" i="83"/>
  <c r="T20" i="83"/>
  <c r="W20" i="83"/>
  <c r="X20" i="83"/>
  <c r="Z20" i="83"/>
  <c r="AA20" i="83"/>
  <c r="AB20" i="83"/>
  <c r="AD20" i="83"/>
  <c r="AE20" i="83"/>
  <c r="AF20" i="83"/>
  <c r="AI20" i="83"/>
  <c r="AJ20" i="83"/>
  <c r="AM20" i="83"/>
  <c r="AN20" i="83"/>
  <c r="AP20" i="83"/>
  <c r="AQ20" i="83"/>
  <c r="AR20" i="83"/>
  <c r="AT20" i="83"/>
  <c r="AU20" i="83"/>
  <c r="AV20" i="83"/>
  <c r="AY20" i="83"/>
  <c r="AZ20" i="83"/>
  <c r="BC20" i="83"/>
  <c r="BD20" i="83"/>
  <c r="BF20" i="83"/>
  <c r="I22" i="83"/>
  <c r="J22" i="83"/>
  <c r="L22" i="83"/>
  <c r="M22" i="83"/>
  <c r="N22" i="83"/>
  <c r="Q22" i="83"/>
  <c r="R22" i="83"/>
  <c r="U22" i="83"/>
  <c r="V22" i="83"/>
  <c r="X22" i="83"/>
  <c r="Y22" i="83"/>
  <c r="Z22" i="83"/>
  <c r="AB22" i="83"/>
  <c r="AC22" i="83"/>
  <c r="AD22" i="83"/>
  <c r="AG22" i="83"/>
  <c r="AH22" i="83"/>
  <c r="AK22" i="83"/>
  <c r="AL22" i="83"/>
  <c r="AN22" i="83"/>
  <c r="AO22" i="83"/>
  <c r="AP22" i="83"/>
  <c r="AR22" i="83"/>
  <c r="AS22" i="83"/>
  <c r="AT22" i="83"/>
  <c r="AW22" i="83"/>
  <c r="AX22" i="83"/>
  <c r="BA22" i="83"/>
  <c r="BB22" i="83"/>
  <c r="BD22" i="83"/>
  <c r="BE22" i="83"/>
  <c r="BF22" i="83"/>
  <c r="J24" i="83"/>
  <c r="K24" i="83"/>
  <c r="L24" i="83"/>
  <c r="O24" i="83"/>
  <c r="P24" i="83"/>
  <c r="S24" i="83"/>
  <c r="T24" i="83"/>
  <c r="V24" i="83"/>
  <c r="W24" i="83"/>
  <c r="X24" i="83"/>
  <c r="Z24" i="83"/>
  <c r="AA24" i="83"/>
  <c r="AB24" i="83"/>
  <c r="AE24" i="83"/>
  <c r="AF24" i="83"/>
  <c r="AI24" i="83"/>
  <c r="AJ24" i="83"/>
  <c r="AL24" i="83"/>
  <c r="AM24" i="83"/>
  <c r="AN24" i="83"/>
  <c r="AP24" i="83"/>
  <c r="AQ24" i="83"/>
  <c r="AR24" i="83"/>
  <c r="AU24" i="83"/>
  <c r="AV24" i="83"/>
  <c r="AY24" i="83"/>
  <c r="AZ24" i="83"/>
  <c r="BB24" i="83"/>
  <c r="BC24" i="83"/>
  <c r="BD24" i="83"/>
  <c r="BF24" i="83"/>
  <c r="I26" i="83"/>
  <c r="J26" i="83"/>
  <c r="M26" i="83"/>
  <c r="N26" i="83"/>
  <c r="Q26" i="83"/>
  <c r="R26" i="83"/>
  <c r="T26" i="83"/>
  <c r="U26" i="83"/>
  <c r="V26" i="83"/>
  <c r="X26" i="83"/>
  <c r="Y26" i="83"/>
  <c r="Z26" i="83"/>
  <c r="AC26" i="83"/>
  <c r="AD26" i="83"/>
  <c r="AG26" i="83"/>
  <c r="AH26" i="83"/>
  <c r="AJ26" i="83"/>
  <c r="AK26" i="83"/>
  <c r="AL26" i="83"/>
  <c r="AN26" i="83"/>
  <c r="AO26" i="83"/>
  <c r="AP26" i="83"/>
  <c r="AS26" i="83"/>
  <c r="AT26" i="83"/>
  <c r="AW26" i="83"/>
  <c r="AX26" i="83"/>
  <c r="AZ26" i="83"/>
  <c r="BA26" i="83"/>
  <c r="BB26" i="83"/>
  <c r="BD26" i="83"/>
  <c r="BE26" i="83"/>
  <c r="BF26" i="83"/>
  <c r="K28" i="83"/>
  <c r="L28" i="83"/>
  <c r="O28" i="83"/>
  <c r="P28" i="83"/>
  <c r="R28" i="83"/>
  <c r="S28" i="83"/>
  <c r="T28" i="83"/>
  <c r="V28" i="83"/>
  <c r="W28" i="83"/>
  <c r="X28" i="83"/>
  <c r="AA28" i="83"/>
  <c r="AB28" i="83"/>
  <c r="AE28" i="83"/>
  <c r="AF28" i="83"/>
  <c r="AH28" i="83"/>
  <c r="AI28" i="83"/>
  <c r="AJ28" i="83"/>
  <c r="AL28" i="83"/>
  <c r="AM28" i="83"/>
  <c r="AN28" i="83"/>
  <c r="AQ28" i="83"/>
  <c r="AR28" i="83"/>
  <c r="AU28" i="83"/>
  <c r="AV28" i="83"/>
  <c r="AX28" i="83"/>
  <c r="AY28" i="83"/>
  <c r="AZ28" i="83"/>
  <c r="BB28" i="83"/>
  <c r="BC28" i="83"/>
  <c r="BD28" i="83"/>
  <c r="I30" i="83"/>
  <c r="J30" i="83"/>
  <c r="M30" i="83"/>
  <c r="N30" i="83"/>
  <c r="P30" i="83"/>
  <c r="Q30" i="83"/>
  <c r="R30" i="83"/>
  <c r="T30" i="83"/>
  <c r="U30" i="83"/>
  <c r="V30" i="83"/>
  <c r="Y30" i="83"/>
  <c r="Z30" i="83"/>
  <c r="AC30" i="83"/>
  <c r="AD30" i="83"/>
  <c r="AF30" i="83"/>
  <c r="AG30" i="83"/>
  <c r="AH30" i="83"/>
  <c r="AJ30" i="83"/>
  <c r="AK30" i="83"/>
  <c r="AL30" i="83"/>
  <c r="AO30" i="83"/>
  <c r="AP30" i="83"/>
  <c r="AS30" i="83"/>
  <c r="AT30" i="83"/>
  <c r="AV30" i="83"/>
  <c r="AW30" i="83"/>
  <c r="AX30" i="83"/>
  <c r="AY30" i="83"/>
  <c r="AZ30" i="83"/>
  <c r="BA30" i="83"/>
  <c r="BB30" i="83"/>
  <c r="BC30" i="83"/>
  <c r="BD30" i="83"/>
  <c r="BE30" i="83"/>
  <c r="BF30" i="83"/>
  <c r="I5" i="89"/>
  <c r="J5" i="89"/>
  <c r="K5" i="89"/>
  <c r="L5" i="89"/>
  <c r="L19" i="89" s="1"/>
  <c r="M5" i="89"/>
  <c r="N5" i="89"/>
  <c r="O5" i="89"/>
  <c r="P5" i="89"/>
  <c r="P19" i="89" s="1"/>
  <c r="Q5" i="89"/>
  <c r="R5" i="89"/>
  <c r="S5" i="89"/>
  <c r="S19" i="89" s="1"/>
  <c r="T5" i="89"/>
  <c r="T19" i="89" s="1"/>
  <c r="U5" i="89"/>
  <c r="V5" i="89"/>
  <c r="W5" i="89"/>
  <c r="W19" i="89" s="1"/>
  <c r="X5" i="89"/>
  <c r="X19" i="89" s="1"/>
  <c r="Y5" i="89"/>
  <c r="Z5" i="89"/>
  <c r="AA5" i="89"/>
  <c r="AB5" i="89"/>
  <c r="AB19" i="89" s="1"/>
  <c r="AC5" i="89"/>
  <c r="AD5" i="89"/>
  <c r="AE5" i="89"/>
  <c r="AF5" i="89"/>
  <c r="AF19" i="89" s="1"/>
  <c r="AG5" i="89"/>
  <c r="AH5" i="89"/>
  <c r="AI5" i="89"/>
  <c r="AI19" i="89" s="1"/>
  <c r="AJ5" i="89"/>
  <c r="AJ19" i="89" s="1"/>
  <c r="AK5" i="89"/>
  <c r="AL5" i="89"/>
  <c r="AM5" i="89"/>
  <c r="AM19" i="89" s="1"/>
  <c r="AN5" i="89"/>
  <c r="AN19" i="89" s="1"/>
  <c r="AO5" i="89"/>
  <c r="AP5" i="89"/>
  <c r="AQ5" i="89"/>
  <c r="AR5" i="89"/>
  <c r="AR19" i="89" s="1"/>
  <c r="AS5" i="89"/>
  <c r="AT5" i="89"/>
  <c r="AU5" i="89"/>
  <c r="AV5" i="89"/>
  <c r="AV19" i="89" s="1"/>
  <c r="AW5" i="89"/>
  <c r="AX5" i="89"/>
  <c r="AY5" i="89"/>
  <c r="AY19" i="89" s="1"/>
  <c r="AZ5" i="89"/>
  <c r="AZ19" i="89" s="1"/>
  <c r="BA5" i="89"/>
  <c r="BB5" i="89"/>
  <c r="BC5" i="89"/>
  <c r="BC19" i="89" s="1"/>
  <c r="BD5" i="89"/>
  <c r="BD19" i="89" s="1"/>
  <c r="BE5" i="89"/>
  <c r="BF5" i="89"/>
  <c r="BG5" i="89"/>
  <c r="I6" i="89"/>
  <c r="I20" i="89" s="1"/>
  <c r="J6" i="89"/>
  <c r="K6" i="89"/>
  <c r="L6" i="89"/>
  <c r="M6" i="89"/>
  <c r="M20" i="89" s="1"/>
  <c r="N6" i="89"/>
  <c r="O6" i="89"/>
  <c r="P6" i="89"/>
  <c r="P20" i="89" s="1"/>
  <c r="Q6" i="89"/>
  <c r="Q20" i="89" s="1"/>
  <c r="R6" i="89"/>
  <c r="S6" i="89"/>
  <c r="T6" i="89"/>
  <c r="T20" i="89" s="1"/>
  <c r="U6" i="89"/>
  <c r="U20" i="89" s="1"/>
  <c r="V6" i="89"/>
  <c r="W6" i="89"/>
  <c r="X6" i="89"/>
  <c r="Y6" i="89"/>
  <c r="Y20" i="89" s="1"/>
  <c r="Z6" i="89"/>
  <c r="AA6" i="89"/>
  <c r="AB6" i="89"/>
  <c r="AC6" i="89"/>
  <c r="AC20" i="89" s="1"/>
  <c r="AD6" i="89"/>
  <c r="AE6" i="89"/>
  <c r="AF6" i="89"/>
  <c r="AF20" i="89" s="1"/>
  <c r="AG6" i="89"/>
  <c r="AG20" i="89" s="1"/>
  <c r="AH6" i="89"/>
  <c r="AI6" i="89"/>
  <c r="AJ6" i="89"/>
  <c r="AJ20" i="89" s="1"/>
  <c r="AK6" i="89"/>
  <c r="AK20" i="89" s="1"/>
  <c r="AL6" i="89"/>
  <c r="AM6" i="89"/>
  <c r="AN6" i="89"/>
  <c r="AO6" i="89"/>
  <c r="AO20" i="89" s="1"/>
  <c r="AP6" i="89"/>
  <c r="AQ6" i="89"/>
  <c r="AR6" i="89"/>
  <c r="AS6" i="89"/>
  <c r="AS20" i="89" s="1"/>
  <c r="AT6" i="89"/>
  <c r="AU6" i="89"/>
  <c r="AV6" i="89"/>
  <c r="AV20" i="89" s="1"/>
  <c r="AW6" i="89"/>
  <c r="AW20" i="89" s="1"/>
  <c r="AX6" i="89"/>
  <c r="AY6" i="89"/>
  <c r="AZ6" i="89"/>
  <c r="AZ20" i="89" s="1"/>
  <c r="BA6" i="89"/>
  <c r="BA20" i="89" s="1"/>
  <c r="BB6" i="89"/>
  <c r="BC6" i="89"/>
  <c r="BD6" i="89"/>
  <c r="BE6" i="89"/>
  <c r="BE20" i="89" s="1"/>
  <c r="BF6" i="89"/>
  <c r="BG6" i="89"/>
  <c r="I8" i="89"/>
  <c r="J8" i="89"/>
  <c r="J22" i="89" s="1"/>
  <c r="K8" i="89"/>
  <c r="L8" i="89"/>
  <c r="M8" i="89"/>
  <c r="M22" i="89" s="1"/>
  <c r="N8" i="89"/>
  <c r="N22" i="89" s="1"/>
  <c r="O8" i="89"/>
  <c r="P8" i="89"/>
  <c r="Q8" i="89"/>
  <c r="Q22" i="89" s="1"/>
  <c r="R8" i="89"/>
  <c r="R22" i="89" s="1"/>
  <c r="S8" i="89"/>
  <c r="T8" i="89"/>
  <c r="U8" i="89"/>
  <c r="V8" i="89"/>
  <c r="V22" i="89" s="1"/>
  <c r="W8" i="89"/>
  <c r="X8" i="89"/>
  <c r="Y8" i="89"/>
  <c r="Z8" i="89"/>
  <c r="Z22" i="89" s="1"/>
  <c r="AA8" i="89"/>
  <c r="AB8" i="89"/>
  <c r="AC8" i="89"/>
  <c r="AC22" i="89" s="1"/>
  <c r="AD8" i="89"/>
  <c r="AD22" i="89" s="1"/>
  <c r="AE8" i="89"/>
  <c r="AF8" i="89"/>
  <c r="AG8" i="89"/>
  <c r="AG22" i="89" s="1"/>
  <c r="AH8" i="89"/>
  <c r="AH22" i="89" s="1"/>
  <c r="AI8" i="89"/>
  <c r="AJ8" i="89"/>
  <c r="AK8" i="89"/>
  <c r="AL8" i="89"/>
  <c r="AL22" i="89" s="1"/>
  <c r="AM8" i="89"/>
  <c r="AN8" i="89"/>
  <c r="AO8" i="89"/>
  <c r="AP8" i="89"/>
  <c r="AP22" i="89" s="1"/>
  <c r="AQ8" i="89"/>
  <c r="AR8" i="89"/>
  <c r="AS8" i="89"/>
  <c r="AS22" i="89" s="1"/>
  <c r="AT8" i="89"/>
  <c r="AT22" i="89" s="1"/>
  <c r="AU8" i="89"/>
  <c r="AV8" i="89"/>
  <c r="AW8" i="89"/>
  <c r="AW22" i="89" s="1"/>
  <c r="AX8" i="89"/>
  <c r="AX22" i="89" s="1"/>
  <c r="AY8" i="89"/>
  <c r="AZ8" i="89"/>
  <c r="BA8" i="89"/>
  <c r="BB8" i="89"/>
  <c r="BB22" i="89" s="1"/>
  <c r="BC8" i="89"/>
  <c r="BD8" i="89"/>
  <c r="BE8" i="89"/>
  <c r="BF8" i="89"/>
  <c r="BF22" i="89" s="1"/>
  <c r="BG8" i="89"/>
  <c r="I10" i="89"/>
  <c r="J10" i="89"/>
  <c r="J24" i="89" s="1"/>
  <c r="K10" i="89"/>
  <c r="K24" i="89" s="1"/>
  <c r="L10" i="89"/>
  <c r="M10" i="89"/>
  <c r="N10" i="89"/>
  <c r="N24" i="89" s="1"/>
  <c r="O10" i="89"/>
  <c r="O24" i="89" s="1"/>
  <c r="P10" i="89"/>
  <c r="Q10" i="89"/>
  <c r="R10" i="89"/>
  <c r="S10" i="89"/>
  <c r="S24" i="89" s="1"/>
  <c r="T10" i="89"/>
  <c r="U10" i="89"/>
  <c r="V10" i="89"/>
  <c r="W10" i="89"/>
  <c r="W24" i="89" s="1"/>
  <c r="X10" i="89"/>
  <c r="Y10" i="89"/>
  <c r="Z10" i="89"/>
  <c r="Z24" i="89" s="1"/>
  <c r="AA10" i="89"/>
  <c r="AA24" i="89" s="1"/>
  <c r="AB10" i="89"/>
  <c r="AC10" i="89"/>
  <c r="AD10" i="89"/>
  <c r="AD24" i="89" s="1"/>
  <c r="AE10" i="89"/>
  <c r="AE24" i="89" s="1"/>
  <c r="AF10" i="89"/>
  <c r="AG10" i="89"/>
  <c r="AH10" i="89"/>
  <c r="AI10" i="89"/>
  <c r="AI24" i="89" s="1"/>
  <c r="AJ10" i="89"/>
  <c r="AK10" i="89"/>
  <c r="AL10" i="89"/>
  <c r="AM10" i="89"/>
  <c r="AM24" i="89" s="1"/>
  <c r="AN10" i="89"/>
  <c r="AO10" i="89"/>
  <c r="AP10" i="89"/>
  <c r="AP24" i="89" s="1"/>
  <c r="AQ10" i="89"/>
  <c r="AQ24" i="89" s="1"/>
  <c r="AR10" i="89"/>
  <c r="AS10" i="89"/>
  <c r="AT10" i="89"/>
  <c r="AT24" i="89" s="1"/>
  <c r="AU10" i="89"/>
  <c r="AU24" i="89" s="1"/>
  <c r="AV10" i="89"/>
  <c r="AW10" i="89"/>
  <c r="AX10" i="89"/>
  <c r="AY10" i="89"/>
  <c r="AY24" i="89" s="1"/>
  <c r="AZ10" i="89"/>
  <c r="BA10" i="89"/>
  <c r="BB10" i="89"/>
  <c r="BC10" i="89"/>
  <c r="BC24" i="89" s="1"/>
  <c r="BD10" i="89"/>
  <c r="BE10" i="89"/>
  <c r="BF10" i="89"/>
  <c r="BF24" i="89" s="1"/>
  <c r="BG10" i="89"/>
  <c r="BG24" i="89" s="1"/>
  <c r="I12" i="89"/>
  <c r="J12" i="89"/>
  <c r="K12" i="89"/>
  <c r="K26" i="89" s="1"/>
  <c r="L12" i="89"/>
  <c r="L26" i="89" s="1"/>
  <c r="M12" i="89"/>
  <c r="N12" i="89"/>
  <c r="O12" i="89"/>
  <c r="P12" i="89"/>
  <c r="P26" i="89" s="1"/>
  <c r="Q12" i="89"/>
  <c r="R12" i="89"/>
  <c r="S12" i="89"/>
  <c r="T12" i="89"/>
  <c r="T26" i="89" s="1"/>
  <c r="U12" i="89"/>
  <c r="V12" i="89"/>
  <c r="W12" i="89"/>
  <c r="W26" i="89" s="1"/>
  <c r="X12" i="89"/>
  <c r="X26" i="89" s="1"/>
  <c r="Y12" i="89"/>
  <c r="Z12" i="89"/>
  <c r="AA12" i="89"/>
  <c r="AA26" i="89" s="1"/>
  <c r="AB12" i="89"/>
  <c r="AB26" i="89" s="1"/>
  <c r="AC12" i="89"/>
  <c r="AD12" i="89"/>
  <c r="AE12" i="89"/>
  <c r="AF12" i="89"/>
  <c r="AF26" i="89" s="1"/>
  <c r="AG12" i="89"/>
  <c r="AH12" i="89"/>
  <c r="AI12" i="89"/>
  <c r="AJ12" i="89"/>
  <c r="AJ26" i="89" s="1"/>
  <c r="AK12" i="89"/>
  <c r="AL12" i="89"/>
  <c r="AM12" i="89"/>
  <c r="AM26" i="89" s="1"/>
  <c r="AN12" i="89"/>
  <c r="AN26" i="89" s="1"/>
  <c r="AO12" i="89"/>
  <c r="AP12" i="89"/>
  <c r="AQ12" i="89"/>
  <c r="AQ26" i="89" s="1"/>
  <c r="AR12" i="89"/>
  <c r="AR26" i="89" s="1"/>
  <c r="AS12" i="89"/>
  <c r="AT12" i="89"/>
  <c r="AU12" i="89"/>
  <c r="AV12" i="89"/>
  <c r="AV26" i="89" s="1"/>
  <c r="AW12" i="89"/>
  <c r="AX12" i="89"/>
  <c r="AY12" i="89"/>
  <c r="AZ12" i="89"/>
  <c r="AZ26" i="89" s="1"/>
  <c r="BA12" i="89"/>
  <c r="BB12" i="89"/>
  <c r="BC12" i="89"/>
  <c r="BC26" i="89" s="1"/>
  <c r="BD12" i="89"/>
  <c r="BD26" i="89" s="1"/>
  <c r="BE12" i="89"/>
  <c r="BF12" i="89"/>
  <c r="BG12" i="89"/>
  <c r="BG26" i="89" s="1"/>
  <c r="I14" i="89"/>
  <c r="I28" i="89" s="1"/>
  <c r="J14" i="89"/>
  <c r="K14" i="89"/>
  <c r="L14" i="89"/>
  <c r="M14" i="89"/>
  <c r="M28" i="89" s="1"/>
  <c r="N14" i="89"/>
  <c r="O14" i="89"/>
  <c r="P14" i="89"/>
  <c r="Q14" i="89"/>
  <c r="Q28" i="89" s="1"/>
  <c r="R14" i="89"/>
  <c r="S14" i="89"/>
  <c r="T14" i="89"/>
  <c r="T28" i="89" s="1"/>
  <c r="U14" i="89"/>
  <c r="U28" i="89" s="1"/>
  <c r="V14" i="89"/>
  <c r="W14" i="89"/>
  <c r="X14" i="89"/>
  <c r="X28" i="89" s="1"/>
  <c r="Y14" i="89"/>
  <c r="Y28" i="89" s="1"/>
  <c r="Z14" i="89"/>
  <c r="AA14" i="89"/>
  <c r="AB14" i="89"/>
  <c r="AC14" i="89"/>
  <c r="AC28" i="89" s="1"/>
  <c r="AD14" i="89"/>
  <c r="AE14" i="89"/>
  <c r="AF14" i="89"/>
  <c r="AG14" i="89"/>
  <c r="AG28" i="89" s="1"/>
  <c r="AH14" i="89"/>
  <c r="AI14" i="89"/>
  <c r="AJ14" i="89"/>
  <c r="AJ28" i="89" s="1"/>
  <c r="AK14" i="89"/>
  <c r="AK28" i="89" s="1"/>
  <c r="AL14" i="89"/>
  <c r="AM14" i="89"/>
  <c r="AN14" i="89"/>
  <c r="AN28" i="89" s="1"/>
  <c r="AO14" i="89"/>
  <c r="AO28" i="89" s="1"/>
  <c r="AP14" i="89"/>
  <c r="AQ14" i="89"/>
  <c r="AR14" i="89"/>
  <c r="AS14" i="89"/>
  <c r="AS28" i="89" s="1"/>
  <c r="AT14" i="89"/>
  <c r="AU14" i="89"/>
  <c r="AV14" i="89"/>
  <c r="AW14" i="89"/>
  <c r="AW28" i="89" s="1"/>
  <c r="AX14" i="89"/>
  <c r="AY14" i="89"/>
  <c r="AZ14" i="89"/>
  <c r="AZ28" i="89" s="1"/>
  <c r="BA14" i="89"/>
  <c r="BA28" i="89" s="1"/>
  <c r="BB14" i="89"/>
  <c r="BC14" i="89"/>
  <c r="BD14" i="89"/>
  <c r="BD28" i="89" s="1"/>
  <c r="BE14" i="89"/>
  <c r="BE28" i="89" s="1"/>
  <c r="BF14" i="89"/>
  <c r="BG14" i="89"/>
  <c r="I16" i="89"/>
  <c r="J16" i="89"/>
  <c r="J30" i="89" s="1"/>
  <c r="K16" i="89"/>
  <c r="L16" i="89"/>
  <c r="M16" i="89"/>
  <c r="N16" i="89"/>
  <c r="N30" i="89" s="1"/>
  <c r="O16" i="89"/>
  <c r="P16" i="89"/>
  <c r="Q16" i="89"/>
  <c r="Q30" i="89" s="1"/>
  <c r="R16" i="89"/>
  <c r="R30" i="89" s="1"/>
  <c r="S16" i="89"/>
  <c r="T16" i="89"/>
  <c r="U16" i="89"/>
  <c r="U30" i="89" s="1"/>
  <c r="V16" i="89"/>
  <c r="V30" i="89" s="1"/>
  <c r="W16" i="89"/>
  <c r="X16" i="89"/>
  <c r="Y16" i="89"/>
  <c r="Z16" i="89"/>
  <c r="Z30" i="89" s="1"/>
  <c r="AA16" i="89"/>
  <c r="AB16" i="89"/>
  <c r="AC16" i="89"/>
  <c r="AD16" i="89"/>
  <c r="AD30" i="89" s="1"/>
  <c r="AE16" i="89"/>
  <c r="AF16" i="89"/>
  <c r="AG16" i="89"/>
  <c r="AG30" i="89" s="1"/>
  <c r="AH16" i="89"/>
  <c r="AH30" i="89" s="1"/>
  <c r="AI16" i="89"/>
  <c r="AJ16" i="89"/>
  <c r="AK16" i="89"/>
  <c r="AK30" i="89" s="1"/>
  <c r="AL16" i="89"/>
  <c r="AL30" i="89" s="1"/>
  <c r="AM16" i="89"/>
  <c r="AN16" i="89"/>
  <c r="AO16" i="89"/>
  <c r="AP16" i="89"/>
  <c r="AP30" i="89" s="1"/>
  <c r="AQ16" i="89"/>
  <c r="AR16" i="89"/>
  <c r="AS16" i="89"/>
  <c r="AT16" i="89"/>
  <c r="AU16" i="89"/>
  <c r="AV16" i="89"/>
  <c r="AW16" i="89"/>
  <c r="AX16" i="89"/>
  <c r="AY16" i="89"/>
  <c r="AZ16" i="89"/>
  <c r="BA16" i="89"/>
  <c r="BB16" i="89"/>
  <c r="BC16" i="89"/>
  <c r="BD16" i="89"/>
  <c r="BE16" i="89"/>
  <c r="BF16" i="89"/>
  <c r="BG16" i="89"/>
  <c r="I19" i="89"/>
  <c r="J19" i="89"/>
  <c r="K19" i="89"/>
  <c r="M19" i="89"/>
  <c r="N19" i="89"/>
  <c r="O19" i="89"/>
  <c r="Q19" i="89"/>
  <c r="R19" i="89"/>
  <c r="U19" i="89"/>
  <c r="V19" i="89"/>
  <c r="Y19" i="89"/>
  <c r="Z19" i="89"/>
  <c r="AA19" i="89"/>
  <c r="AC19" i="89"/>
  <c r="AD19" i="89"/>
  <c r="AE19" i="89"/>
  <c r="AG19" i="89"/>
  <c r="AH19" i="89"/>
  <c r="AK19" i="89"/>
  <c r="AL19" i="89"/>
  <c r="AO19" i="89"/>
  <c r="AP19" i="89"/>
  <c r="AQ19" i="89"/>
  <c r="AS19" i="89"/>
  <c r="AT19" i="89"/>
  <c r="AU19" i="89"/>
  <c r="AW19" i="89"/>
  <c r="AX19" i="89"/>
  <c r="BA19" i="89"/>
  <c r="BB19" i="89"/>
  <c r="BE19" i="89"/>
  <c r="BF19" i="89"/>
  <c r="BG19" i="89"/>
  <c r="J20" i="89"/>
  <c r="K20" i="89"/>
  <c r="L20" i="89"/>
  <c r="N20" i="89"/>
  <c r="O20" i="89"/>
  <c r="R20" i="89"/>
  <c r="S20" i="89"/>
  <c r="V20" i="89"/>
  <c r="W20" i="89"/>
  <c r="X20" i="89"/>
  <c r="Z20" i="89"/>
  <c r="AA20" i="89"/>
  <c r="AB20" i="89"/>
  <c r="AD20" i="89"/>
  <c r="AE20" i="89"/>
  <c r="AH20" i="89"/>
  <c r="AI20" i="89"/>
  <c r="AL20" i="89"/>
  <c r="AM20" i="89"/>
  <c r="AN20" i="89"/>
  <c r="AP20" i="89"/>
  <c r="AQ20" i="89"/>
  <c r="AR20" i="89"/>
  <c r="AT20" i="89"/>
  <c r="AU20" i="89"/>
  <c r="AX20" i="89"/>
  <c r="AY20" i="89"/>
  <c r="BB20" i="89"/>
  <c r="BC20" i="89"/>
  <c r="BD20" i="89"/>
  <c r="BF20" i="89"/>
  <c r="BG20" i="89"/>
  <c r="I22" i="89"/>
  <c r="K22" i="89"/>
  <c r="L22" i="89"/>
  <c r="O22" i="89"/>
  <c r="P22" i="89"/>
  <c r="S22" i="89"/>
  <c r="T22" i="89"/>
  <c r="U22" i="89"/>
  <c r="W22" i="89"/>
  <c r="X22" i="89"/>
  <c r="Y22" i="89"/>
  <c r="AA22" i="89"/>
  <c r="AB22" i="89"/>
  <c r="AE22" i="89"/>
  <c r="AF22" i="89"/>
  <c r="AI22" i="89"/>
  <c r="AJ22" i="89"/>
  <c r="AK22" i="89"/>
  <c r="AM22" i="89"/>
  <c r="AN22" i="89"/>
  <c r="AO22" i="89"/>
  <c r="AQ22" i="89"/>
  <c r="AR22" i="89"/>
  <c r="AU22" i="89"/>
  <c r="AV22" i="89"/>
  <c r="AY22" i="89"/>
  <c r="AZ22" i="89"/>
  <c r="BA22" i="89"/>
  <c r="BC22" i="89"/>
  <c r="BD22" i="89"/>
  <c r="BE22" i="89"/>
  <c r="BG22" i="89"/>
  <c r="I24" i="89"/>
  <c r="L24" i="89"/>
  <c r="M24" i="89"/>
  <c r="P24" i="89"/>
  <c r="Q24" i="89"/>
  <c r="R24" i="89"/>
  <c r="T24" i="89"/>
  <c r="U24" i="89"/>
  <c r="V24" i="89"/>
  <c r="X24" i="89"/>
  <c r="Y24" i="89"/>
  <c r="AB24" i="89"/>
  <c r="AC24" i="89"/>
  <c r="AF24" i="89"/>
  <c r="AG24" i="89"/>
  <c r="AH24" i="89"/>
  <c r="AJ24" i="89"/>
  <c r="AK24" i="89"/>
  <c r="AL24" i="89"/>
  <c r="AN24" i="89"/>
  <c r="AO24" i="89"/>
  <c r="AR24" i="89"/>
  <c r="AS24" i="89"/>
  <c r="AV24" i="89"/>
  <c r="AW24" i="89"/>
  <c r="AX24" i="89"/>
  <c r="AZ24" i="89"/>
  <c r="BA24" i="89"/>
  <c r="BB24" i="89"/>
  <c r="BD24" i="89"/>
  <c r="BE24" i="89"/>
  <c r="I26" i="89"/>
  <c r="J26" i="89"/>
  <c r="M26" i="89"/>
  <c r="N26" i="89"/>
  <c r="O26" i="89"/>
  <c r="Q26" i="89"/>
  <c r="R26" i="89"/>
  <c r="S26" i="89"/>
  <c r="U26" i="89"/>
  <c r="V26" i="89"/>
  <c r="Y26" i="89"/>
  <c r="Z26" i="89"/>
  <c r="AC26" i="89"/>
  <c r="AD26" i="89"/>
  <c r="AE26" i="89"/>
  <c r="AG26" i="89"/>
  <c r="AH26" i="89"/>
  <c r="AI26" i="89"/>
  <c r="AK26" i="89"/>
  <c r="AL26" i="89"/>
  <c r="AO26" i="89"/>
  <c r="AP26" i="89"/>
  <c r="AS26" i="89"/>
  <c r="AT26" i="89"/>
  <c r="AU26" i="89"/>
  <c r="AW26" i="89"/>
  <c r="AX26" i="89"/>
  <c r="AY26" i="89"/>
  <c r="BA26" i="89"/>
  <c r="BB26" i="89"/>
  <c r="BE26" i="89"/>
  <c r="BF26" i="89"/>
  <c r="J28" i="89"/>
  <c r="K28" i="89"/>
  <c r="L28" i="89"/>
  <c r="N28" i="89"/>
  <c r="O28" i="89"/>
  <c r="P28" i="89"/>
  <c r="R28" i="89"/>
  <c r="S28" i="89"/>
  <c r="V28" i="89"/>
  <c r="W28" i="89"/>
  <c r="Z28" i="89"/>
  <c r="AA28" i="89"/>
  <c r="AB28" i="89"/>
  <c r="AD28" i="89"/>
  <c r="AE28" i="89"/>
  <c r="AF28" i="89"/>
  <c r="AH28" i="89"/>
  <c r="AI28" i="89"/>
  <c r="AL28" i="89"/>
  <c r="AM28" i="89"/>
  <c r="AP28" i="89"/>
  <c r="AQ28" i="89"/>
  <c r="AR28" i="89"/>
  <c r="AT28" i="89"/>
  <c r="AU28" i="89"/>
  <c r="AV28" i="89"/>
  <c r="AX28" i="89"/>
  <c r="AY28" i="89"/>
  <c r="BB28" i="89"/>
  <c r="BC28" i="89"/>
  <c r="BF28" i="89"/>
  <c r="BG28" i="89"/>
  <c r="I30" i="89"/>
  <c r="K30" i="89"/>
  <c r="L30" i="89"/>
  <c r="M30" i="89"/>
  <c r="O30" i="89"/>
  <c r="P30" i="89"/>
  <c r="S30" i="89"/>
  <c r="T30" i="89"/>
  <c r="W30" i="89"/>
  <c r="X30" i="89"/>
  <c r="Y30" i="89"/>
  <c r="AA30" i="89"/>
  <c r="AB30" i="89"/>
  <c r="AC30" i="89"/>
  <c r="AE30" i="89"/>
  <c r="AF30" i="89"/>
  <c r="AI30" i="89"/>
  <c r="AJ30" i="89"/>
  <c r="AM30" i="89"/>
  <c r="AN30" i="89"/>
  <c r="AO30" i="89"/>
  <c r="AQ30" i="89"/>
  <c r="AR30" i="89"/>
  <c r="AS30" i="89"/>
  <c r="AT30" i="89"/>
  <c r="AU30" i="89"/>
  <c r="AV30" i="89"/>
  <c r="AW30" i="89"/>
  <c r="AX30" i="89"/>
  <c r="AY30" i="89"/>
  <c r="AZ30" i="89"/>
  <c r="BA30" i="89"/>
  <c r="BB30" i="89"/>
  <c r="BC30" i="89"/>
  <c r="BD30" i="89"/>
  <c r="BE30" i="89"/>
  <c r="BF30" i="89"/>
  <c r="BG30" i="89"/>
  <c r="I5" i="90"/>
  <c r="J5" i="90"/>
  <c r="K5" i="90"/>
  <c r="L5" i="90"/>
  <c r="L19" i="90" s="1"/>
  <c r="M5" i="90"/>
  <c r="N5" i="90"/>
  <c r="O5" i="90"/>
  <c r="P5" i="90"/>
  <c r="P19" i="90" s="1"/>
  <c r="Q5" i="90"/>
  <c r="R5" i="90"/>
  <c r="S5" i="90"/>
  <c r="S19" i="90" s="1"/>
  <c r="T5" i="90"/>
  <c r="T19" i="90" s="1"/>
  <c r="U5" i="90"/>
  <c r="V5" i="90"/>
  <c r="W5" i="90"/>
  <c r="W19" i="90" s="1"/>
  <c r="X5" i="90"/>
  <c r="X19" i="90" s="1"/>
  <c r="Y5" i="90"/>
  <c r="Z5" i="90"/>
  <c r="AA5" i="90"/>
  <c r="AB5" i="90"/>
  <c r="AB19" i="90" s="1"/>
  <c r="AC5" i="90"/>
  <c r="AD5" i="90"/>
  <c r="AE5" i="90"/>
  <c r="AF5" i="90"/>
  <c r="AF19" i="90" s="1"/>
  <c r="AG5" i="90"/>
  <c r="AH5" i="90"/>
  <c r="AI5" i="90"/>
  <c r="AI19" i="90" s="1"/>
  <c r="AJ5" i="90"/>
  <c r="AJ19" i="90" s="1"/>
  <c r="AK5" i="90"/>
  <c r="AL5" i="90"/>
  <c r="AM5" i="90"/>
  <c r="AM19" i="90" s="1"/>
  <c r="AN5" i="90"/>
  <c r="AN19" i="90" s="1"/>
  <c r="AO5" i="90"/>
  <c r="AP5" i="90"/>
  <c r="AQ5" i="90"/>
  <c r="AR5" i="90"/>
  <c r="AR19" i="90" s="1"/>
  <c r="AS5" i="90"/>
  <c r="AT5" i="90"/>
  <c r="AU5" i="90"/>
  <c r="AV5" i="90"/>
  <c r="AV19" i="90" s="1"/>
  <c r="AW5" i="90"/>
  <c r="AX5" i="90"/>
  <c r="AY5" i="90"/>
  <c r="AY19" i="90" s="1"/>
  <c r="AZ5" i="90"/>
  <c r="AZ19" i="90" s="1"/>
  <c r="BA5" i="90"/>
  <c r="BB5" i="90"/>
  <c r="BC5" i="90"/>
  <c r="BC19" i="90" s="1"/>
  <c r="BD5" i="90"/>
  <c r="BD19" i="90" s="1"/>
  <c r="BE5" i="90"/>
  <c r="BF5" i="90"/>
  <c r="BG5" i="90"/>
  <c r="I6" i="90"/>
  <c r="I20" i="90" s="1"/>
  <c r="J6" i="90"/>
  <c r="K6" i="90"/>
  <c r="L6" i="90"/>
  <c r="M6" i="90"/>
  <c r="M20" i="90" s="1"/>
  <c r="N6" i="90"/>
  <c r="O6" i="90"/>
  <c r="P6" i="90"/>
  <c r="P20" i="90" s="1"/>
  <c r="Q6" i="90"/>
  <c r="Q20" i="90" s="1"/>
  <c r="R6" i="90"/>
  <c r="S6" i="90"/>
  <c r="T6" i="90"/>
  <c r="T20" i="90" s="1"/>
  <c r="U6" i="90"/>
  <c r="U20" i="90" s="1"/>
  <c r="V6" i="90"/>
  <c r="W6" i="90"/>
  <c r="X6" i="90"/>
  <c r="Y6" i="90"/>
  <c r="Y20" i="90" s="1"/>
  <c r="Z6" i="90"/>
  <c r="AA6" i="90"/>
  <c r="AB6" i="90"/>
  <c r="AC6" i="90"/>
  <c r="AC20" i="90" s="1"/>
  <c r="AD6" i="90"/>
  <c r="AE6" i="90"/>
  <c r="AF6" i="90"/>
  <c r="AF20" i="90" s="1"/>
  <c r="AG6" i="90"/>
  <c r="AG20" i="90" s="1"/>
  <c r="AH6" i="90"/>
  <c r="AI6" i="90"/>
  <c r="AJ6" i="90"/>
  <c r="AJ20" i="90" s="1"/>
  <c r="AK6" i="90"/>
  <c r="AK20" i="90" s="1"/>
  <c r="AL6" i="90"/>
  <c r="AM6" i="90"/>
  <c r="AN6" i="90"/>
  <c r="AO6" i="90"/>
  <c r="AO20" i="90" s="1"/>
  <c r="AP6" i="90"/>
  <c r="AQ6" i="90"/>
  <c r="AR6" i="90"/>
  <c r="AS6" i="90"/>
  <c r="AS20" i="90" s="1"/>
  <c r="AT6" i="90"/>
  <c r="AU6" i="90"/>
  <c r="AV6" i="90"/>
  <c r="AV20" i="90" s="1"/>
  <c r="AW6" i="90"/>
  <c r="AW20" i="90" s="1"/>
  <c r="AX6" i="90"/>
  <c r="AY6" i="90"/>
  <c r="AZ6" i="90"/>
  <c r="AZ20" i="90" s="1"/>
  <c r="BA6" i="90"/>
  <c r="BA20" i="90" s="1"/>
  <c r="BB6" i="90"/>
  <c r="BC6" i="90"/>
  <c r="BD6" i="90"/>
  <c r="BE6" i="90"/>
  <c r="BE20" i="90" s="1"/>
  <c r="BF6" i="90"/>
  <c r="BG6" i="90"/>
  <c r="I8" i="90"/>
  <c r="J8" i="90"/>
  <c r="J22" i="90" s="1"/>
  <c r="K8" i="90"/>
  <c r="L8" i="90"/>
  <c r="M8" i="90"/>
  <c r="M22" i="90" s="1"/>
  <c r="N8" i="90"/>
  <c r="N22" i="90" s="1"/>
  <c r="O8" i="90"/>
  <c r="P8" i="90"/>
  <c r="Q8" i="90"/>
  <c r="Q22" i="90" s="1"/>
  <c r="R8" i="90"/>
  <c r="R22" i="90" s="1"/>
  <c r="S8" i="90"/>
  <c r="T8" i="90"/>
  <c r="U8" i="90"/>
  <c r="V8" i="90"/>
  <c r="V22" i="90" s="1"/>
  <c r="W8" i="90"/>
  <c r="X8" i="90"/>
  <c r="Y8" i="90"/>
  <c r="Z8" i="90"/>
  <c r="Z22" i="90" s="1"/>
  <c r="AA8" i="90"/>
  <c r="AB8" i="90"/>
  <c r="AC8" i="90"/>
  <c r="AC22" i="90" s="1"/>
  <c r="AD8" i="90"/>
  <c r="AD22" i="90" s="1"/>
  <c r="AE8" i="90"/>
  <c r="AF8" i="90"/>
  <c r="AG8" i="90"/>
  <c r="AG22" i="90" s="1"/>
  <c r="AH8" i="90"/>
  <c r="AH22" i="90" s="1"/>
  <c r="AI8" i="90"/>
  <c r="AJ8" i="90"/>
  <c r="AK8" i="90"/>
  <c r="AL8" i="90"/>
  <c r="AL22" i="90" s="1"/>
  <c r="AM8" i="90"/>
  <c r="AN8" i="90"/>
  <c r="AO8" i="90"/>
  <c r="AP8" i="90"/>
  <c r="AP22" i="90" s="1"/>
  <c r="AQ8" i="90"/>
  <c r="AR8" i="90"/>
  <c r="AS8" i="90"/>
  <c r="AS22" i="90" s="1"/>
  <c r="AT8" i="90"/>
  <c r="AT22" i="90" s="1"/>
  <c r="AU8" i="90"/>
  <c r="AV8" i="90"/>
  <c r="AW8" i="90"/>
  <c r="AW22" i="90" s="1"/>
  <c r="AX8" i="90"/>
  <c r="AX22" i="90" s="1"/>
  <c r="AY8" i="90"/>
  <c r="AZ8" i="90"/>
  <c r="BA8" i="90"/>
  <c r="BB8" i="90"/>
  <c r="BB22" i="90" s="1"/>
  <c r="BC8" i="90"/>
  <c r="BD8" i="90"/>
  <c r="BE8" i="90"/>
  <c r="BF8" i="90"/>
  <c r="BF22" i="90" s="1"/>
  <c r="BG8" i="90"/>
  <c r="I10" i="90"/>
  <c r="J10" i="90"/>
  <c r="J24" i="90" s="1"/>
  <c r="K10" i="90"/>
  <c r="K24" i="90" s="1"/>
  <c r="L10" i="90"/>
  <c r="M10" i="90"/>
  <c r="N10" i="90"/>
  <c r="N24" i="90" s="1"/>
  <c r="O10" i="90"/>
  <c r="O24" i="90" s="1"/>
  <c r="P10" i="90"/>
  <c r="Q10" i="90"/>
  <c r="R10" i="90"/>
  <c r="S10" i="90"/>
  <c r="S24" i="90" s="1"/>
  <c r="T10" i="90"/>
  <c r="U10" i="90"/>
  <c r="V10" i="90"/>
  <c r="W10" i="90"/>
  <c r="W24" i="90" s="1"/>
  <c r="X10" i="90"/>
  <c r="Y10" i="90"/>
  <c r="Z10" i="90"/>
  <c r="Z24" i="90" s="1"/>
  <c r="AA10" i="90"/>
  <c r="AA24" i="90" s="1"/>
  <c r="AB10" i="90"/>
  <c r="AC10" i="90"/>
  <c r="AD10" i="90"/>
  <c r="AD24" i="90" s="1"/>
  <c r="AE10" i="90"/>
  <c r="AE24" i="90" s="1"/>
  <c r="AF10" i="90"/>
  <c r="AG10" i="90"/>
  <c r="AH10" i="90"/>
  <c r="AI10" i="90"/>
  <c r="AI24" i="90" s="1"/>
  <c r="AJ10" i="90"/>
  <c r="AK10" i="90"/>
  <c r="AL10" i="90"/>
  <c r="AM10" i="90"/>
  <c r="AM24" i="90" s="1"/>
  <c r="AN10" i="90"/>
  <c r="AO10" i="90"/>
  <c r="AP10" i="90"/>
  <c r="AP24" i="90" s="1"/>
  <c r="AQ10" i="90"/>
  <c r="AQ24" i="90" s="1"/>
  <c r="AR10" i="90"/>
  <c r="AS10" i="90"/>
  <c r="AT10" i="90"/>
  <c r="AT24" i="90" s="1"/>
  <c r="AU10" i="90"/>
  <c r="AU24" i="90" s="1"/>
  <c r="AV10" i="90"/>
  <c r="AW10" i="90"/>
  <c r="AX10" i="90"/>
  <c r="AY10" i="90"/>
  <c r="AY24" i="90" s="1"/>
  <c r="AZ10" i="90"/>
  <c r="BA10" i="90"/>
  <c r="BB10" i="90"/>
  <c r="BC10" i="90"/>
  <c r="BC24" i="90" s="1"/>
  <c r="BD10" i="90"/>
  <c r="BE10" i="90"/>
  <c r="BF10" i="90"/>
  <c r="BF24" i="90" s="1"/>
  <c r="BG10" i="90"/>
  <c r="BG24" i="90" s="1"/>
  <c r="I12" i="90"/>
  <c r="J12" i="90"/>
  <c r="K12" i="90"/>
  <c r="K26" i="90" s="1"/>
  <c r="L12" i="90"/>
  <c r="L26" i="90" s="1"/>
  <c r="M12" i="90"/>
  <c r="N12" i="90"/>
  <c r="O12" i="90"/>
  <c r="P12" i="90"/>
  <c r="P26" i="90" s="1"/>
  <c r="Q12" i="90"/>
  <c r="R12" i="90"/>
  <c r="S12" i="90"/>
  <c r="T12" i="90"/>
  <c r="T26" i="90" s="1"/>
  <c r="U12" i="90"/>
  <c r="V12" i="90"/>
  <c r="W12" i="90"/>
  <c r="W26" i="90" s="1"/>
  <c r="X12" i="90"/>
  <c r="X26" i="90" s="1"/>
  <c r="Y12" i="90"/>
  <c r="Z12" i="90"/>
  <c r="AA12" i="90"/>
  <c r="AA26" i="90" s="1"/>
  <c r="AB12" i="90"/>
  <c r="AB26" i="90" s="1"/>
  <c r="AC12" i="90"/>
  <c r="AD12" i="90"/>
  <c r="AE12" i="90"/>
  <c r="AF12" i="90"/>
  <c r="AF26" i="90" s="1"/>
  <c r="AG12" i="90"/>
  <c r="AH12" i="90"/>
  <c r="AI12" i="90"/>
  <c r="AJ12" i="90"/>
  <c r="AJ26" i="90" s="1"/>
  <c r="AK12" i="90"/>
  <c r="AL12" i="90"/>
  <c r="AM12" i="90"/>
  <c r="AM26" i="90" s="1"/>
  <c r="AN12" i="90"/>
  <c r="AN26" i="90" s="1"/>
  <c r="AO12" i="90"/>
  <c r="AP12" i="90"/>
  <c r="AQ12" i="90"/>
  <c r="AQ26" i="90" s="1"/>
  <c r="AR12" i="90"/>
  <c r="AR26" i="90" s="1"/>
  <c r="AS12" i="90"/>
  <c r="AT12" i="90"/>
  <c r="AU12" i="90"/>
  <c r="AV12" i="90"/>
  <c r="AV26" i="90" s="1"/>
  <c r="AW12" i="90"/>
  <c r="AX12" i="90"/>
  <c r="AY12" i="90"/>
  <c r="AZ12" i="90"/>
  <c r="AZ26" i="90" s="1"/>
  <c r="BA12" i="90"/>
  <c r="BB12" i="90"/>
  <c r="BC12" i="90"/>
  <c r="BC26" i="90" s="1"/>
  <c r="BD12" i="90"/>
  <c r="BD26" i="90" s="1"/>
  <c r="BE12" i="90"/>
  <c r="BF12" i="90"/>
  <c r="BG12" i="90"/>
  <c r="BG26" i="90" s="1"/>
  <c r="I14" i="90"/>
  <c r="I28" i="90" s="1"/>
  <c r="J14" i="90"/>
  <c r="K14" i="90"/>
  <c r="L14" i="90"/>
  <c r="M14" i="90"/>
  <c r="M28" i="90" s="1"/>
  <c r="N14" i="90"/>
  <c r="O14" i="90"/>
  <c r="P14" i="90"/>
  <c r="Q14" i="90"/>
  <c r="Q28" i="90" s="1"/>
  <c r="R14" i="90"/>
  <c r="S14" i="90"/>
  <c r="T14" i="90"/>
  <c r="T28" i="90" s="1"/>
  <c r="U14" i="90"/>
  <c r="U28" i="90" s="1"/>
  <c r="V14" i="90"/>
  <c r="W14" i="90"/>
  <c r="X14" i="90"/>
  <c r="X28" i="90" s="1"/>
  <c r="Y14" i="90"/>
  <c r="Y28" i="90" s="1"/>
  <c r="Z14" i="90"/>
  <c r="AA14" i="90"/>
  <c r="AB14" i="90"/>
  <c r="AC14" i="90"/>
  <c r="AC28" i="90" s="1"/>
  <c r="AD14" i="90"/>
  <c r="AE14" i="90"/>
  <c r="AF14" i="90"/>
  <c r="AG14" i="90"/>
  <c r="AG28" i="90" s="1"/>
  <c r="AH14" i="90"/>
  <c r="AI14" i="90"/>
  <c r="AJ14" i="90"/>
  <c r="AJ28" i="90" s="1"/>
  <c r="AK14" i="90"/>
  <c r="AK28" i="90" s="1"/>
  <c r="AL14" i="90"/>
  <c r="AM14" i="90"/>
  <c r="AN14" i="90"/>
  <c r="AN28" i="90" s="1"/>
  <c r="AO14" i="90"/>
  <c r="AO28" i="90" s="1"/>
  <c r="AP14" i="90"/>
  <c r="AQ14" i="90"/>
  <c r="AR14" i="90"/>
  <c r="AS14" i="90"/>
  <c r="AS28" i="90" s="1"/>
  <c r="AT14" i="90"/>
  <c r="AU14" i="90"/>
  <c r="AV14" i="90"/>
  <c r="AW14" i="90"/>
  <c r="AW28" i="90" s="1"/>
  <c r="AX14" i="90"/>
  <c r="AY14" i="90"/>
  <c r="AZ14" i="90"/>
  <c r="AZ28" i="90" s="1"/>
  <c r="BA14" i="90"/>
  <c r="BA28" i="90" s="1"/>
  <c r="BB14" i="90"/>
  <c r="BC14" i="90"/>
  <c r="BD14" i="90"/>
  <c r="BD28" i="90" s="1"/>
  <c r="BE14" i="90"/>
  <c r="BE28" i="90" s="1"/>
  <c r="BF14" i="90"/>
  <c r="BG14" i="90"/>
  <c r="I16" i="90"/>
  <c r="J16" i="90"/>
  <c r="J30" i="90" s="1"/>
  <c r="K16" i="90"/>
  <c r="L16" i="90"/>
  <c r="M16" i="90"/>
  <c r="N16" i="90"/>
  <c r="N30" i="90" s="1"/>
  <c r="O16" i="90"/>
  <c r="P16" i="90"/>
  <c r="Q16" i="90"/>
  <c r="Q30" i="90" s="1"/>
  <c r="R16" i="90"/>
  <c r="R30" i="90" s="1"/>
  <c r="S16" i="90"/>
  <c r="T16" i="90"/>
  <c r="U16" i="90"/>
  <c r="U30" i="90" s="1"/>
  <c r="V16" i="90"/>
  <c r="V30" i="90" s="1"/>
  <c r="W16" i="90"/>
  <c r="X16" i="90"/>
  <c r="Y16" i="90"/>
  <c r="Z16" i="90"/>
  <c r="Z30" i="90" s="1"/>
  <c r="AA16" i="90"/>
  <c r="AB16" i="90"/>
  <c r="AC16" i="90"/>
  <c r="AD16" i="90"/>
  <c r="AD30" i="90" s="1"/>
  <c r="AE16" i="90"/>
  <c r="AF16" i="90"/>
  <c r="AG16" i="90"/>
  <c r="AG30" i="90" s="1"/>
  <c r="AH16" i="90"/>
  <c r="AH30" i="90" s="1"/>
  <c r="AI16" i="90"/>
  <c r="AJ16" i="90"/>
  <c r="AK16" i="90"/>
  <c r="AK30" i="90" s="1"/>
  <c r="AL16" i="90"/>
  <c r="AL30" i="90" s="1"/>
  <c r="AM16" i="90"/>
  <c r="AN16" i="90"/>
  <c r="AO16" i="90"/>
  <c r="AP16" i="90"/>
  <c r="AP30" i="90" s="1"/>
  <c r="AQ16" i="90"/>
  <c r="AR16" i="90"/>
  <c r="AS16" i="90"/>
  <c r="AT16" i="90"/>
  <c r="AU16" i="90"/>
  <c r="AV16" i="90"/>
  <c r="AW16" i="90"/>
  <c r="AX16" i="90"/>
  <c r="AY16" i="90"/>
  <c r="AZ16" i="90"/>
  <c r="BA16" i="90"/>
  <c r="BB16" i="90"/>
  <c r="BC16" i="90"/>
  <c r="BD16" i="90"/>
  <c r="BE16" i="90"/>
  <c r="BF16" i="90"/>
  <c r="BG16" i="90"/>
  <c r="I19" i="90"/>
  <c r="J19" i="90"/>
  <c r="K19" i="90"/>
  <c r="M19" i="90"/>
  <c r="N19" i="90"/>
  <c r="O19" i="90"/>
  <c r="Q19" i="90"/>
  <c r="R19" i="90"/>
  <c r="U19" i="90"/>
  <c r="V19" i="90"/>
  <c r="Y19" i="90"/>
  <c r="Z19" i="90"/>
  <c r="AA19" i="90"/>
  <c r="AC19" i="90"/>
  <c r="AD19" i="90"/>
  <c r="AE19" i="90"/>
  <c r="AG19" i="90"/>
  <c r="AH19" i="90"/>
  <c r="AK19" i="90"/>
  <c r="AL19" i="90"/>
  <c r="AO19" i="90"/>
  <c r="AP19" i="90"/>
  <c r="AQ19" i="90"/>
  <c r="AS19" i="90"/>
  <c r="AT19" i="90"/>
  <c r="AU19" i="90"/>
  <c r="AW19" i="90"/>
  <c r="AX19" i="90"/>
  <c r="BA19" i="90"/>
  <c r="BB19" i="90"/>
  <c r="BE19" i="90"/>
  <c r="BF19" i="90"/>
  <c r="BG19" i="90"/>
  <c r="J20" i="90"/>
  <c r="K20" i="90"/>
  <c r="L20" i="90"/>
  <c r="N20" i="90"/>
  <c r="O20" i="90"/>
  <c r="R20" i="90"/>
  <c r="S20" i="90"/>
  <c r="V20" i="90"/>
  <c r="W20" i="90"/>
  <c r="X20" i="90"/>
  <c r="Z20" i="90"/>
  <c r="AA20" i="90"/>
  <c r="AB20" i="90"/>
  <c r="AD20" i="90"/>
  <c r="AE20" i="90"/>
  <c r="AH20" i="90"/>
  <c r="AI20" i="90"/>
  <c r="AL20" i="90"/>
  <c r="AM20" i="90"/>
  <c r="AN20" i="90"/>
  <c r="AP20" i="90"/>
  <c r="AQ20" i="90"/>
  <c r="AR20" i="90"/>
  <c r="AT20" i="90"/>
  <c r="AU20" i="90"/>
  <c r="AX20" i="90"/>
  <c r="AY20" i="90"/>
  <c r="BB20" i="90"/>
  <c r="BC20" i="90"/>
  <c r="BD20" i="90"/>
  <c r="BF20" i="90"/>
  <c r="BG20" i="90"/>
  <c r="I22" i="90"/>
  <c r="K22" i="90"/>
  <c r="L22" i="90"/>
  <c r="O22" i="90"/>
  <c r="P22" i="90"/>
  <c r="S22" i="90"/>
  <c r="T22" i="90"/>
  <c r="U22" i="90"/>
  <c r="W22" i="90"/>
  <c r="X22" i="90"/>
  <c r="Y22" i="90"/>
  <c r="AA22" i="90"/>
  <c r="AB22" i="90"/>
  <c r="AE22" i="90"/>
  <c r="AF22" i="90"/>
  <c r="AI22" i="90"/>
  <c r="AJ22" i="90"/>
  <c r="AK22" i="90"/>
  <c r="AM22" i="90"/>
  <c r="AN22" i="90"/>
  <c r="AO22" i="90"/>
  <c r="AQ22" i="90"/>
  <c r="AR22" i="90"/>
  <c r="AU22" i="90"/>
  <c r="AV22" i="90"/>
  <c r="AY22" i="90"/>
  <c r="AZ22" i="90"/>
  <c r="BA22" i="90"/>
  <c r="BC22" i="90"/>
  <c r="BD22" i="90"/>
  <c r="BE22" i="90"/>
  <c r="BG22" i="90"/>
  <c r="I24" i="90"/>
  <c r="L24" i="90"/>
  <c r="M24" i="90"/>
  <c r="P24" i="90"/>
  <c r="Q24" i="90"/>
  <c r="R24" i="90"/>
  <c r="T24" i="90"/>
  <c r="U24" i="90"/>
  <c r="V24" i="90"/>
  <c r="X24" i="90"/>
  <c r="Y24" i="90"/>
  <c r="AB24" i="90"/>
  <c r="AC24" i="90"/>
  <c r="AF24" i="90"/>
  <c r="AG24" i="90"/>
  <c r="AH24" i="90"/>
  <c r="AJ24" i="90"/>
  <c r="AK24" i="90"/>
  <c r="AL24" i="90"/>
  <c r="AN24" i="90"/>
  <c r="AO24" i="90"/>
  <c r="AR24" i="90"/>
  <c r="AS24" i="90"/>
  <c r="AV24" i="90"/>
  <c r="AW24" i="90"/>
  <c r="AX24" i="90"/>
  <c r="AZ24" i="90"/>
  <c r="BA24" i="90"/>
  <c r="BB24" i="90"/>
  <c r="BD24" i="90"/>
  <c r="BE24" i="90"/>
  <c r="I26" i="90"/>
  <c r="J26" i="90"/>
  <c r="M26" i="90"/>
  <c r="N26" i="90"/>
  <c r="O26" i="90"/>
  <c r="Q26" i="90"/>
  <c r="R26" i="90"/>
  <c r="S26" i="90"/>
  <c r="U26" i="90"/>
  <c r="V26" i="90"/>
  <c r="Y26" i="90"/>
  <c r="Z26" i="90"/>
  <c r="AC26" i="90"/>
  <c r="AD26" i="90"/>
  <c r="AE26" i="90"/>
  <c r="AG26" i="90"/>
  <c r="AH26" i="90"/>
  <c r="AI26" i="90"/>
  <c r="AK26" i="90"/>
  <c r="AL26" i="90"/>
  <c r="AO26" i="90"/>
  <c r="AP26" i="90"/>
  <c r="AS26" i="90"/>
  <c r="AT26" i="90"/>
  <c r="AU26" i="90"/>
  <c r="AW26" i="90"/>
  <c r="AX26" i="90"/>
  <c r="AY26" i="90"/>
  <c r="BA26" i="90"/>
  <c r="BB26" i="90"/>
  <c r="BE26" i="90"/>
  <c r="BF26" i="90"/>
  <c r="J28" i="90"/>
  <c r="K28" i="90"/>
  <c r="L28" i="90"/>
  <c r="N28" i="90"/>
  <c r="O28" i="90"/>
  <c r="P28" i="90"/>
  <c r="R28" i="90"/>
  <c r="S28" i="90"/>
  <c r="V28" i="90"/>
  <c r="W28" i="90"/>
  <c r="Z28" i="90"/>
  <c r="AA28" i="90"/>
  <c r="AB28" i="90"/>
  <c r="AD28" i="90"/>
  <c r="AE28" i="90"/>
  <c r="AF28" i="90"/>
  <c r="AH28" i="90"/>
  <c r="AI28" i="90"/>
  <c r="AL28" i="90"/>
  <c r="AM28" i="90"/>
  <c r="AP28" i="90"/>
  <c r="AQ28" i="90"/>
  <c r="AR28" i="90"/>
  <c r="AT28" i="90"/>
  <c r="AU28" i="90"/>
  <c r="AV28" i="90"/>
  <c r="AX28" i="90"/>
  <c r="AY28" i="90"/>
  <c r="BB28" i="90"/>
  <c r="BC28" i="90"/>
  <c r="BF28" i="90"/>
  <c r="BG28" i="90"/>
  <c r="I30" i="90"/>
  <c r="K30" i="90"/>
  <c r="L30" i="90"/>
  <c r="M30" i="90"/>
  <c r="O30" i="90"/>
  <c r="P30" i="90"/>
  <c r="S30" i="90"/>
  <c r="T30" i="90"/>
  <c r="W30" i="90"/>
  <c r="X30" i="90"/>
  <c r="Y30" i="90"/>
  <c r="AA30" i="90"/>
  <c r="AB30" i="90"/>
  <c r="AC30" i="90"/>
  <c r="AE30" i="90"/>
  <c r="AF30" i="90"/>
  <c r="AI30" i="90"/>
  <c r="AJ30" i="90"/>
  <c r="AM30" i="90"/>
  <c r="AN30" i="90"/>
  <c r="AO30" i="90"/>
  <c r="AQ30" i="90"/>
  <c r="AR30" i="90"/>
  <c r="AS30" i="90"/>
  <c r="AT30" i="90"/>
  <c r="AU30" i="90"/>
  <c r="AV30" i="90"/>
  <c r="AW30" i="90"/>
  <c r="AX30" i="90"/>
  <c r="AY30" i="90"/>
  <c r="AZ30" i="90"/>
  <c r="BA30" i="90"/>
  <c r="BB30" i="90"/>
  <c r="BC30" i="90"/>
  <c r="BD30" i="90"/>
  <c r="BE30" i="90"/>
  <c r="BF30" i="90"/>
  <c r="BG30" i="90"/>
  <c r="I5" i="82"/>
  <c r="J5" i="82"/>
  <c r="K5" i="82"/>
  <c r="L5" i="82"/>
  <c r="L19" i="82" s="1"/>
  <c r="M5" i="82"/>
  <c r="N5" i="82"/>
  <c r="O5" i="82"/>
  <c r="P5" i="82"/>
  <c r="P19" i="82" s="1"/>
  <c r="Q5" i="82"/>
  <c r="R5" i="82"/>
  <c r="S5" i="82"/>
  <c r="T5" i="82"/>
  <c r="T19" i="82" s="1"/>
  <c r="U5" i="82"/>
  <c r="V5" i="82"/>
  <c r="W5" i="82"/>
  <c r="X5" i="82"/>
  <c r="X19" i="82" s="1"/>
  <c r="Y5" i="82"/>
  <c r="Z5" i="82"/>
  <c r="AA5" i="82"/>
  <c r="AB5" i="82"/>
  <c r="AB19" i="82" s="1"/>
  <c r="AC5" i="82"/>
  <c r="AD5" i="82"/>
  <c r="AE5" i="82"/>
  <c r="AF5" i="82"/>
  <c r="AF19" i="82" s="1"/>
  <c r="AG5" i="82"/>
  <c r="AH5" i="82"/>
  <c r="AI5" i="82"/>
  <c r="AJ5" i="82"/>
  <c r="AJ19" i="82" s="1"/>
  <c r="AK5" i="82"/>
  <c r="AL5" i="82"/>
  <c r="AM5" i="82"/>
  <c r="AN5" i="82"/>
  <c r="AN19" i="82" s="1"/>
  <c r="AO5" i="82"/>
  <c r="AP5" i="82"/>
  <c r="AQ5" i="82"/>
  <c r="AR5" i="82"/>
  <c r="AR19" i="82" s="1"/>
  <c r="AS5" i="82"/>
  <c r="AT5" i="82"/>
  <c r="AU5" i="82"/>
  <c r="AV5" i="82"/>
  <c r="AV19" i="82" s="1"/>
  <c r="AW5" i="82"/>
  <c r="AX5" i="82"/>
  <c r="AY5" i="82"/>
  <c r="AZ5" i="82"/>
  <c r="AZ19" i="82" s="1"/>
  <c r="BA5" i="82"/>
  <c r="BB5" i="82"/>
  <c r="BC5" i="82"/>
  <c r="BD5" i="82"/>
  <c r="BD19" i="82" s="1"/>
  <c r="BE5" i="82"/>
  <c r="BF5" i="82"/>
  <c r="BG5" i="82"/>
  <c r="I6" i="82"/>
  <c r="I20" i="82" s="1"/>
  <c r="J6" i="82"/>
  <c r="K6" i="82"/>
  <c r="L6" i="82"/>
  <c r="M6" i="82"/>
  <c r="M20" i="82" s="1"/>
  <c r="N6" i="82"/>
  <c r="O6" i="82"/>
  <c r="P6" i="82"/>
  <c r="Q6" i="82"/>
  <c r="Q20" i="82" s="1"/>
  <c r="R6" i="82"/>
  <c r="S6" i="82"/>
  <c r="T6" i="82"/>
  <c r="U6" i="82"/>
  <c r="U20" i="82" s="1"/>
  <c r="V6" i="82"/>
  <c r="W6" i="82"/>
  <c r="X6" i="82"/>
  <c r="Y6" i="82"/>
  <c r="Y20" i="82" s="1"/>
  <c r="Z6" i="82"/>
  <c r="AA6" i="82"/>
  <c r="AB6" i="82"/>
  <c r="AC6" i="82"/>
  <c r="AC20" i="82" s="1"/>
  <c r="AD6" i="82"/>
  <c r="AE6" i="82"/>
  <c r="AF6" i="82"/>
  <c r="AG6" i="82"/>
  <c r="AG20" i="82" s="1"/>
  <c r="AH6" i="82"/>
  <c r="AI6" i="82"/>
  <c r="AJ6" i="82"/>
  <c r="AK6" i="82"/>
  <c r="AK20" i="82" s="1"/>
  <c r="AL6" i="82"/>
  <c r="AM6" i="82"/>
  <c r="AN6" i="82"/>
  <c r="AO6" i="82"/>
  <c r="AO20" i="82" s="1"/>
  <c r="AP6" i="82"/>
  <c r="AQ6" i="82"/>
  <c r="AR6" i="82"/>
  <c r="AS6" i="82"/>
  <c r="AS20" i="82" s="1"/>
  <c r="AT6" i="82"/>
  <c r="AU6" i="82"/>
  <c r="AV6" i="82"/>
  <c r="AW6" i="82"/>
  <c r="AW20" i="82" s="1"/>
  <c r="AX6" i="82"/>
  <c r="AY6" i="82"/>
  <c r="AZ6" i="82"/>
  <c r="BA6" i="82"/>
  <c r="BA20" i="82" s="1"/>
  <c r="BB6" i="82"/>
  <c r="BC6" i="82"/>
  <c r="BD6" i="82"/>
  <c r="BE6" i="82"/>
  <c r="BE20" i="82" s="1"/>
  <c r="BF6" i="82"/>
  <c r="BG6" i="82"/>
  <c r="I8" i="82"/>
  <c r="J8" i="82"/>
  <c r="J22" i="82" s="1"/>
  <c r="K8" i="82"/>
  <c r="L8" i="82"/>
  <c r="M8" i="82"/>
  <c r="N8" i="82"/>
  <c r="N22" i="82" s="1"/>
  <c r="O8" i="82"/>
  <c r="P8" i="82"/>
  <c r="Q8" i="82"/>
  <c r="R8" i="82"/>
  <c r="R22" i="82" s="1"/>
  <c r="S8" i="82"/>
  <c r="T8" i="82"/>
  <c r="U8" i="82"/>
  <c r="V8" i="82"/>
  <c r="V22" i="82" s="1"/>
  <c r="W8" i="82"/>
  <c r="X8" i="82"/>
  <c r="Y8" i="82"/>
  <c r="Z8" i="82"/>
  <c r="Z22" i="82" s="1"/>
  <c r="AA8" i="82"/>
  <c r="AB8" i="82"/>
  <c r="AC8" i="82"/>
  <c r="AD8" i="82"/>
  <c r="AD22" i="82" s="1"/>
  <c r="AE8" i="82"/>
  <c r="AF8" i="82"/>
  <c r="AG8" i="82"/>
  <c r="AH8" i="82"/>
  <c r="AH22" i="82" s="1"/>
  <c r="AI8" i="82"/>
  <c r="AJ8" i="82"/>
  <c r="AK8" i="82"/>
  <c r="AL8" i="82"/>
  <c r="AL22" i="82" s="1"/>
  <c r="AM8" i="82"/>
  <c r="AN8" i="82"/>
  <c r="AO8" i="82"/>
  <c r="AP8" i="82"/>
  <c r="AP22" i="82" s="1"/>
  <c r="AQ8" i="82"/>
  <c r="AR8" i="82"/>
  <c r="AS8" i="82"/>
  <c r="AT8" i="82"/>
  <c r="AT22" i="82" s="1"/>
  <c r="AU8" i="82"/>
  <c r="AV8" i="82"/>
  <c r="AW8" i="82"/>
  <c r="AX8" i="82"/>
  <c r="AX22" i="82" s="1"/>
  <c r="AY8" i="82"/>
  <c r="AZ8" i="82"/>
  <c r="BA8" i="82"/>
  <c r="BB8" i="82"/>
  <c r="BB22" i="82" s="1"/>
  <c r="BC8" i="82"/>
  <c r="BD8" i="82"/>
  <c r="BE8" i="82"/>
  <c r="BF8" i="82"/>
  <c r="BF22" i="82" s="1"/>
  <c r="BG8" i="82"/>
  <c r="I10" i="82"/>
  <c r="J10" i="82"/>
  <c r="K10" i="82"/>
  <c r="K24" i="82" s="1"/>
  <c r="L10" i="82"/>
  <c r="M10" i="82"/>
  <c r="N10" i="82"/>
  <c r="O10" i="82"/>
  <c r="O24" i="82" s="1"/>
  <c r="P10" i="82"/>
  <c r="Q10" i="82"/>
  <c r="R10" i="82"/>
  <c r="S10" i="82"/>
  <c r="S24" i="82" s="1"/>
  <c r="T10" i="82"/>
  <c r="U10" i="82"/>
  <c r="V10" i="82"/>
  <c r="W10" i="82"/>
  <c r="W24" i="82" s="1"/>
  <c r="X10" i="82"/>
  <c r="Y10" i="82"/>
  <c r="Z10" i="82"/>
  <c r="AA10" i="82"/>
  <c r="AA24" i="82" s="1"/>
  <c r="AB10" i="82"/>
  <c r="AC10" i="82"/>
  <c r="AD10" i="82"/>
  <c r="AE10" i="82"/>
  <c r="AE24" i="82" s="1"/>
  <c r="AF10" i="82"/>
  <c r="AG10" i="82"/>
  <c r="AH10" i="82"/>
  <c r="AI10" i="82"/>
  <c r="AI24" i="82" s="1"/>
  <c r="AJ10" i="82"/>
  <c r="AK10" i="82"/>
  <c r="AL10" i="82"/>
  <c r="AM10" i="82"/>
  <c r="AM24" i="82" s="1"/>
  <c r="AN10" i="82"/>
  <c r="AO10" i="82"/>
  <c r="AP10" i="82"/>
  <c r="AQ10" i="82"/>
  <c r="AQ24" i="82" s="1"/>
  <c r="AR10" i="82"/>
  <c r="AS10" i="82"/>
  <c r="AT10" i="82"/>
  <c r="AU10" i="82"/>
  <c r="AU24" i="82" s="1"/>
  <c r="AV10" i="82"/>
  <c r="AW10" i="82"/>
  <c r="AX10" i="82"/>
  <c r="AY10" i="82"/>
  <c r="AY24" i="82" s="1"/>
  <c r="AZ10" i="82"/>
  <c r="BA10" i="82"/>
  <c r="BB10" i="82"/>
  <c r="BC10" i="82"/>
  <c r="BC24" i="82" s="1"/>
  <c r="BD10" i="82"/>
  <c r="BE10" i="82"/>
  <c r="BF10" i="82"/>
  <c r="BG10" i="82"/>
  <c r="BG24" i="82" s="1"/>
  <c r="I12" i="82"/>
  <c r="J12" i="82"/>
  <c r="K12" i="82"/>
  <c r="L12" i="82"/>
  <c r="L26" i="82" s="1"/>
  <c r="M12" i="82"/>
  <c r="N12" i="82"/>
  <c r="O12" i="82"/>
  <c r="P12" i="82"/>
  <c r="P26" i="82" s="1"/>
  <c r="Q12" i="82"/>
  <c r="R12" i="82"/>
  <c r="S12" i="82"/>
  <c r="T12" i="82"/>
  <c r="T26" i="82" s="1"/>
  <c r="U12" i="82"/>
  <c r="V12" i="82"/>
  <c r="W12" i="82"/>
  <c r="W26" i="82" s="1"/>
  <c r="X12" i="82"/>
  <c r="X26" i="82" s="1"/>
  <c r="Y12" i="82"/>
  <c r="Z12" i="82"/>
  <c r="AA12" i="82"/>
  <c r="AA26" i="82" s="1"/>
  <c r="AB12" i="82"/>
  <c r="AB26" i="82" s="1"/>
  <c r="AC12" i="82"/>
  <c r="AD12" i="82"/>
  <c r="AE12" i="82"/>
  <c r="AF12" i="82"/>
  <c r="AF26" i="82" s="1"/>
  <c r="AG12" i="82"/>
  <c r="AH12" i="82"/>
  <c r="AI12" i="82"/>
  <c r="AJ12" i="82"/>
  <c r="AJ26" i="82" s="1"/>
  <c r="AK12" i="82"/>
  <c r="AL12" i="82"/>
  <c r="AM12" i="82"/>
  <c r="AM26" i="82" s="1"/>
  <c r="AN12" i="82"/>
  <c r="AN26" i="82" s="1"/>
  <c r="AO12" i="82"/>
  <c r="AP12" i="82"/>
  <c r="AQ12" i="82"/>
  <c r="AQ26" i="82" s="1"/>
  <c r="AR12" i="82"/>
  <c r="AR26" i="82" s="1"/>
  <c r="AS12" i="82"/>
  <c r="AT12" i="82"/>
  <c r="AU12" i="82"/>
  <c r="AV12" i="82"/>
  <c r="AV26" i="82" s="1"/>
  <c r="AW12" i="82"/>
  <c r="AX12" i="82"/>
  <c r="AY12" i="82"/>
  <c r="AZ12" i="82"/>
  <c r="AZ26" i="82" s="1"/>
  <c r="BA12" i="82"/>
  <c r="BB12" i="82"/>
  <c r="BC12" i="82"/>
  <c r="BC26" i="82" s="1"/>
  <c r="BD12" i="82"/>
  <c r="BD26" i="82" s="1"/>
  <c r="BE12" i="82"/>
  <c r="BF12" i="82"/>
  <c r="BG12" i="82"/>
  <c r="BG26" i="82" s="1"/>
  <c r="I14" i="82"/>
  <c r="I28" i="82" s="1"/>
  <c r="J14" i="82"/>
  <c r="K14" i="82"/>
  <c r="L14" i="82"/>
  <c r="M14" i="82"/>
  <c r="M28" i="82" s="1"/>
  <c r="N14" i="82"/>
  <c r="O14" i="82"/>
  <c r="P14" i="82"/>
  <c r="Q14" i="82"/>
  <c r="Q28" i="82" s="1"/>
  <c r="R14" i="82"/>
  <c r="S14" i="82"/>
  <c r="T14" i="82"/>
  <c r="T28" i="82" s="1"/>
  <c r="U14" i="82"/>
  <c r="U28" i="82" s="1"/>
  <c r="V14" i="82"/>
  <c r="W14" i="82"/>
  <c r="X14" i="82"/>
  <c r="X28" i="82" s="1"/>
  <c r="Y14" i="82"/>
  <c r="Y28" i="82" s="1"/>
  <c r="Z14" i="82"/>
  <c r="AA14" i="82"/>
  <c r="AB14" i="82"/>
  <c r="AC14" i="82"/>
  <c r="AC28" i="82" s="1"/>
  <c r="AD14" i="82"/>
  <c r="AE14" i="82"/>
  <c r="AF14" i="82"/>
  <c r="AG14" i="82"/>
  <c r="AG28" i="82" s="1"/>
  <c r="AH14" i="82"/>
  <c r="AI14" i="82"/>
  <c r="AJ14" i="82"/>
  <c r="AJ28" i="82" s="1"/>
  <c r="AK14" i="82"/>
  <c r="AK28" i="82" s="1"/>
  <c r="AL14" i="82"/>
  <c r="AM14" i="82"/>
  <c r="AN14" i="82"/>
  <c r="AN28" i="82" s="1"/>
  <c r="AO14" i="82"/>
  <c r="AO28" i="82" s="1"/>
  <c r="AP14" i="82"/>
  <c r="AQ14" i="82"/>
  <c r="AR14" i="82"/>
  <c r="AS14" i="82"/>
  <c r="AS28" i="82" s="1"/>
  <c r="AT14" i="82"/>
  <c r="AU14" i="82"/>
  <c r="AV14" i="82"/>
  <c r="AW14" i="82"/>
  <c r="AW28" i="82" s="1"/>
  <c r="AX14" i="82"/>
  <c r="AY14" i="82"/>
  <c r="AZ14" i="82"/>
  <c r="AZ28" i="82" s="1"/>
  <c r="BA14" i="82"/>
  <c r="BA28" i="82" s="1"/>
  <c r="BB14" i="82"/>
  <c r="BC14" i="82"/>
  <c r="BD14" i="82"/>
  <c r="BD28" i="82" s="1"/>
  <c r="BE14" i="82"/>
  <c r="BE28" i="82" s="1"/>
  <c r="BF14" i="82"/>
  <c r="BG14" i="82"/>
  <c r="I16" i="82"/>
  <c r="J16" i="82"/>
  <c r="J30" i="82" s="1"/>
  <c r="K16" i="82"/>
  <c r="L16" i="82"/>
  <c r="M16" i="82"/>
  <c r="N16" i="82"/>
  <c r="N30" i="82" s="1"/>
  <c r="O16" i="82"/>
  <c r="P16" i="82"/>
  <c r="Q16" i="82"/>
  <c r="Q30" i="82" s="1"/>
  <c r="R16" i="82"/>
  <c r="R30" i="82" s="1"/>
  <c r="S16" i="82"/>
  <c r="T16" i="82"/>
  <c r="U16" i="82"/>
  <c r="U30" i="82" s="1"/>
  <c r="V16" i="82"/>
  <c r="V30" i="82" s="1"/>
  <c r="W16" i="82"/>
  <c r="X16" i="82"/>
  <c r="Y16" i="82"/>
  <c r="Z16" i="82"/>
  <c r="Z30" i="82" s="1"/>
  <c r="AA16" i="82"/>
  <c r="AB16" i="82"/>
  <c r="AC16" i="82"/>
  <c r="AD16" i="82"/>
  <c r="AD30" i="82" s="1"/>
  <c r="AE16" i="82"/>
  <c r="AF16" i="82"/>
  <c r="AG16" i="82"/>
  <c r="AG30" i="82" s="1"/>
  <c r="AH16" i="82"/>
  <c r="AH30" i="82" s="1"/>
  <c r="AI16" i="82"/>
  <c r="AJ16" i="82"/>
  <c r="AK16" i="82"/>
  <c r="AK30" i="82" s="1"/>
  <c r="AL16" i="82"/>
  <c r="AL30" i="82" s="1"/>
  <c r="AM16" i="82"/>
  <c r="AN16" i="82"/>
  <c r="AO16" i="82"/>
  <c r="AP16" i="82"/>
  <c r="AP30" i="82" s="1"/>
  <c r="AQ16" i="82"/>
  <c r="AR16" i="82"/>
  <c r="AS16" i="82"/>
  <c r="AT16" i="82"/>
  <c r="AU16" i="82"/>
  <c r="AV16" i="82"/>
  <c r="AW16" i="82"/>
  <c r="AX16" i="82"/>
  <c r="AY16" i="82"/>
  <c r="AZ16" i="82"/>
  <c r="BA16" i="82"/>
  <c r="BB16" i="82"/>
  <c r="BC16" i="82"/>
  <c r="BD16" i="82"/>
  <c r="BE16" i="82"/>
  <c r="BF16" i="82"/>
  <c r="BG16" i="82"/>
  <c r="I19" i="82"/>
  <c r="J19" i="82"/>
  <c r="K19" i="82"/>
  <c r="M19" i="82"/>
  <c r="N19" i="82"/>
  <c r="O19" i="82"/>
  <c r="Q19" i="82"/>
  <c r="R19" i="82"/>
  <c r="S19" i="82"/>
  <c r="U19" i="82"/>
  <c r="V19" i="82"/>
  <c r="W19" i="82"/>
  <c r="Y19" i="82"/>
  <c r="Z19" i="82"/>
  <c r="AA19" i="82"/>
  <c r="AC19" i="82"/>
  <c r="AD19" i="82"/>
  <c r="AE19" i="82"/>
  <c r="AG19" i="82"/>
  <c r="AH19" i="82"/>
  <c r="AI19" i="82"/>
  <c r="AK19" i="82"/>
  <c r="AL19" i="82"/>
  <c r="AM19" i="82"/>
  <c r="AO19" i="82"/>
  <c r="AP19" i="82"/>
  <c r="AQ19" i="82"/>
  <c r="AS19" i="82"/>
  <c r="AT19" i="82"/>
  <c r="AU19" i="82"/>
  <c r="AW19" i="82"/>
  <c r="AX19" i="82"/>
  <c r="AY19" i="82"/>
  <c r="BA19" i="82"/>
  <c r="BB19" i="82"/>
  <c r="BC19" i="82"/>
  <c r="BE19" i="82"/>
  <c r="BF19" i="82"/>
  <c r="BG19" i="82"/>
  <c r="J20" i="82"/>
  <c r="K20" i="82"/>
  <c r="L20" i="82"/>
  <c r="N20" i="82"/>
  <c r="O20" i="82"/>
  <c r="P20" i="82"/>
  <c r="R20" i="82"/>
  <c r="S20" i="82"/>
  <c r="T20" i="82"/>
  <c r="V20" i="82"/>
  <c r="W20" i="82"/>
  <c r="X20" i="82"/>
  <c r="Z20" i="82"/>
  <c r="AA20" i="82"/>
  <c r="AB20" i="82"/>
  <c r="AD20" i="82"/>
  <c r="AE20" i="82"/>
  <c r="AF20" i="82"/>
  <c r="AH20" i="82"/>
  <c r="AI20" i="82"/>
  <c r="AJ20" i="82"/>
  <c r="AL20" i="82"/>
  <c r="AM20" i="82"/>
  <c r="AN20" i="82"/>
  <c r="AP20" i="82"/>
  <c r="AQ20" i="82"/>
  <c r="AR20" i="82"/>
  <c r="AT20" i="82"/>
  <c r="AU20" i="82"/>
  <c r="AV20" i="82"/>
  <c r="AX20" i="82"/>
  <c r="AY20" i="82"/>
  <c r="AZ20" i="82"/>
  <c r="BB20" i="82"/>
  <c r="BC20" i="82"/>
  <c r="BD20" i="82"/>
  <c r="BF20" i="82"/>
  <c r="BG20" i="82"/>
  <c r="I22" i="82"/>
  <c r="K22" i="82"/>
  <c r="L22" i="82"/>
  <c r="M22" i="82"/>
  <c r="O22" i="82"/>
  <c r="P22" i="82"/>
  <c r="Q22" i="82"/>
  <c r="S22" i="82"/>
  <c r="T22" i="82"/>
  <c r="U22" i="82"/>
  <c r="W22" i="82"/>
  <c r="X22" i="82"/>
  <c r="Y22" i="82"/>
  <c r="AA22" i="82"/>
  <c r="AB22" i="82"/>
  <c r="AC22" i="82"/>
  <c r="AE22" i="82"/>
  <c r="AF22" i="82"/>
  <c r="AG22" i="82"/>
  <c r="AI22" i="82"/>
  <c r="AJ22" i="82"/>
  <c r="AK22" i="82"/>
  <c r="AM22" i="82"/>
  <c r="AN22" i="82"/>
  <c r="AO22" i="82"/>
  <c r="AQ22" i="82"/>
  <c r="AR22" i="82"/>
  <c r="AS22" i="82"/>
  <c r="AU22" i="82"/>
  <c r="AV22" i="82"/>
  <c r="AW22" i="82"/>
  <c r="AY22" i="82"/>
  <c r="AZ22" i="82"/>
  <c r="BA22" i="82"/>
  <c r="BC22" i="82"/>
  <c r="BD22" i="82"/>
  <c r="BE22" i="82"/>
  <c r="BG22" i="82"/>
  <c r="I24" i="82"/>
  <c r="J24" i="82"/>
  <c r="L24" i="82"/>
  <c r="M24" i="82"/>
  <c r="N24" i="82"/>
  <c r="P24" i="82"/>
  <c r="Q24" i="82"/>
  <c r="R24" i="82"/>
  <c r="T24" i="82"/>
  <c r="U24" i="82"/>
  <c r="V24" i="82"/>
  <c r="X24" i="82"/>
  <c r="Y24" i="82"/>
  <c r="Z24" i="82"/>
  <c r="AB24" i="82"/>
  <c r="AC24" i="82"/>
  <c r="AD24" i="82"/>
  <c r="AF24" i="82"/>
  <c r="AG24" i="82"/>
  <c r="AH24" i="82"/>
  <c r="AJ24" i="82"/>
  <c r="AK24" i="82"/>
  <c r="AL24" i="82"/>
  <c r="AN24" i="82"/>
  <c r="AO24" i="82"/>
  <c r="AP24" i="82"/>
  <c r="AR24" i="82"/>
  <c r="AS24" i="82"/>
  <c r="AT24" i="82"/>
  <c r="AV24" i="82"/>
  <c r="AW24" i="82"/>
  <c r="AX24" i="82"/>
  <c r="AZ24" i="82"/>
  <c r="BA24" i="82"/>
  <c r="BB24" i="82"/>
  <c r="BD24" i="82"/>
  <c r="BE24" i="82"/>
  <c r="BF24" i="82"/>
  <c r="I26" i="82"/>
  <c r="J26" i="82"/>
  <c r="K26" i="82"/>
  <c r="M26" i="82"/>
  <c r="N26" i="82"/>
  <c r="O26" i="82"/>
  <c r="Q26" i="82"/>
  <c r="R26" i="82"/>
  <c r="S26" i="82"/>
  <c r="U26" i="82"/>
  <c r="V26" i="82"/>
  <c r="Y26" i="82"/>
  <c r="Z26" i="82"/>
  <c r="AC26" i="82"/>
  <c r="AD26" i="82"/>
  <c r="AE26" i="82"/>
  <c r="AG26" i="82"/>
  <c r="AH26" i="82"/>
  <c r="AI26" i="82"/>
  <c r="AK26" i="82"/>
  <c r="AL26" i="82"/>
  <c r="AO26" i="82"/>
  <c r="AP26" i="82"/>
  <c r="AS26" i="82"/>
  <c r="AT26" i="82"/>
  <c r="AU26" i="82"/>
  <c r="AW26" i="82"/>
  <c r="AX26" i="82"/>
  <c r="AY26" i="82"/>
  <c r="BA26" i="82"/>
  <c r="BB26" i="82"/>
  <c r="BE26" i="82"/>
  <c r="BF26" i="82"/>
  <c r="J28" i="82"/>
  <c r="K28" i="82"/>
  <c r="L28" i="82"/>
  <c r="N28" i="82"/>
  <c r="O28" i="82"/>
  <c r="P28" i="82"/>
  <c r="R28" i="82"/>
  <c r="S28" i="82"/>
  <c r="V28" i="82"/>
  <c r="W28" i="82"/>
  <c r="Z28" i="82"/>
  <c r="AA28" i="82"/>
  <c r="AB28" i="82"/>
  <c r="AD28" i="82"/>
  <c r="AE28" i="82"/>
  <c r="AF28" i="82"/>
  <c r="AH28" i="82"/>
  <c r="AI28" i="82"/>
  <c r="AL28" i="82"/>
  <c r="AM28" i="82"/>
  <c r="AP28" i="82"/>
  <c r="AQ28" i="82"/>
  <c r="AR28" i="82"/>
  <c r="AT28" i="82"/>
  <c r="AU28" i="82"/>
  <c r="AV28" i="82"/>
  <c r="AX28" i="82"/>
  <c r="AY28" i="82"/>
  <c r="BB28" i="82"/>
  <c r="BC28" i="82"/>
  <c r="BF28" i="82"/>
  <c r="BG28" i="82"/>
  <c r="I30" i="82"/>
  <c r="K30" i="82"/>
  <c r="L30" i="82"/>
  <c r="M30" i="82"/>
  <c r="O30" i="82"/>
  <c r="P30" i="82"/>
  <c r="S30" i="82"/>
  <c r="T30" i="82"/>
  <c r="W30" i="82"/>
  <c r="X30" i="82"/>
  <c r="Y30" i="82"/>
  <c r="AA30" i="82"/>
  <c r="AB30" i="82"/>
  <c r="AC30" i="82"/>
  <c r="AE30" i="82"/>
  <c r="AF30" i="82"/>
  <c r="AI30" i="82"/>
  <c r="AJ30" i="82"/>
  <c r="AM30" i="82"/>
  <c r="AN30" i="82"/>
  <c r="AO30" i="82"/>
  <c r="AQ30" i="82"/>
  <c r="AR30" i="82"/>
  <c r="AS30" i="82"/>
  <c r="AT30" i="82"/>
  <c r="AU30" i="82"/>
  <c r="AV30" i="82"/>
  <c r="AW30" i="82"/>
  <c r="AX30" i="82"/>
  <c r="AY30" i="82"/>
  <c r="AZ30" i="82"/>
  <c r="BA30" i="82"/>
  <c r="BB30" i="82"/>
  <c r="BC30" i="82"/>
  <c r="BD30" i="82"/>
  <c r="BE30" i="82"/>
  <c r="BF30" i="82"/>
  <c r="BG30" i="82"/>
  <c r="C5" i="54"/>
  <c r="D5" i="54"/>
  <c r="E5" i="54"/>
  <c r="F5" i="54"/>
  <c r="G5" i="54"/>
  <c r="H5" i="54"/>
  <c r="I5" i="54"/>
  <c r="J5" i="54"/>
  <c r="K5" i="54"/>
  <c r="L5" i="54"/>
  <c r="M5" i="54"/>
  <c r="N5" i="54"/>
  <c r="O5" i="54"/>
  <c r="P5" i="54"/>
  <c r="Q5" i="54"/>
  <c r="R5" i="54"/>
  <c r="S5" i="54"/>
  <c r="T5" i="54"/>
  <c r="U5" i="54"/>
  <c r="V5" i="54"/>
  <c r="W5" i="54"/>
  <c r="X5" i="54"/>
  <c r="Y5" i="54"/>
  <c r="Z5" i="54"/>
  <c r="AA5" i="54"/>
  <c r="AB5" i="54"/>
  <c r="AC5" i="54"/>
  <c r="AD5" i="54"/>
  <c r="AE5" i="54"/>
  <c r="AF5" i="54"/>
  <c r="AG5" i="54"/>
  <c r="AH5" i="54"/>
  <c r="AI5" i="54"/>
  <c r="AJ5" i="54"/>
  <c r="AK5" i="54"/>
  <c r="AL5" i="54"/>
  <c r="AM5" i="54"/>
  <c r="AN5" i="54"/>
  <c r="AO5" i="54"/>
  <c r="AP5" i="54"/>
  <c r="AQ5" i="54"/>
  <c r="AR5" i="54"/>
  <c r="AS5" i="54"/>
  <c r="AT5" i="54"/>
  <c r="AU5" i="54"/>
  <c r="AV5" i="54"/>
  <c r="AW5" i="54"/>
  <c r="AX5" i="54"/>
  <c r="AY5" i="54"/>
  <c r="AZ5" i="54"/>
  <c r="BA5" i="54"/>
  <c r="C6" i="54"/>
  <c r="D6" i="54"/>
  <c r="E6" i="54"/>
  <c r="F6" i="54"/>
  <c r="G6" i="54"/>
  <c r="H6" i="54"/>
  <c r="I6" i="54"/>
  <c r="J6" i="54"/>
  <c r="K6" i="54"/>
  <c r="L6" i="54"/>
  <c r="M6" i="54"/>
  <c r="N6" i="54"/>
  <c r="O6" i="54"/>
  <c r="P6" i="54"/>
  <c r="Q6" i="54"/>
  <c r="R6" i="54"/>
  <c r="S6" i="54"/>
  <c r="T6" i="54"/>
  <c r="U6" i="54"/>
  <c r="V6" i="54"/>
  <c r="W6" i="54"/>
  <c r="X6" i="54"/>
  <c r="Y6" i="54"/>
  <c r="Z6" i="54"/>
  <c r="AA6" i="54"/>
  <c r="AB6" i="54"/>
  <c r="AC6" i="54"/>
  <c r="AD6" i="54"/>
  <c r="AE6" i="54"/>
  <c r="AF6" i="54"/>
  <c r="AG6" i="54"/>
  <c r="AH6" i="54"/>
  <c r="AI6" i="54"/>
  <c r="AJ6" i="54"/>
  <c r="AK6" i="54"/>
  <c r="AL6" i="54"/>
  <c r="AM6" i="54"/>
  <c r="AN6" i="54"/>
  <c r="AO6" i="54"/>
  <c r="AP6" i="54"/>
  <c r="AQ6" i="54"/>
  <c r="AR6" i="54"/>
  <c r="AS6" i="54"/>
  <c r="AT6" i="54"/>
  <c r="AU6" i="54"/>
  <c r="AV6" i="54"/>
  <c r="AW6" i="54"/>
  <c r="AX6" i="54"/>
  <c r="AY6" i="54"/>
  <c r="AZ6" i="54"/>
  <c r="BA6" i="54"/>
  <c r="C8" i="54"/>
  <c r="D8" i="54"/>
  <c r="E8" i="54"/>
  <c r="F8" i="54"/>
  <c r="G8" i="54"/>
  <c r="H8" i="54"/>
  <c r="I8" i="54"/>
  <c r="J8" i="54"/>
  <c r="K8" i="54"/>
  <c r="L8" i="54"/>
  <c r="M8" i="54"/>
  <c r="N8" i="54"/>
  <c r="O8" i="54"/>
  <c r="P8" i="54"/>
  <c r="Q8" i="54"/>
  <c r="R8" i="54"/>
  <c r="S8" i="54"/>
  <c r="T8" i="54"/>
  <c r="U8" i="54"/>
  <c r="V8" i="54"/>
  <c r="W8" i="54"/>
  <c r="X8" i="54"/>
  <c r="Y8" i="54"/>
  <c r="Z8" i="54"/>
  <c r="AA8" i="54"/>
  <c r="AB8" i="54"/>
  <c r="AC8" i="54"/>
  <c r="AD8" i="54"/>
  <c r="AE8" i="54"/>
  <c r="AF8" i="54"/>
  <c r="AG8" i="54"/>
  <c r="AH8" i="54"/>
  <c r="AI8" i="54"/>
  <c r="AJ8" i="54"/>
  <c r="AK8" i="54"/>
  <c r="AL8" i="54"/>
  <c r="AM8" i="54"/>
  <c r="AN8" i="54"/>
  <c r="AO8" i="54"/>
  <c r="AP8" i="54"/>
  <c r="AQ8" i="54"/>
  <c r="AR8" i="54"/>
  <c r="AS8" i="54"/>
  <c r="AT8" i="54"/>
  <c r="AU8" i="54"/>
  <c r="AV8" i="54"/>
  <c r="AW8" i="54"/>
  <c r="AX8" i="54"/>
  <c r="AY8" i="54"/>
  <c r="AZ8" i="54"/>
  <c r="BA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O9" i="54"/>
  <c r="AP9" i="54"/>
  <c r="AQ9" i="54"/>
  <c r="AR9" i="54"/>
  <c r="AS9" i="54"/>
  <c r="AT9" i="54"/>
  <c r="AU9" i="54"/>
  <c r="AV9" i="54"/>
  <c r="AW9" i="54"/>
  <c r="AX9" i="54"/>
  <c r="AY9" i="54"/>
  <c r="AZ9" i="54"/>
  <c r="BA9" i="54"/>
  <c r="C11" i="54"/>
  <c r="D11" i="54"/>
  <c r="E11" i="54"/>
  <c r="F11" i="54"/>
  <c r="G11" i="54"/>
  <c r="H11" i="54"/>
  <c r="I11" i="54"/>
  <c r="J11" i="54"/>
  <c r="K11" i="54"/>
  <c r="L11" i="54"/>
  <c r="M11" i="54"/>
  <c r="N11" i="54"/>
  <c r="O11" i="54"/>
  <c r="P11" i="54"/>
  <c r="Q11" i="54"/>
  <c r="R11" i="54"/>
  <c r="S11" i="54"/>
  <c r="T11" i="54"/>
  <c r="U11" i="54"/>
  <c r="V11" i="54"/>
  <c r="W11" i="54"/>
  <c r="X11" i="54"/>
  <c r="Y11" i="54"/>
  <c r="Z11" i="54"/>
  <c r="AA11" i="54"/>
  <c r="AB11" i="54"/>
  <c r="AC11" i="54"/>
  <c r="AD11" i="54"/>
  <c r="AE11" i="54"/>
  <c r="AF11" i="54"/>
  <c r="AG11" i="54"/>
  <c r="AH11" i="54"/>
  <c r="AI11" i="54"/>
  <c r="AJ11" i="54"/>
  <c r="AK11" i="54"/>
  <c r="AL11" i="54"/>
  <c r="AM11" i="54"/>
  <c r="AN11" i="54"/>
  <c r="AO11" i="54"/>
  <c r="AP11" i="54"/>
  <c r="AQ11" i="54"/>
  <c r="AR11" i="54"/>
  <c r="AS11" i="54"/>
  <c r="AT11" i="54"/>
  <c r="AU11" i="54"/>
  <c r="AV11" i="54"/>
  <c r="AW11" i="54"/>
  <c r="AX11" i="54"/>
  <c r="AY11" i="54"/>
  <c r="AZ11" i="54"/>
  <c r="BA11" i="54"/>
  <c r="C12" i="54"/>
  <c r="D12" i="54"/>
  <c r="E12" i="54"/>
  <c r="F12" i="54"/>
  <c r="G12" i="54"/>
  <c r="H12" i="54"/>
  <c r="I12" i="54"/>
  <c r="J12" i="54"/>
  <c r="K12" i="54"/>
  <c r="L12" i="54"/>
  <c r="M12" i="54"/>
  <c r="N12" i="54"/>
  <c r="O12" i="54"/>
  <c r="P12" i="54"/>
  <c r="Q12" i="54"/>
  <c r="R12" i="54"/>
  <c r="S12" i="54"/>
  <c r="T12" i="54"/>
  <c r="U12" i="54"/>
  <c r="V12" i="54"/>
  <c r="W12" i="54"/>
  <c r="X12" i="54"/>
  <c r="Y12" i="54"/>
  <c r="Z12" i="54"/>
  <c r="AA12" i="54"/>
  <c r="AB12" i="54"/>
  <c r="AC12" i="54"/>
  <c r="AD12" i="54"/>
  <c r="AE12" i="54"/>
  <c r="AF12" i="54"/>
  <c r="AG12" i="54"/>
  <c r="AH12" i="54"/>
  <c r="AI12" i="54"/>
  <c r="AJ12" i="54"/>
  <c r="AK12" i="54"/>
  <c r="AL12" i="54"/>
  <c r="AM12" i="54"/>
  <c r="AN12" i="54"/>
  <c r="AO12" i="54"/>
  <c r="AP12" i="54"/>
  <c r="AQ12" i="54"/>
  <c r="AR12" i="54"/>
  <c r="AS12" i="54"/>
  <c r="AT12" i="54"/>
  <c r="AU12" i="54"/>
  <c r="AV12" i="54"/>
  <c r="AW12" i="54"/>
  <c r="AX12" i="54"/>
  <c r="AY12" i="54"/>
  <c r="AZ12" i="54"/>
  <c r="BA12"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O14" i="54"/>
  <c r="AP14" i="54"/>
  <c r="AQ14" i="54"/>
  <c r="AR14" i="54"/>
  <c r="AS14" i="54"/>
  <c r="AT14" i="54"/>
  <c r="AU14" i="54"/>
  <c r="AV14" i="54"/>
  <c r="AW14" i="54"/>
  <c r="AX14" i="54"/>
  <c r="AY14" i="54"/>
  <c r="AZ14" i="54"/>
  <c r="BA14" i="54"/>
  <c r="C15" i="54"/>
  <c r="D15" i="54"/>
  <c r="E15" i="54"/>
  <c r="F15" i="54"/>
  <c r="G15" i="54"/>
  <c r="H15" i="54"/>
  <c r="I15" i="54"/>
  <c r="J15" i="54"/>
  <c r="K15" i="54"/>
  <c r="L15" i="54"/>
  <c r="M15" i="54"/>
  <c r="N15" i="54"/>
  <c r="O15" i="54"/>
  <c r="P15" i="54"/>
  <c r="Q15" i="54"/>
  <c r="R15" i="54"/>
  <c r="S15" i="54"/>
  <c r="T15" i="54"/>
  <c r="U15" i="54"/>
  <c r="V15" i="54"/>
  <c r="W15" i="54"/>
  <c r="X15" i="54"/>
  <c r="Y15" i="54"/>
  <c r="Z15" i="54"/>
  <c r="AA15" i="54"/>
  <c r="AB15" i="54"/>
  <c r="AC15" i="54"/>
  <c r="AD15" i="54"/>
  <c r="AE15" i="54"/>
  <c r="AF15" i="54"/>
  <c r="AG15" i="54"/>
  <c r="AH15" i="54"/>
  <c r="AI15" i="54"/>
  <c r="AJ15" i="54"/>
  <c r="AK15" i="54"/>
  <c r="AL15" i="54"/>
  <c r="AM15" i="54"/>
  <c r="AN15" i="54"/>
  <c r="AO15" i="54"/>
  <c r="AP15" i="54"/>
  <c r="AQ15" i="54"/>
  <c r="AR15" i="54"/>
  <c r="AS15" i="54"/>
  <c r="AT15" i="54"/>
  <c r="AU15" i="54"/>
  <c r="AV15" i="54"/>
  <c r="AW15" i="54"/>
  <c r="AX15" i="54"/>
  <c r="AY15" i="54"/>
  <c r="AZ15" i="54"/>
  <c r="BA15" i="54"/>
  <c r="C17" i="54"/>
  <c r="D17" i="54"/>
  <c r="E17" i="54"/>
  <c r="F17" i="54"/>
  <c r="G17" i="54"/>
  <c r="H17" i="54"/>
  <c r="I17" i="54"/>
  <c r="J17" i="54"/>
  <c r="K17" i="54"/>
  <c r="L17" i="54"/>
  <c r="M17" i="54"/>
  <c r="N17" i="54"/>
  <c r="O17" i="54"/>
  <c r="P17" i="54"/>
  <c r="Q17" i="54"/>
  <c r="R17" i="54"/>
  <c r="S17" i="54"/>
  <c r="T17" i="54"/>
  <c r="U17" i="54"/>
  <c r="V17" i="54"/>
  <c r="V36" i="54" s="1"/>
  <c r="W17" i="54"/>
  <c r="X17" i="54"/>
  <c r="Y17" i="54"/>
  <c r="Z17" i="54"/>
  <c r="AA17" i="54"/>
  <c r="AB17" i="54"/>
  <c r="AC17" i="54"/>
  <c r="AD17" i="54"/>
  <c r="AE17" i="54"/>
  <c r="AF17" i="54"/>
  <c r="AG17" i="54"/>
  <c r="AH17" i="54"/>
  <c r="AI17" i="54"/>
  <c r="AJ17" i="54"/>
  <c r="AK17" i="54"/>
  <c r="AL17" i="54"/>
  <c r="AM17" i="54"/>
  <c r="AN17" i="54"/>
  <c r="AO17" i="54"/>
  <c r="AP17" i="54"/>
  <c r="AQ17" i="54"/>
  <c r="AR17" i="54"/>
  <c r="AS17" i="54"/>
  <c r="AT17" i="54"/>
  <c r="AU17" i="54"/>
  <c r="AV17" i="54"/>
  <c r="AW17" i="54"/>
  <c r="AX17" i="54"/>
  <c r="AY17" i="54"/>
  <c r="AZ17" i="54"/>
  <c r="BA17" i="54"/>
  <c r="C18" i="54"/>
  <c r="D18" i="54"/>
  <c r="E18" i="54"/>
  <c r="F18" i="54"/>
  <c r="G18" i="54"/>
  <c r="H18" i="54"/>
  <c r="I18" i="54"/>
  <c r="J18" i="54"/>
  <c r="K18" i="54"/>
  <c r="L18" i="54"/>
  <c r="M18" i="54"/>
  <c r="N18" i="54"/>
  <c r="O18" i="54"/>
  <c r="P18" i="54"/>
  <c r="Q18" i="54"/>
  <c r="R18" i="54"/>
  <c r="S18" i="54"/>
  <c r="T18" i="54"/>
  <c r="U18" i="54"/>
  <c r="V18" i="54"/>
  <c r="W18" i="54"/>
  <c r="X18" i="54"/>
  <c r="Y18" i="54"/>
  <c r="Z18" i="54"/>
  <c r="AA18" i="54"/>
  <c r="AB18" i="54"/>
  <c r="AC18" i="54"/>
  <c r="AD18" i="54"/>
  <c r="AE18" i="54"/>
  <c r="AF18" i="54"/>
  <c r="AG18" i="54"/>
  <c r="AH18" i="54"/>
  <c r="AI18" i="54"/>
  <c r="AJ18" i="54"/>
  <c r="AK18" i="54"/>
  <c r="AL18" i="54"/>
  <c r="AM18" i="54"/>
  <c r="AN18" i="54"/>
  <c r="AO18" i="54"/>
  <c r="AP18" i="54"/>
  <c r="AQ18" i="54"/>
  <c r="AR18" i="54"/>
  <c r="AS18" i="54"/>
  <c r="AT18" i="54"/>
  <c r="AU18" i="54"/>
  <c r="AV18" i="54"/>
  <c r="AW18" i="54"/>
  <c r="AX18" i="54"/>
  <c r="AY18" i="54"/>
  <c r="AZ18" i="54"/>
  <c r="BA18" i="54"/>
  <c r="C20" i="54"/>
  <c r="D20" i="54"/>
  <c r="E20" i="54"/>
  <c r="F20" i="54"/>
  <c r="G20" i="54"/>
  <c r="H20" i="54"/>
  <c r="I20" i="54"/>
  <c r="J20" i="54"/>
  <c r="K20" i="54"/>
  <c r="L20" i="54"/>
  <c r="M20" i="54"/>
  <c r="N20" i="54"/>
  <c r="O20" i="54"/>
  <c r="P20" i="54"/>
  <c r="Q20" i="54"/>
  <c r="R20" i="54"/>
  <c r="S20" i="54"/>
  <c r="T20" i="54"/>
  <c r="U20" i="54"/>
  <c r="V20" i="54"/>
  <c r="W20" i="54"/>
  <c r="X20" i="54"/>
  <c r="Y20" i="54"/>
  <c r="Z20" i="54"/>
  <c r="AA20" i="54"/>
  <c r="AB20" i="54"/>
  <c r="AC20" i="54"/>
  <c r="AD20" i="54"/>
  <c r="AE20" i="54"/>
  <c r="AF20" i="54"/>
  <c r="AG20" i="54"/>
  <c r="AH20" i="54"/>
  <c r="AI20" i="54"/>
  <c r="AJ20" i="54"/>
  <c r="AK20" i="54"/>
  <c r="AL20" i="54"/>
  <c r="AM20" i="54"/>
  <c r="AN20" i="54"/>
  <c r="AO20" i="54"/>
  <c r="AP20" i="54"/>
  <c r="AQ20" i="54"/>
  <c r="AR20" i="54"/>
  <c r="AS20" i="54"/>
  <c r="AT20" i="54"/>
  <c r="AU20" i="54"/>
  <c r="AV20" i="54"/>
  <c r="AW20" i="54"/>
  <c r="AX20" i="54"/>
  <c r="AY20" i="54"/>
  <c r="AZ20" i="54"/>
  <c r="BA20" i="54"/>
  <c r="C21" i="54"/>
  <c r="D21" i="54"/>
  <c r="E21" i="54"/>
  <c r="F21" i="54"/>
  <c r="G21" i="54"/>
  <c r="H21" i="54"/>
  <c r="I21" i="54"/>
  <c r="J21" i="54"/>
  <c r="K21" i="54"/>
  <c r="L21" i="54"/>
  <c r="M21" i="54"/>
  <c r="N21" i="54"/>
  <c r="O21" i="54"/>
  <c r="P21" i="54"/>
  <c r="Q21" i="54"/>
  <c r="R21" i="54"/>
  <c r="S21" i="54"/>
  <c r="T21" i="54"/>
  <c r="U21" i="54"/>
  <c r="V21" i="54"/>
  <c r="W21" i="54"/>
  <c r="X21" i="54"/>
  <c r="Y21" i="54"/>
  <c r="Z21" i="54"/>
  <c r="AA21" i="54"/>
  <c r="AB21" i="54"/>
  <c r="AC21" i="54"/>
  <c r="AD21" i="54"/>
  <c r="AE21" i="54"/>
  <c r="AF21" i="54"/>
  <c r="AG21" i="54"/>
  <c r="AH21" i="54"/>
  <c r="AI21" i="54"/>
  <c r="AJ21" i="54"/>
  <c r="AK21" i="54"/>
  <c r="AL21" i="54"/>
  <c r="AM21" i="54"/>
  <c r="AN21" i="54"/>
  <c r="AO21" i="54"/>
  <c r="AP21" i="54"/>
  <c r="AQ21" i="54"/>
  <c r="AR21" i="54"/>
  <c r="AS21" i="54"/>
  <c r="AT21" i="54"/>
  <c r="AU21" i="54"/>
  <c r="AV21" i="54"/>
  <c r="AW21" i="54"/>
  <c r="AX21" i="54"/>
  <c r="AY21" i="54"/>
  <c r="AZ21" i="54"/>
  <c r="BA21"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AO24" i="54"/>
  <c r="AP24" i="54"/>
  <c r="AQ24" i="54"/>
  <c r="AR24" i="54"/>
  <c r="AS24" i="54"/>
  <c r="AT24" i="54"/>
  <c r="AU24" i="54"/>
  <c r="AV24" i="54"/>
  <c r="AW24" i="54"/>
  <c r="AX24" i="54"/>
  <c r="AY24" i="54"/>
  <c r="AZ24" i="54"/>
  <c r="BA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O25" i="54"/>
  <c r="AP25" i="54"/>
  <c r="AQ25" i="54"/>
  <c r="AR25" i="54"/>
  <c r="AS25" i="54"/>
  <c r="AT25" i="54"/>
  <c r="AU25" i="54"/>
  <c r="AV25" i="54"/>
  <c r="AW25" i="54"/>
  <c r="AX25" i="54"/>
  <c r="AY25" i="54"/>
  <c r="AZ25" i="54"/>
  <c r="BA25" i="54"/>
  <c r="C27" i="54"/>
  <c r="D27" i="54"/>
  <c r="E27" i="54"/>
  <c r="F27" i="54"/>
  <c r="G27" i="54"/>
  <c r="H27" i="54"/>
  <c r="I27" i="54"/>
  <c r="J27" i="54"/>
  <c r="K27" i="54"/>
  <c r="L27" i="54"/>
  <c r="M27" i="54"/>
  <c r="N27" i="54"/>
  <c r="O27" i="54"/>
  <c r="P27" i="54"/>
  <c r="Q27" i="54"/>
  <c r="R27" i="54"/>
  <c r="S27" i="54"/>
  <c r="T27" i="54"/>
  <c r="U27" i="54"/>
  <c r="V27" i="54"/>
  <c r="W27" i="54"/>
  <c r="X27" i="54"/>
  <c r="Y27" i="54"/>
  <c r="Z27" i="54"/>
  <c r="AA27" i="54"/>
  <c r="AB27" i="54"/>
  <c r="AC27" i="54"/>
  <c r="AD27" i="54"/>
  <c r="AE27" i="54"/>
  <c r="AF27" i="54"/>
  <c r="AG27" i="54"/>
  <c r="AH27" i="54"/>
  <c r="AI27" i="54"/>
  <c r="AJ27" i="54"/>
  <c r="AK27" i="54"/>
  <c r="AL27" i="54"/>
  <c r="AM27" i="54"/>
  <c r="AN27" i="54"/>
  <c r="AO27" i="54"/>
  <c r="AP27" i="54"/>
  <c r="AQ27" i="54"/>
  <c r="AR27" i="54"/>
  <c r="AS27" i="54"/>
  <c r="AT27" i="54"/>
  <c r="AU27" i="54"/>
  <c r="AV27" i="54"/>
  <c r="AW27" i="54"/>
  <c r="AX27" i="54"/>
  <c r="AY27" i="54"/>
  <c r="AZ27" i="54"/>
  <c r="BA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O28" i="54"/>
  <c r="AP28" i="54"/>
  <c r="AQ28" i="54"/>
  <c r="AR28" i="54"/>
  <c r="AS28" i="54"/>
  <c r="AT28" i="54"/>
  <c r="AU28" i="54"/>
  <c r="AV28" i="54"/>
  <c r="AW28" i="54"/>
  <c r="AX28" i="54"/>
  <c r="AY28" i="54"/>
  <c r="AZ28" i="54"/>
  <c r="BA28" i="54"/>
  <c r="C30" i="54"/>
  <c r="D30" i="54"/>
  <c r="E30" i="54"/>
  <c r="F30" i="54"/>
  <c r="G30" i="54"/>
  <c r="H30" i="54"/>
  <c r="I30" i="54"/>
  <c r="J30" i="54"/>
  <c r="K30" i="54"/>
  <c r="L30" i="54"/>
  <c r="M30" i="54"/>
  <c r="N30" i="54"/>
  <c r="O30" i="54"/>
  <c r="P30" i="54"/>
  <c r="Q30" i="54"/>
  <c r="R30" i="54"/>
  <c r="S30" i="54"/>
  <c r="T30" i="54"/>
  <c r="U30" i="54"/>
  <c r="V30" i="54"/>
  <c r="W30" i="54"/>
  <c r="X30" i="54"/>
  <c r="Y30" i="54"/>
  <c r="Z30" i="54"/>
  <c r="AA30" i="54"/>
  <c r="AB30" i="54"/>
  <c r="AC30" i="54"/>
  <c r="AD30" i="54"/>
  <c r="AE30" i="54"/>
  <c r="AF30" i="54"/>
  <c r="AG30" i="54"/>
  <c r="AH30" i="54"/>
  <c r="AI30" i="54"/>
  <c r="AJ30" i="54"/>
  <c r="AK30" i="54"/>
  <c r="AL30" i="54"/>
  <c r="AM30" i="54"/>
  <c r="AN30" i="54"/>
  <c r="AO30" i="54"/>
  <c r="AP30" i="54"/>
  <c r="AQ30" i="54"/>
  <c r="AR30" i="54"/>
  <c r="AS30" i="54"/>
  <c r="AT30" i="54"/>
  <c r="AU30" i="54"/>
  <c r="AV30" i="54"/>
  <c r="AW30" i="54"/>
  <c r="AX30" i="54"/>
  <c r="AY30" i="54"/>
  <c r="AZ30" i="54"/>
  <c r="BA30" i="54"/>
  <c r="C31" i="54"/>
  <c r="D31" i="54"/>
  <c r="E31" i="54"/>
  <c r="F31" i="54"/>
  <c r="G31" i="54"/>
  <c r="H31" i="54"/>
  <c r="I31" i="54"/>
  <c r="J31" i="54"/>
  <c r="K31" i="54"/>
  <c r="L31" i="54"/>
  <c r="M31" i="54"/>
  <c r="N31" i="54"/>
  <c r="O31" i="54"/>
  <c r="P31" i="54"/>
  <c r="Q31" i="54"/>
  <c r="R31" i="54"/>
  <c r="S31" i="54"/>
  <c r="T31" i="54"/>
  <c r="U31" i="54"/>
  <c r="V31" i="54"/>
  <c r="W31" i="54"/>
  <c r="X31" i="54"/>
  <c r="Y31" i="54"/>
  <c r="Z31" i="54"/>
  <c r="AA31" i="54"/>
  <c r="AB31" i="54"/>
  <c r="AC31" i="54"/>
  <c r="AD31" i="54"/>
  <c r="AE31" i="54"/>
  <c r="AF31" i="54"/>
  <c r="AG31" i="54"/>
  <c r="AH31" i="54"/>
  <c r="AI31" i="54"/>
  <c r="AJ31" i="54"/>
  <c r="AK31" i="54"/>
  <c r="AL31" i="54"/>
  <c r="AM31" i="54"/>
  <c r="AN31" i="54"/>
  <c r="AO31" i="54"/>
  <c r="AP31" i="54"/>
  <c r="AQ31" i="54"/>
  <c r="AR31" i="54"/>
  <c r="AS31" i="54"/>
  <c r="AT31" i="54"/>
  <c r="AU31" i="54"/>
  <c r="AV31" i="54"/>
  <c r="AW31" i="54"/>
  <c r="AX31" i="54"/>
  <c r="AY31" i="54"/>
  <c r="AZ31" i="54"/>
  <c r="BA31"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O33" i="54"/>
  <c r="AP33" i="54"/>
  <c r="AQ33" i="54"/>
  <c r="AR33" i="54"/>
  <c r="AS33" i="54"/>
  <c r="AT33" i="54"/>
  <c r="AU33" i="54"/>
  <c r="AV33" i="54"/>
  <c r="AW33" i="54"/>
  <c r="AX33" i="54"/>
  <c r="AY33" i="54"/>
  <c r="AZ33" i="54"/>
  <c r="BA33" i="54"/>
  <c r="C34" i="54"/>
  <c r="D34" i="54"/>
  <c r="E34" i="54"/>
  <c r="F34" i="54"/>
  <c r="G34" i="54"/>
  <c r="H34" i="54"/>
  <c r="I34" i="54"/>
  <c r="J34" i="54"/>
  <c r="K34" i="54"/>
  <c r="L34" i="54"/>
  <c r="M34" i="54"/>
  <c r="N34" i="54"/>
  <c r="O34" i="54"/>
  <c r="P34" i="54"/>
  <c r="Q34" i="54"/>
  <c r="R34" i="54"/>
  <c r="S34" i="54"/>
  <c r="T34" i="54"/>
  <c r="U34" i="54"/>
  <c r="V34" i="54"/>
  <c r="W34" i="54"/>
  <c r="X34" i="54"/>
  <c r="Y34" i="54"/>
  <c r="Z34" i="54"/>
  <c r="AA34" i="54"/>
  <c r="AB34" i="54"/>
  <c r="AC34" i="54"/>
  <c r="AD34" i="54"/>
  <c r="AE34" i="54"/>
  <c r="AF34" i="54"/>
  <c r="AG34" i="54"/>
  <c r="AH34" i="54"/>
  <c r="AI34" i="54"/>
  <c r="AJ34" i="54"/>
  <c r="AK34" i="54"/>
  <c r="AL34" i="54"/>
  <c r="AM34" i="54"/>
  <c r="AN34" i="54"/>
  <c r="AO34" i="54"/>
  <c r="AP34" i="54"/>
  <c r="AQ34" i="54"/>
  <c r="AR34" i="54"/>
  <c r="AS34" i="54"/>
  <c r="AT34" i="54"/>
  <c r="AU34" i="54"/>
  <c r="AV34" i="54"/>
  <c r="AW34" i="54"/>
  <c r="AX34" i="54"/>
  <c r="AY34" i="54"/>
  <c r="AZ34" i="54"/>
  <c r="BA34" i="54"/>
  <c r="C36" i="54"/>
  <c r="D36" i="54"/>
  <c r="E36" i="54"/>
  <c r="F36" i="54"/>
  <c r="G36" i="54"/>
  <c r="H36" i="54"/>
  <c r="I36" i="54"/>
  <c r="J36" i="54"/>
  <c r="K36" i="54"/>
  <c r="L36" i="54"/>
  <c r="M36" i="54"/>
  <c r="N36" i="54"/>
  <c r="O36" i="54"/>
  <c r="P36" i="54"/>
  <c r="Q36" i="54"/>
  <c r="R36" i="54"/>
  <c r="S36" i="54"/>
  <c r="T36" i="54"/>
  <c r="U36" i="54"/>
  <c r="W36" i="54"/>
  <c r="X36" i="54"/>
  <c r="Y36" i="54"/>
  <c r="Z36" i="54"/>
  <c r="AA36" i="54"/>
  <c r="AB36" i="54"/>
  <c r="AC36" i="54"/>
  <c r="AD36" i="54"/>
  <c r="AE36" i="54"/>
  <c r="AF36" i="54"/>
  <c r="AG36" i="54"/>
  <c r="AH36" i="54"/>
  <c r="AI36" i="54"/>
  <c r="AJ36" i="54"/>
  <c r="AK36" i="54"/>
  <c r="AL36" i="54"/>
  <c r="AM36" i="54"/>
  <c r="AN36" i="54"/>
  <c r="AO36" i="54"/>
  <c r="AP36" i="54"/>
  <c r="AQ36" i="54"/>
  <c r="AR36" i="54"/>
  <c r="AS36" i="54"/>
  <c r="AT36" i="54"/>
  <c r="AU36" i="54"/>
  <c r="AV36" i="54"/>
  <c r="AW36" i="54"/>
  <c r="AX36" i="54"/>
  <c r="AY36" i="54"/>
  <c r="AZ36" i="54"/>
  <c r="BA36" i="54"/>
  <c r="C37" i="54"/>
  <c r="D37" i="54"/>
  <c r="E37" i="54"/>
  <c r="F37" i="54"/>
  <c r="G37" i="54"/>
  <c r="H37" i="54"/>
  <c r="I37" i="54"/>
  <c r="J37" i="54"/>
  <c r="K37" i="54"/>
  <c r="L37" i="54"/>
  <c r="M37" i="54"/>
  <c r="N37" i="54"/>
  <c r="O37" i="54"/>
  <c r="P37" i="54"/>
  <c r="Q37" i="54"/>
  <c r="R37" i="54"/>
  <c r="S37" i="54"/>
  <c r="T37" i="54"/>
  <c r="U37" i="54"/>
  <c r="V37" i="54"/>
  <c r="W37" i="54"/>
  <c r="X37" i="54"/>
  <c r="Y37" i="54"/>
  <c r="Z37" i="54"/>
  <c r="AA37" i="54"/>
  <c r="AB37" i="54"/>
  <c r="AC37" i="54"/>
  <c r="AD37" i="54"/>
  <c r="AE37" i="54"/>
  <c r="AF37" i="54"/>
  <c r="AG37" i="54"/>
  <c r="AH37" i="54"/>
  <c r="AI37" i="54"/>
  <c r="AJ37" i="54"/>
  <c r="AK37" i="54"/>
  <c r="AL37" i="54"/>
  <c r="AM37" i="54"/>
  <c r="AN37" i="54"/>
  <c r="AO37" i="54"/>
  <c r="AP37" i="54"/>
  <c r="AQ37" i="54"/>
  <c r="AR37" i="54"/>
  <c r="AS37" i="54"/>
  <c r="AT37" i="54"/>
  <c r="AU37" i="54"/>
  <c r="AV37" i="54"/>
  <c r="AW37" i="54"/>
  <c r="AX37" i="54"/>
  <c r="AY37" i="54"/>
  <c r="AZ37" i="54"/>
  <c r="BA37"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O39" i="54"/>
  <c r="AP39" i="54"/>
  <c r="AQ39" i="54"/>
  <c r="AR39" i="54"/>
  <c r="AS39" i="54"/>
  <c r="AT39" i="54"/>
  <c r="AU39" i="54"/>
  <c r="AV39" i="54"/>
  <c r="AW39" i="54"/>
  <c r="AX39" i="54"/>
  <c r="AY39" i="54"/>
  <c r="AZ39" i="54"/>
  <c r="BA39" i="54"/>
  <c r="C40" i="54"/>
  <c r="D40" i="54"/>
  <c r="E40" i="54"/>
  <c r="F40" i="54"/>
  <c r="G40" i="54"/>
  <c r="H40" i="54"/>
  <c r="I40" i="54"/>
  <c r="J40" i="54"/>
  <c r="K40" i="54"/>
  <c r="L40" i="54"/>
  <c r="M40" i="54"/>
  <c r="N40" i="54"/>
  <c r="O40" i="54"/>
  <c r="P40" i="54"/>
  <c r="Q40" i="54"/>
  <c r="R40" i="54"/>
  <c r="S40" i="54"/>
  <c r="T40" i="54"/>
  <c r="U40" i="54"/>
  <c r="V40" i="54"/>
  <c r="W40" i="54"/>
  <c r="X40" i="54"/>
  <c r="Y40" i="54"/>
  <c r="Z40" i="54"/>
  <c r="AA40" i="54"/>
  <c r="AB40" i="54"/>
  <c r="AC40" i="54"/>
  <c r="AD40" i="54"/>
  <c r="AE40" i="54"/>
  <c r="AF40" i="54"/>
  <c r="AG40" i="54"/>
  <c r="AH40" i="54"/>
  <c r="AI40" i="54"/>
  <c r="AJ40" i="54"/>
  <c r="AK40" i="54"/>
  <c r="AL40" i="54"/>
  <c r="AM40" i="54"/>
  <c r="AN40" i="54"/>
  <c r="AO40" i="54"/>
  <c r="AP40" i="54"/>
  <c r="AQ40" i="54"/>
  <c r="AR40" i="54"/>
  <c r="AS40" i="54"/>
  <c r="AT40" i="54"/>
  <c r="AU40" i="54"/>
  <c r="AV40" i="54"/>
  <c r="AW40" i="54"/>
  <c r="AX40" i="54"/>
  <c r="AY40" i="54"/>
  <c r="AZ40" i="54"/>
  <c r="BA40" i="54"/>
  <c r="C5" i="87"/>
  <c r="D5" i="87"/>
  <c r="E5" i="87"/>
  <c r="E24" i="87" s="1"/>
  <c r="F5" i="87"/>
  <c r="G5" i="87"/>
  <c r="H5" i="87"/>
  <c r="I5" i="87"/>
  <c r="J5" i="87"/>
  <c r="K5" i="87"/>
  <c r="L5" i="87"/>
  <c r="M5" i="87"/>
  <c r="N5" i="87"/>
  <c r="O5" i="87"/>
  <c r="P5" i="87"/>
  <c r="Q5" i="87"/>
  <c r="R5" i="87"/>
  <c r="S5" i="87"/>
  <c r="T5" i="87"/>
  <c r="U5" i="87"/>
  <c r="V5" i="87"/>
  <c r="W5" i="87"/>
  <c r="X5" i="87"/>
  <c r="Y5" i="87"/>
  <c r="Z5" i="87"/>
  <c r="AA5" i="87"/>
  <c r="AB5" i="87"/>
  <c r="AC5" i="87"/>
  <c r="AD5" i="87"/>
  <c r="AE5" i="87"/>
  <c r="AF5" i="87"/>
  <c r="AG5" i="87"/>
  <c r="AH5" i="87"/>
  <c r="AI5" i="87"/>
  <c r="AJ5" i="87"/>
  <c r="AK5" i="87"/>
  <c r="AL5" i="87"/>
  <c r="AM5" i="87"/>
  <c r="AN5" i="87"/>
  <c r="AO5" i="87"/>
  <c r="AP5" i="87"/>
  <c r="AQ5" i="87"/>
  <c r="AR5" i="87"/>
  <c r="AS5" i="87"/>
  <c r="AT5" i="87"/>
  <c r="AU5" i="87"/>
  <c r="AV5" i="87"/>
  <c r="AW5" i="87"/>
  <c r="AX5" i="87"/>
  <c r="AY5" i="87"/>
  <c r="AZ5" i="87"/>
  <c r="BA5" i="87"/>
  <c r="C6" i="87"/>
  <c r="D6" i="87"/>
  <c r="E6" i="87"/>
  <c r="F6" i="87"/>
  <c r="G6" i="87"/>
  <c r="H6" i="87"/>
  <c r="I6" i="87"/>
  <c r="J6" i="87"/>
  <c r="K6" i="87"/>
  <c r="L6" i="87"/>
  <c r="M6" i="87"/>
  <c r="N6" i="87"/>
  <c r="O6" i="87"/>
  <c r="P6" i="87"/>
  <c r="Q6" i="87"/>
  <c r="R6" i="87"/>
  <c r="S6" i="87"/>
  <c r="T6" i="87"/>
  <c r="U6" i="87"/>
  <c r="V6" i="87"/>
  <c r="W6" i="87"/>
  <c r="X6" i="87"/>
  <c r="Y6" i="87"/>
  <c r="Z6" i="87"/>
  <c r="AA6" i="87"/>
  <c r="AB6" i="87"/>
  <c r="AC6" i="87"/>
  <c r="AD6" i="87"/>
  <c r="AE6" i="87"/>
  <c r="AF6" i="87"/>
  <c r="AG6" i="87"/>
  <c r="AH6" i="87"/>
  <c r="AI6" i="87"/>
  <c r="AJ6" i="87"/>
  <c r="AK6" i="87"/>
  <c r="AL6" i="87"/>
  <c r="AM6" i="87"/>
  <c r="AN6" i="87"/>
  <c r="AO6" i="87"/>
  <c r="AP6" i="87"/>
  <c r="AQ6" i="87"/>
  <c r="AR6" i="87"/>
  <c r="AS6" i="87"/>
  <c r="AT6" i="87"/>
  <c r="AU6" i="87"/>
  <c r="AV6" i="87"/>
  <c r="AW6" i="87"/>
  <c r="AX6" i="87"/>
  <c r="AY6" i="87"/>
  <c r="AZ6" i="87"/>
  <c r="BA6" i="87"/>
  <c r="C8" i="87"/>
  <c r="D8" i="87"/>
  <c r="E8" i="87"/>
  <c r="F8" i="87"/>
  <c r="G8" i="87"/>
  <c r="H8" i="87"/>
  <c r="I8" i="87"/>
  <c r="J8" i="87"/>
  <c r="K8" i="87"/>
  <c r="L8" i="87"/>
  <c r="M8" i="87"/>
  <c r="N8" i="87"/>
  <c r="O8" i="87"/>
  <c r="P8" i="87"/>
  <c r="Q8" i="87"/>
  <c r="R8" i="87"/>
  <c r="S8" i="87"/>
  <c r="T8" i="87"/>
  <c r="U8" i="87"/>
  <c r="V8" i="87"/>
  <c r="W8" i="87"/>
  <c r="X8" i="87"/>
  <c r="Y8" i="87"/>
  <c r="Z8" i="87"/>
  <c r="AA8" i="87"/>
  <c r="AB8" i="87"/>
  <c r="AC8" i="87"/>
  <c r="AD8" i="87"/>
  <c r="AE8" i="87"/>
  <c r="AF8" i="87"/>
  <c r="AG8" i="87"/>
  <c r="AH8" i="87"/>
  <c r="AI8" i="87"/>
  <c r="AJ8" i="87"/>
  <c r="AK8" i="87"/>
  <c r="AL8" i="87"/>
  <c r="AM8" i="87"/>
  <c r="AN8" i="87"/>
  <c r="AO8" i="87"/>
  <c r="AP8" i="87"/>
  <c r="AQ8" i="87"/>
  <c r="AR8" i="87"/>
  <c r="AS8" i="87"/>
  <c r="AT8" i="87"/>
  <c r="AU8" i="87"/>
  <c r="AV8" i="87"/>
  <c r="AW8" i="87"/>
  <c r="AX8" i="87"/>
  <c r="AY8" i="87"/>
  <c r="AZ8" i="87"/>
  <c r="BA8" i="87"/>
  <c r="C9" i="87"/>
  <c r="D9" i="87"/>
  <c r="E9" i="87"/>
  <c r="F9" i="87"/>
  <c r="G9" i="87"/>
  <c r="H9" i="87"/>
  <c r="I9" i="87"/>
  <c r="J9" i="87"/>
  <c r="K9" i="87"/>
  <c r="L9" i="87"/>
  <c r="M9" i="87"/>
  <c r="N9" i="87"/>
  <c r="O9" i="87"/>
  <c r="P9" i="87"/>
  <c r="Q9" i="87"/>
  <c r="R9" i="87"/>
  <c r="S9" i="87"/>
  <c r="T9" i="87"/>
  <c r="U9" i="87"/>
  <c r="V9" i="87"/>
  <c r="W9" i="87"/>
  <c r="X9" i="87"/>
  <c r="Y9" i="87"/>
  <c r="Z9" i="87"/>
  <c r="AA9" i="87"/>
  <c r="AB9" i="87"/>
  <c r="AC9" i="87"/>
  <c r="AD9" i="87"/>
  <c r="AE9" i="87"/>
  <c r="AF9" i="87"/>
  <c r="AG9" i="87"/>
  <c r="AH9" i="87"/>
  <c r="AI9" i="87"/>
  <c r="AJ9" i="87"/>
  <c r="AK9" i="87"/>
  <c r="AL9" i="87"/>
  <c r="AM9" i="87"/>
  <c r="AN9" i="87"/>
  <c r="AO9" i="87"/>
  <c r="AP9" i="87"/>
  <c r="AQ9" i="87"/>
  <c r="AR9" i="87"/>
  <c r="AS9" i="87"/>
  <c r="AT9" i="87"/>
  <c r="AU9" i="87"/>
  <c r="AV9" i="87"/>
  <c r="AW9" i="87"/>
  <c r="AX9" i="87"/>
  <c r="AY9" i="87"/>
  <c r="AZ9" i="87"/>
  <c r="BA9" i="87"/>
  <c r="C11" i="87"/>
  <c r="D11" i="87"/>
  <c r="E11" i="87"/>
  <c r="F11" i="87"/>
  <c r="G11" i="87"/>
  <c r="H11" i="87"/>
  <c r="I11" i="87"/>
  <c r="J11" i="87"/>
  <c r="K11" i="87"/>
  <c r="L11" i="87"/>
  <c r="M11" i="87"/>
  <c r="N11" i="87"/>
  <c r="O11" i="87"/>
  <c r="P11" i="87"/>
  <c r="Q11" i="87"/>
  <c r="R11" i="87"/>
  <c r="S11" i="87"/>
  <c r="T11" i="87"/>
  <c r="U11" i="87"/>
  <c r="V11" i="87"/>
  <c r="W11" i="87"/>
  <c r="X11" i="87"/>
  <c r="Y11" i="87"/>
  <c r="Z11" i="87"/>
  <c r="AA11" i="87"/>
  <c r="AB11" i="87"/>
  <c r="AC11" i="87"/>
  <c r="AD11" i="87"/>
  <c r="AE11" i="87"/>
  <c r="AF11" i="87"/>
  <c r="AG11" i="87"/>
  <c r="AH11" i="87"/>
  <c r="AI11" i="87"/>
  <c r="AJ11" i="87"/>
  <c r="AK11" i="87"/>
  <c r="AL11" i="87"/>
  <c r="AM11" i="87"/>
  <c r="AN11" i="87"/>
  <c r="AO11" i="87"/>
  <c r="AP11" i="87"/>
  <c r="AQ11" i="87"/>
  <c r="AR11" i="87"/>
  <c r="AS11" i="87"/>
  <c r="AT11" i="87"/>
  <c r="AU11" i="87"/>
  <c r="AV11" i="87"/>
  <c r="AW11" i="87"/>
  <c r="AX11" i="87"/>
  <c r="AY11" i="87"/>
  <c r="AZ11" i="87"/>
  <c r="BA11" i="87"/>
  <c r="C12" i="87"/>
  <c r="D12" i="87"/>
  <c r="E12" i="87"/>
  <c r="F12" i="87"/>
  <c r="G12" i="87"/>
  <c r="H12" i="87"/>
  <c r="I12" i="87"/>
  <c r="J12" i="87"/>
  <c r="K12" i="87"/>
  <c r="L12" i="87"/>
  <c r="M12" i="87"/>
  <c r="N12" i="87"/>
  <c r="O12" i="87"/>
  <c r="P12" i="87"/>
  <c r="Q12" i="87"/>
  <c r="R12" i="87"/>
  <c r="S12" i="87"/>
  <c r="T12" i="87"/>
  <c r="U12" i="87"/>
  <c r="V12" i="87"/>
  <c r="W12" i="87"/>
  <c r="X12" i="87"/>
  <c r="Y12" i="87"/>
  <c r="Z12" i="87"/>
  <c r="AA12" i="87"/>
  <c r="AB12" i="87"/>
  <c r="AC12" i="87"/>
  <c r="AD12" i="87"/>
  <c r="AE12" i="87"/>
  <c r="AF12" i="87"/>
  <c r="AG12" i="87"/>
  <c r="AH12" i="87"/>
  <c r="AI12" i="87"/>
  <c r="AJ12" i="87"/>
  <c r="AK12" i="87"/>
  <c r="AL12" i="87"/>
  <c r="AM12" i="87"/>
  <c r="AN12" i="87"/>
  <c r="AO12" i="87"/>
  <c r="AP12" i="87"/>
  <c r="AQ12" i="87"/>
  <c r="AR12" i="87"/>
  <c r="AS12" i="87"/>
  <c r="AT12" i="87"/>
  <c r="AU12" i="87"/>
  <c r="AV12" i="87"/>
  <c r="AW12" i="87"/>
  <c r="AX12" i="87"/>
  <c r="AY12" i="87"/>
  <c r="AZ12" i="87"/>
  <c r="BA12" i="87"/>
  <c r="C14" i="87"/>
  <c r="D14" i="87"/>
  <c r="E14" i="87"/>
  <c r="F14" i="87"/>
  <c r="G14" i="87"/>
  <c r="H14" i="87"/>
  <c r="I14" i="87"/>
  <c r="J14" i="87"/>
  <c r="K14" i="87"/>
  <c r="L14" i="87"/>
  <c r="M14" i="87"/>
  <c r="N14" i="87"/>
  <c r="O14" i="87"/>
  <c r="P14" i="87"/>
  <c r="Q14" i="87"/>
  <c r="R14" i="87"/>
  <c r="S14" i="87"/>
  <c r="T14" i="87"/>
  <c r="U14" i="87"/>
  <c r="V14" i="87"/>
  <c r="W14" i="87"/>
  <c r="X14" i="87"/>
  <c r="Y14" i="87"/>
  <c r="Z14" i="87"/>
  <c r="AA14" i="87"/>
  <c r="AB14" i="87"/>
  <c r="AC14" i="87"/>
  <c r="AD14" i="87"/>
  <c r="AE14" i="87"/>
  <c r="AF14" i="87"/>
  <c r="AG14" i="87"/>
  <c r="AH14" i="87"/>
  <c r="AI14" i="87"/>
  <c r="AJ14" i="87"/>
  <c r="AK14" i="87"/>
  <c r="AL14" i="87"/>
  <c r="AM14" i="87"/>
  <c r="AN14" i="87"/>
  <c r="AO14" i="87"/>
  <c r="AP14" i="87"/>
  <c r="AQ14" i="87"/>
  <c r="AR14" i="87"/>
  <c r="AS14" i="87"/>
  <c r="AT14" i="87"/>
  <c r="AU14" i="87"/>
  <c r="AV14" i="87"/>
  <c r="AW14" i="87"/>
  <c r="AX14" i="87"/>
  <c r="AY14" i="87"/>
  <c r="AZ14" i="87"/>
  <c r="BA14" i="87"/>
  <c r="C15" i="87"/>
  <c r="D15" i="87"/>
  <c r="E15" i="87"/>
  <c r="F15" i="87"/>
  <c r="G15" i="87"/>
  <c r="H15" i="87"/>
  <c r="I15" i="87"/>
  <c r="J15" i="87"/>
  <c r="K15" i="87"/>
  <c r="L15" i="87"/>
  <c r="M15" i="87"/>
  <c r="N15" i="87"/>
  <c r="O15" i="87"/>
  <c r="P15" i="87"/>
  <c r="Q15" i="87"/>
  <c r="R15" i="87"/>
  <c r="S15" i="87"/>
  <c r="T15" i="87"/>
  <c r="U15" i="87"/>
  <c r="V15" i="87"/>
  <c r="W15" i="87"/>
  <c r="X15" i="87"/>
  <c r="Y15" i="87"/>
  <c r="Z15" i="87"/>
  <c r="AA15" i="87"/>
  <c r="AB15" i="87"/>
  <c r="AC15" i="87"/>
  <c r="AD15" i="87"/>
  <c r="AE15" i="87"/>
  <c r="AF15" i="87"/>
  <c r="AG15" i="87"/>
  <c r="AH15" i="87"/>
  <c r="AI15" i="87"/>
  <c r="AJ15" i="87"/>
  <c r="AK15" i="87"/>
  <c r="AL15" i="87"/>
  <c r="AM15" i="87"/>
  <c r="AN15" i="87"/>
  <c r="AO15" i="87"/>
  <c r="AP15" i="87"/>
  <c r="AQ15" i="87"/>
  <c r="AR15" i="87"/>
  <c r="AS15" i="87"/>
  <c r="AT15" i="87"/>
  <c r="AU15" i="87"/>
  <c r="AV15" i="87"/>
  <c r="AW15" i="87"/>
  <c r="AX15" i="87"/>
  <c r="AY15" i="87"/>
  <c r="AZ15" i="87"/>
  <c r="BA15" i="87"/>
  <c r="C17" i="87"/>
  <c r="D17" i="87"/>
  <c r="E17" i="87"/>
  <c r="F17" i="87"/>
  <c r="G17" i="87"/>
  <c r="H17" i="87"/>
  <c r="I17" i="87"/>
  <c r="J17" i="87"/>
  <c r="K17" i="87"/>
  <c r="L17" i="87"/>
  <c r="M17" i="87"/>
  <c r="N17" i="87"/>
  <c r="O17" i="87"/>
  <c r="P17" i="87"/>
  <c r="Q17" i="87"/>
  <c r="R17" i="87"/>
  <c r="S17" i="87"/>
  <c r="T17" i="87"/>
  <c r="U17" i="87"/>
  <c r="V17" i="87"/>
  <c r="W17" i="87"/>
  <c r="X17" i="87"/>
  <c r="Y17" i="87"/>
  <c r="Z17" i="87"/>
  <c r="AA17" i="87"/>
  <c r="AB17" i="87"/>
  <c r="AC17" i="87"/>
  <c r="AD17" i="87"/>
  <c r="AE17" i="87"/>
  <c r="AF17" i="87"/>
  <c r="AG17" i="87"/>
  <c r="AH17" i="87"/>
  <c r="AH36" i="87" s="1"/>
  <c r="AI17" i="87"/>
  <c r="AJ17" i="87"/>
  <c r="AK17" i="87"/>
  <c r="AL17" i="87"/>
  <c r="AM17" i="87"/>
  <c r="AN17" i="87"/>
  <c r="AO17" i="87"/>
  <c r="AP17" i="87"/>
  <c r="AQ17" i="87"/>
  <c r="AR17" i="87"/>
  <c r="AS17" i="87"/>
  <c r="AT17" i="87"/>
  <c r="AU17" i="87"/>
  <c r="AV17" i="87"/>
  <c r="AW17" i="87"/>
  <c r="AX17" i="87"/>
  <c r="AY17" i="87"/>
  <c r="AZ17" i="87"/>
  <c r="BA17" i="87"/>
  <c r="C18" i="87"/>
  <c r="D18" i="87"/>
  <c r="E18" i="87"/>
  <c r="F18" i="87"/>
  <c r="G18" i="87"/>
  <c r="H18" i="87"/>
  <c r="I18" i="87"/>
  <c r="J18" i="87"/>
  <c r="K18" i="87"/>
  <c r="L18" i="87"/>
  <c r="M18" i="87"/>
  <c r="N18" i="87"/>
  <c r="O18" i="87"/>
  <c r="P18" i="87"/>
  <c r="Q18" i="87"/>
  <c r="R18" i="87"/>
  <c r="S18" i="87"/>
  <c r="T18" i="87"/>
  <c r="U18" i="87"/>
  <c r="V18" i="87"/>
  <c r="W18" i="87"/>
  <c r="X18" i="87"/>
  <c r="Y18" i="87"/>
  <c r="Z18" i="87"/>
  <c r="AA18" i="87"/>
  <c r="AB18" i="87"/>
  <c r="AC18" i="87"/>
  <c r="AD18" i="87"/>
  <c r="AE18" i="87"/>
  <c r="AF18" i="87"/>
  <c r="AG18" i="87"/>
  <c r="AH18" i="87"/>
  <c r="AI18" i="87"/>
  <c r="AJ18" i="87"/>
  <c r="AK18" i="87"/>
  <c r="AL18" i="87"/>
  <c r="AM18" i="87"/>
  <c r="AN18" i="87"/>
  <c r="AO18" i="87"/>
  <c r="AP18" i="87"/>
  <c r="AQ18" i="87"/>
  <c r="AR18" i="87"/>
  <c r="AS18" i="87"/>
  <c r="AT18" i="87"/>
  <c r="AU18" i="87"/>
  <c r="AV18" i="87"/>
  <c r="AW18" i="87"/>
  <c r="AX18" i="87"/>
  <c r="AY18" i="87"/>
  <c r="AZ18" i="87"/>
  <c r="BA18" i="87"/>
  <c r="C20" i="87"/>
  <c r="D20" i="87"/>
  <c r="E20" i="87"/>
  <c r="F20" i="87"/>
  <c r="G20" i="87"/>
  <c r="H20" i="87"/>
  <c r="I20" i="87"/>
  <c r="J20" i="87"/>
  <c r="K20" i="87"/>
  <c r="L20" i="87"/>
  <c r="M20" i="87"/>
  <c r="N20" i="87"/>
  <c r="O20" i="87"/>
  <c r="P20" i="87"/>
  <c r="Q20" i="87"/>
  <c r="R20" i="87"/>
  <c r="S20" i="87"/>
  <c r="T20" i="87"/>
  <c r="U20" i="87"/>
  <c r="V20" i="87"/>
  <c r="W20" i="87"/>
  <c r="X20" i="87"/>
  <c r="Y20" i="87"/>
  <c r="Z20" i="87"/>
  <c r="AA20" i="87"/>
  <c r="AB20" i="87"/>
  <c r="AC20" i="87"/>
  <c r="AD20" i="87"/>
  <c r="AE20" i="87"/>
  <c r="AF20" i="87"/>
  <c r="AG20" i="87"/>
  <c r="AH20" i="87"/>
  <c r="AI20" i="87"/>
  <c r="AJ20" i="87"/>
  <c r="AK20" i="87"/>
  <c r="AL20" i="87"/>
  <c r="AM20" i="87"/>
  <c r="AN20" i="87"/>
  <c r="AO20" i="87"/>
  <c r="AP20" i="87"/>
  <c r="AQ20" i="87"/>
  <c r="AR20" i="87"/>
  <c r="AS20" i="87"/>
  <c r="AT20" i="87"/>
  <c r="AU20" i="87"/>
  <c r="AV20" i="87"/>
  <c r="AW20" i="87"/>
  <c r="AX20" i="87"/>
  <c r="AY20" i="87"/>
  <c r="AZ20" i="87"/>
  <c r="BA20" i="87"/>
  <c r="C21" i="87"/>
  <c r="D21" i="87"/>
  <c r="E21" i="87"/>
  <c r="F21" i="87"/>
  <c r="G21" i="87"/>
  <c r="H21" i="87"/>
  <c r="I21" i="87"/>
  <c r="J21" i="87"/>
  <c r="K21" i="87"/>
  <c r="L21" i="87"/>
  <c r="M21" i="87"/>
  <c r="N21" i="87"/>
  <c r="O21" i="87"/>
  <c r="P21" i="87"/>
  <c r="Q21" i="87"/>
  <c r="R21" i="87"/>
  <c r="S21" i="87"/>
  <c r="T21" i="87"/>
  <c r="U21" i="87"/>
  <c r="V21" i="87"/>
  <c r="W21" i="87"/>
  <c r="X21" i="87"/>
  <c r="Y21" i="87"/>
  <c r="Z21" i="87"/>
  <c r="AA21" i="87"/>
  <c r="AB21" i="87"/>
  <c r="AC21" i="87"/>
  <c r="AD21" i="87"/>
  <c r="AE21" i="87"/>
  <c r="AF21" i="87"/>
  <c r="AG21" i="87"/>
  <c r="AH21" i="87"/>
  <c r="AI21" i="87"/>
  <c r="AJ21" i="87"/>
  <c r="AK21" i="87"/>
  <c r="AL21" i="87"/>
  <c r="AM21" i="87"/>
  <c r="AN21" i="87"/>
  <c r="AO21" i="87"/>
  <c r="AP21" i="87"/>
  <c r="AQ21" i="87"/>
  <c r="AR21" i="87"/>
  <c r="AS21" i="87"/>
  <c r="AT21" i="87"/>
  <c r="AU21" i="87"/>
  <c r="AV21" i="87"/>
  <c r="AW21" i="87"/>
  <c r="AX21" i="87"/>
  <c r="AY21" i="87"/>
  <c r="AZ21" i="87"/>
  <c r="BA21" i="87"/>
  <c r="C24" i="87"/>
  <c r="D24" i="87"/>
  <c r="F24" i="87"/>
  <c r="G24" i="87"/>
  <c r="H24" i="87"/>
  <c r="I24" i="87"/>
  <c r="J24" i="87"/>
  <c r="K24" i="87"/>
  <c r="L24" i="87"/>
  <c r="M24" i="87"/>
  <c r="N24" i="87"/>
  <c r="O24" i="87"/>
  <c r="P24" i="87"/>
  <c r="Q24" i="87"/>
  <c r="R24" i="87"/>
  <c r="S24" i="87"/>
  <c r="T24" i="87"/>
  <c r="U24" i="87"/>
  <c r="V24" i="87"/>
  <c r="W24" i="87"/>
  <c r="X24" i="87"/>
  <c r="Y24" i="87"/>
  <c r="Z24" i="87"/>
  <c r="AA24" i="87"/>
  <c r="AB24" i="87"/>
  <c r="AC24" i="87"/>
  <c r="AD24" i="87"/>
  <c r="AE24" i="87"/>
  <c r="AF24" i="87"/>
  <c r="AG24" i="87"/>
  <c r="AH24" i="87"/>
  <c r="AI24" i="87"/>
  <c r="AJ24" i="87"/>
  <c r="AK24" i="87"/>
  <c r="AL24" i="87"/>
  <c r="AM24" i="87"/>
  <c r="AN24" i="87"/>
  <c r="AO24" i="87"/>
  <c r="AP24" i="87"/>
  <c r="AQ24" i="87"/>
  <c r="AR24" i="87"/>
  <c r="AS24" i="87"/>
  <c r="AT24" i="87"/>
  <c r="AU24" i="87"/>
  <c r="AV24" i="87"/>
  <c r="AW24" i="87"/>
  <c r="AX24" i="87"/>
  <c r="AY24" i="87"/>
  <c r="AZ24" i="87"/>
  <c r="BA24" i="87"/>
  <c r="C25" i="87"/>
  <c r="D25" i="87"/>
  <c r="E25" i="87"/>
  <c r="F25" i="87"/>
  <c r="G25" i="87"/>
  <c r="H25" i="87"/>
  <c r="I25" i="87"/>
  <c r="J25" i="87"/>
  <c r="K25" i="87"/>
  <c r="L25" i="87"/>
  <c r="M25" i="87"/>
  <c r="N25" i="87"/>
  <c r="O25" i="87"/>
  <c r="P25" i="87"/>
  <c r="Q25" i="87"/>
  <c r="R25" i="87"/>
  <c r="S25" i="87"/>
  <c r="T25" i="87"/>
  <c r="U25" i="87"/>
  <c r="V25" i="87"/>
  <c r="W25" i="87"/>
  <c r="X25" i="87"/>
  <c r="Y25" i="87"/>
  <c r="Z25" i="87"/>
  <c r="AA25" i="87"/>
  <c r="AB25" i="87"/>
  <c r="AC25" i="87"/>
  <c r="AD25" i="87"/>
  <c r="AE25" i="87"/>
  <c r="AF25" i="87"/>
  <c r="AG25" i="87"/>
  <c r="AH25" i="87"/>
  <c r="AI25" i="87"/>
  <c r="AJ25" i="87"/>
  <c r="AK25" i="87"/>
  <c r="AL25" i="87"/>
  <c r="AM25" i="87"/>
  <c r="AN25" i="87"/>
  <c r="AO25" i="87"/>
  <c r="AP25" i="87"/>
  <c r="AQ25" i="87"/>
  <c r="AR25" i="87"/>
  <c r="AS25" i="87"/>
  <c r="AT25" i="87"/>
  <c r="AU25" i="87"/>
  <c r="AV25" i="87"/>
  <c r="AW25" i="87"/>
  <c r="AX25" i="87"/>
  <c r="AY25" i="87"/>
  <c r="AZ25" i="87"/>
  <c r="BA25" i="87"/>
  <c r="C27" i="87"/>
  <c r="D27" i="87"/>
  <c r="E27" i="87"/>
  <c r="F27" i="87"/>
  <c r="G27" i="87"/>
  <c r="H27" i="87"/>
  <c r="I27" i="87"/>
  <c r="J27" i="87"/>
  <c r="K27" i="87"/>
  <c r="L27" i="87"/>
  <c r="M27" i="87"/>
  <c r="N27" i="87"/>
  <c r="O27" i="87"/>
  <c r="P27" i="87"/>
  <c r="Q27" i="87"/>
  <c r="R27" i="87"/>
  <c r="S27" i="87"/>
  <c r="T27" i="87"/>
  <c r="U27" i="87"/>
  <c r="V27" i="87"/>
  <c r="W27" i="87"/>
  <c r="X27" i="87"/>
  <c r="Y27" i="87"/>
  <c r="Z27" i="87"/>
  <c r="AA27" i="87"/>
  <c r="AB27" i="87"/>
  <c r="AC27" i="87"/>
  <c r="AD27" i="87"/>
  <c r="AE27" i="87"/>
  <c r="AF27" i="87"/>
  <c r="AG27" i="87"/>
  <c r="AH27" i="87"/>
  <c r="AI27" i="87"/>
  <c r="AJ27" i="87"/>
  <c r="AK27" i="87"/>
  <c r="AL27" i="87"/>
  <c r="AM27" i="87"/>
  <c r="AN27" i="87"/>
  <c r="AO27" i="87"/>
  <c r="AP27" i="87"/>
  <c r="AQ27" i="87"/>
  <c r="AR27" i="87"/>
  <c r="AS27" i="87"/>
  <c r="AT27" i="87"/>
  <c r="AU27" i="87"/>
  <c r="AV27" i="87"/>
  <c r="AW27" i="87"/>
  <c r="AX27" i="87"/>
  <c r="AY27" i="87"/>
  <c r="AZ27" i="87"/>
  <c r="BA27" i="87"/>
  <c r="C28" i="87"/>
  <c r="D28" i="87"/>
  <c r="E28" i="87"/>
  <c r="F28" i="87"/>
  <c r="G28" i="87"/>
  <c r="H28" i="87"/>
  <c r="I28" i="87"/>
  <c r="J28" i="87"/>
  <c r="K28" i="87"/>
  <c r="L28" i="87"/>
  <c r="M28" i="87"/>
  <c r="N28" i="87"/>
  <c r="O28" i="87"/>
  <c r="P28" i="87"/>
  <c r="Q28" i="87"/>
  <c r="R28" i="87"/>
  <c r="S28" i="87"/>
  <c r="T28" i="87"/>
  <c r="U28" i="87"/>
  <c r="V28" i="87"/>
  <c r="W28" i="87"/>
  <c r="X28" i="87"/>
  <c r="Y28" i="87"/>
  <c r="Z28" i="87"/>
  <c r="AA28" i="87"/>
  <c r="AB28" i="87"/>
  <c r="AC28" i="87"/>
  <c r="AD28" i="87"/>
  <c r="AE28" i="87"/>
  <c r="AF28" i="87"/>
  <c r="AG28" i="87"/>
  <c r="AH28" i="87"/>
  <c r="AI28" i="87"/>
  <c r="AJ28" i="87"/>
  <c r="AK28" i="87"/>
  <c r="AL28" i="87"/>
  <c r="AM28" i="87"/>
  <c r="AN28" i="87"/>
  <c r="AO28" i="87"/>
  <c r="AP28" i="87"/>
  <c r="AQ28" i="87"/>
  <c r="AR28" i="87"/>
  <c r="AS28" i="87"/>
  <c r="AT28" i="87"/>
  <c r="AU28" i="87"/>
  <c r="AV28" i="87"/>
  <c r="AW28" i="87"/>
  <c r="AX28" i="87"/>
  <c r="AY28" i="87"/>
  <c r="AZ28" i="87"/>
  <c r="BA28" i="87"/>
  <c r="C30" i="87"/>
  <c r="D30" i="87"/>
  <c r="E30" i="87"/>
  <c r="F30" i="87"/>
  <c r="G30" i="87"/>
  <c r="H30" i="87"/>
  <c r="I30" i="87"/>
  <c r="J30" i="87"/>
  <c r="K30" i="87"/>
  <c r="L30" i="87"/>
  <c r="M30" i="87"/>
  <c r="N30" i="87"/>
  <c r="O30" i="87"/>
  <c r="P30" i="87"/>
  <c r="Q30" i="87"/>
  <c r="R30" i="87"/>
  <c r="S30" i="87"/>
  <c r="T30" i="87"/>
  <c r="U30" i="87"/>
  <c r="V30" i="87"/>
  <c r="W30" i="87"/>
  <c r="X30" i="87"/>
  <c r="Y30" i="87"/>
  <c r="Z30" i="87"/>
  <c r="AA30" i="87"/>
  <c r="AB30" i="87"/>
  <c r="AC30" i="87"/>
  <c r="AD30" i="87"/>
  <c r="AE30" i="87"/>
  <c r="AF30" i="87"/>
  <c r="AG30" i="87"/>
  <c r="AH30" i="87"/>
  <c r="AI30" i="87"/>
  <c r="AJ30" i="87"/>
  <c r="AK30" i="87"/>
  <c r="AL30" i="87"/>
  <c r="AM30" i="87"/>
  <c r="AN30" i="87"/>
  <c r="AO30" i="87"/>
  <c r="AP30" i="87"/>
  <c r="AQ30" i="87"/>
  <c r="AR30" i="87"/>
  <c r="AS30" i="87"/>
  <c r="AT30" i="87"/>
  <c r="AU30" i="87"/>
  <c r="AV30" i="87"/>
  <c r="AW30" i="87"/>
  <c r="AX30" i="87"/>
  <c r="AY30" i="87"/>
  <c r="AZ30" i="87"/>
  <c r="BA30" i="87"/>
  <c r="C31" i="87"/>
  <c r="D31" i="87"/>
  <c r="E31" i="87"/>
  <c r="F31" i="87"/>
  <c r="G31" i="87"/>
  <c r="H31" i="87"/>
  <c r="I31" i="87"/>
  <c r="J31" i="87"/>
  <c r="K31" i="87"/>
  <c r="L31" i="87"/>
  <c r="M31" i="87"/>
  <c r="N31" i="87"/>
  <c r="O31" i="87"/>
  <c r="P31" i="87"/>
  <c r="Q31" i="87"/>
  <c r="R31" i="87"/>
  <c r="S31" i="87"/>
  <c r="T31" i="87"/>
  <c r="U31" i="87"/>
  <c r="V31" i="87"/>
  <c r="W31" i="87"/>
  <c r="X31" i="87"/>
  <c r="Y31" i="87"/>
  <c r="Z31" i="87"/>
  <c r="AA31" i="87"/>
  <c r="AB31" i="87"/>
  <c r="AC31" i="87"/>
  <c r="AD31" i="87"/>
  <c r="AE31" i="87"/>
  <c r="AF31" i="87"/>
  <c r="AG31" i="87"/>
  <c r="AH31" i="87"/>
  <c r="AI31" i="87"/>
  <c r="AJ31" i="87"/>
  <c r="AK31" i="87"/>
  <c r="AL31" i="87"/>
  <c r="AM31" i="87"/>
  <c r="AN31" i="87"/>
  <c r="AO31" i="87"/>
  <c r="AP31" i="87"/>
  <c r="AQ31" i="87"/>
  <c r="AR31" i="87"/>
  <c r="AS31" i="87"/>
  <c r="AT31" i="87"/>
  <c r="AU31" i="87"/>
  <c r="AV31" i="87"/>
  <c r="AW31" i="87"/>
  <c r="AX31" i="87"/>
  <c r="AY31" i="87"/>
  <c r="AZ31" i="87"/>
  <c r="BA31" i="87"/>
  <c r="C33" i="87"/>
  <c r="D33" i="87"/>
  <c r="E33" i="87"/>
  <c r="F33" i="87"/>
  <c r="G33" i="87"/>
  <c r="H33" i="87"/>
  <c r="I33" i="87"/>
  <c r="J33" i="87"/>
  <c r="K33" i="87"/>
  <c r="L33" i="87"/>
  <c r="M33" i="87"/>
  <c r="N33" i="87"/>
  <c r="O33" i="87"/>
  <c r="P33" i="87"/>
  <c r="Q33" i="87"/>
  <c r="R33" i="87"/>
  <c r="S33" i="87"/>
  <c r="T33" i="87"/>
  <c r="U33" i="87"/>
  <c r="V33" i="87"/>
  <c r="W33" i="87"/>
  <c r="X33" i="87"/>
  <c r="Y33" i="87"/>
  <c r="Z33" i="87"/>
  <c r="AA33" i="87"/>
  <c r="AB33" i="87"/>
  <c r="AC33" i="87"/>
  <c r="AD33" i="87"/>
  <c r="AE33" i="87"/>
  <c r="AF33" i="87"/>
  <c r="AG33" i="87"/>
  <c r="AH33" i="87"/>
  <c r="AI33" i="87"/>
  <c r="AJ33" i="87"/>
  <c r="AK33" i="87"/>
  <c r="AL33" i="87"/>
  <c r="AM33" i="87"/>
  <c r="AN33" i="87"/>
  <c r="AO33" i="87"/>
  <c r="AP33" i="87"/>
  <c r="AQ33" i="87"/>
  <c r="AR33" i="87"/>
  <c r="AS33" i="87"/>
  <c r="AT33" i="87"/>
  <c r="AU33" i="87"/>
  <c r="AV33" i="87"/>
  <c r="AW33" i="87"/>
  <c r="AX33" i="87"/>
  <c r="AY33" i="87"/>
  <c r="AZ33" i="87"/>
  <c r="BA33" i="87"/>
  <c r="C34" i="87"/>
  <c r="D34" i="87"/>
  <c r="E34" i="87"/>
  <c r="F34" i="87"/>
  <c r="G34" i="87"/>
  <c r="H34" i="87"/>
  <c r="I34" i="87"/>
  <c r="J34" i="87"/>
  <c r="K34" i="87"/>
  <c r="L34" i="87"/>
  <c r="M34" i="87"/>
  <c r="N34" i="87"/>
  <c r="O34" i="87"/>
  <c r="P34" i="87"/>
  <c r="Q34" i="87"/>
  <c r="R34" i="87"/>
  <c r="S34" i="87"/>
  <c r="T34" i="87"/>
  <c r="U34" i="87"/>
  <c r="V34" i="87"/>
  <c r="W34" i="87"/>
  <c r="X34" i="87"/>
  <c r="Y34" i="87"/>
  <c r="Z34" i="87"/>
  <c r="AA34" i="87"/>
  <c r="AB34" i="87"/>
  <c r="AC34" i="87"/>
  <c r="AD34" i="87"/>
  <c r="AE34" i="87"/>
  <c r="AF34" i="87"/>
  <c r="AG34" i="87"/>
  <c r="AH34" i="87"/>
  <c r="AI34" i="87"/>
  <c r="AJ34" i="87"/>
  <c r="AK34" i="87"/>
  <c r="AL34" i="87"/>
  <c r="AM34" i="87"/>
  <c r="AN34" i="87"/>
  <c r="AO34" i="87"/>
  <c r="AP34" i="87"/>
  <c r="AQ34" i="87"/>
  <c r="AR34" i="87"/>
  <c r="AS34" i="87"/>
  <c r="AT34" i="87"/>
  <c r="AU34" i="87"/>
  <c r="AV34" i="87"/>
  <c r="AW34" i="87"/>
  <c r="AX34" i="87"/>
  <c r="AY34" i="87"/>
  <c r="AZ34" i="87"/>
  <c r="BA34" i="87"/>
  <c r="C36" i="87"/>
  <c r="D36" i="87"/>
  <c r="E36" i="87"/>
  <c r="F36" i="87"/>
  <c r="G36" i="87"/>
  <c r="H36" i="87"/>
  <c r="I36" i="87"/>
  <c r="J36" i="87"/>
  <c r="K36" i="87"/>
  <c r="L36" i="87"/>
  <c r="M36" i="87"/>
  <c r="N36" i="87"/>
  <c r="O36" i="87"/>
  <c r="P36" i="87"/>
  <c r="Q36" i="87"/>
  <c r="R36" i="87"/>
  <c r="S36" i="87"/>
  <c r="T36" i="87"/>
  <c r="U36" i="87"/>
  <c r="V36" i="87"/>
  <c r="W36" i="87"/>
  <c r="X36" i="87"/>
  <c r="Y36" i="87"/>
  <c r="Z36" i="87"/>
  <c r="AA36" i="87"/>
  <c r="AB36" i="87"/>
  <c r="AC36" i="87"/>
  <c r="AD36" i="87"/>
  <c r="AE36" i="87"/>
  <c r="AF36" i="87"/>
  <c r="AG36" i="87"/>
  <c r="AI36" i="87"/>
  <c r="AJ36" i="87"/>
  <c r="AK36" i="87"/>
  <c r="AL36" i="87"/>
  <c r="AM36" i="87"/>
  <c r="AN36" i="87"/>
  <c r="AO36" i="87"/>
  <c r="AP36" i="87"/>
  <c r="AQ36" i="87"/>
  <c r="AR36" i="87"/>
  <c r="AS36" i="87"/>
  <c r="AT36" i="87"/>
  <c r="AU36" i="87"/>
  <c r="AV36" i="87"/>
  <c r="AW36" i="87"/>
  <c r="AX36" i="87"/>
  <c r="AY36" i="87"/>
  <c r="AZ36" i="87"/>
  <c r="BA36" i="87"/>
  <c r="C37" i="87"/>
  <c r="D37" i="87"/>
  <c r="E37" i="87"/>
  <c r="F37" i="87"/>
  <c r="G37" i="87"/>
  <c r="H37" i="87"/>
  <c r="I37" i="87"/>
  <c r="J37" i="87"/>
  <c r="K37" i="87"/>
  <c r="L37" i="87"/>
  <c r="M37" i="87"/>
  <c r="N37" i="87"/>
  <c r="O37" i="87"/>
  <c r="P37" i="87"/>
  <c r="Q37" i="87"/>
  <c r="R37" i="87"/>
  <c r="S37" i="87"/>
  <c r="T37" i="87"/>
  <c r="U37" i="87"/>
  <c r="V37" i="87"/>
  <c r="W37" i="87"/>
  <c r="X37" i="87"/>
  <c r="Y37" i="87"/>
  <c r="Z37" i="87"/>
  <c r="AA37" i="87"/>
  <c r="AB37" i="87"/>
  <c r="AC37" i="87"/>
  <c r="AD37" i="87"/>
  <c r="AE37" i="87"/>
  <c r="AF37" i="87"/>
  <c r="AG37" i="87"/>
  <c r="AH37" i="87"/>
  <c r="AI37" i="87"/>
  <c r="AJ37" i="87"/>
  <c r="AK37" i="87"/>
  <c r="AL37" i="87"/>
  <c r="AM37" i="87"/>
  <c r="AN37" i="87"/>
  <c r="AO37" i="87"/>
  <c r="AP37" i="87"/>
  <c r="AQ37" i="87"/>
  <c r="AR37" i="87"/>
  <c r="AS37" i="87"/>
  <c r="AT37" i="87"/>
  <c r="AU37" i="87"/>
  <c r="AV37" i="87"/>
  <c r="AW37" i="87"/>
  <c r="AX37" i="87"/>
  <c r="AY37" i="87"/>
  <c r="AZ37" i="87"/>
  <c r="BA37" i="87"/>
  <c r="C39" i="87"/>
  <c r="D39" i="87"/>
  <c r="E39" i="87"/>
  <c r="F39" i="87"/>
  <c r="G39" i="87"/>
  <c r="H39" i="87"/>
  <c r="I39" i="87"/>
  <c r="J39" i="87"/>
  <c r="K39" i="87"/>
  <c r="L39" i="87"/>
  <c r="M39" i="87"/>
  <c r="N39" i="87"/>
  <c r="O39" i="87"/>
  <c r="P39" i="87"/>
  <c r="Q39" i="87"/>
  <c r="R39" i="87"/>
  <c r="S39" i="87"/>
  <c r="T39" i="87"/>
  <c r="U39" i="87"/>
  <c r="V39" i="87"/>
  <c r="W39" i="87"/>
  <c r="X39" i="87"/>
  <c r="Y39" i="87"/>
  <c r="Z39" i="87"/>
  <c r="AA39" i="87"/>
  <c r="AB39" i="87"/>
  <c r="AC39" i="87"/>
  <c r="AD39" i="87"/>
  <c r="AE39" i="87"/>
  <c r="AF39" i="87"/>
  <c r="AG39" i="87"/>
  <c r="AH39" i="87"/>
  <c r="AI39" i="87"/>
  <c r="AJ39" i="87"/>
  <c r="AK39" i="87"/>
  <c r="AL39" i="87"/>
  <c r="AM39" i="87"/>
  <c r="AN39" i="87"/>
  <c r="AO39" i="87"/>
  <c r="AP39" i="87"/>
  <c r="AQ39" i="87"/>
  <c r="AR39" i="87"/>
  <c r="AS39" i="87"/>
  <c r="AT39" i="87"/>
  <c r="AU39" i="87"/>
  <c r="AV39" i="87"/>
  <c r="AW39" i="87"/>
  <c r="AX39" i="87"/>
  <c r="AY39" i="87"/>
  <c r="AZ39" i="87"/>
  <c r="BA39" i="87"/>
  <c r="C40" i="87"/>
  <c r="D40" i="87"/>
  <c r="E40" i="87"/>
  <c r="F40" i="87"/>
  <c r="G40" i="87"/>
  <c r="H40" i="87"/>
  <c r="I40" i="87"/>
  <c r="J40" i="87"/>
  <c r="K40" i="87"/>
  <c r="L40" i="87"/>
  <c r="M40" i="87"/>
  <c r="N40" i="87"/>
  <c r="O40" i="87"/>
  <c r="P40" i="87"/>
  <c r="Q40" i="87"/>
  <c r="R40" i="87"/>
  <c r="S40" i="87"/>
  <c r="T40" i="87"/>
  <c r="U40" i="87"/>
  <c r="V40" i="87"/>
  <c r="W40" i="87"/>
  <c r="X40" i="87"/>
  <c r="Y40" i="87"/>
  <c r="Z40" i="87"/>
  <c r="AA40" i="87"/>
  <c r="AB40" i="87"/>
  <c r="AC40" i="87"/>
  <c r="AD40" i="87"/>
  <c r="AE40" i="87"/>
  <c r="AF40" i="87"/>
  <c r="AG40" i="87"/>
  <c r="AH40" i="87"/>
  <c r="AI40" i="87"/>
  <c r="AJ40" i="87"/>
  <c r="AK40" i="87"/>
  <c r="AL40" i="87"/>
  <c r="AM40" i="87"/>
  <c r="AN40" i="87"/>
  <c r="AO40" i="87"/>
  <c r="AP40" i="87"/>
  <c r="AQ40" i="87"/>
  <c r="AR40" i="87"/>
  <c r="AS40" i="87"/>
  <c r="AT40" i="87"/>
  <c r="AU40" i="87"/>
  <c r="AV40" i="87"/>
  <c r="AW40" i="87"/>
  <c r="AX40" i="87"/>
  <c r="AY40" i="87"/>
  <c r="AZ40" i="87"/>
  <c r="BA40" i="87"/>
  <c r="C5" i="88"/>
  <c r="D5" i="88"/>
  <c r="E5" i="88"/>
  <c r="F5" i="88"/>
  <c r="G5" i="88"/>
  <c r="H5" i="88"/>
  <c r="I5" i="88"/>
  <c r="J5" i="88"/>
  <c r="K5" i="88"/>
  <c r="L5" i="88"/>
  <c r="M5" i="88"/>
  <c r="N5" i="88"/>
  <c r="O5" i="88"/>
  <c r="P5" i="88"/>
  <c r="Q5" i="88"/>
  <c r="R5" i="88"/>
  <c r="S5" i="88"/>
  <c r="T5" i="88"/>
  <c r="U5" i="88"/>
  <c r="V5" i="88"/>
  <c r="W5" i="88"/>
  <c r="X5" i="88"/>
  <c r="Y5" i="88"/>
  <c r="Z5" i="88"/>
  <c r="AA5" i="88"/>
  <c r="AB5" i="88"/>
  <c r="AC5" i="88"/>
  <c r="AD5" i="88"/>
  <c r="AE5" i="88"/>
  <c r="AF5" i="88"/>
  <c r="AG5" i="88"/>
  <c r="AH5" i="88"/>
  <c r="AI5" i="88"/>
  <c r="AJ5" i="88"/>
  <c r="AK5" i="88"/>
  <c r="AL5" i="88"/>
  <c r="AM5" i="88"/>
  <c r="AN5" i="88"/>
  <c r="AO5" i="88"/>
  <c r="AP5" i="88"/>
  <c r="AQ5" i="88"/>
  <c r="AR5" i="88"/>
  <c r="AS5" i="88"/>
  <c r="AT5" i="88"/>
  <c r="AU5" i="88"/>
  <c r="AV5" i="88"/>
  <c r="AW5" i="88"/>
  <c r="AX5" i="88"/>
  <c r="AY5" i="88"/>
  <c r="AZ5" i="88"/>
  <c r="BA5" i="88"/>
  <c r="C6" i="88"/>
  <c r="D6" i="88"/>
  <c r="E6" i="88"/>
  <c r="F6" i="88"/>
  <c r="G6" i="88"/>
  <c r="H6" i="88"/>
  <c r="I6" i="88"/>
  <c r="J6" i="88"/>
  <c r="K6" i="88"/>
  <c r="L6" i="88"/>
  <c r="M6" i="88"/>
  <c r="N6" i="88"/>
  <c r="O6" i="88"/>
  <c r="P6" i="88"/>
  <c r="Q6" i="88"/>
  <c r="R6" i="88"/>
  <c r="S6" i="88"/>
  <c r="T6" i="88"/>
  <c r="U6" i="88"/>
  <c r="V6" i="88"/>
  <c r="W6" i="88"/>
  <c r="X6" i="88"/>
  <c r="Y6" i="88"/>
  <c r="Z6" i="88"/>
  <c r="AA6" i="88"/>
  <c r="AB6" i="88"/>
  <c r="AC6" i="88"/>
  <c r="AD6" i="88"/>
  <c r="AE6" i="88"/>
  <c r="AF6" i="88"/>
  <c r="AG6" i="88"/>
  <c r="AH6" i="88"/>
  <c r="AI6" i="88"/>
  <c r="AJ6" i="88"/>
  <c r="AK6" i="88"/>
  <c r="AL6" i="88"/>
  <c r="AM6" i="88"/>
  <c r="AN6" i="88"/>
  <c r="AO6" i="88"/>
  <c r="AP6" i="88"/>
  <c r="AQ6" i="88"/>
  <c r="AR6" i="88"/>
  <c r="AS6" i="88"/>
  <c r="AT6" i="88"/>
  <c r="AU6" i="88"/>
  <c r="AV6" i="88"/>
  <c r="AW6" i="88"/>
  <c r="AX6" i="88"/>
  <c r="AY6" i="88"/>
  <c r="AZ6" i="88"/>
  <c r="BA6" i="88"/>
  <c r="C8" i="88"/>
  <c r="D8" i="88"/>
  <c r="E8" i="88"/>
  <c r="F8" i="88"/>
  <c r="G8" i="88"/>
  <c r="H8" i="88"/>
  <c r="I8" i="88"/>
  <c r="J8" i="88"/>
  <c r="K8" i="88"/>
  <c r="L8" i="88"/>
  <c r="M8" i="88"/>
  <c r="N8" i="88"/>
  <c r="O8" i="88"/>
  <c r="P8" i="88"/>
  <c r="Q8" i="88"/>
  <c r="R8" i="88"/>
  <c r="S8" i="88"/>
  <c r="T8" i="88"/>
  <c r="U8" i="88"/>
  <c r="V8" i="88"/>
  <c r="W8" i="88"/>
  <c r="X8" i="88"/>
  <c r="Y8" i="88"/>
  <c r="Z8" i="88"/>
  <c r="AA8" i="88"/>
  <c r="AB8" i="88"/>
  <c r="AC8" i="88"/>
  <c r="AD8" i="88"/>
  <c r="AE8" i="88"/>
  <c r="AF8" i="88"/>
  <c r="AG8" i="88"/>
  <c r="AH8" i="88"/>
  <c r="AI8" i="88"/>
  <c r="AJ8" i="88"/>
  <c r="AK8" i="88"/>
  <c r="AL8" i="88"/>
  <c r="AM8" i="88"/>
  <c r="AN8" i="88"/>
  <c r="AO8" i="88"/>
  <c r="AP8" i="88"/>
  <c r="AQ8" i="88"/>
  <c r="AR8" i="88"/>
  <c r="AS8" i="88"/>
  <c r="AT8" i="88"/>
  <c r="AU8" i="88"/>
  <c r="AV8" i="88"/>
  <c r="AW8" i="88"/>
  <c r="AX8" i="88"/>
  <c r="AY8" i="88"/>
  <c r="AZ8" i="88"/>
  <c r="BA8" i="88"/>
  <c r="C9" i="88"/>
  <c r="D9" i="88"/>
  <c r="E9" i="88"/>
  <c r="F9" i="88"/>
  <c r="G9" i="88"/>
  <c r="H9" i="88"/>
  <c r="I9" i="88"/>
  <c r="J9" i="88"/>
  <c r="K9" i="88"/>
  <c r="L9" i="88"/>
  <c r="M9" i="88"/>
  <c r="N9" i="88"/>
  <c r="O9" i="88"/>
  <c r="P9" i="88"/>
  <c r="Q9" i="88"/>
  <c r="R9" i="88"/>
  <c r="S9" i="88"/>
  <c r="T9" i="88"/>
  <c r="U9" i="88"/>
  <c r="V9" i="88"/>
  <c r="W9" i="88"/>
  <c r="X9" i="88"/>
  <c r="Y9" i="88"/>
  <c r="Z9" i="88"/>
  <c r="AA9" i="88"/>
  <c r="AB9" i="88"/>
  <c r="AC9" i="88"/>
  <c r="AD9" i="88"/>
  <c r="AE9" i="88"/>
  <c r="AF9" i="88"/>
  <c r="AG9" i="88"/>
  <c r="AH9" i="88"/>
  <c r="AI9" i="88"/>
  <c r="AJ9" i="88"/>
  <c r="AK9" i="88"/>
  <c r="AL9" i="88"/>
  <c r="AM9" i="88"/>
  <c r="AN9" i="88"/>
  <c r="AO9" i="88"/>
  <c r="AP9" i="88"/>
  <c r="AQ9" i="88"/>
  <c r="AR9" i="88"/>
  <c r="AS9" i="88"/>
  <c r="AT9" i="88"/>
  <c r="AU9" i="88"/>
  <c r="AV9" i="88"/>
  <c r="AW9" i="88"/>
  <c r="AX9" i="88"/>
  <c r="AY9" i="88"/>
  <c r="AZ9" i="88"/>
  <c r="BA9" i="88"/>
  <c r="C11" i="88"/>
  <c r="D11" i="88"/>
  <c r="E11" i="88"/>
  <c r="F11" i="88"/>
  <c r="G11" i="88"/>
  <c r="H11" i="88"/>
  <c r="I11" i="88"/>
  <c r="J11" i="88"/>
  <c r="K11" i="88"/>
  <c r="L11" i="88"/>
  <c r="M11" i="88"/>
  <c r="N11" i="88"/>
  <c r="O11" i="88"/>
  <c r="P11" i="88"/>
  <c r="Q11" i="88"/>
  <c r="R11" i="88"/>
  <c r="S11" i="88"/>
  <c r="T11" i="88"/>
  <c r="U11" i="88"/>
  <c r="V11" i="88"/>
  <c r="W11" i="88"/>
  <c r="X11" i="88"/>
  <c r="Y11" i="88"/>
  <c r="Z11" i="88"/>
  <c r="AA11" i="88"/>
  <c r="AB11" i="88"/>
  <c r="AC11" i="88"/>
  <c r="AD11" i="88"/>
  <c r="AE11" i="88"/>
  <c r="AF11" i="88"/>
  <c r="AG11" i="88"/>
  <c r="AH11" i="88"/>
  <c r="AI11" i="88"/>
  <c r="AJ11" i="88"/>
  <c r="AK11" i="88"/>
  <c r="AL11" i="88"/>
  <c r="AM11" i="88"/>
  <c r="AN11" i="88"/>
  <c r="AO11" i="88"/>
  <c r="AP11" i="88"/>
  <c r="AQ11" i="88"/>
  <c r="AR11" i="88"/>
  <c r="AS11" i="88"/>
  <c r="AT11" i="88"/>
  <c r="AU11" i="88"/>
  <c r="AV11" i="88"/>
  <c r="AW11" i="88"/>
  <c r="AX11" i="88"/>
  <c r="AY11" i="88"/>
  <c r="AZ11" i="88"/>
  <c r="BA11" i="88"/>
  <c r="C12" i="88"/>
  <c r="D12" i="88"/>
  <c r="E12" i="88"/>
  <c r="F12" i="88"/>
  <c r="G12" i="88"/>
  <c r="H12" i="88"/>
  <c r="I12" i="88"/>
  <c r="J12" i="88"/>
  <c r="K12" i="88"/>
  <c r="L12" i="88"/>
  <c r="M12" i="88"/>
  <c r="N12" i="88"/>
  <c r="O12" i="88"/>
  <c r="P12" i="88"/>
  <c r="Q12" i="88"/>
  <c r="R12" i="88"/>
  <c r="S12" i="88"/>
  <c r="T12" i="88"/>
  <c r="U12" i="88"/>
  <c r="V12" i="88"/>
  <c r="W12" i="88"/>
  <c r="X12" i="88"/>
  <c r="Y12" i="88"/>
  <c r="Z12" i="88"/>
  <c r="AA12" i="88"/>
  <c r="AB12" i="88"/>
  <c r="AC12" i="88"/>
  <c r="AD12" i="88"/>
  <c r="AE12" i="88"/>
  <c r="AF12" i="88"/>
  <c r="AG12" i="88"/>
  <c r="AH12" i="88"/>
  <c r="AI12" i="88"/>
  <c r="AJ12" i="88"/>
  <c r="AK12" i="88"/>
  <c r="AL12" i="88"/>
  <c r="AM12" i="88"/>
  <c r="AN12" i="88"/>
  <c r="AO12" i="88"/>
  <c r="AP12" i="88"/>
  <c r="AQ12" i="88"/>
  <c r="AR12" i="88"/>
  <c r="AS12" i="88"/>
  <c r="AT12" i="88"/>
  <c r="AU12" i="88"/>
  <c r="AV12" i="88"/>
  <c r="AW12" i="88"/>
  <c r="AX12" i="88"/>
  <c r="AY12" i="88"/>
  <c r="AZ12" i="88"/>
  <c r="BA12" i="88"/>
  <c r="C14" i="88"/>
  <c r="D14" i="88"/>
  <c r="E14" i="88"/>
  <c r="F14" i="88"/>
  <c r="G14" i="88"/>
  <c r="H14" i="88"/>
  <c r="I14" i="88"/>
  <c r="J14" i="88"/>
  <c r="K14" i="88"/>
  <c r="L14" i="88"/>
  <c r="M14" i="88"/>
  <c r="N14" i="88"/>
  <c r="O14" i="88"/>
  <c r="P14" i="88"/>
  <c r="Q14" i="88"/>
  <c r="R14" i="88"/>
  <c r="S14" i="88"/>
  <c r="T14" i="88"/>
  <c r="U14" i="88"/>
  <c r="V14" i="88"/>
  <c r="W14" i="88"/>
  <c r="X14" i="88"/>
  <c r="Y14" i="88"/>
  <c r="Z14" i="88"/>
  <c r="AA14" i="88"/>
  <c r="AB14" i="88"/>
  <c r="AC14" i="88"/>
  <c r="AD14" i="88"/>
  <c r="AE14" i="88"/>
  <c r="AF14" i="88"/>
  <c r="AG14" i="88"/>
  <c r="AH14" i="88"/>
  <c r="AI14" i="88"/>
  <c r="AJ14" i="88"/>
  <c r="AK14" i="88"/>
  <c r="AL14" i="88"/>
  <c r="AM14" i="88"/>
  <c r="AN14" i="88"/>
  <c r="AO14" i="88"/>
  <c r="AP14" i="88"/>
  <c r="AQ14" i="88"/>
  <c r="AR14" i="88"/>
  <c r="AS14" i="88"/>
  <c r="AT14" i="88"/>
  <c r="AU14" i="88"/>
  <c r="AV14" i="88"/>
  <c r="AW14" i="88"/>
  <c r="AX14" i="88"/>
  <c r="AY14" i="88"/>
  <c r="AZ14" i="88"/>
  <c r="BA14" i="88"/>
  <c r="C15" i="88"/>
  <c r="D15" i="88"/>
  <c r="E15" i="88"/>
  <c r="F15" i="88"/>
  <c r="G15" i="88"/>
  <c r="H15" i="88"/>
  <c r="I15" i="88"/>
  <c r="J15" i="88"/>
  <c r="K15" i="88"/>
  <c r="L15" i="88"/>
  <c r="M15" i="88"/>
  <c r="N15" i="88"/>
  <c r="O15" i="88"/>
  <c r="P15" i="88"/>
  <c r="Q15" i="88"/>
  <c r="R15" i="88"/>
  <c r="S15" i="88"/>
  <c r="T15" i="88"/>
  <c r="U15" i="88"/>
  <c r="V15" i="88"/>
  <c r="W15" i="88"/>
  <c r="X15" i="88"/>
  <c r="Y15" i="88"/>
  <c r="Z15" i="88"/>
  <c r="AA15" i="88"/>
  <c r="AB15" i="88"/>
  <c r="AC15" i="88"/>
  <c r="AD15" i="88"/>
  <c r="AE15" i="88"/>
  <c r="AF15" i="88"/>
  <c r="AG15" i="88"/>
  <c r="AH15" i="88"/>
  <c r="AI15" i="88"/>
  <c r="AJ15" i="88"/>
  <c r="AK15" i="88"/>
  <c r="AL15" i="88"/>
  <c r="AM15" i="88"/>
  <c r="AN15" i="88"/>
  <c r="AO15" i="88"/>
  <c r="AP15" i="88"/>
  <c r="AQ15" i="88"/>
  <c r="AR15" i="88"/>
  <c r="AS15" i="88"/>
  <c r="AT15" i="88"/>
  <c r="AU15" i="88"/>
  <c r="AV15" i="88"/>
  <c r="AW15" i="88"/>
  <c r="AX15" i="88"/>
  <c r="AY15" i="88"/>
  <c r="AZ15" i="88"/>
  <c r="BA15" i="88"/>
  <c r="C17" i="88"/>
  <c r="D17" i="88"/>
  <c r="E17" i="88"/>
  <c r="F17" i="88"/>
  <c r="G17" i="88"/>
  <c r="H17" i="88"/>
  <c r="I17" i="88"/>
  <c r="J17" i="88"/>
  <c r="K17" i="88"/>
  <c r="L17" i="88"/>
  <c r="M17" i="88"/>
  <c r="N17" i="88"/>
  <c r="O17" i="88"/>
  <c r="P17" i="88"/>
  <c r="Q17" i="88"/>
  <c r="R17" i="88"/>
  <c r="S17" i="88"/>
  <c r="T17" i="88"/>
  <c r="U17" i="88"/>
  <c r="V17" i="88"/>
  <c r="W17" i="88"/>
  <c r="X17" i="88"/>
  <c r="Y17" i="88"/>
  <c r="Z17" i="88"/>
  <c r="AA17" i="88"/>
  <c r="AB17" i="88"/>
  <c r="AC17" i="88"/>
  <c r="AD17" i="88"/>
  <c r="AE17" i="88"/>
  <c r="AF17" i="88"/>
  <c r="AG17" i="88"/>
  <c r="AH17" i="88"/>
  <c r="AI17" i="88"/>
  <c r="AJ17" i="88"/>
  <c r="AK17" i="88"/>
  <c r="AL17" i="88"/>
  <c r="AM17" i="88"/>
  <c r="AN17" i="88"/>
  <c r="AO17" i="88"/>
  <c r="AP17" i="88"/>
  <c r="AQ17" i="88"/>
  <c r="AR17" i="88"/>
  <c r="AS17" i="88"/>
  <c r="AT17" i="88"/>
  <c r="AU17" i="88"/>
  <c r="AV17" i="88"/>
  <c r="AW17" i="88"/>
  <c r="AX17" i="88"/>
  <c r="AY17" i="88"/>
  <c r="AZ17" i="88"/>
  <c r="BA17" i="88"/>
  <c r="C18" i="88"/>
  <c r="D18" i="88"/>
  <c r="E18" i="88"/>
  <c r="F18" i="88"/>
  <c r="G18" i="88"/>
  <c r="H18" i="88"/>
  <c r="I18" i="88"/>
  <c r="J18" i="88"/>
  <c r="K18" i="88"/>
  <c r="L18" i="88"/>
  <c r="M18" i="88"/>
  <c r="N18" i="88"/>
  <c r="O18" i="88"/>
  <c r="P18" i="88"/>
  <c r="Q18" i="88"/>
  <c r="R18" i="88"/>
  <c r="S18" i="88"/>
  <c r="T18" i="88"/>
  <c r="U18" i="88"/>
  <c r="V18" i="88"/>
  <c r="W18" i="88"/>
  <c r="X18" i="88"/>
  <c r="Y18" i="88"/>
  <c r="Z18" i="88"/>
  <c r="AA18" i="88"/>
  <c r="AB18" i="88"/>
  <c r="AC18" i="88"/>
  <c r="AD18" i="88"/>
  <c r="AE18" i="88"/>
  <c r="AF18" i="88"/>
  <c r="AG18" i="88"/>
  <c r="AH18" i="88"/>
  <c r="AI18" i="88"/>
  <c r="AJ18" i="88"/>
  <c r="AK18" i="88"/>
  <c r="AL18" i="88"/>
  <c r="AM18" i="88"/>
  <c r="AN18" i="88"/>
  <c r="AO18" i="88"/>
  <c r="AP18" i="88"/>
  <c r="AQ18" i="88"/>
  <c r="AR18" i="88"/>
  <c r="AS18" i="88"/>
  <c r="AT18" i="88"/>
  <c r="AU18" i="88"/>
  <c r="AV18" i="88"/>
  <c r="AW18" i="88"/>
  <c r="AX18" i="88"/>
  <c r="AY18" i="88"/>
  <c r="AZ18" i="88"/>
  <c r="BA18" i="88"/>
  <c r="C20" i="88"/>
  <c r="D20" i="88"/>
  <c r="E20" i="88"/>
  <c r="F20" i="88"/>
  <c r="G20" i="88"/>
  <c r="H20" i="88"/>
  <c r="I20" i="88"/>
  <c r="J20" i="88"/>
  <c r="K20" i="88"/>
  <c r="L20" i="88"/>
  <c r="M20" i="88"/>
  <c r="N20" i="88"/>
  <c r="O20" i="88"/>
  <c r="P20" i="88"/>
  <c r="Q20" i="88"/>
  <c r="R20" i="88"/>
  <c r="S20" i="88"/>
  <c r="T20" i="88"/>
  <c r="U20" i="88"/>
  <c r="V20" i="88"/>
  <c r="W20" i="88"/>
  <c r="X20" i="88"/>
  <c r="Y20" i="88"/>
  <c r="Z20" i="88"/>
  <c r="AA20" i="88"/>
  <c r="AB20" i="88"/>
  <c r="AC20" i="88"/>
  <c r="AD20" i="88"/>
  <c r="AE20" i="88"/>
  <c r="AF20" i="88"/>
  <c r="AG20" i="88"/>
  <c r="AH20" i="88"/>
  <c r="AI20" i="88"/>
  <c r="AJ20" i="88"/>
  <c r="AK20" i="88"/>
  <c r="AL20" i="88"/>
  <c r="AM20" i="88"/>
  <c r="AN20" i="88"/>
  <c r="AO20" i="88"/>
  <c r="AP20" i="88"/>
  <c r="AQ20" i="88"/>
  <c r="AR20" i="88"/>
  <c r="AS20" i="88"/>
  <c r="AT20" i="88"/>
  <c r="AU20" i="88"/>
  <c r="AV20" i="88"/>
  <c r="AW20" i="88"/>
  <c r="AX20" i="88"/>
  <c r="AY20" i="88"/>
  <c r="AZ20" i="88"/>
  <c r="BA20" i="88"/>
  <c r="C21" i="88"/>
  <c r="D21" i="88"/>
  <c r="E21" i="88"/>
  <c r="F21" i="88"/>
  <c r="G21" i="88"/>
  <c r="H21" i="88"/>
  <c r="I21" i="88"/>
  <c r="J21" i="88"/>
  <c r="K21" i="88"/>
  <c r="L21" i="88"/>
  <c r="M21" i="88"/>
  <c r="N21" i="88"/>
  <c r="O21" i="88"/>
  <c r="P21" i="88"/>
  <c r="Q21" i="88"/>
  <c r="R21" i="88"/>
  <c r="S21" i="88"/>
  <c r="T21" i="88"/>
  <c r="U21" i="88"/>
  <c r="V21" i="88"/>
  <c r="W21" i="88"/>
  <c r="X21" i="88"/>
  <c r="Y21" i="88"/>
  <c r="Z21" i="88"/>
  <c r="AA21" i="88"/>
  <c r="AB21" i="88"/>
  <c r="AC21" i="88"/>
  <c r="AD21" i="88"/>
  <c r="AE21" i="88"/>
  <c r="AF21" i="88"/>
  <c r="AG21" i="88"/>
  <c r="AH21" i="88"/>
  <c r="AI21" i="88"/>
  <c r="AJ21" i="88"/>
  <c r="AK21" i="88"/>
  <c r="AL21" i="88"/>
  <c r="AM21" i="88"/>
  <c r="AN21" i="88"/>
  <c r="AO21" i="88"/>
  <c r="AP21" i="88"/>
  <c r="AQ21" i="88"/>
  <c r="AR21" i="88"/>
  <c r="AS21" i="88"/>
  <c r="AT21" i="88"/>
  <c r="AU21" i="88"/>
  <c r="AV21" i="88"/>
  <c r="AW21" i="88"/>
  <c r="AX21" i="88"/>
  <c r="AY21" i="88"/>
  <c r="AZ21" i="88"/>
  <c r="BA21" i="88"/>
  <c r="C24" i="88"/>
  <c r="D24" i="88"/>
  <c r="E24" i="88"/>
  <c r="F24" i="88"/>
  <c r="G24" i="88"/>
  <c r="H24" i="88"/>
  <c r="I24" i="88"/>
  <c r="J24" i="88"/>
  <c r="K24" i="88"/>
  <c r="L24" i="88"/>
  <c r="M24" i="88"/>
  <c r="N24" i="88"/>
  <c r="O24" i="88"/>
  <c r="P24" i="88"/>
  <c r="Q24" i="88"/>
  <c r="R24" i="88"/>
  <c r="S24" i="88"/>
  <c r="T24" i="88"/>
  <c r="U24" i="88"/>
  <c r="V24" i="88"/>
  <c r="W24" i="88"/>
  <c r="X24" i="88"/>
  <c r="Y24" i="88"/>
  <c r="Z24" i="88"/>
  <c r="AA24" i="88"/>
  <c r="AB24" i="88"/>
  <c r="AC24" i="88"/>
  <c r="AD24" i="88"/>
  <c r="AE24" i="88"/>
  <c r="AF24" i="88"/>
  <c r="AG24" i="88"/>
  <c r="AH24" i="88"/>
  <c r="AI24" i="88"/>
  <c r="AJ24" i="88"/>
  <c r="AK24" i="88"/>
  <c r="AL24" i="88"/>
  <c r="AM24" i="88"/>
  <c r="AN24" i="88"/>
  <c r="AO24" i="88"/>
  <c r="AP24" i="88"/>
  <c r="AQ24" i="88"/>
  <c r="AR24" i="88"/>
  <c r="AS24" i="88"/>
  <c r="AT24" i="88"/>
  <c r="AU24" i="88"/>
  <c r="AV24" i="88"/>
  <c r="AW24" i="88"/>
  <c r="AX24" i="88"/>
  <c r="AY24" i="88"/>
  <c r="AZ24" i="88"/>
  <c r="BA24" i="88"/>
  <c r="C25" i="88"/>
  <c r="D25" i="88"/>
  <c r="E25" i="88"/>
  <c r="F25" i="88"/>
  <c r="G25" i="88"/>
  <c r="H25" i="88"/>
  <c r="I25" i="88"/>
  <c r="J25" i="88"/>
  <c r="K25" i="88"/>
  <c r="L25" i="88"/>
  <c r="M25" i="88"/>
  <c r="N25" i="88"/>
  <c r="O25" i="88"/>
  <c r="P25" i="88"/>
  <c r="Q25" i="88"/>
  <c r="R25" i="88"/>
  <c r="S25" i="88"/>
  <c r="T25" i="88"/>
  <c r="U25" i="88"/>
  <c r="V25" i="88"/>
  <c r="W25" i="88"/>
  <c r="X25" i="88"/>
  <c r="Y25" i="88"/>
  <c r="Z25" i="88"/>
  <c r="AA25" i="88"/>
  <c r="AB25" i="88"/>
  <c r="AC25" i="88"/>
  <c r="AD25" i="88"/>
  <c r="AE25" i="88"/>
  <c r="AF25" i="88"/>
  <c r="AG25" i="88"/>
  <c r="AH25" i="88"/>
  <c r="AI25" i="88"/>
  <c r="AJ25" i="88"/>
  <c r="AK25" i="88"/>
  <c r="AL25" i="88"/>
  <c r="AM25" i="88"/>
  <c r="AN25" i="88"/>
  <c r="AO25" i="88"/>
  <c r="AP25" i="88"/>
  <c r="AQ25" i="88"/>
  <c r="AR25" i="88"/>
  <c r="AS25" i="88"/>
  <c r="AT25" i="88"/>
  <c r="AU25" i="88"/>
  <c r="AV25" i="88"/>
  <c r="AW25" i="88"/>
  <c r="AX25" i="88"/>
  <c r="AY25" i="88"/>
  <c r="AZ25" i="88"/>
  <c r="BA25" i="88"/>
  <c r="C27" i="88"/>
  <c r="D27" i="88"/>
  <c r="E27" i="88"/>
  <c r="F27" i="88"/>
  <c r="G27" i="88"/>
  <c r="H27" i="88"/>
  <c r="I27" i="88"/>
  <c r="J27" i="88"/>
  <c r="K27" i="88"/>
  <c r="L27" i="88"/>
  <c r="M27" i="88"/>
  <c r="N27" i="88"/>
  <c r="O27" i="88"/>
  <c r="P27" i="88"/>
  <c r="Q27" i="88"/>
  <c r="R27" i="88"/>
  <c r="S27" i="88"/>
  <c r="T27" i="88"/>
  <c r="U27" i="88"/>
  <c r="V27" i="88"/>
  <c r="W27" i="88"/>
  <c r="X27" i="88"/>
  <c r="Y27" i="88"/>
  <c r="Z27" i="88"/>
  <c r="AA27" i="88"/>
  <c r="AB27" i="88"/>
  <c r="AC27" i="88"/>
  <c r="AD27" i="88"/>
  <c r="AE27" i="88"/>
  <c r="AF27" i="88"/>
  <c r="AG27" i="88"/>
  <c r="AH27" i="88"/>
  <c r="AI27" i="88"/>
  <c r="AJ27" i="88"/>
  <c r="AK27" i="88"/>
  <c r="AL27" i="88"/>
  <c r="AM27" i="88"/>
  <c r="AN27" i="88"/>
  <c r="AO27" i="88"/>
  <c r="AP27" i="88"/>
  <c r="AQ27" i="88"/>
  <c r="AR27" i="88"/>
  <c r="AS27" i="88"/>
  <c r="AT27" i="88"/>
  <c r="AU27" i="88"/>
  <c r="AV27" i="88"/>
  <c r="AW27" i="88"/>
  <c r="AX27" i="88"/>
  <c r="AY27" i="88"/>
  <c r="AZ27" i="88"/>
  <c r="BA27" i="88"/>
  <c r="C28" i="88"/>
  <c r="D28" i="88"/>
  <c r="E28" i="88"/>
  <c r="F28" i="88"/>
  <c r="G28" i="88"/>
  <c r="H28" i="88"/>
  <c r="I28" i="88"/>
  <c r="J28" i="88"/>
  <c r="K28" i="88"/>
  <c r="L28" i="88"/>
  <c r="M28" i="88"/>
  <c r="N28" i="88"/>
  <c r="O28" i="88"/>
  <c r="P28" i="88"/>
  <c r="Q28" i="88"/>
  <c r="R28" i="88"/>
  <c r="S28" i="88"/>
  <c r="T28" i="88"/>
  <c r="U28" i="88"/>
  <c r="V28" i="88"/>
  <c r="W28" i="88"/>
  <c r="X28" i="88"/>
  <c r="Y28" i="88"/>
  <c r="Z28" i="88"/>
  <c r="AA28" i="88"/>
  <c r="AB28" i="88"/>
  <c r="AC28" i="88"/>
  <c r="AD28" i="88"/>
  <c r="AE28" i="88"/>
  <c r="AF28" i="88"/>
  <c r="AG28" i="88"/>
  <c r="AH28" i="88"/>
  <c r="AI28" i="88"/>
  <c r="AJ28" i="88"/>
  <c r="AK28" i="88"/>
  <c r="AL28" i="88"/>
  <c r="AM28" i="88"/>
  <c r="AN28" i="88"/>
  <c r="AO28" i="88"/>
  <c r="AP28" i="88"/>
  <c r="AQ28" i="88"/>
  <c r="AR28" i="88"/>
  <c r="AS28" i="88"/>
  <c r="AT28" i="88"/>
  <c r="AU28" i="88"/>
  <c r="AV28" i="88"/>
  <c r="AW28" i="88"/>
  <c r="AX28" i="88"/>
  <c r="AY28" i="88"/>
  <c r="AZ28" i="88"/>
  <c r="BA28" i="88"/>
  <c r="C30" i="88"/>
  <c r="D30" i="88"/>
  <c r="E30" i="88"/>
  <c r="F30" i="88"/>
  <c r="G30" i="88"/>
  <c r="H30" i="88"/>
  <c r="I30" i="88"/>
  <c r="J30" i="88"/>
  <c r="K30" i="88"/>
  <c r="L30" i="88"/>
  <c r="M30" i="88"/>
  <c r="N30" i="88"/>
  <c r="O30" i="88"/>
  <c r="P30" i="88"/>
  <c r="Q30" i="88"/>
  <c r="R30" i="88"/>
  <c r="S30" i="88"/>
  <c r="T30" i="88"/>
  <c r="U30" i="88"/>
  <c r="V30" i="88"/>
  <c r="W30" i="88"/>
  <c r="X30" i="88"/>
  <c r="Y30" i="88"/>
  <c r="Z30" i="88"/>
  <c r="AA30" i="88"/>
  <c r="AB30" i="88"/>
  <c r="AC30" i="88"/>
  <c r="AD30" i="88"/>
  <c r="AE30" i="88"/>
  <c r="AF30" i="88"/>
  <c r="AG30" i="88"/>
  <c r="AH30" i="88"/>
  <c r="AI30" i="88"/>
  <c r="AJ30" i="88"/>
  <c r="AK30" i="88"/>
  <c r="AL30" i="88"/>
  <c r="AM30" i="88"/>
  <c r="AN30" i="88"/>
  <c r="AO30" i="88"/>
  <c r="AP30" i="88"/>
  <c r="AQ30" i="88"/>
  <c r="AR30" i="88"/>
  <c r="AS30" i="88"/>
  <c r="AT30" i="88"/>
  <c r="AU30" i="88"/>
  <c r="AV30" i="88"/>
  <c r="AW30" i="88"/>
  <c r="AX30" i="88"/>
  <c r="AY30" i="88"/>
  <c r="AZ30" i="88"/>
  <c r="BA30" i="88"/>
  <c r="C31" i="88"/>
  <c r="D31" i="88"/>
  <c r="E31" i="88"/>
  <c r="F31" i="88"/>
  <c r="G31" i="88"/>
  <c r="H31" i="88"/>
  <c r="I31" i="88"/>
  <c r="J31" i="88"/>
  <c r="K31" i="88"/>
  <c r="L31" i="88"/>
  <c r="M31" i="88"/>
  <c r="N31" i="88"/>
  <c r="O31" i="88"/>
  <c r="P31" i="88"/>
  <c r="Q31" i="88"/>
  <c r="R31" i="88"/>
  <c r="S31" i="88"/>
  <c r="T31" i="88"/>
  <c r="U31" i="88"/>
  <c r="V31" i="88"/>
  <c r="W31" i="88"/>
  <c r="X31" i="88"/>
  <c r="Y31" i="88"/>
  <c r="Z31" i="88"/>
  <c r="AA31" i="88"/>
  <c r="AB31" i="88"/>
  <c r="AC31" i="88"/>
  <c r="AD31" i="88"/>
  <c r="AE31" i="88"/>
  <c r="AF31" i="88"/>
  <c r="AG31" i="88"/>
  <c r="AH31" i="88"/>
  <c r="AI31" i="88"/>
  <c r="AJ31" i="88"/>
  <c r="AK31" i="88"/>
  <c r="AL31" i="88"/>
  <c r="AM31" i="88"/>
  <c r="AN31" i="88"/>
  <c r="AO31" i="88"/>
  <c r="AP31" i="88"/>
  <c r="AQ31" i="88"/>
  <c r="AR31" i="88"/>
  <c r="AS31" i="88"/>
  <c r="AT31" i="88"/>
  <c r="AU31" i="88"/>
  <c r="AV31" i="88"/>
  <c r="AW31" i="88"/>
  <c r="AX31" i="88"/>
  <c r="AY31" i="88"/>
  <c r="AZ31" i="88"/>
  <c r="BA31" i="88"/>
  <c r="C33" i="88"/>
  <c r="D33" i="88"/>
  <c r="E33" i="88"/>
  <c r="F33" i="88"/>
  <c r="G33" i="88"/>
  <c r="H33" i="88"/>
  <c r="I33" i="88"/>
  <c r="J33" i="88"/>
  <c r="K33" i="88"/>
  <c r="L33" i="88"/>
  <c r="M33" i="88"/>
  <c r="N33" i="88"/>
  <c r="O33" i="88"/>
  <c r="P33" i="88"/>
  <c r="Q33" i="88"/>
  <c r="R33" i="88"/>
  <c r="S33" i="88"/>
  <c r="T33" i="88"/>
  <c r="U33" i="88"/>
  <c r="V33" i="88"/>
  <c r="W33" i="88"/>
  <c r="X33" i="88"/>
  <c r="Y33" i="88"/>
  <c r="Z33" i="88"/>
  <c r="AA33" i="88"/>
  <c r="AB33" i="88"/>
  <c r="AC33" i="88"/>
  <c r="AD33" i="88"/>
  <c r="AE33" i="88"/>
  <c r="AF33" i="88"/>
  <c r="AG33" i="88"/>
  <c r="AH33" i="88"/>
  <c r="AI33" i="88"/>
  <c r="AJ33" i="88"/>
  <c r="AK33" i="88"/>
  <c r="AL33" i="88"/>
  <c r="AM33" i="88"/>
  <c r="AN33" i="88"/>
  <c r="AO33" i="88"/>
  <c r="AP33" i="88"/>
  <c r="AQ33" i="88"/>
  <c r="AR33" i="88"/>
  <c r="AS33" i="88"/>
  <c r="AT33" i="88"/>
  <c r="AU33" i="88"/>
  <c r="AV33" i="88"/>
  <c r="AW33" i="88"/>
  <c r="AX33" i="88"/>
  <c r="AY33" i="88"/>
  <c r="AZ33" i="88"/>
  <c r="BA33" i="88"/>
  <c r="C34" i="88"/>
  <c r="D34" i="88"/>
  <c r="E34" i="88"/>
  <c r="F34" i="88"/>
  <c r="G34" i="88"/>
  <c r="H34" i="88"/>
  <c r="I34" i="88"/>
  <c r="J34" i="88"/>
  <c r="K34" i="88"/>
  <c r="L34" i="88"/>
  <c r="M34" i="88"/>
  <c r="N34" i="88"/>
  <c r="O34" i="88"/>
  <c r="P34" i="88"/>
  <c r="Q34" i="88"/>
  <c r="R34" i="88"/>
  <c r="S34" i="88"/>
  <c r="T34" i="88"/>
  <c r="U34" i="88"/>
  <c r="V34" i="88"/>
  <c r="W34" i="88"/>
  <c r="X34" i="88"/>
  <c r="Y34" i="88"/>
  <c r="Z34" i="88"/>
  <c r="AA34" i="88"/>
  <c r="AB34" i="88"/>
  <c r="AC34" i="88"/>
  <c r="AD34" i="88"/>
  <c r="AE34" i="88"/>
  <c r="AF34" i="88"/>
  <c r="AG34" i="88"/>
  <c r="AH34" i="88"/>
  <c r="AI34" i="88"/>
  <c r="AJ34" i="88"/>
  <c r="AK34" i="88"/>
  <c r="AL34" i="88"/>
  <c r="AM34" i="88"/>
  <c r="AN34" i="88"/>
  <c r="AO34" i="88"/>
  <c r="AP34" i="88"/>
  <c r="AQ34" i="88"/>
  <c r="AR34" i="88"/>
  <c r="AS34" i="88"/>
  <c r="AT34" i="88"/>
  <c r="AU34" i="88"/>
  <c r="AV34" i="88"/>
  <c r="AW34" i="88"/>
  <c r="AX34" i="88"/>
  <c r="AY34" i="88"/>
  <c r="AZ34" i="88"/>
  <c r="BA34" i="88"/>
  <c r="C36" i="88"/>
  <c r="D36" i="88"/>
  <c r="E36" i="88"/>
  <c r="F36" i="88"/>
  <c r="G36" i="88"/>
  <c r="H36" i="88"/>
  <c r="I36" i="88"/>
  <c r="J36" i="88"/>
  <c r="K36" i="88"/>
  <c r="L36" i="88"/>
  <c r="M36" i="88"/>
  <c r="N36" i="88"/>
  <c r="O36" i="88"/>
  <c r="P36" i="88"/>
  <c r="Q36" i="88"/>
  <c r="R36" i="88"/>
  <c r="S36" i="88"/>
  <c r="T36" i="88"/>
  <c r="U36" i="88"/>
  <c r="V36" i="88"/>
  <c r="W36" i="88"/>
  <c r="X36" i="88"/>
  <c r="Y36" i="88"/>
  <c r="Z36" i="88"/>
  <c r="AA36" i="88"/>
  <c r="AB36" i="88"/>
  <c r="AC36" i="88"/>
  <c r="AD36" i="88"/>
  <c r="AE36" i="88"/>
  <c r="AF36" i="88"/>
  <c r="AG36" i="88"/>
  <c r="AH36" i="88"/>
  <c r="AI36" i="88"/>
  <c r="AJ36" i="88"/>
  <c r="AK36" i="88"/>
  <c r="AL36" i="88"/>
  <c r="AM36" i="88"/>
  <c r="AN36" i="88"/>
  <c r="AO36" i="88"/>
  <c r="AP36" i="88"/>
  <c r="AQ36" i="88"/>
  <c r="AR36" i="88"/>
  <c r="AS36" i="88"/>
  <c r="AT36" i="88"/>
  <c r="AU36" i="88"/>
  <c r="AV36" i="88"/>
  <c r="AW36" i="88"/>
  <c r="AX36" i="88"/>
  <c r="AY36" i="88"/>
  <c r="AZ36" i="88"/>
  <c r="BA36" i="88"/>
  <c r="C37" i="88"/>
  <c r="D37" i="88"/>
  <c r="E37" i="88"/>
  <c r="F37" i="88"/>
  <c r="G37" i="88"/>
  <c r="H37" i="88"/>
  <c r="I37" i="88"/>
  <c r="J37" i="88"/>
  <c r="K37" i="88"/>
  <c r="L37" i="88"/>
  <c r="M37" i="88"/>
  <c r="N37" i="88"/>
  <c r="O37" i="88"/>
  <c r="P37" i="88"/>
  <c r="Q37" i="88"/>
  <c r="R37" i="88"/>
  <c r="S37" i="88"/>
  <c r="T37" i="88"/>
  <c r="U37" i="88"/>
  <c r="V37" i="88"/>
  <c r="W37" i="88"/>
  <c r="X37" i="88"/>
  <c r="Y37" i="88"/>
  <c r="Z37" i="88"/>
  <c r="AA37" i="88"/>
  <c r="AB37" i="88"/>
  <c r="AC37" i="88"/>
  <c r="AD37" i="88"/>
  <c r="AE37" i="88"/>
  <c r="AF37" i="88"/>
  <c r="AG37" i="88"/>
  <c r="AH37" i="88"/>
  <c r="AI37" i="88"/>
  <c r="AJ37" i="88"/>
  <c r="AK37" i="88"/>
  <c r="AL37" i="88"/>
  <c r="AM37" i="88"/>
  <c r="AN37" i="88"/>
  <c r="AO37" i="88"/>
  <c r="AP37" i="88"/>
  <c r="AQ37" i="88"/>
  <c r="AR37" i="88"/>
  <c r="AS37" i="88"/>
  <c r="AT37" i="88"/>
  <c r="AU37" i="88"/>
  <c r="AV37" i="88"/>
  <c r="AW37" i="88"/>
  <c r="AX37" i="88"/>
  <c r="AY37" i="88"/>
  <c r="AZ37" i="88"/>
  <c r="BA37" i="88"/>
  <c r="C39" i="88"/>
  <c r="D39" i="88"/>
  <c r="E39" i="88"/>
  <c r="F39" i="88"/>
  <c r="G39" i="88"/>
  <c r="H39" i="88"/>
  <c r="I39" i="88"/>
  <c r="J39" i="88"/>
  <c r="K39" i="88"/>
  <c r="L39" i="88"/>
  <c r="M39" i="88"/>
  <c r="N39" i="88"/>
  <c r="O39" i="88"/>
  <c r="P39" i="88"/>
  <c r="Q39" i="88"/>
  <c r="R39" i="88"/>
  <c r="S39" i="88"/>
  <c r="T39" i="88"/>
  <c r="U39" i="88"/>
  <c r="V39" i="88"/>
  <c r="W39" i="88"/>
  <c r="X39" i="88"/>
  <c r="Y39" i="88"/>
  <c r="Z39" i="88"/>
  <c r="AA39" i="88"/>
  <c r="AB39" i="88"/>
  <c r="AC39" i="88"/>
  <c r="AD39" i="88"/>
  <c r="AE39" i="88"/>
  <c r="AF39" i="88"/>
  <c r="AG39" i="88"/>
  <c r="AH39" i="88"/>
  <c r="AI39" i="88"/>
  <c r="AJ39" i="88"/>
  <c r="AK39" i="88"/>
  <c r="AL39" i="88"/>
  <c r="AM39" i="88"/>
  <c r="AN39" i="88"/>
  <c r="AO39" i="88"/>
  <c r="AP39" i="88"/>
  <c r="AQ39" i="88"/>
  <c r="AR39" i="88"/>
  <c r="AS39" i="88"/>
  <c r="AT39" i="88"/>
  <c r="AU39" i="88"/>
  <c r="AV39" i="88"/>
  <c r="AW39" i="88"/>
  <c r="AX39" i="88"/>
  <c r="AY39" i="88"/>
  <c r="AZ39" i="88"/>
  <c r="BA39" i="88"/>
  <c r="C40" i="88"/>
  <c r="D40" i="88"/>
  <c r="E40" i="88"/>
  <c r="F40" i="88"/>
  <c r="G40" i="88"/>
  <c r="H40" i="88"/>
  <c r="I40" i="88"/>
  <c r="J40" i="88"/>
  <c r="K40" i="88"/>
  <c r="L40" i="88"/>
  <c r="M40" i="88"/>
  <c r="N40" i="88"/>
  <c r="O40" i="88"/>
  <c r="P40" i="88"/>
  <c r="Q40" i="88"/>
  <c r="R40" i="88"/>
  <c r="S40" i="88"/>
  <c r="T40" i="88"/>
  <c r="U40" i="88"/>
  <c r="V40" i="88"/>
  <c r="W40" i="88"/>
  <c r="X40" i="88"/>
  <c r="Y40" i="88"/>
  <c r="Z40" i="88"/>
  <c r="AA40" i="88"/>
  <c r="AB40" i="88"/>
  <c r="AC40" i="88"/>
  <c r="AD40" i="88"/>
  <c r="AE40" i="88"/>
  <c r="AF40" i="88"/>
  <c r="AG40" i="88"/>
  <c r="AH40" i="88"/>
  <c r="AI40" i="88"/>
  <c r="AJ40" i="88"/>
  <c r="AK40" i="88"/>
  <c r="AL40" i="88"/>
  <c r="AM40" i="88"/>
  <c r="AN40" i="88"/>
  <c r="AO40" i="88"/>
  <c r="AP40" i="88"/>
  <c r="AQ40" i="88"/>
  <c r="AR40" i="88"/>
  <c r="AS40" i="88"/>
  <c r="AT40" i="88"/>
  <c r="AU40" i="88"/>
  <c r="AV40" i="88"/>
  <c r="AW40" i="88"/>
  <c r="AX40" i="88"/>
  <c r="AY40" i="88"/>
  <c r="AZ40" i="88"/>
  <c r="BA40" i="88"/>
  <c r="C5" i="12"/>
  <c r="D5" i="12"/>
  <c r="E5" i="12"/>
  <c r="F5" i="12"/>
  <c r="G5" i="12"/>
  <c r="H5" i="12"/>
  <c r="I5" i="12"/>
  <c r="J5" i="12"/>
  <c r="K5" i="12"/>
  <c r="L5" i="12"/>
  <c r="M5" i="12"/>
  <c r="N5" i="12"/>
  <c r="O5" i="12"/>
  <c r="P5" i="12"/>
  <c r="Q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AI8" i="12"/>
  <c r="AJ8" i="12"/>
  <c r="AK8" i="12"/>
  <c r="AL8" i="12"/>
  <c r="AM8" i="12"/>
  <c r="AN8" i="12"/>
  <c r="AO8" i="12"/>
  <c r="AP8" i="12"/>
  <c r="AQ8" i="12"/>
  <c r="AR8" i="12"/>
  <c r="AS8" i="12"/>
  <c r="AT8" i="12"/>
  <c r="AU8" i="12"/>
  <c r="AV8" i="12"/>
  <c r="AW8" i="12"/>
  <c r="AX8" i="12"/>
  <c r="AY8" i="12"/>
  <c r="AZ8" i="12"/>
  <c r="BA8"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AH9" i="12"/>
  <c r="AI9" i="12"/>
  <c r="AJ9" i="12"/>
  <c r="AK9" i="12"/>
  <c r="AL9" i="12"/>
  <c r="AM9" i="12"/>
  <c r="AN9" i="12"/>
  <c r="AO9" i="12"/>
  <c r="AP9" i="12"/>
  <c r="AQ9" i="12"/>
  <c r="AR9" i="12"/>
  <c r="AS9" i="12"/>
  <c r="AT9" i="12"/>
  <c r="AU9" i="12"/>
  <c r="AV9" i="12"/>
  <c r="AW9" i="12"/>
  <c r="AX9" i="12"/>
  <c r="AY9" i="12"/>
  <c r="AZ9" i="12"/>
  <c r="BA9"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AI11" i="12"/>
  <c r="AJ11" i="12"/>
  <c r="AK11" i="12"/>
  <c r="AL11" i="12"/>
  <c r="AM11" i="12"/>
  <c r="AN11" i="12"/>
  <c r="AO11" i="12"/>
  <c r="AP11" i="12"/>
  <c r="AQ11" i="12"/>
  <c r="AR11" i="12"/>
  <c r="AS11" i="12"/>
  <c r="AT11" i="12"/>
  <c r="AU11" i="12"/>
  <c r="AV11" i="12"/>
  <c r="AW11" i="12"/>
  <c r="AX11" i="12"/>
  <c r="AY11" i="12"/>
  <c r="AZ11" i="12"/>
  <c r="BA11"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S17" i="12"/>
  <c r="AT17" i="12"/>
  <c r="AU17" i="12"/>
  <c r="AV17" i="12"/>
  <c r="AW17" i="12"/>
  <c r="AX17" i="12"/>
  <c r="AY17" i="12"/>
  <c r="AZ17" i="12"/>
  <c r="BA17"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C20" i="12"/>
  <c r="D20" i="12"/>
  <c r="E20" i="12"/>
  <c r="F20" i="12"/>
  <c r="G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C24" i="12"/>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F25" i="12"/>
  <c r="AG25" i="12"/>
  <c r="AH25" i="12"/>
  <c r="AI25" i="12"/>
  <c r="AJ25" i="12"/>
  <c r="AK25" i="12"/>
  <c r="AL25" i="12"/>
  <c r="AM25" i="12"/>
  <c r="AN25" i="12"/>
  <c r="AO25" i="12"/>
  <c r="AP25" i="12"/>
  <c r="AQ25" i="12"/>
  <c r="AR25" i="12"/>
  <c r="AS25" i="12"/>
  <c r="AT25" i="12"/>
  <c r="AU25" i="12"/>
  <c r="AV25" i="12"/>
  <c r="AW25" i="12"/>
  <c r="AX25" i="12"/>
  <c r="AY25" i="12"/>
  <c r="AZ25" i="12"/>
  <c r="BA25" i="12"/>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AT27" i="12"/>
  <c r="AU27" i="12"/>
  <c r="AV27" i="12"/>
  <c r="AW27" i="12"/>
  <c r="AX27" i="12"/>
  <c r="AY27" i="12"/>
  <c r="AZ27" i="12"/>
  <c r="BA27" i="12"/>
  <c r="C28" i="12"/>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AT28" i="12"/>
  <c r="AU28" i="12"/>
  <c r="AV28" i="12"/>
  <c r="AW28" i="12"/>
  <c r="AX28" i="12"/>
  <c r="AY28" i="12"/>
  <c r="AZ28" i="12"/>
  <c r="BA28" i="12"/>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W30" i="12"/>
  <c r="AX30" i="12"/>
  <c r="AY30" i="12"/>
  <c r="AZ30" i="12"/>
  <c r="BA30" i="12"/>
  <c r="C31"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AT31" i="12"/>
  <c r="AU31" i="12"/>
  <c r="AV31" i="12"/>
  <c r="AW31" i="12"/>
  <c r="AX31" i="12"/>
  <c r="AY31" i="12"/>
  <c r="AZ31" i="12"/>
  <c r="BA31" i="12"/>
  <c r="C33"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C34"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C36"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C37"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C39"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C5" i="95"/>
  <c r="D5" i="95"/>
  <c r="E5" i="95"/>
  <c r="F5" i="95"/>
  <c r="G5" i="95"/>
  <c r="H5" i="95"/>
  <c r="I5" i="95"/>
  <c r="J5" i="95"/>
  <c r="K5" i="95"/>
  <c r="L5" i="95"/>
  <c r="M5" i="95"/>
  <c r="N5" i="95"/>
  <c r="O5" i="95"/>
  <c r="P5" i="95"/>
  <c r="Q5" i="95"/>
  <c r="R5" i="95"/>
  <c r="S5" i="95"/>
  <c r="C6" i="95"/>
  <c r="D6" i="95"/>
  <c r="E6" i="95"/>
  <c r="F6" i="95"/>
  <c r="G6" i="95"/>
  <c r="H6" i="95"/>
  <c r="I6" i="95"/>
  <c r="J6" i="95"/>
  <c r="K6" i="95"/>
  <c r="L6" i="95"/>
  <c r="M6" i="95"/>
  <c r="N6" i="95"/>
  <c r="O6" i="95"/>
  <c r="P6" i="95"/>
  <c r="Q6" i="95"/>
  <c r="R6" i="95"/>
  <c r="S6" i="95"/>
  <c r="C8" i="95"/>
  <c r="D8" i="95"/>
  <c r="E8" i="95"/>
  <c r="F8" i="95"/>
  <c r="G8" i="95"/>
  <c r="H8" i="95"/>
  <c r="I8" i="95"/>
  <c r="J8" i="95"/>
  <c r="K8" i="95"/>
  <c r="L8" i="95"/>
  <c r="M8" i="95"/>
  <c r="N8" i="95"/>
  <c r="O8" i="95"/>
  <c r="P8" i="95"/>
  <c r="Q8" i="95"/>
  <c r="R8" i="95"/>
  <c r="S8" i="95"/>
  <c r="C9" i="95"/>
  <c r="D9" i="95"/>
  <c r="E9" i="95"/>
  <c r="F9" i="95"/>
  <c r="G9" i="95"/>
  <c r="H9" i="95"/>
  <c r="I9" i="95"/>
  <c r="J9" i="95"/>
  <c r="K9" i="95"/>
  <c r="L9" i="95"/>
  <c r="M9" i="95"/>
  <c r="N9" i="95"/>
  <c r="O9" i="95"/>
  <c r="P9" i="95"/>
  <c r="Q9" i="95"/>
  <c r="R9" i="95"/>
  <c r="S9" i="95"/>
  <c r="C11" i="95"/>
  <c r="D11" i="95"/>
  <c r="E11" i="95"/>
  <c r="F11" i="95"/>
  <c r="G11" i="95"/>
  <c r="H11" i="95"/>
  <c r="I11" i="95"/>
  <c r="J11" i="95"/>
  <c r="K11" i="95"/>
  <c r="L11" i="95"/>
  <c r="M11" i="95"/>
  <c r="N11" i="95"/>
  <c r="O11" i="95"/>
  <c r="P11" i="95"/>
  <c r="Q11" i="95"/>
  <c r="R11" i="95"/>
  <c r="S11" i="95"/>
  <c r="C12" i="95"/>
  <c r="D12" i="95"/>
  <c r="E12" i="95"/>
  <c r="F12" i="95"/>
  <c r="G12" i="95"/>
  <c r="H12" i="95"/>
  <c r="I12" i="95"/>
  <c r="J12" i="95"/>
  <c r="K12" i="95"/>
  <c r="L12" i="95"/>
  <c r="M12" i="95"/>
  <c r="N12" i="95"/>
  <c r="O12" i="95"/>
  <c r="P12" i="95"/>
  <c r="Q12" i="95"/>
  <c r="R12" i="95"/>
  <c r="S12" i="95"/>
  <c r="C14" i="95"/>
  <c r="D14" i="95"/>
  <c r="E14" i="95"/>
  <c r="F14" i="95"/>
  <c r="G14" i="95"/>
  <c r="H14" i="95"/>
  <c r="I14" i="95"/>
  <c r="J14" i="95"/>
  <c r="K14" i="95"/>
  <c r="L14" i="95"/>
  <c r="M14" i="95"/>
  <c r="N14" i="95"/>
  <c r="O14" i="95"/>
  <c r="P14" i="95"/>
  <c r="Q14" i="95"/>
  <c r="R14" i="95"/>
  <c r="S14" i="95"/>
  <c r="C15" i="95"/>
  <c r="D15" i="95"/>
  <c r="E15" i="95"/>
  <c r="F15" i="95"/>
  <c r="G15" i="95"/>
  <c r="H15" i="95"/>
  <c r="I15" i="95"/>
  <c r="J15" i="95"/>
  <c r="K15" i="95"/>
  <c r="L15" i="95"/>
  <c r="M15" i="95"/>
  <c r="N15" i="95"/>
  <c r="O15" i="95"/>
  <c r="P15" i="95"/>
  <c r="Q15" i="95"/>
  <c r="R15" i="95"/>
  <c r="S15" i="95"/>
  <c r="C17" i="95"/>
  <c r="D17" i="95"/>
  <c r="E17" i="95"/>
  <c r="F17" i="95"/>
  <c r="G17" i="95"/>
  <c r="H17" i="95"/>
  <c r="I17" i="95"/>
  <c r="J17" i="95"/>
  <c r="K17" i="95"/>
  <c r="L17" i="95"/>
  <c r="M17" i="95"/>
  <c r="N17" i="95"/>
  <c r="O17" i="95"/>
  <c r="P17" i="95"/>
  <c r="Q17" i="95"/>
  <c r="R17" i="95"/>
  <c r="S17" i="95"/>
  <c r="C18" i="95"/>
  <c r="D18" i="95"/>
  <c r="E18" i="95"/>
  <c r="F18" i="95"/>
  <c r="G18" i="95"/>
  <c r="H18" i="95"/>
  <c r="I18" i="95"/>
  <c r="J18" i="95"/>
  <c r="K18" i="95"/>
  <c r="L18" i="95"/>
  <c r="M18" i="95"/>
  <c r="N18" i="95"/>
  <c r="O18" i="95"/>
  <c r="P18" i="95"/>
  <c r="Q18" i="95"/>
  <c r="R18" i="95"/>
  <c r="S18" i="95"/>
  <c r="C20" i="95"/>
  <c r="D20" i="95"/>
  <c r="E20" i="95"/>
  <c r="F20" i="95"/>
  <c r="G20" i="95"/>
  <c r="H20" i="95"/>
  <c r="I20" i="95"/>
  <c r="J20" i="95"/>
  <c r="K20" i="95"/>
  <c r="L20" i="95"/>
  <c r="M20" i="95"/>
  <c r="N20" i="95"/>
  <c r="O20" i="95"/>
  <c r="P20" i="95"/>
  <c r="Q20" i="95"/>
  <c r="R20" i="95"/>
  <c r="S20" i="95"/>
  <c r="C21" i="95"/>
  <c r="D21" i="95"/>
  <c r="E21" i="95"/>
  <c r="F21" i="95"/>
  <c r="G21" i="95"/>
  <c r="H21" i="95"/>
  <c r="I21" i="95"/>
  <c r="J21" i="95"/>
  <c r="K21" i="95"/>
  <c r="L21" i="95"/>
  <c r="M21" i="95"/>
  <c r="N21" i="95"/>
  <c r="O21" i="95"/>
  <c r="P21" i="95"/>
  <c r="Q21" i="95"/>
  <c r="R21" i="95"/>
  <c r="S21" i="95"/>
  <c r="C23" i="95"/>
  <c r="D23" i="95"/>
  <c r="E23" i="95"/>
  <c r="F23" i="95"/>
  <c r="G23" i="95"/>
  <c r="H23" i="95"/>
  <c r="I23" i="95"/>
  <c r="J23" i="95"/>
  <c r="K23" i="95"/>
  <c r="L23" i="95"/>
  <c r="M23" i="95"/>
  <c r="N23" i="95"/>
  <c r="O23" i="95"/>
  <c r="P23" i="95"/>
  <c r="Q23" i="95"/>
  <c r="R23" i="95"/>
  <c r="S23" i="95"/>
  <c r="C24" i="95"/>
  <c r="D24" i="95"/>
  <c r="E24" i="95"/>
  <c r="F24" i="95"/>
  <c r="G24" i="95"/>
  <c r="H24" i="95"/>
  <c r="I24" i="95"/>
  <c r="J24" i="95"/>
  <c r="K24" i="95"/>
  <c r="L24" i="95"/>
  <c r="M24" i="95"/>
  <c r="N24" i="95"/>
  <c r="O24" i="95"/>
  <c r="P24" i="95"/>
  <c r="Q24" i="95"/>
  <c r="R24" i="95"/>
  <c r="S24" i="95"/>
  <c r="C26" i="95"/>
  <c r="D26" i="95"/>
  <c r="E26" i="95"/>
  <c r="F26" i="95"/>
  <c r="G26" i="95"/>
  <c r="H26" i="95"/>
  <c r="I26" i="95"/>
  <c r="J26" i="95"/>
  <c r="K26" i="95"/>
  <c r="L26" i="95"/>
  <c r="M26" i="95"/>
  <c r="N26" i="95"/>
  <c r="O26" i="95"/>
  <c r="P26" i="95"/>
  <c r="Q26" i="95"/>
  <c r="R26" i="95"/>
  <c r="S26" i="95"/>
  <c r="C27" i="95"/>
  <c r="D27" i="95"/>
  <c r="E27" i="95"/>
  <c r="F27" i="95"/>
  <c r="G27" i="95"/>
  <c r="H27" i="95"/>
  <c r="I27" i="95"/>
  <c r="J27" i="95"/>
  <c r="K27" i="95"/>
  <c r="L27" i="95"/>
  <c r="M27" i="95"/>
  <c r="N27" i="95"/>
  <c r="O27" i="95"/>
  <c r="P27" i="95"/>
  <c r="Q27" i="95"/>
  <c r="R27" i="95"/>
  <c r="S27" i="95"/>
  <c r="C29" i="95"/>
  <c r="D29" i="95"/>
  <c r="E29" i="95"/>
  <c r="F29" i="95"/>
  <c r="G29" i="95"/>
  <c r="H29" i="95"/>
  <c r="I29" i="95"/>
  <c r="J29" i="95"/>
  <c r="K29" i="95"/>
  <c r="L29" i="95"/>
  <c r="M29" i="95"/>
  <c r="N29" i="95"/>
  <c r="O29" i="95"/>
  <c r="P29" i="95"/>
  <c r="Q29" i="95"/>
  <c r="R29" i="95"/>
  <c r="S29" i="95"/>
  <c r="C30" i="95"/>
  <c r="D30" i="95"/>
  <c r="E30" i="95"/>
  <c r="F30" i="95"/>
  <c r="G30" i="95"/>
  <c r="H30" i="95"/>
  <c r="I30" i="95"/>
  <c r="J30" i="95"/>
  <c r="K30" i="95"/>
  <c r="L30" i="95"/>
  <c r="M30" i="95"/>
  <c r="N30" i="95"/>
  <c r="O30" i="95"/>
  <c r="P30" i="95"/>
  <c r="Q30" i="95"/>
  <c r="R30" i="95"/>
  <c r="S30" i="95"/>
  <c r="C32" i="95"/>
  <c r="D32" i="95"/>
  <c r="E32" i="95"/>
  <c r="F32" i="95"/>
  <c r="G32" i="95"/>
  <c r="H32" i="95"/>
  <c r="I32" i="95"/>
  <c r="J32" i="95"/>
  <c r="K32" i="95"/>
  <c r="L32" i="95"/>
  <c r="M32" i="95"/>
  <c r="N32" i="95"/>
  <c r="O32" i="95"/>
  <c r="P32" i="95"/>
  <c r="Q32" i="95"/>
  <c r="R32" i="95"/>
  <c r="S32" i="95"/>
  <c r="C33" i="95"/>
  <c r="D33" i="95"/>
  <c r="E33" i="95"/>
  <c r="F33" i="95"/>
  <c r="G33" i="95"/>
  <c r="H33" i="95"/>
  <c r="I33" i="95"/>
  <c r="J33" i="95"/>
  <c r="K33" i="95"/>
  <c r="L33" i="95"/>
  <c r="M33" i="95"/>
  <c r="N33" i="95"/>
  <c r="O33" i="95"/>
  <c r="P33" i="95"/>
  <c r="Q33" i="95"/>
  <c r="R33" i="95"/>
  <c r="S33" i="95"/>
  <c r="C35" i="95"/>
  <c r="D35" i="95"/>
  <c r="E35" i="95"/>
  <c r="F35" i="95"/>
  <c r="G35" i="95"/>
  <c r="H35" i="95"/>
  <c r="I35" i="95"/>
  <c r="J35" i="95"/>
  <c r="K35" i="95"/>
  <c r="L35" i="95"/>
  <c r="M35" i="95"/>
  <c r="N35" i="95"/>
  <c r="O35" i="95"/>
  <c r="P35" i="95"/>
  <c r="Q35" i="95"/>
  <c r="R35" i="95"/>
  <c r="S35" i="95"/>
  <c r="C36" i="95"/>
  <c r="D36" i="95"/>
  <c r="E36" i="95"/>
  <c r="F36" i="95"/>
  <c r="G36" i="95"/>
  <c r="H36" i="95"/>
  <c r="I36" i="95"/>
  <c r="J36" i="95"/>
  <c r="K36" i="95"/>
  <c r="L36" i="95"/>
  <c r="M36" i="95"/>
  <c r="N36" i="95"/>
  <c r="O36" i="95"/>
  <c r="P36" i="95"/>
  <c r="Q36" i="95"/>
  <c r="R36" i="95"/>
  <c r="S36" i="95"/>
  <c r="C38" i="95"/>
  <c r="D38" i="95"/>
  <c r="E38" i="95"/>
  <c r="F38" i="95"/>
  <c r="G38" i="95"/>
  <c r="H38" i="95"/>
  <c r="I38" i="95"/>
  <c r="J38" i="95"/>
  <c r="K38" i="95"/>
  <c r="L38" i="95"/>
  <c r="M38" i="95"/>
  <c r="N38" i="95"/>
  <c r="O38" i="95"/>
  <c r="P38" i="95"/>
  <c r="Q38" i="95"/>
  <c r="R38" i="95"/>
  <c r="S38" i="95"/>
  <c r="C39" i="95"/>
  <c r="D39" i="95"/>
  <c r="E39" i="95"/>
  <c r="F39" i="95"/>
  <c r="G39" i="95"/>
  <c r="H39" i="95"/>
  <c r="I39" i="95"/>
  <c r="J39" i="95"/>
  <c r="K39" i="95"/>
  <c r="L39" i="95"/>
  <c r="M39" i="95"/>
  <c r="N39" i="95"/>
  <c r="O39" i="95"/>
  <c r="P39" i="95"/>
  <c r="Q39" i="95"/>
  <c r="R39" i="95"/>
  <c r="S39" i="95"/>
  <c r="C5" i="96"/>
  <c r="D5" i="96"/>
  <c r="E5" i="96"/>
  <c r="F5" i="96"/>
  <c r="G5" i="96"/>
  <c r="H5" i="96"/>
  <c r="I5" i="96"/>
  <c r="J5" i="96"/>
  <c r="K5" i="96"/>
  <c r="L5" i="96"/>
  <c r="M5" i="96"/>
  <c r="N5" i="96"/>
  <c r="O5" i="96"/>
  <c r="P5" i="96"/>
  <c r="Q5" i="96"/>
  <c r="R5" i="96"/>
  <c r="S5" i="96"/>
  <c r="C6" i="96"/>
  <c r="D6" i="96"/>
  <c r="E6" i="96"/>
  <c r="F6" i="96"/>
  <c r="G6" i="96"/>
  <c r="H6" i="96"/>
  <c r="I6" i="96"/>
  <c r="J6" i="96"/>
  <c r="K6" i="96"/>
  <c r="L6" i="96"/>
  <c r="M6" i="96"/>
  <c r="N6" i="96"/>
  <c r="O6" i="96"/>
  <c r="P6" i="96"/>
  <c r="Q6" i="96"/>
  <c r="R6" i="96"/>
  <c r="S6" i="96"/>
  <c r="C8" i="96"/>
  <c r="D8" i="96"/>
  <c r="E8" i="96"/>
  <c r="F8" i="96"/>
  <c r="G8" i="96"/>
  <c r="H8" i="96"/>
  <c r="I8" i="96"/>
  <c r="J8" i="96"/>
  <c r="K8" i="96"/>
  <c r="L8" i="96"/>
  <c r="M8" i="96"/>
  <c r="N8" i="96"/>
  <c r="O8" i="96"/>
  <c r="P8" i="96"/>
  <c r="Q8" i="96"/>
  <c r="R8" i="96"/>
  <c r="S8" i="96"/>
  <c r="C9" i="96"/>
  <c r="D9" i="96"/>
  <c r="E9" i="96"/>
  <c r="F9" i="96"/>
  <c r="G9" i="96"/>
  <c r="H9" i="96"/>
  <c r="I9" i="96"/>
  <c r="J9" i="96"/>
  <c r="K9" i="96"/>
  <c r="L9" i="96"/>
  <c r="M9" i="96"/>
  <c r="N9" i="96"/>
  <c r="O9" i="96"/>
  <c r="P9" i="96"/>
  <c r="Q9" i="96"/>
  <c r="R9" i="96"/>
  <c r="S9" i="96"/>
  <c r="C11" i="96"/>
  <c r="D11" i="96"/>
  <c r="E11" i="96"/>
  <c r="F11" i="96"/>
  <c r="G11" i="96"/>
  <c r="H11" i="96"/>
  <c r="I11" i="96"/>
  <c r="J11" i="96"/>
  <c r="K11" i="96"/>
  <c r="L11" i="96"/>
  <c r="M11" i="96"/>
  <c r="N11" i="96"/>
  <c r="O11" i="96"/>
  <c r="P11" i="96"/>
  <c r="Q11" i="96"/>
  <c r="R11" i="96"/>
  <c r="S11" i="96"/>
  <c r="C12" i="96"/>
  <c r="D12" i="96"/>
  <c r="E12" i="96"/>
  <c r="F12" i="96"/>
  <c r="G12" i="96"/>
  <c r="H12" i="96"/>
  <c r="I12" i="96"/>
  <c r="J12" i="96"/>
  <c r="K12" i="96"/>
  <c r="L12" i="96"/>
  <c r="M12" i="96"/>
  <c r="N12" i="96"/>
  <c r="O12" i="96"/>
  <c r="P12" i="96"/>
  <c r="Q12" i="96"/>
  <c r="R12" i="96"/>
  <c r="S12" i="96"/>
  <c r="C14" i="96"/>
  <c r="D14" i="96"/>
  <c r="E14" i="96"/>
  <c r="F14" i="96"/>
  <c r="G14" i="96"/>
  <c r="H14" i="96"/>
  <c r="I14" i="96"/>
  <c r="J14" i="96"/>
  <c r="K14" i="96"/>
  <c r="L14" i="96"/>
  <c r="M14" i="96"/>
  <c r="N14" i="96"/>
  <c r="O14" i="96"/>
  <c r="P14" i="96"/>
  <c r="Q14" i="96"/>
  <c r="R14" i="96"/>
  <c r="S14" i="96"/>
  <c r="C15" i="96"/>
  <c r="D15" i="96"/>
  <c r="E15" i="96"/>
  <c r="F15" i="96"/>
  <c r="G15" i="96"/>
  <c r="H15" i="96"/>
  <c r="I15" i="96"/>
  <c r="J15" i="96"/>
  <c r="K15" i="96"/>
  <c r="L15" i="96"/>
  <c r="M15" i="96"/>
  <c r="N15" i="96"/>
  <c r="O15" i="96"/>
  <c r="P15" i="96"/>
  <c r="Q15" i="96"/>
  <c r="R15" i="96"/>
  <c r="S15" i="96"/>
  <c r="C17" i="96"/>
  <c r="D17" i="96"/>
  <c r="E17" i="96"/>
  <c r="F17" i="96"/>
  <c r="G17" i="96"/>
  <c r="H17" i="96"/>
  <c r="I17" i="96"/>
  <c r="J17" i="96"/>
  <c r="K17" i="96"/>
  <c r="L17" i="96"/>
  <c r="M17" i="96"/>
  <c r="N17" i="96"/>
  <c r="O17" i="96"/>
  <c r="P17" i="96"/>
  <c r="Q17" i="96"/>
  <c r="R17" i="96"/>
  <c r="S17" i="96"/>
  <c r="C18" i="96"/>
  <c r="D18" i="96"/>
  <c r="E18" i="96"/>
  <c r="F18" i="96"/>
  <c r="G18" i="96"/>
  <c r="H18" i="96"/>
  <c r="I18" i="96"/>
  <c r="J18" i="96"/>
  <c r="K18" i="96"/>
  <c r="L18" i="96"/>
  <c r="M18" i="96"/>
  <c r="N18" i="96"/>
  <c r="O18" i="96"/>
  <c r="P18" i="96"/>
  <c r="Q18" i="96"/>
  <c r="R18" i="96"/>
  <c r="S18" i="96"/>
  <c r="C20" i="96"/>
  <c r="D20" i="96"/>
  <c r="E20" i="96"/>
  <c r="F20" i="96"/>
  <c r="G20" i="96"/>
  <c r="H20" i="96"/>
  <c r="I20" i="96"/>
  <c r="J20" i="96"/>
  <c r="K20" i="96"/>
  <c r="L20" i="96"/>
  <c r="M20" i="96"/>
  <c r="N20" i="96"/>
  <c r="O20" i="96"/>
  <c r="P20" i="96"/>
  <c r="Q20" i="96"/>
  <c r="R20" i="96"/>
  <c r="S20" i="96"/>
  <c r="C21" i="96"/>
  <c r="D21" i="96"/>
  <c r="E21" i="96"/>
  <c r="F21" i="96"/>
  <c r="G21" i="96"/>
  <c r="H21" i="96"/>
  <c r="I21" i="96"/>
  <c r="J21" i="96"/>
  <c r="K21" i="96"/>
  <c r="L21" i="96"/>
  <c r="M21" i="96"/>
  <c r="N21" i="96"/>
  <c r="O21" i="96"/>
  <c r="P21" i="96"/>
  <c r="Q21" i="96"/>
  <c r="R21" i="96"/>
  <c r="S21" i="96"/>
  <c r="C23" i="96"/>
  <c r="D23" i="96"/>
  <c r="E23" i="96"/>
  <c r="F23" i="96"/>
  <c r="G23" i="96"/>
  <c r="H23" i="96"/>
  <c r="I23" i="96"/>
  <c r="J23" i="96"/>
  <c r="K23" i="96"/>
  <c r="L23" i="96"/>
  <c r="M23" i="96"/>
  <c r="N23" i="96"/>
  <c r="O23" i="96"/>
  <c r="P23" i="96"/>
  <c r="Q23" i="96"/>
  <c r="R23" i="96"/>
  <c r="S23" i="96"/>
  <c r="C24" i="96"/>
  <c r="D24" i="96"/>
  <c r="E24" i="96"/>
  <c r="F24" i="96"/>
  <c r="G24" i="96"/>
  <c r="H24" i="96"/>
  <c r="I24" i="96"/>
  <c r="J24" i="96"/>
  <c r="K24" i="96"/>
  <c r="L24" i="96"/>
  <c r="M24" i="96"/>
  <c r="N24" i="96"/>
  <c r="O24" i="96"/>
  <c r="P24" i="96"/>
  <c r="Q24" i="96"/>
  <c r="R24" i="96"/>
  <c r="S24" i="96"/>
  <c r="C26" i="96"/>
  <c r="D26" i="96"/>
  <c r="E26" i="96"/>
  <c r="F26" i="96"/>
  <c r="G26" i="96"/>
  <c r="H26" i="96"/>
  <c r="I26" i="96"/>
  <c r="J26" i="96"/>
  <c r="K26" i="96"/>
  <c r="L26" i="96"/>
  <c r="M26" i="96"/>
  <c r="N26" i="96"/>
  <c r="O26" i="96"/>
  <c r="P26" i="96"/>
  <c r="Q26" i="96"/>
  <c r="R26" i="96"/>
  <c r="S26" i="96"/>
  <c r="C27" i="96"/>
  <c r="D27" i="96"/>
  <c r="E27" i="96"/>
  <c r="F27" i="96"/>
  <c r="G27" i="96"/>
  <c r="H27" i="96"/>
  <c r="I27" i="96"/>
  <c r="J27" i="96"/>
  <c r="K27" i="96"/>
  <c r="L27" i="96"/>
  <c r="M27" i="96"/>
  <c r="N27" i="96"/>
  <c r="O27" i="96"/>
  <c r="P27" i="96"/>
  <c r="Q27" i="96"/>
  <c r="R27" i="96"/>
  <c r="S27" i="96"/>
  <c r="C29" i="96"/>
  <c r="D29" i="96"/>
  <c r="E29" i="96"/>
  <c r="F29" i="96"/>
  <c r="G29" i="96"/>
  <c r="H29" i="96"/>
  <c r="I29" i="96"/>
  <c r="J29" i="96"/>
  <c r="K29" i="96"/>
  <c r="L29" i="96"/>
  <c r="M29" i="96"/>
  <c r="N29" i="96"/>
  <c r="O29" i="96"/>
  <c r="P29" i="96"/>
  <c r="Q29" i="96"/>
  <c r="R29" i="96"/>
  <c r="S29" i="96"/>
  <c r="C30" i="96"/>
  <c r="D30" i="96"/>
  <c r="E30" i="96"/>
  <c r="F30" i="96"/>
  <c r="G30" i="96"/>
  <c r="H30" i="96"/>
  <c r="I30" i="96"/>
  <c r="J30" i="96"/>
  <c r="K30" i="96"/>
  <c r="L30" i="96"/>
  <c r="M30" i="96"/>
  <c r="N30" i="96"/>
  <c r="O30" i="96"/>
  <c r="P30" i="96"/>
  <c r="Q30" i="96"/>
  <c r="R30" i="96"/>
  <c r="S30" i="96"/>
  <c r="C32" i="96"/>
  <c r="D32" i="96"/>
  <c r="E32" i="96"/>
  <c r="F32" i="96"/>
  <c r="G32" i="96"/>
  <c r="H32" i="96"/>
  <c r="I32" i="96"/>
  <c r="J32" i="96"/>
  <c r="K32" i="96"/>
  <c r="L32" i="96"/>
  <c r="M32" i="96"/>
  <c r="N32" i="96"/>
  <c r="O32" i="96"/>
  <c r="P32" i="96"/>
  <c r="Q32" i="96"/>
  <c r="R32" i="96"/>
  <c r="S32" i="96"/>
  <c r="C33" i="96"/>
  <c r="D33" i="96"/>
  <c r="E33" i="96"/>
  <c r="F33" i="96"/>
  <c r="G33" i="96"/>
  <c r="H33" i="96"/>
  <c r="I33" i="96"/>
  <c r="J33" i="96"/>
  <c r="K33" i="96"/>
  <c r="L33" i="96"/>
  <c r="M33" i="96"/>
  <c r="N33" i="96"/>
  <c r="O33" i="96"/>
  <c r="P33" i="96"/>
  <c r="Q33" i="96"/>
  <c r="R33" i="96"/>
  <c r="S33" i="96"/>
  <c r="C35" i="96"/>
  <c r="D35" i="96"/>
  <c r="E35" i="96"/>
  <c r="F35" i="96"/>
  <c r="G35" i="96"/>
  <c r="H35" i="96"/>
  <c r="I35" i="96"/>
  <c r="J35" i="96"/>
  <c r="K35" i="96"/>
  <c r="L35" i="96"/>
  <c r="M35" i="96"/>
  <c r="N35" i="96"/>
  <c r="O35" i="96"/>
  <c r="P35" i="96"/>
  <c r="Q35" i="96"/>
  <c r="R35" i="96"/>
  <c r="S35" i="96"/>
  <c r="C36" i="96"/>
  <c r="D36" i="96"/>
  <c r="E36" i="96"/>
  <c r="F36" i="96"/>
  <c r="G36" i="96"/>
  <c r="H36" i="96"/>
  <c r="I36" i="96"/>
  <c r="J36" i="96"/>
  <c r="K36" i="96"/>
  <c r="L36" i="96"/>
  <c r="M36" i="96"/>
  <c r="N36" i="96"/>
  <c r="O36" i="96"/>
  <c r="P36" i="96"/>
  <c r="Q36" i="96"/>
  <c r="R36" i="96"/>
  <c r="S36" i="96"/>
  <c r="C38" i="96"/>
  <c r="D38" i="96"/>
  <c r="E38" i="96"/>
  <c r="F38" i="96"/>
  <c r="G38" i="96"/>
  <c r="H38" i="96"/>
  <c r="I38" i="96"/>
  <c r="J38" i="96"/>
  <c r="K38" i="96"/>
  <c r="L38" i="96"/>
  <c r="M38" i="96"/>
  <c r="N38" i="96"/>
  <c r="O38" i="96"/>
  <c r="P38" i="96"/>
  <c r="Q38" i="96"/>
  <c r="R38" i="96"/>
  <c r="S38" i="96"/>
  <c r="C39" i="96"/>
  <c r="D39" i="96"/>
  <c r="E39" i="96"/>
  <c r="F39" i="96"/>
  <c r="G39" i="96"/>
  <c r="H39" i="96"/>
  <c r="I39" i="96"/>
  <c r="J39" i="96"/>
  <c r="K39" i="96"/>
  <c r="L39" i="96"/>
  <c r="M39" i="96"/>
  <c r="N39" i="96"/>
  <c r="O39" i="96"/>
  <c r="P39" i="96"/>
  <c r="Q39" i="96"/>
  <c r="R39" i="96"/>
  <c r="S39" i="96"/>
  <c r="C5" i="97"/>
  <c r="D5" i="97"/>
  <c r="E5" i="97"/>
  <c r="F5" i="97"/>
  <c r="G5" i="97"/>
  <c r="H5" i="97"/>
  <c r="I5" i="97"/>
  <c r="J5" i="97"/>
  <c r="K5" i="97"/>
  <c r="L5" i="97"/>
  <c r="M5" i="97"/>
  <c r="N5" i="97"/>
  <c r="O5" i="97"/>
  <c r="P5" i="97"/>
  <c r="Q5" i="97"/>
  <c r="R5" i="97"/>
  <c r="S5" i="97"/>
  <c r="C6" i="97"/>
  <c r="D6" i="97"/>
  <c r="E6" i="97"/>
  <c r="F6" i="97"/>
  <c r="G6" i="97"/>
  <c r="H6" i="97"/>
  <c r="I6" i="97"/>
  <c r="J6" i="97"/>
  <c r="K6" i="97"/>
  <c r="L6" i="97"/>
  <c r="M6" i="97"/>
  <c r="N6" i="97"/>
  <c r="O6" i="97"/>
  <c r="P6" i="97"/>
  <c r="Q6" i="97"/>
  <c r="R6" i="97"/>
  <c r="S6" i="97"/>
  <c r="C8" i="97"/>
  <c r="D8" i="97"/>
  <c r="E8" i="97"/>
  <c r="F8" i="97"/>
  <c r="G8" i="97"/>
  <c r="H8" i="97"/>
  <c r="I8" i="97"/>
  <c r="J8" i="97"/>
  <c r="K8" i="97"/>
  <c r="L8" i="97"/>
  <c r="M8" i="97"/>
  <c r="N8" i="97"/>
  <c r="O8" i="97"/>
  <c r="P8" i="97"/>
  <c r="Q8" i="97"/>
  <c r="R8" i="97"/>
  <c r="S8" i="97"/>
  <c r="C9" i="97"/>
  <c r="D9" i="97"/>
  <c r="E9" i="97"/>
  <c r="F9" i="97"/>
  <c r="G9" i="97"/>
  <c r="H9" i="97"/>
  <c r="I9" i="97"/>
  <c r="J9" i="97"/>
  <c r="K9" i="97"/>
  <c r="L9" i="97"/>
  <c r="M9" i="97"/>
  <c r="N9" i="97"/>
  <c r="O9" i="97"/>
  <c r="P9" i="97"/>
  <c r="Q9" i="97"/>
  <c r="R9" i="97"/>
  <c r="S9" i="97"/>
  <c r="C11" i="97"/>
  <c r="D11" i="97"/>
  <c r="E11" i="97"/>
  <c r="F11" i="97"/>
  <c r="G11" i="97"/>
  <c r="H11" i="97"/>
  <c r="I11" i="97"/>
  <c r="J11" i="97"/>
  <c r="K11" i="97"/>
  <c r="L11" i="97"/>
  <c r="M11" i="97"/>
  <c r="N11" i="97"/>
  <c r="O11" i="97"/>
  <c r="P11" i="97"/>
  <c r="Q11" i="97"/>
  <c r="R11" i="97"/>
  <c r="S11" i="97"/>
  <c r="C12" i="97"/>
  <c r="D12" i="97"/>
  <c r="E12" i="97"/>
  <c r="F12" i="97"/>
  <c r="G12" i="97"/>
  <c r="H12" i="97"/>
  <c r="I12" i="97"/>
  <c r="J12" i="97"/>
  <c r="K12" i="97"/>
  <c r="L12" i="97"/>
  <c r="M12" i="97"/>
  <c r="N12" i="97"/>
  <c r="O12" i="97"/>
  <c r="P12" i="97"/>
  <c r="Q12" i="97"/>
  <c r="R12" i="97"/>
  <c r="S12" i="97"/>
  <c r="C14" i="97"/>
  <c r="D14" i="97"/>
  <c r="E14" i="97"/>
  <c r="F14" i="97"/>
  <c r="G14" i="97"/>
  <c r="H14" i="97"/>
  <c r="I14" i="97"/>
  <c r="J14" i="97"/>
  <c r="K14" i="97"/>
  <c r="L14" i="97"/>
  <c r="M14" i="97"/>
  <c r="N14" i="97"/>
  <c r="O14" i="97"/>
  <c r="P14" i="97"/>
  <c r="Q14" i="97"/>
  <c r="R14" i="97"/>
  <c r="S14" i="97"/>
  <c r="C15" i="97"/>
  <c r="D15" i="97"/>
  <c r="E15" i="97"/>
  <c r="F15" i="97"/>
  <c r="G15" i="97"/>
  <c r="H15" i="97"/>
  <c r="I15" i="97"/>
  <c r="J15" i="97"/>
  <c r="K15" i="97"/>
  <c r="L15" i="97"/>
  <c r="M15" i="97"/>
  <c r="N15" i="97"/>
  <c r="O15" i="97"/>
  <c r="P15" i="97"/>
  <c r="Q15" i="97"/>
  <c r="R15" i="97"/>
  <c r="S15" i="97"/>
  <c r="C17" i="97"/>
  <c r="D17" i="97"/>
  <c r="E17" i="97"/>
  <c r="F17" i="97"/>
  <c r="G17" i="97"/>
  <c r="H17" i="97"/>
  <c r="I17" i="97"/>
  <c r="J17" i="97"/>
  <c r="K17" i="97"/>
  <c r="L17" i="97"/>
  <c r="M17" i="97"/>
  <c r="N17" i="97"/>
  <c r="O17" i="97"/>
  <c r="P17" i="97"/>
  <c r="Q17" i="97"/>
  <c r="R17" i="97"/>
  <c r="S17" i="97"/>
  <c r="C18" i="97"/>
  <c r="D18" i="97"/>
  <c r="E18" i="97"/>
  <c r="F18" i="97"/>
  <c r="G18" i="97"/>
  <c r="H18" i="97"/>
  <c r="I18" i="97"/>
  <c r="J18" i="97"/>
  <c r="K18" i="97"/>
  <c r="L18" i="97"/>
  <c r="M18" i="97"/>
  <c r="N18" i="97"/>
  <c r="O18" i="97"/>
  <c r="P18" i="97"/>
  <c r="Q18" i="97"/>
  <c r="R18" i="97"/>
  <c r="S18" i="97"/>
  <c r="C20" i="97"/>
  <c r="D20" i="97"/>
  <c r="E20" i="97"/>
  <c r="F20" i="97"/>
  <c r="G20" i="97"/>
  <c r="H20" i="97"/>
  <c r="I20" i="97"/>
  <c r="J20" i="97"/>
  <c r="K20" i="97"/>
  <c r="L20" i="97"/>
  <c r="M20" i="97"/>
  <c r="N20" i="97"/>
  <c r="O20" i="97"/>
  <c r="P20" i="97"/>
  <c r="Q20" i="97"/>
  <c r="R20" i="97"/>
  <c r="S20" i="97"/>
  <c r="C21" i="97"/>
  <c r="D21" i="97"/>
  <c r="E21" i="97"/>
  <c r="F21" i="97"/>
  <c r="G21" i="97"/>
  <c r="H21" i="97"/>
  <c r="I21" i="97"/>
  <c r="J21" i="97"/>
  <c r="K21" i="97"/>
  <c r="L21" i="97"/>
  <c r="M21" i="97"/>
  <c r="N21" i="97"/>
  <c r="O21" i="97"/>
  <c r="P21" i="97"/>
  <c r="Q21" i="97"/>
  <c r="R21" i="97"/>
  <c r="S21" i="97"/>
  <c r="C23" i="97"/>
  <c r="D23" i="97"/>
  <c r="E23" i="97"/>
  <c r="F23" i="97"/>
  <c r="G23" i="97"/>
  <c r="H23" i="97"/>
  <c r="I23" i="97"/>
  <c r="J23" i="97"/>
  <c r="K23" i="97"/>
  <c r="L23" i="97"/>
  <c r="M23" i="97"/>
  <c r="N23" i="97"/>
  <c r="O23" i="97"/>
  <c r="P23" i="97"/>
  <c r="Q23" i="97"/>
  <c r="R23" i="97"/>
  <c r="S23" i="97"/>
  <c r="C24" i="97"/>
  <c r="D24" i="97"/>
  <c r="E24" i="97"/>
  <c r="F24" i="97"/>
  <c r="G24" i="97"/>
  <c r="H24" i="97"/>
  <c r="I24" i="97"/>
  <c r="J24" i="97"/>
  <c r="K24" i="97"/>
  <c r="L24" i="97"/>
  <c r="M24" i="97"/>
  <c r="N24" i="97"/>
  <c r="O24" i="97"/>
  <c r="P24" i="97"/>
  <c r="Q24" i="97"/>
  <c r="R24" i="97"/>
  <c r="S24" i="97"/>
  <c r="C26" i="97"/>
  <c r="D26" i="97"/>
  <c r="E26" i="97"/>
  <c r="F26" i="97"/>
  <c r="G26" i="97"/>
  <c r="H26" i="97"/>
  <c r="I26" i="97"/>
  <c r="J26" i="97"/>
  <c r="K26" i="97"/>
  <c r="L26" i="97"/>
  <c r="M26" i="97"/>
  <c r="N26" i="97"/>
  <c r="O26" i="97"/>
  <c r="P26" i="97"/>
  <c r="Q26" i="97"/>
  <c r="R26" i="97"/>
  <c r="S26" i="97"/>
  <c r="C27" i="97"/>
  <c r="D27" i="97"/>
  <c r="E27" i="97"/>
  <c r="F27" i="97"/>
  <c r="G27" i="97"/>
  <c r="H27" i="97"/>
  <c r="I27" i="97"/>
  <c r="J27" i="97"/>
  <c r="K27" i="97"/>
  <c r="L27" i="97"/>
  <c r="M27" i="97"/>
  <c r="N27" i="97"/>
  <c r="O27" i="97"/>
  <c r="P27" i="97"/>
  <c r="Q27" i="97"/>
  <c r="R27" i="97"/>
  <c r="S27" i="97"/>
  <c r="C29" i="97"/>
  <c r="D29" i="97"/>
  <c r="E29" i="97"/>
  <c r="F29" i="97"/>
  <c r="G29" i="97"/>
  <c r="H29" i="97"/>
  <c r="I29" i="97"/>
  <c r="J29" i="97"/>
  <c r="K29" i="97"/>
  <c r="L29" i="97"/>
  <c r="M29" i="97"/>
  <c r="N29" i="97"/>
  <c r="O29" i="97"/>
  <c r="P29" i="97"/>
  <c r="Q29" i="97"/>
  <c r="R29" i="97"/>
  <c r="S29" i="97"/>
  <c r="C30" i="97"/>
  <c r="D30" i="97"/>
  <c r="E30" i="97"/>
  <c r="F30" i="97"/>
  <c r="G30" i="97"/>
  <c r="H30" i="97"/>
  <c r="I30" i="97"/>
  <c r="J30" i="97"/>
  <c r="K30" i="97"/>
  <c r="L30" i="97"/>
  <c r="M30" i="97"/>
  <c r="N30" i="97"/>
  <c r="O30" i="97"/>
  <c r="P30" i="97"/>
  <c r="Q30" i="97"/>
  <c r="R30" i="97"/>
  <c r="S30" i="97"/>
  <c r="C32" i="97"/>
  <c r="D32" i="97"/>
  <c r="E32" i="97"/>
  <c r="F32" i="97"/>
  <c r="G32" i="97"/>
  <c r="H32" i="97"/>
  <c r="I32" i="97"/>
  <c r="J32" i="97"/>
  <c r="K32" i="97"/>
  <c r="L32" i="97"/>
  <c r="M32" i="97"/>
  <c r="N32" i="97"/>
  <c r="O32" i="97"/>
  <c r="P32" i="97"/>
  <c r="Q32" i="97"/>
  <c r="R32" i="97"/>
  <c r="S32" i="97"/>
  <c r="C33" i="97"/>
  <c r="D33" i="97"/>
  <c r="E33" i="97"/>
  <c r="F33" i="97"/>
  <c r="G33" i="97"/>
  <c r="H33" i="97"/>
  <c r="I33" i="97"/>
  <c r="J33" i="97"/>
  <c r="K33" i="97"/>
  <c r="L33" i="97"/>
  <c r="M33" i="97"/>
  <c r="N33" i="97"/>
  <c r="O33" i="97"/>
  <c r="P33" i="97"/>
  <c r="Q33" i="97"/>
  <c r="R33" i="97"/>
  <c r="S33" i="97"/>
  <c r="C35" i="97"/>
  <c r="D35" i="97"/>
  <c r="E35" i="97"/>
  <c r="F35" i="97"/>
  <c r="G35" i="97"/>
  <c r="H35" i="97"/>
  <c r="I35" i="97"/>
  <c r="J35" i="97"/>
  <c r="K35" i="97"/>
  <c r="L35" i="97"/>
  <c r="M35" i="97"/>
  <c r="N35" i="97"/>
  <c r="O35" i="97"/>
  <c r="P35" i="97"/>
  <c r="Q35" i="97"/>
  <c r="R35" i="97"/>
  <c r="S35" i="97"/>
  <c r="C36" i="97"/>
  <c r="D36" i="97"/>
  <c r="E36" i="97"/>
  <c r="F36" i="97"/>
  <c r="G36" i="97"/>
  <c r="H36" i="97"/>
  <c r="I36" i="97"/>
  <c r="J36" i="97"/>
  <c r="K36" i="97"/>
  <c r="L36" i="97"/>
  <c r="M36" i="97"/>
  <c r="N36" i="97"/>
  <c r="O36" i="97"/>
  <c r="P36" i="97"/>
  <c r="Q36" i="97"/>
  <c r="R36" i="97"/>
  <c r="S36" i="97"/>
  <c r="C38" i="97"/>
  <c r="D38" i="97"/>
  <c r="E38" i="97"/>
  <c r="F38" i="97"/>
  <c r="G38" i="97"/>
  <c r="H38" i="97"/>
  <c r="I38" i="97"/>
  <c r="J38" i="97"/>
  <c r="K38" i="97"/>
  <c r="L38" i="97"/>
  <c r="M38" i="97"/>
  <c r="N38" i="97"/>
  <c r="O38" i="97"/>
  <c r="P38" i="97"/>
  <c r="Q38" i="97"/>
  <c r="R38" i="97"/>
  <c r="S38" i="97"/>
  <c r="C39" i="97"/>
  <c r="D39" i="97"/>
  <c r="E39" i="97"/>
  <c r="F39" i="97"/>
  <c r="G39" i="97"/>
  <c r="H39" i="97"/>
  <c r="I39" i="97"/>
  <c r="J39" i="97"/>
  <c r="K39" i="97"/>
  <c r="L39" i="97"/>
  <c r="M39" i="97"/>
  <c r="N39" i="97"/>
  <c r="O39" i="97"/>
  <c r="P39" i="97"/>
  <c r="Q39" i="97"/>
  <c r="R39" i="97"/>
  <c r="S39" i="97"/>
  <c r="C5" i="24"/>
  <c r="D5" i="24"/>
  <c r="E5" i="24"/>
  <c r="F5" i="24"/>
  <c r="G5" i="24"/>
  <c r="H5" i="24"/>
  <c r="I5" i="24"/>
  <c r="J5" i="24"/>
  <c r="K5" i="24"/>
  <c r="L5" i="24"/>
  <c r="M5" i="24"/>
  <c r="N5" i="24"/>
  <c r="O5" i="24"/>
  <c r="P5" i="24"/>
  <c r="Q5" i="24"/>
  <c r="R5" i="24"/>
  <c r="S5" i="24"/>
  <c r="C6" i="24"/>
  <c r="D6" i="24"/>
  <c r="E6" i="24"/>
  <c r="F6" i="24"/>
  <c r="G6" i="24"/>
  <c r="H6" i="24"/>
  <c r="I6" i="24"/>
  <c r="J6" i="24"/>
  <c r="K6" i="24"/>
  <c r="L6" i="24"/>
  <c r="M6" i="24"/>
  <c r="N6" i="24"/>
  <c r="O6" i="24"/>
  <c r="P6" i="24"/>
  <c r="Q6" i="24"/>
  <c r="R6" i="24"/>
  <c r="S6" i="24"/>
  <c r="C8" i="24"/>
  <c r="D8" i="24"/>
  <c r="E8" i="24"/>
  <c r="F8" i="24"/>
  <c r="G8" i="24"/>
  <c r="H8" i="24"/>
  <c r="I8" i="24"/>
  <c r="J8" i="24"/>
  <c r="K8" i="24"/>
  <c r="L8" i="24"/>
  <c r="M8" i="24"/>
  <c r="N8" i="24"/>
  <c r="O8" i="24"/>
  <c r="P8" i="24"/>
  <c r="Q8" i="24"/>
  <c r="R8" i="24"/>
  <c r="S8" i="24"/>
  <c r="C9" i="24"/>
  <c r="D9" i="24"/>
  <c r="E9" i="24"/>
  <c r="F9" i="24"/>
  <c r="G9" i="24"/>
  <c r="H9" i="24"/>
  <c r="I9" i="24"/>
  <c r="J9" i="24"/>
  <c r="K9" i="24"/>
  <c r="L9" i="24"/>
  <c r="M9" i="24"/>
  <c r="N9" i="24"/>
  <c r="O9" i="24"/>
  <c r="P9" i="24"/>
  <c r="Q9" i="24"/>
  <c r="R9" i="24"/>
  <c r="S9" i="24"/>
  <c r="C11" i="24"/>
  <c r="D11" i="24"/>
  <c r="E11" i="24"/>
  <c r="F11" i="24"/>
  <c r="G11" i="24"/>
  <c r="H11" i="24"/>
  <c r="I11" i="24"/>
  <c r="J11" i="24"/>
  <c r="K11" i="24"/>
  <c r="L11" i="24"/>
  <c r="M11" i="24"/>
  <c r="N11" i="24"/>
  <c r="O11" i="24"/>
  <c r="P11" i="24"/>
  <c r="Q11" i="24"/>
  <c r="R11" i="24"/>
  <c r="S11" i="24"/>
  <c r="C12" i="24"/>
  <c r="D12" i="24"/>
  <c r="E12" i="24"/>
  <c r="F12" i="24"/>
  <c r="G12" i="24"/>
  <c r="H12" i="24"/>
  <c r="I12" i="24"/>
  <c r="J12" i="24"/>
  <c r="K12" i="24"/>
  <c r="L12" i="24"/>
  <c r="M12" i="24"/>
  <c r="N12" i="24"/>
  <c r="O12" i="24"/>
  <c r="P12" i="24"/>
  <c r="Q12" i="24"/>
  <c r="R12" i="24"/>
  <c r="S12" i="24"/>
  <c r="C14" i="24"/>
  <c r="D14" i="24"/>
  <c r="E14" i="24"/>
  <c r="F14" i="24"/>
  <c r="G14" i="24"/>
  <c r="H14" i="24"/>
  <c r="I14" i="24"/>
  <c r="J14" i="24"/>
  <c r="K14" i="24"/>
  <c r="L14" i="24"/>
  <c r="M14" i="24"/>
  <c r="N14" i="24"/>
  <c r="O14" i="24"/>
  <c r="P14" i="24"/>
  <c r="Q14" i="24"/>
  <c r="R14" i="24"/>
  <c r="S14" i="24"/>
  <c r="C15" i="24"/>
  <c r="D15" i="24"/>
  <c r="E15" i="24"/>
  <c r="F15" i="24"/>
  <c r="G15" i="24"/>
  <c r="H15" i="24"/>
  <c r="I15" i="24"/>
  <c r="J15" i="24"/>
  <c r="K15" i="24"/>
  <c r="L15" i="24"/>
  <c r="M15" i="24"/>
  <c r="N15" i="24"/>
  <c r="O15" i="24"/>
  <c r="P15" i="24"/>
  <c r="Q15" i="24"/>
  <c r="R15" i="24"/>
  <c r="S15" i="24"/>
  <c r="C17" i="24"/>
  <c r="D17" i="24"/>
  <c r="E17" i="24"/>
  <c r="F17" i="24"/>
  <c r="G17" i="24"/>
  <c r="H17" i="24"/>
  <c r="I17" i="24"/>
  <c r="J17" i="24"/>
  <c r="K17" i="24"/>
  <c r="L17" i="24"/>
  <c r="M17" i="24"/>
  <c r="N17" i="24"/>
  <c r="O17" i="24"/>
  <c r="P17" i="24"/>
  <c r="Q17" i="24"/>
  <c r="R17" i="24"/>
  <c r="S17" i="24"/>
  <c r="C18" i="24"/>
  <c r="D18" i="24"/>
  <c r="E18" i="24"/>
  <c r="F18" i="24"/>
  <c r="G18" i="24"/>
  <c r="H18" i="24"/>
  <c r="I18" i="24"/>
  <c r="J18" i="24"/>
  <c r="K18" i="24"/>
  <c r="L18" i="24"/>
  <c r="M18" i="24"/>
  <c r="N18" i="24"/>
  <c r="O18" i="24"/>
  <c r="P18" i="24"/>
  <c r="Q18" i="24"/>
  <c r="R18" i="24"/>
  <c r="S18" i="24"/>
  <c r="C20" i="24"/>
  <c r="D20" i="24"/>
  <c r="E20" i="24"/>
  <c r="F20" i="24"/>
  <c r="G20" i="24"/>
  <c r="H20" i="24"/>
  <c r="I20" i="24"/>
  <c r="J20" i="24"/>
  <c r="K20" i="24"/>
  <c r="L20" i="24"/>
  <c r="M20" i="24"/>
  <c r="N20" i="24"/>
  <c r="O20" i="24"/>
  <c r="P20" i="24"/>
  <c r="Q20" i="24"/>
  <c r="R20" i="24"/>
  <c r="S20" i="24"/>
  <c r="C21" i="24"/>
  <c r="D21" i="24"/>
  <c r="E21" i="24"/>
  <c r="F21" i="24"/>
  <c r="G21" i="24"/>
  <c r="H21" i="24"/>
  <c r="I21" i="24"/>
  <c r="J21" i="24"/>
  <c r="K21" i="24"/>
  <c r="L21" i="24"/>
  <c r="M21" i="24"/>
  <c r="N21" i="24"/>
  <c r="O21" i="24"/>
  <c r="P21" i="24"/>
  <c r="Q21" i="24"/>
  <c r="R21" i="24"/>
  <c r="S21" i="24"/>
  <c r="C24" i="24"/>
  <c r="D24" i="24"/>
  <c r="E24" i="24"/>
  <c r="F24" i="24"/>
  <c r="G24" i="24"/>
  <c r="H24" i="24"/>
  <c r="I24" i="24"/>
  <c r="J24" i="24"/>
  <c r="K24" i="24"/>
  <c r="L24" i="24"/>
  <c r="M24" i="24"/>
  <c r="N24" i="24"/>
  <c r="O24" i="24"/>
  <c r="P24" i="24"/>
  <c r="Q24" i="24"/>
  <c r="R24" i="24"/>
  <c r="S24" i="24"/>
  <c r="C25" i="24"/>
  <c r="D25" i="24"/>
  <c r="E25" i="24"/>
  <c r="F25" i="24"/>
  <c r="G25" i="24"/>
  <c r="H25" i="24"/>
  <c r="I25" i="24"/>
  <c r="J25" i="24"/>
  <c r="K25" i="24"/>
  <c r="L25" i="24"/>
  <c r="M25" i="24"/>
  <c r="N25" i="24"/>
  <c r="O25" i="24"/>
  <c r="P25" i="24"/>
  <c r="Q25" i="24"/>
  <c r="R25" i="24"/>
  <c r="S25" i="24"/>
  <c r="C27" i="24"/>
  <c r="D27" i="24"/>
  <c r="E27" i="24"/>
  <c r="F27" i="24"/>
  <c r="G27" i="24"/>
  <c r="H27" i="24"/>
  <c r="I27" i="24"/>
  <c r="J27" i="24"/>
  <c r="K27" i="24"/>
  <c r="L27" i="24"/>
  <c r="M27" i="24"/>
  <c r="N27" i="24"/>
  <c r="O27" i="24"/>
  <c r="P27" i="24"/>
  <c r="Q27" i="24"/>
  <c r="R27" i="24"/>
  <c r="S27" i="24"/>
  <c r="C28" i="24"/>
  <c r="D28" i="24"/>
  <c r="E28" i="24"/>
  <c r="F28" i="24"/>
  <c r="G28" i="24"/>
  <c r="H28" i="24"/>
  <c r="I28" i="24"/>
  <c r="J28" i="24"/>
  <c r="K28" i="24"/>
  <c r="L28" i="24"/>
  <c r="M28" i="24"/>
  <c r="N28" i="24"/>
  <c r="O28" i="24"/>
  <c r="P28" i="24"/>
  <c r="Q28" i="24"/>
  <c r="R28" i="24"/>
  <c r="S28" i="24"/>
  <c r="C30" i="24"/>
  <c r="D30" i="24"/>
  <c r="E30" i="24"/>
  <c r="F30" i="24"/>
  <c r="G30" i="24"/>
  <c r="H30" i="24"/>
  <c r="I30" i="24"/>
  <c r="J30" i="24"/>
  <c r="K30" i="24"/>
  <c r="L30" i="24"/>
  <c r="M30" i="24"/>
  <c r="N30" i="24"/>
  <c r="O30" i="24"/>
  <c r="P30" i="24"/>
  <c r="Q30" i="24"/>
  <c r="R30" i="24"/>
  <c r="S30" i="24"/>
  <c r="C31" i="24"/>
  <c r="D31" i="24"/>
  <c r="E31" i="24"/>
  <c r="F31" i="24"/>
  <c r="G31" i="24"/>
  <c r="H31" i="24"/>
  <c r="I31" i="24"/>
  <c r="J31" i="24"/>
  <c r="K31" i="24"/>
  <c r="L31" i="24"/>
  <c r="M31" i="24"/>
  <c r="N31" i="24"/>
  <c r="O31" i="24"/>
  <c r="P31" i="24"/>
  <c r="Q31" i="24"/>
  <c r="R31" i="24"/>
  <c r="S31" i="24"/>
  <c r="C33" i="24"/>
  <c r="D33" i="24"/>
  <c r="E33" i="24"/>
  <c r="F33" i="24"/>
  <c r="G33" i="24"/>
  <c r="H33" i="24"/>
  <c r="I33" i="24"/>
  <c r="J33" i="24"/>
  <c r="K33" i="24"/>
  <c r="L33" i="24"/>
  <c r="M33" i="24"/>
  <c r="N33" i="24"/>
  <c r="O33" i="24"/>
  <c r="P33" i="24"/>
  <c r="Q33" i="24"/>
  <c r="R33" i="24"/>
  <c r="S33" i="24"/>
  <c r="C34" i="24"/>
  <c r="D34" i="24"/>
  <c r="E34" i="24"/>
  <c r="F34" i="24"/>
  <c r="G34" i="24"/>
  <c r="H34" i="24"/>
  <c r="I34" i="24"/>
  <c r="J34" i="24"/>
  <c r="K34" i="24"/>
  <c r="L34" i="24"/>
  <c r="M34" i="24"/>
  <c r="N34" i="24"/>
  <c r="O34" i="24"/>
  <c r="P34" i="24"/>
  <c r="Q34" i="24"/>
  <c r="R34" i="24"/>
  <c r="S34" i="24"/>
  <c r="C36" i="24"/>
  <c r="D36" i="24"/>
  <c r="E36" i="24"/>
  <c r="F36" i="24"/>
  <c r="G36" i="24"/>
  <c r="H36" i="24"/>
  <c r="I36" i="24"/>
  <c r="J36" i="24"/>
  <c r="K36" i="24"/>
  <c r="L36" i="24"/>
  <c r="M36" i="24"/>
  <c r="N36" i="24"/>
  <c r="O36" i="24"/>
  <c r="P36" i="24"/>
  <c r="Q36" i="24"/>
  <c r="R36" i="24"/>
  <c r="S36" i="24"/>
  <c r="C37" i="24"/>
  <c r="D37" i="24"/>
  <c r="E37" i="24"/>
  <c r="F37" i="24"/>
  <c r="G37" i="24"/>
  <c r="H37" i="24"/>
  <c r="I37" i="24"/>
  <c r="J37" i="24"/>
  <c r="K37" i="24"/>
  <c r="L37" i="24"/>
  <c r="M37" i="24"/>
  <c r="N37" i="24"/>
  <c r="O37" i="24"/>
  <c r="P37" i="24"/>
  <c r="Q37" i="24"/>
  <c r="R37" i="24"/>
  <c r="S37" i="24"/>
  <c r="C39" i="24"/>
  <c r="D39" i="24"/>
  <c r="E39" i="24"/>
  <c r="F39" i="24"/>
  <c r="G39" i="24"/>
  <c r="H39" i="24"/>
  <c r="I39" i="24"/>
  <c r="J39" i="24"/>
  <c r="K39" i="24"/>
  <c r="L39" i="24"/>
  <c r="M39" i="24"/>
  <c r="N39" i="24"/>
  <c r="O39" i="24"/>
  <c r="P39" i="24"/>
  <c r="Q39" i="24"/>
  <c r="R39" i="24"/>
  <c r="S39" i="24"/>
  <c r="C40" i="24"/>
  <c r="D40" i="24"/>
  <c r="E40" i="24"/>
  <c r="F40" i="24"/>
  <c r="G40" i="24"/>
  <c r="H40" i="24"/>
  <c r="I40" i="24"/>
  <c r="J40" i="24"/>
  <c r="K40" i="24"/>
  <c r="L40" i="24"/>
  <c r="M40" i="24"/>
  <c r="N40" i="24"/>
  <c r="O40" i="24"/>
  <c r="P40" i="24"/>
  <c r="Q40" i="24"/>
  <c r="R40" i="24"/>
  <c r="S40" i="24"/>
  <c r="C5" i="98" l="1"/>
  <c r="D5" i="98"/>
  <c r="E5" i="98"/>
  <c r="F5" i="98"/>
  <c r="G5" i="98"/>
  <c r="H5" i="98"/>
  <c r="I5" i="98"/>
  <c r="J5" i="98"/>
  <c r="K5" i="98"/>
  <c r="L5" i="98"/>
  <c r="M5" i="98"/>
  <c r="N5" i="98"/>
  <c r="O5" i="98"/>
  <c r="P5" i="98"/>
  <c r="Q5" i="98"/>
  <c r="R5" i="98"/>
  <c r="S5" i="98"/>
  <c r="C6" i="98"/>
  <c r="D6" i="98"/>
  <c r="E6" i="98"/>
  <c r="F6" i="98"/>
  <c r="G6" i="98"/>
  <c r="H6" i="98"/>
  <c r="I6" i="98"/>
  <c r="J6" i="98"/>
  <c r="K6" i="98"/>
  <c r="L6" i="98"/>
  <c r="M6" i="98"/>
  <c r="N6" i="98"/>
  <c r="O6" i="98"/>
  <c r="P6" i="98"/>
  <c r="Q6" i="98"/>
  <c r="R6" i="98"/>
  <c r="S6" i="98"/>
  <c r="C8" i="98"/>
  <c r="D8" i="98"/>
  <c r="E8" i="98"/>
  <c r="F8" i="98"/>
  <c r="G8" i="98"/>
  <c r="H8" i="98"/>
  <c r="I8" i="98"/>
  <c r="J8" i="98"/>
  <c r="K8" i="98"/>
  <c r="L8" i="98"/>
  <c r="M8" i="98"/>
  <c r="N8" i="98"/>
  <c r="O8" i="98"/>
  <c r="P8" i="98"/>
  <c r="Q8" i="98"/>
  <c r="R8" i="98"/>
  <c r="S8" i="98"/>
  <c r="C9" i="98"/>
  <c r="D9" i="98"/>
  <c r="E9" i="98"/>
  <c r="F9" i="98"/>
  <c r="G9" i="98"/>
  <c r="H9" i="98"/>
  <c r="I9" i="98"/>
  <c r="J9" i="98"/>
  <c r="K9" i="98"/>
  <c r="L9" i="98"/>
  <c r="M9" i="98"/>
  <c r="N9" i="98"/>
  <c r="O9" i="98"/>
  <c r="P9" i="98"/>
  <c r="Q9" i="98"/>
  <c r="R9" i="98"/>
  <c r="S9" i="98"/>
  <c r="C11" i="98"/>
  <c r="D11" i="98"/>
  <c r="E11" i="98"/>
  <c r="F11" i="98"/>
  <c r="G11" i="98"/>
  <c r="H11" i="98"/>
  <c r="I11" i="98"/>
  <c r="J11" i="98"/>
  <c r="K11" i="98"/>
  <c r="L11" i="98"/>
  <c r="M11" i="98"/>
  <c r="N11" i="98"/>
  <c r="O11" i="98"/>
  <c r="P11" i="98"/>
  <c r="Q11" i="98"/>
  <c r="R11" i="98"/>
  <c r="S11" i="98"/>
  <c r="C12" i="98"/>
  <c r="D12" i="98"/>
  <c r="E12" i="98"/>
  <c r="F12" i="98"/>
  <c r="G12" i="98"/>
  <c r="H12" i="98"/>
  <c r="I12" i="98"/>
  <c r="J12" i="98"/>
  <c r="K12" i="98"/>
  <c r="L12" i="98"/>
  <c r="M12" i="98"/>
  <c r="N12" i="98"/>
  <c r="O12" i="98"/>
  <c r="P12" i="98"/>
  <c r="Q12" i="98"/>
  <c r="R12" i="98"/>
  <c r="S12" i="98"/>
  <c r="C14" i="98"/>
  <c r="D14" i="98"/>
  <c r="E14" i="98"/>
  <c r="F14" i="98"/>
  <c r="G14" i="98"/>
  <c r="H14" i="98"/>
  <c r="I14" i="98"/>
  <c r="J14" i="98"/>
  <c r="K14" i="98"/>
  <c r="L14" i="98"/>
  <c r="M14" i="98"/>
  <c r="N14" i="98"/>
  <c r="O14" i="98"/>
  <c r="P14" i="98"/>
  <c r="Q14" i="98"/>
  <c r="R14" i="98"/>
  <c r="S14" i="98"/>
  <c r="C15" i="98"/>
  <c r="D15" i="98"/>
  <c r="E15" i="98"/>
  <c r="F15" i="98"/>
  <c r="G15" i="98"/>
  <c r="H15" i="98"/>
  <c r="I15" i="98"/>
  <c r="J15" i="98"/>
  <c r="K15" i="98"/>
  <c r="L15" i="98"/>
  <c r="M15" i="98"/>
  <c r="N15" i="98"/>
  <c r="O15" i="98"/>
  <c r="P15" i="98"/>
  <c r="Q15" i="98"/>
  <c r="R15" i="98"/>
  <c r="S15" i="98"/>
  <c r="C17" i="98"/>
  <c r="D17" i="98"/>
  <c r="E17" i="98"/>
  <c r="F17" i="98"/>
  <c r="G17" i="98"/>
  <c r="H17" i="98"/>
  <c r="I17" i="98"/>
  <c r="J17" i="98"/>
  <c r="K17" i="98"/>
  <c r="L17" i="98"/>
  <c r="M17" i="98"/>
  <c r="N17" i="98"/>
  <c r="O17" i="98"/>
  <c r="P17" i="98"/>
  <c r="Q17" i="98"/>
  <c r="R17" i="98"/>
  <c r="S17" i="98"/>
  <c r="C18" i="98"/>
  <c r="D18" i="98"/>
  <c r="E18" i="98"/>
  <c r="F18" i="98"/>
  <c r="G18" i="98"/>
  <c r="H18" i="98"/>
  <c r="I18" i="98"/>
  <c r="J18" i="98"/>
  <c r="K18" i="98"/>
  <c r="L18" i="98"/>
  <c r="M18" i="98"/>
  <c r="N18" i="98"/>
  <c r="O18" i="98"/>
  <c r="P18" i="98"/>
  <c r="Q18" i="98"/>
  <c r="R18" i="98"/>
  <c r="S18" i="98"/>
  <c r="C20" i="98"/>
  <c r="D20" i="98"/>
  <c r="E20" i="98"/>
  <c r="F20" i="98"/>
  <c r="G20" i="98"/>
  <c r="H20" i="98"/>
  <c r="I20" i="98"/>
  <c r="J20" i="98"/>
  <c r="K20" i="98"/>
  <c r="L20" i="98"/>
  <c r="M20" i="98"/>
  <c r="N20" i="98"/>
  <c r="O20" i="98"/>
  <c r="P20" i="98"/>
  <c r="Q20" i="98"/>
  <c r="R20" i="98"/>
  <c r="S20" i="98"/>
  <c r="C21" i="98"/>
  <c r="D21" i="98"/>
  <c r="E21" i="98"/>
  <c r="F21" i="98"/>
  <c r="G21" i="98"/>
  <c r="H21" i="98"/>
  <c r="I21" i="98"/>
  <c r="J21" i="98"/>
  <c r="K21" i="98"/>
  <c r="L21" i="98"/>
  <c r="M21" i="98"/>
  <c r="N21" i="98"/>
  <c r="O21" i="98"/>
  <c r="P21" i="98"/>
  <c r="Q21" i="98"/>
  <c r="R21" i="98"/>
  <c r="S21" i="98"/>
  <c r="N8" i="3"/>
  <c r="N9" i="3" s="1"/>
  <c r="N20" i="3" l="1"/>
  <c r="N21" i="3" s="1"/>
  <c r="N14" i="3"/>
  <c r="N15" i="3" s="1"/>
  <c r="N17" i="3"/>
  <c r="N18" i="3" s="1"/>
  <c r="N11" i="3"/>
  <c r="N12" i="3" s="1"/>
  <c r="C5" i="104"/>
  <c r="C23" i="104" s="1"/>
  <c r="D5" i="104"/>
  <c r="D23" i="104" s="1"/>
  <c r="E5" i="104"/>
  <c r="F5" i="104"/>
  <c r="G5" i="104"/>
  <c r="H5" i="104"/>
  <c r="I5" i="104"/>
  <c r="J5" i="104"/>
  <c r="K5" i="104"/>
  <c r="L5" i="104"/>
  <c r="M5" i="104"/>
  <c r="N5" i="104"/>
  <c r="O5" i="104"/>
  <c r="P5" i="104"/>
  <c r="Q5" i="104"/>
  <c r="R5" i="104"/>
  <c r="S5" i="104"/>
  <c r="T5" i="104"/>
  <c r="U5" i="104"/>
  <c r="V5" i="104"/>
  <c r="W5" i="104"/>
  <c r="X5" i="104"/>
  <c r="Y5" i="104"/>
  <c r="Z5" i="104"/>
  <c r="AA5" i="104"/>
  <c r="AB5" i="104"/>
  <c r="AC5" i="104"/>
  <c r="AD5" i="104"/>
  <c r="AE5" i="104"/>
  <c r="AF5" i="104"/>
  <c r="AG5" i="104"/>
  <c r="AH5" i="104"/>
  <c r="C6" i="104"/>
  <c r="D6" i="104"/>
  <c r="E6" i="104"/>
  <c r="F6" i="104"/>
  <c r="G6" i="104"/>
  <c r="H6" i="104"/>
  <c r="I6" i="104"/>
  <c r="J6" i="104"/>
  <c r="K6" i="104"/>
  <c r="L6" i="104"/>
  <c r="M6" i="104"/>
  <c r="N6" i="104"/>
  <c r="O6" i="104"/>
  <c r="P6" i="104"/>
  <c r="Q6" i="104"/>
  <c r="R6" i="104"/>
  <c r="S6" i="104"/>
  <c r="T6" i="104"/>
  <c r="U6" i="104"/>
  <c r="V6" i="104"/>
  <c r="W6" i="104"/>
  <c r="X6" i="104"/>
  <c r="Y6" i="104"/>
  <c r="Z6" i="104"/>
  <c r="AA6" i="104"/>
  <c r="AB6" i="104"/>
  <c r="AC6" i="104"/>
  <c r="AD6" i="104"/>
  <c r="AE6" i="104"/>
  <c r="AF6" i="104"/>
  <c r="AG6" i="104"/>
  <c r="AH6" i="104"/>
  <c r="E23" i="104"/>
  <c r="F23" i="104"/>
  <c r="G23" i="104"/>
  <c r="H23" i="104"/>
  <c r="I23" i="104"/>
  <c r="J23" i="104"/>
  <c r="K23" i="104"/>
  <c r="L23" i="104"/>
  <c r="M23" i="104"/>
  <c r="N23" i="104"/>
  <c r="O23" i="104"/>
  <c r="P23" i="104"/>
  <c r="Q23" i="104"/>
  <c r="R23" i="104"/>
  <c r="S23" i="104"/>
  <c r="T23" i="104"/>
  <c r="U23" i="104"/>
  <c r="V23" i="104"/>
  <c r="W23" i="104"/>
  <c r="X23" i="104"/>
  <c r="Y23" i="104"/>
  <c r="Z23" i="104"/>
  <c r="AA23" i="104"/>
  <c r="AB23" i="104"/>
  <c r="AC23" i="104"/>
  <c r="AD23" i="104"/>
  <c r="AE23" i="104"/>
  <c r="AF23" i="104"/>
  <c r="AG23" i="104"/>
  <c r="AH23" i="104"/>
  <c r="C24" i="104"/>
  <c r="D24" i="104"/>
  <c r="E24" i="104"/>
  <c r="F24" i="104"/>
  <c r="G24" i="104"/>
  <c r="H24" i="104"/>
  <c r="I24" i="104"/>
  <c r="J24" i="104"/>
  <c r="K24" i="104"/>
  <c r="L24" i="104"/>
  <c r="M24" i="104"/>
  <c r="N24" i="104"/>
  <c r="O24" i="104"/>
  <c r="P24" i="104"/>
  <c r="Q24" i="104"/>
  <c r="R24" i="104"/>
  <c r="S24" i="104"/>
  <c r="T24" i="104"/>
  <c r="U24" i="104"/>
  <c r="V24" i="104"/>
  <c r="W24" i="104"/>
  <c r="X24" i="104"/>
  <c r="Y24" i="104"/>
  <c r="Z24" i="104"/>
  <c r="AA24" i="104"/>
  <c r="AB24" i="104"/>
  <c r="AC24" i="104"/>
  <c r="AD24" i="104"/>
  <c r="AE24" i="104"/>
  <c r="AF24" i="104"/>
  <c r="AG24" i="104"/>
  <c r="AH24" i="104"/>
  <c r="C5" i="102"/>
  <c r="C23" i="102" s="1"/>
  <c r="D5" i="102"/>
  <c r="D23" i="102" s="1"/>
  <c r="E5" i="102"/>
  <c r="F5" i="102"/>
  <c r="G5" i="102"/>
  <c r="G23" i="102" s="1"/>
  <c r="H5" i="102"/>
  <c r="H23" i="102" s="1"/>
  <c r="I5" i="102"/>
  <c r="J5" i="102"/>
  <c r="K5" i="102"/>
  <c r="K23" i="102" s="1"/>
  <c r="L5" i="102"/>
  <c r="L23" i="102" s="1"/>
  <c r="M5" i="102"/>
  <c r="N5" i="102"/>
  <c r="O5" i="102"/>
  <c r="O23" i="102" s="1"/>
  <c r="P5" i="102"/>
  <c r="P23" i="102" s="1"/>
  <c r="Q5" i="102"/>
  <c r="R5" i="102"/>
  <c r="S5" i="102"/>
  <c r="S23" i="102" s="1"/>
  <c r="T5" i="102"/>
  <c r="T23" i="102" s="1"/>
  <c r="U5" i="102"/>
  <c r="V5" i="102"/>
  <c r="W5" i="102"/>
  <c r="W23" i="102" s="1"/>
  <c r="X5" i="102"/>
  <c r="X23" i="102" s="1"/>
  <c r="Y5" i="102"/>
  <c r="Z5" i="102"/>
  <c r="AA5" i="102"/>
  <c r="AA23" i="102" s="1"/>
  <c r="AB5" i="102"/>
  <c r="AB23" i="102" s="1"/>
  <c r="AC5" i="102"/>
  <c r="AD5" i="102"/>
  <c r="AE5" i="102"/>
  <c r="AE23" i="102" s="1"/>
  <c r="AF5" i="102"/>
  <c r="AF23" i="102" s="1"/>
  <c r="AG5" i="102"/>
  <c r="AH5" i="102"/>
  <c r="C6" i="102"/>
  <c r="C24" i="102" s="1"/>
  <c r="D6" i="102"/>
  <c r="D24" i="102" s="1"/>
  <c r="E6" i="102"/>
  <c r="F6" i="102"/>
  <c r="G6" i="102"/>
  <c r="G24" i="102" s="1"/>
  <c r="H6" i="102"/>
  <c r="H24" i="102" s="1"/>
  <c r="I6" i="102"/>
  <c r="J6" i="102"/>
  <c r="K6" i="102"/>
  <c r="K24" i="102" s="1"/>
  <c r="L6" i="102"/>
  <c r="L24" i="102" s="1"/>
  <c r="M6" i="102"/>
  <c r="N6" i="102"/>
  <c r="O6" i="102"/>
  <c r="O24" i="102" s="1"/>
  <c r="P6" i="102"/>
  <c r="P24" i="102" s="1"/>
  <c r="Q6" i="102"/>
  <c r="R6" i="102"/>
  <c r="S6" i="102"/>
  <c r="S24" i="102" s="1"/>
  <c r="T6" i="102"/>
  <c r="T24" i="102" s="1"/>
  <c r="U6" i="102"/>
  <c r="V6" i="102"/>
  <c r="W6" i="102"/>
  <c r="W24" i="102" s="1"/>
  <c r="X6" i="102"/>
  <c r="X24" i="102" s="1"/>
  <c r="Y6" i="102"/>
  <c r="Z6" i="102"/>
  <c r="AA6" i="102"/>
  <c r="AA24" i="102" s="1"/>
  <c r="AB6" i="102"/>
  <c r="AB24" i="102" s="1"/>
  <c r="AC6" i="102"/>
  <c r="AD6" i="102"/>
  <c r="AE6" i="102"/>
  <c r="AE24" i="102" s="1"/>
  <c r="AF6" i="102"/>
  <c r="AF24" i="102" s="1"/>
  <c r="AG6" i="102"/>
  <c r="AH6" i="102"/>
  <c r="E23" i="102"/>
  <c r="F23" i="102"/>
  <c r="I23" i="102"/>
  <c r="J23" i="102"/>
  <c r="M23" i="102"/>
  <c r="N23" i="102"/>
  <c r="Q23" i="102"/>
  <c r="R23" i="102"/>
  <c r="U23" i="102"/>
  <c r="V23" i="102"/>
  <c r="Y23" i="102"/>
  <c r="Z23" i="102"/>
  <c r="AC23" i="102"/>
  <c r="AD23" i="102"/>
  <c r="AG23" i="102"/>
  <c r="AH23" i="102"/>
  <c r="E24" i="102"/>
  <c r="F24" i="102"/>
  <c r="I24" i="102"/>
  <c r="J24" i="102"/>
  <c r="M24" i="102"/>
  <c r="N24" i="102"/>
  <c r="Q24" i="102"/>
  <c r="R24" i="102"/>
  <c r="U24" i="102"/>
  <c r="V24" i="102"/>
  <c r="Y24" i="102"/>
  <c r="Z24" i="102"/>
  <c r="AC24" i="102"/>
  <c r="AD24" i="102"/>
  <c r="AG24" i="102"/>
  <c r="AH24" i="102"/>
  <c r="AH5" i="103"/>
  <c r="AH23" i="103" s="1"/>
  <c r="AH6" i="103"/>
  <c r="AH24" i="103" s="1"/>
  <c r="C5" i="103"/>
  <c r="D5" i="103"/>
  <c r="E5" i="103"/>
  <c r="F5" i="103"/>
  <c r="G5" i="103"/>
  <c r="H5" i="103"/>
  <c r="I5" i="103"/>
  <c r="J5" i="103"/>
  <c r="K5" i="103"/>
  <c r="L5" i="103"/>
  <c r="M5" i="103"/>
  <c r="N5" i="103"/>
  <c r="O5" i="103"/>
  <c r="P5" i="103"/>
  <c r="Q5" i="103"/>
  <c r="R5" i="103"/>
  <c r="S5" i="103"/>
  <c r="T5" i="103"/>
  <c r="U5" i="103"/>
  <c r="V5" i="103"/>
  <c r="W5" i="103"/>
  <c r="X5" i="103"/>
  <c r="Y5" i="103"/>
  <c r="Z5" i="103"/>
  <c r="AA5" i="103"/>
  <c r="AB5" i="103"/>
  <c r="AC5" i="103"/>
  <c r="AD5" i="103"/>
  <c r="AE5" i="103"/>
  <c r="AF5" i="103"/>
  <c r="AG5" i="103"/>
  <c r="C6" i="103"/>
  <c r="D6" i="103"/>
  <c r="E6" i="103"/>
  <c r="F6" i="103"/>
  <c r="G6" i="103"/>
  <c r="H6" i="103"/>
  <c r="I6" i="103"/>
  <c r="J6" i="103"/>
  <c r="K6" i="103"/>
  <c r="L6" i="103"/>
  <c r="M6" i="103"/>
  <c r="N6" i="103"/>
  <c r="O6" i="103"/>
  <c r="P6" i="103"/>
  <c r="Q6" i="103"/>
  <c r="R6" i="103"/>
  <c r="S6" i="103"/>
  <c r="T6" i="103"/>
  <c r="U6" i="103"/>
  <c r="V6" i="103"/>
  <c r="W6" i="103"/>
  <c r="X6" i="103"/>
  <c r="Y6" i="103"/>
  <c r="Z6" i="103"/>
  <c r="AA6" i="103"/>
  <c r="AB6" i="103"/>
  <c r="AC6" i="103"/>
  <c r="AD6" i="103"/>
  <c r="AE6" i="103"/>
  <c r="AF6" i="103"/>
  <c r="AG6" i="103"/>
  <c r="C23" i="103"/>
  <c r="D23" i="103"/>
  <c r="E23" i="103"/>
  <c r="F23" i="103"/>
  <c r="G23" i="103"/>
  <c r="H23" i="103"/>
  <c r="I23" i="103"/>
  <c r="J23" i="103"/>
  <c r="K23" i="103"/>
  <c r="L23" i="103"/>
  <c r="M23" i="103"/>
  <c r="N23" i="103"/>
  <c r="O23" i="103"/>
  <c r="P23" i="103"/>
  <c r="Q23" i="103"/>
  <c r="R23" i="103"/>
  <c r="S23" i="103"/>
  <c r="T23" i="103"/>
  <c r="U23" i="103"/>
  <c r="V23" i="103"/>
  <c r="W23" i="103"/>
  <c r="X23" i="103"/>
  <c r="Y23" i="103"/>
  <c r="Z23" i="103"/>
  <c r="AA23" i="103"/>
  <c r="AB23" i="103"/>
  <c r="AC23" i="103"/>
  <c r="AD23" i="103"/>
  <c r="AE23" i="103"/>
  <c r="AF23" i="103"/>
  <c r="AG23" i="103"/>
  <c r="C24" i="103"/>
  <c r="D24" i="103"/>
  <c r="E24" i="103"/>
  <c r="F24" i="103"/>
  <c r="G24" i="103"/>
  <c r="H24" i="103"/>
  <c r="I24" i="103"/>
  <c r="J24" i="103"/>
  <c r="K24" i="103"/>
  <c r="L24" i="103"/>
  <c r="M24" i="103"/>
  <c r="N24" i="103"/>
  <c r="O24" i="103"/>
  <c r="P24" i="103"/>
  <c r="Q24" i="103"/>
  <c r="R24" i="103"/>
  <c r="S24" i="103"/>
  <c r="T24" i="103"/>
  <c r="U24" i="103"/>
  <c r="V24" i="103"/>
  <c r="W24" i="103"/>
  <c r="X24" i="103"/>
  <c r="Y24" i="103"/>
  <c r="Z24" i="103"/>
  <c r="AA24" i="103"/>
  <c r="AB24" i="103"/>
  <c r="AC24" i="103"/>
  <c r="AD24" i="103"/>
  <c r="AE24" i="103"/>
  <c r="AF24" i="103"/>
  <c r="AG24" i="103"/>
  <c r="C5" i="101"/>
  <c r="D5" i="101"/>
  <c r="E5" i="101"/>
  <c r="E24" i="101" s="1"/>
  <c r="F5" i="101"/>
  <c r="F24" i="101" s="1"/>
  <c r="G5" i="101"/>
  <c r="H5" i="101"/>
  <c r="I5" i="101"/>
  <c r="I24" i="101" s="1"/>
  <c r="J5" i="101"/>
  <c r="J24" i="101" s="1"/>
  <c r="K5" i="101"/>
  <c r="L5" i="101"/>
  <c r="M5" i="101"/>
  <c r="M24" i="101" s="1"/>
  <c r="N5" i="101"/>
  <c r="N24" i="101" s="1"/>
  <c r="O5" i="101"/>
  <c r="P5" i="101"/>
  <c r="Q5" i="101"/>
  <c r="Q24" i="101" s="1"/>
  <c r="R5" i="101"/>
  <c r="R24" i="101" s="1"/>
  <c r="S5" i="101"/>
  <c r="T5" i="101"/>
  <c r="U5" i="101"/>
  <c r="U24" i="101" s="1"/>
  <c r="V5" i="101"/>
  <c r="V24" i="101" s="1"/>
  <c r="W5" i="101"/>
  <c r="X5" i="101"/>
  <c r="Y5" i="101"/>
  <c r="Y24" i="101" s="1"/>
  <c r="Z5" i="101"/>
  <c r="Z24" i="101" s="1"/>
  <c r="AA5" i="101"/>
  <c r="AB5" i="101"/>
  <c r="AC5" i="101"/>
  <c r="AC24" i="101" s="1"/>
  <c r="AD5" i="101"/>
  <c r="AD24" i="101" s="1"/>
  <c r="AE5" i="101"/>
  <c r="AF5" i="101"/>
  <c r="AG5" i="101"/>
  <c r="AG24" i="101" s="1"/>
  <c r="AH5" i="101"/>
  <c r="AH24" i="101" s="1"/>
  <c r="C6" i="101"/>
  <c r="D6" i="101"/>
  <c r="E6" i="101"/>
  <c r="E25" i="101" s="1"/>
  <c r="F6" i="101"/>
  <c r="F25" i="101" s="1"/>
  <c r="G6" i="101"/>
  <c r="H6" i="101"/>
  <c r="I6" i="101"/>
  <c r="I25" i="101" s="1"/>
  <c r="J6" i="101"/>
  <c r="J25" i="101" s="1"/>
  <c r="K6" i="101"/>
  <c r="L6" i="101"/>
  <c r="M6" i="101"/>
  <c r="M25" i="101" s="1"/>
  <c r="N6" i="101"/>
  <c r="N25" i="101" s="1"/>
  <c r="O6" i="101"/>
  <c r="P6" i="101"/>
  <c r="Q6" i="101"/>
  <c r="Q25" i="101" s="1"/>
  <c r="R6" i="101"/>
  <c r="R25" i="101" s="1"/>
  <c r="S6" i="101"/>
  <c r="T6" i="101"/>
  <c r="U6" i="101"/>
  <c r="U25" i="101" s="1"/>
  <c r="V6" i="101"/>
  <c r="V25" i="101" s="1"/>
  <c r="W6" i="101"/>
  <c r="X6" i="101"/>
  <c r="Y6" i="101"/>
  <c r="Y25" i="101" s="1"/>
  <c r="Z6" i="101"/>
  <c r="Z25" i="101" s="1"/>
  <c r="AA6" i="101"/>
  <c r="AB6" i="101"/>
  <c r="AC6" i="101"/>
  <c r="AC25" i="101" s="1"/>
  <c r="AD6" i="101"/>
  <c r="AD25" i="101" s="1"/>
  <c r="AE6" i="101"/>
  <c r="AF6" i="101"/>
  <c r="AG6" i="101"/>
  <c r="AG25" i="101" s="1"/>
  <c r="AH6" i="101"/>
  <c r="AH25" i="101" s="1"/>
  <c r="C24" i="101"/>
  <c r="D24" i="101"/>
  <c r="G24" i="101"/>
  <c r="H24" i="101"/>
  <c r="K24" i="101"/>
  <c r="L24" i="101"/>
  <c r="O24" i="101"/>
  <c r="P24" i="101"/>
  <c r="S24" i="101"/>
  <c r="T24" i="101"/>
  <c r="W24" i="101"/>
  <c r="X24" i="101"/>
  <c r="AA24" i="101"/>
  <c r="AB24" i="101"/>
  <c r="AE24" i="101"/>
  <c r="AF24" i="101"/>
  <c r="C25" i="101"/>
  <c r="D25" i="101"/>
  <c r="G25" i="101"/>
  <c r="H25" i="101"/>
  <c r="K25" i="101"/>
  <c r="L25" i="101"/>
  <c r="O25" i="101"/>
  <c r="P25" i="101"/>
  <c r="S25" i="101"/>
  <c r="T25" i="101"/>
  <c r="W25" i="101"/>
  <c r="X25" i="101"/>
  <c r="AA25" i="101"/>
  <c r="AB25" i="101"/>
  <c r="AE25" i="101"/>
  <c r="AF25" i="101"/>
  <c r="C5" i="99"/>
  <c r="D5" i="99"/>
  <c r="E5" i="99"/>
  <c r="F5" i="99"/>
  <c r="G5" i="99"/>
  <c r="H5" i="99"/>
  <c r="I5" i="99"/>
  <c r="J5" i="99"/>
  <c r="K5" i="99"/>
  <c r="L5" i="99"/>
  <c r="M5" i="99"/>
  <c r="N5" i="99"/>
  <c r="O5" i="99"/>
  <c r="P5" i="99"/>
  <c r="Q5" i="99"/>
  <c r="R5" i="99"/>
  <c r="S5" i="99"/>
  <c r="T5" i="99"/>
  <c r="U5" i="99"/>
  <c r="V5" i="99"/>
  <c r="W5" i="99"/>
  <c r="X5" i="99"/>
  <c r="Y5" i="99"/>
  <c r="Z5" i="99"/>
  <c r="AA5" i="99"/>
  <c r="AB5" i="99"/>
  <c r="AC5" i="99"/>
  <c r="AD5" i="99"/>
  <c r="AE5" i="99"/>
  <c r="AF5" i="99"/>
  <c r="AG5" i="99"/>
  <c r="AH5" i="99"/>
  <c r="C6" i="99"/>
  <c r="D6" i="99"/>
  <c r="E6" i="99"/>
  <c r="F6" i="99"/>
  <c r="G6" i="99"/>
  <c r="H6" i="99"/>
  <c r="I6" i="99"/>
  <c r="J6" i="99"/>
  <c r="K6" i="99"/>
  <c r="L6" i="99"/>
  <c r="M6" i="99"/>
  <c r="N6" i="99"/>
  <c r="O6" i="99"/>
  <c r="P6" i="99"/>
  <c r="Q6" i="99"/>
  <c r="R6" i="99"/>
  <c r="S6" i="99"/>
  <c r="T6" i="99"/>
  <c r="U6" i="99"/>
  <c r="V6" i="99"/>
  <c r="W6" i="99"/>
  <c r="X6" i="99"/>
  <c r="Y6" i="99"/>
  <c r="Z6" i="99"/>
  <c r="AA6" i="99"/>
  <c r="AB6" i="99"/>
  <c r="AC6" i="99"/>
  <c r="AD6" i="99"/>
  <c r="AE6" i="99"/>
  <c r="AF6" i="99"/>
  <c r="AG6" i="99"/>
  <c r="AH6" i="99"/>
  <c r="AQ8" i="3"/>
  <c r="X8" i="104" s="1"/>
  <c r="X26" i="104" s="1"/>
  <c r="AQ9" i="3"/>
  <c r="X9" i="103" s="1"/>
  <c r="X27" i="103" s="1"/>
  <c r="AD8" i="3"/>
  <c r="AD20" i="3" s="1"/>
  <c r="S8" i="3"/>
  <c r="L8" i="3"/>
  <c r="M8" i="3"/>
  <c r="AQ20" i="3" l="1"/>
  <c r="X8" i="103"/>
  <c r="X26" i="103" s="1"/>
  <c r="X8" i="102"/>
  <c r="X26" i="102" s="1"/>
  <c r="AQ14" i="3"/>
  <c r="X8" i="99"/>
  <c r="X8" i="101"/>
  <c r="X27" i="101" s="1"/>
  <c r="K8" i="103"/>
  <c r="K26" i="103" s="1"/>
  <c r="AD21" i="3"/>
  <c r="K20" i="104"/>
  <c r="K38" i="104" s="1"/>
  <c r="K20" i="102"/>
  <c r="K38" i="102" s="1"/>
  <c r="K20" i="101"/>
  <c r="K39" i="101" s="1"/>
  <c r="K20" i="99"/>
  <c r="K20" i="103"/>
  <c r="K38" i="103" s="1"/>
  <c r="M11" i="3"/>
  <c r="AD11" i="3"/>
  <c r="K8" i="104"/>
  <c r="K26" i="104" s="1"/>
  <c r="K8" i="102"/>
  <c r="K26" i="102" s="1"/>
  <c r="K8" i="101"/>
  <c r="K27" i="101" s="1"/>
  <c r="K8" i="99"/>
  <c r="X14" i="104"/>
  <c r="X32" i="104" s="1"/>
  <c r="X14" i="102"/>
  <c r="X32" i="102" s="1"/>
  <c r="X14" i="101"/>
  <c r="X33" i="101" s="1"/>
  <c r="X14" i="99"/>
  <c r="L9" i="3"/>
  <c r="X9" i="99"/>
  <c r="X9" i="101"/>
  <c r="X28" i="101" s="1"/>
  <c r="X9" i="102"/>
  <c r="X27" i="102" s="1"/>
  <c r="X9" i="104"/>
  <c r="X27" i="104" s="1"/>
  <c r="S11" i="3"/>
  <c r="AQ11" i="3"/>
  <c r="AQ17" i="3"/>
  <c r="AD14" i="3"/>
  <c r="AD9" i="3"/>
  <c r="AD17" i="3"/>
  <c r="S20" i="3"/>
  <c r="S14" i="3"/>
  <c r="S9" i="3"/>
  <c r="S17" i="3"/>
  <c r="L20" i="3"/>
  <c r="L17" i="3"/>
  <c r="L14" i="3"/>
  <c r="L11" i="3"/>
  <c r="M9" i="3"/>
  <c r="M20" i="3"/>
  <c r="M17" i="3"/>
  <c r="M14" i="3"/>
  <c r="B5" i="102"/>
  <c r="B23" i="102" s="1"/>
  <c r="B6" i="102"/>
  <c r="B24" i="102"/>
  <c r="B5" i="103"/>
  <c r="B23" i="103" s="1"/>
  <c r="B6" i="103"/>
  <c r="B24" i="103" s="1"/>
  <c r="B5" i="101"/>
  <c r="B24" i="101" s="1"/>
  <c r="B6" i="101"/>
  <c r="B25" i="101" s="1"/>
  <c r="B5" i="99"/>
  <c r="B6" i="99"/>
  <c r="B5" i="104"/>
  <c r="B6" i="104"/>
  <c r="B24" i="104" s="1"/>
  <c r="B23" i="104"/>
  <c r="AQ15" i="3" l="1"/>
  <c r="X14" i="103"/>
  <c r="X32" i="103" s="1"/>
  <c r="X20" i="103"/>
  <c r="X38" i="103" s="1"/>
  <c r="X20" i="102"/>
  <c r="X38" i="102" s="1"/>
  <c r="X20" i="104"/>
  <c r="X38" i="104" s="1"/>
  <c r="X20" i="101"/>
  <c r="X39" i="101" s="1"/>
  <c r="X20" i="99"/>
  <c r="AQ21" i="3"/>
  <c r="AD12" i="3"/>
  <c r="K11" i="104"/>
  <c r="K29" i="104" s="1"/>
  <c r="K11" i="102"/>
  <c r="K29" i="102" s="1"/>
  <c r="K11" i="103"/>
  <c r="K29" i="103" s="1"/>
  <c r="K11" i="101"/>
  <c r="K30" i="101" s="1"/>
  <c r="K11" i="99"/>
  <c r="M12" i="3"/>
  <c r="K21" i="104"/>
  <c r="K39" i="104" s="1"/>
  <c r="K21" i="102"/>
  <c r="K39" i="102" s="1"/>
  <c r="K21" i="101"/>
  <c r="K40" i="101" s="1"/>
  <c r="K21" i="99"/>
  <c r="K21" i="103"/>
  <c r="K39" i="103" s="1"/>
  <c r="L21" i="3"/>
  <c r="AQ18" i="3"/>
  <c r="X17" i="104"/>
  <c r="X35" i="104" s="1"/>
  <c r="X17" i="102"/>
  <c r="X35" i="102" s="1"/>
  <c r="X17" i="103"/>
  <c r="X35" i="103" s="1"/>
  <c r="X17" i="101"/>
  <c r="X36" i="101" s="1"/>
  <c r="X17" i="99"/>
  <c r="AQ12" i="3"/>
  <c r="X11" i="104"/>
  <c r="X29" i="104" s="1"/>
  <c r="X11" i="102"/>
  <c r="X29" i="102" s="1"/>
  <c r="X11" i="103"/>
  <c r="X29" i="103" s="1"/>
  <c r="X11" i="101"/>
  <c r="X30" i="101" s="1"/>
  <c r="X11" i="99"/>
  <c r="L12" i="3"/>
  <c r="M18" i="3"/>
  <c r="L15" i="3"/>
  <c r="K9" i="104"/>
  <c r="K27" i="104" s="1"/>
  <c r="K9" i="102"/>
  <c r="K27" i="102" s="1"/>
  <c r="K9" i="101"/>
  <c r="K28" i="101" s="1"/>
  <c r="K9" i="99"/>
  <c r="K9" i="103"/>
  <c r="K27" i="103" s="1"/>
  <c r="S12" i="3"/>
  <c r="S21" i="3"/>
  <c r="M15" i="3"/>
  <c r="S18" i="3"/>
  <c r="AD18" i="3"/>
  <c r="K17" i="104"/>
  <c r="K35" i="104" s="1"/>
  <c r="K17" i="102"/>
  <c r="K35" i="102" s="1"/>
  <c r="K17" i="103"/>
  <c r="K35" i="103" s="1"/>
  <c r="K17" i="101"/>
  <c r="K36" i="101" s="1"/>
  <c r="K17" i="99"/>
  <c r="M21" i="3"/>
  <c r="L18" i="3"/>
  <c r="S15" i="3"/>
  <c r="AD15" i="3"/>
  <c r="K14" i="104"/>
  <c r="K32" i="104" s="1"/>
  <c r="K14" i="102"/>
  <c r="K32" i="102" s="1"/>
  <c r="K14" i="101"/>
  <c r="K33" i="101" s="1"/>
  <c r="K14" i="99"/>
  <c r="K14" i="103"/>
  <c r="K32" i="103" s="1"/>
  <c r="B5" i="68"/>
  <c r="B6" i="68"/>
  <c r="B24" i="68"/>
  <c r="B25" i="68"/>
  <c r="B5" i="69"/>
  <c r="B6" i="69"/>
  <c r="B24" i="69"/>
  <c r="B25" i="69"/>
  <c r="B5" i="91"/>
  <c r="B6" i="91"/>
  <c r="B24" i="91"/>
  <c r="B25" i="91"/>
  <c r="B5" i="92"/>
  <c r="B6" i="92"/>
  <c r="B24" i="92"/>
  <c r="B25" i="92"/>
  <c r="H5" i="83"/>
  <c r="H19" i="83" s="1"/>
  <c r="H6" i="83"/>
  <c r="H20" i="83" s="1"/>
  <c r="H5" i="89"/>
  <c r="H19" i="89" s="1"/>
  <c r="H6" i="89"/>
  <c r="H20" i="89" s="1"/>
  <c r="H5" i="90"/>
  <c r="H19" i="90" s="1"/>
  <c r="H6" i="90"/>
  <c r="H20" i="90" s="1"/>
  <c r="H5" i="82"/>
  <c r="H19" i="82" s="1"/>
  <c r="H6" i="82"/>
  <c r="H20" i="82" s="1"/>
  <c r="B5" i="54"/>
  <c r="B24" i="54" s="1"/>
  <c r="B6" i="54"/>
  <c r="B25" i="54" s="1"/>
  <c r="B5" i="87"/>
  <c r="B6" i="87"/>
  <c r="B25" i="87" s="1"/>
  <c r="B24" i="87"/>
  <c r="B5" i="88"/>
  <c r="B24" i="88" s="1"/>
  <c r="B6" i="88"/>
  <c r="B25" i="88" s="1"/>
  <c r="B5" i="12"/>
  <c r="B24" i="12" s="1"/>
  <c r="B6" i="12"/>
  <c r="B25" i="12"/>
  <c r="B5" i="95"/>
  <c r="B23" i="95" s="1"/>
  <c r="B6" i="95"/>
  <c r="B24" i="95"/>
  <c r="B5" i="96"/>
  <c r="B23" i="96" s="1"/>
  <c r="B6" i="96"/>
  <c r="B24" i="96"/>
  <c r="B5" i="97"/>
  <c r="B23" i="97" s="1"/>
  <c r="B6" i="97"/>
  <c r="B24" i="97"/>
  <c r="B5" i="24"/>
  <c r="B24" i="24" s="1"/>
  <c r="B6" i="24"/>
  <c r="B25" i="24"/>
  <c r="B5" i="98"/>
  <c r="B6" i="98"/>
  <c r="AR8" i="3"/>
  <c r="AP8" i="3"/>
  <c r="G8" i="3"/>
  <c r="X21" i="103" l="1"/>
  <c r="X39" i="103" s="1"/>
  <c r="X21" i="101"/>
  <c r="X40" i="101" s="1"/>
  <c r="X21" i="104"/>
  <c r="X39" i="104" s="1"/>
  <c r="X21" i="99"/>
  <c r="X21" i="102"/>
  <c r="X39" i="102" s="1"/>
  <c r="X15" i="101"/>
  <c r="X34" i="101" s="1"/>
  <c r="X15" i="103"/>
  <c r="X33" i="103" s="1"/>
  <c r="X15" i="99"/>
  <c r="X15" i="104"/>
  <c r="X33" i="104" s="1"/>
  <c r="X15" i="102"/>
  <c r="X33" i="102" s="1"/>
  <c r="Y8" i="103"/>
  <c r="Y26" i="103" s="1"/>
  <c r="Y8" i="104"/>
  <c r="Y26" i="104" s="1"/>
  <c r="Y8" i="102"/>
  <c r="Y26" i="102" s="1"/>
  <c r="Y8" i="101"/>
  <c r="Y27" i="101" s="1"/>
  <c r="Y8" i="99"/>
  <c r="W8" i="104"/>
  <c r="W26" i="104" s="1"/>
  <c r="W8" i="102"/>
  <c r="W26" i="102" s="1"/>
  <c r="W8" i="101"/>
  <c r="W27" i="101" s="1"/>
  <c r="W8" i="99"/>
  <c r="W8" i="103"/>
  <c r="W26" i="103" s="1"/>
  <c r="K15" i="104"/>
  <c r="K33" i="104" s="1"/>
  <c r="K15" i="102"/>
  <c r="K33" i="102" s="1"/>
  <c r="K15" i="101"/>
  <c r="K34" i="101" s="1"/>
  <c r="K15" i="99"/>
  <c r="K15" i="103"/>
  <c r="K33" i="103" s="1"/>
  <c r="K18" i="104"/>
  <c r="K36" i="104" s="1"/>
  <c r="K18" i="102"/>
  <c r="K36" i="102" s="1"/>
  <c r="K18" i="101"/>
  <c r="K37" i="101" s="1"/>
  <c r="K18" i="99"/>
  <c r="K18" i="103"/>
  <c r="K36" i="103" s="1"/>
  <c r="X12" i="103"/>
  <c r="X30" i="103" s="1"/>
  <c r="X12" i="104"/>
  <c r="X30" i="104" s="1"/>
  <c r="X12" i="102"/>
  <c r="X30" i="102" s="1"/>
  <c r="X12" i="101"/>
  <c r="X31" i="101" s="1"/>
  <c r="X12" i="99"/>
  <c r="X18" i="103"/>
  <c r="X36" i="103" s="1"/>
  <c r="X18" i="104"/>
  <c r="X36" i="104" s="1"/>
  <c r="X18" i="102"/>
  <c r="X36" i="102" s="1"/>
  <c r="X18" i="101"/>
  <c r="X37" i="101" s="1"/>
  <c r="X18" i="99"/>
  <c r="K12" i="104"/>
  <c r="K30" i="104" s="1"/>
  <c r="K12" i="102"/>
  <c r="K30" i="102" s="1"/>
  <c r="K12" i="101"/>
  <c r="K31" i="101" s="1"/>
  <c r="K12" i="99"/>
  <c r="K12" i="103"/>
  <c r="K30" i="103" s="1"/>
  <c r="AR9" i="3"/>
  <c r="G9" i="3"/>
  <c r="AP9" i="3"/>
  <c r="AR14" i="3"/>
  <c r="AR17" i="3"/>
  <c r="AR11" i="3"/>
  <c r="AR20" i="3"/>
  <c r="AP20" i="3"/>
  <c r="AP14" i="3"/>
  <c r="AP17" i="3"/>
  <c r="AP11" i="3"/>
  <c r="G20" i="3"/>
  <c r="G17" i="3"/>
  <c r="G11" i="3"/>
  <c r="G14" i="3"/>
  <c r="W14" i="104" l="1"/>
  <c r="W32" i="104" s="1"/>
  <c r="W14" i="102"/>
  <c r="W32" i="102" s="1"/>
  <c r="W14" i="101"/>
  <c r="W33" i="101" s="1"/>
  <c r="W14" i="99"/>
  <c r="W14" i="103"/>
  <c r="W32" i="103" s="1"/>
  <c r="Y17" i="104"/>
  <c r="Y35" i="104" s="1"/>
  <c r="Y17" i="102"/>
  <c r="Y35" i="102" s="1"/>
  <c r="Y17" i="101"/>
  <c r="Y36" i="101" s="1"/>
  <c r="Y17" i="99"/>
  <c r="Y17" i="103"/>
  <c r="Y35" i="103" s="1"/>
  <c r="Y14" i="103"/>
  <c r="Y32" i="103" s="1"/>
  <c r="Y14" i="104"/>
  <c r="Y32" i="104" s="1"/>
  <c r="Y14" i="102"/>
  <c r="Y32" i="102" s="1"/>
  <c r="Y14" i="101"/>
  <c r="Y33" i="101" s="1"/>
  <c r="Y14" i="99"/>
  <c r="W11" i="104"/>
  <c r="W29" i="104" s="1"/>
  <c r="W11" i="102"/>
  <c r="W29" i="102" s="1"/>
  <c r="W11" i="103"/>
  <c r="W29" i="103" s="1"/>
  <c r="W11" i="101"/>
  <c r="W30" i="101" s="1"/>
  <c r="W11" i="99"/>
  <c r="Y9" i="104"/>
  <c r="Y27" i="104" s="1"/>
  <c r="Y9" i="102"/>
  <c r="Y27" i="102" s="1"/>
  <c r="Y9" i="101"/>
  <c r="Y28" i="101" s="1"/>
  <c r="Y9" i="99"/>
  <c r="Y9" i="103"/>
  <c r="Y27" i="103" s="1"/>
  <c r="W20" i="104"/>
  <c r="W38" i="104" s="1"/>
  <c r="W20" i="102"/>
  <c r="W38" i="102" s="1"/>
  <c r="W20" i="101"/>
  <c r="W39" i="101" s="1"/>
  <c r="W20" i="99"/>
  <c r="W20" i="103"/>
  <c r="W38" i="103" s="1"/>
  <c r="Y20" i="103"/>
  <c r="Y38" i="103" s="1"/>
  <c r="Y20" i="101"/>
  <c r="Y39" i="101" s="1"/>
  <c r="Y20" i="99"/>
  <c r="Y20" i="104"/>
  <c r="Y38" i="104" s="1"/>
  <c r="Y20" i="102"/>
  <c r="Y38" i="102" s="1"/>
  <c r="W9" i="104"/>
  <c r="W27" i="104" s="1"/>
  <c r="W9" i="102"/>
  <c r="W27" i="102" s="1"/>
  <c r="W9" i="101"/>
  <c r="W28" i="101" s="1"/>
  <c r="W9" i="99"/>
  <c r="W9" i="103"/>
  <c r="W27" i="103" s="1"/>
  <c r="W17" i="104"/>
  <c r="W35" i="104" s="1"/>
  <c r="W17" i="102"/>
  <c r="W35" i="102" s="1"/>
  <c r="W17" i="103"/>
  <c r="W35" i="103" s="1"/>
  <c r="W17" i="101"/>
  <c r="W36" i="101" s="1"/>
  <c r="W17" i="99"/>
  <c r="Y11" i="104"/>
  <c r="Y29" i="104" s="1"/>
  <c r="Y11" i="102"/>
  <c r="Y29" i="102" s="1"/>
  <c r="Y11" i="103"/>
  <c r="Y29" i="103" s="1"/>
  <c r="Y11" i="101"/>
  <c r="Y30" i="101" s="1"/>
  <c r="Y11" i="99"/>
  <c r="G21" i="3"/>
  <c r="AP21" i="3"/>
  <c r="AR15" i="3"/>
  <c r="G15" i="3"/>
  <c r="AP12" i="3"/>
  <c r="AR21" i="3"/>
  <c r="G12" i="3"/>
  <c r="AP18" i="3"/>
  <c r="AR12" i="3"/>
  <c r="G18" i="3"/>
  <c r="AP15" i="3"/>
  <c r="AR18" i="3"/>
  <c r="C5" i="81"/>
  <c r="D5" i="81"/>
  <c r="E5" i="81"/>
  <c r="F5" i="81"/>
  <c r="G5" i="81"/>
  <c r="H5" i="81"/>
  <c r="I5" i="81"/>
  <c r="J5" i="81"/>
  <c r="K5" i="81"/>
  <c r="L5" i="81"/>
  <c r="M5" i="81"/>
  <c r="N5" i="81"/>
  <c r="O5" i="81"/>
  <c r="P5" i="81"/>
  <c r="Q5" i="81"/>
  <c r="R5" i="81"/>
  <c r="S5" i="81"/>
  <c r="T5" i="81"/>
  <c r="U5" i="81"/>
  <c r="V5" i="81"/>
  <c r="W5" i="81"/>
  <c r="X5" i="81"/>
  <c r="Y5" i="81"/>
  <c r="Z5" i="81"/>
  <c r="AA5" i="81"/>
  <c r="AB5" i="81"/>
  <c r="AC5" i="81"/>
  <c r="AD5" i="81"/>
  <c r="AE5" i="81"/>
  <c r="AF5" i="81"/>
  <c r="AG5" i="81"/>
  <c r="AH5" i="81"/>
  <c r="AI5" i="81"/>
  <c r="AJ5" i="81"/>
  <c r="AK5" i="81"/>
  <c r="AL5" i="81"/>
  <c r="AM5" i="81"/>
  <c r="AN5" i="81"/>
  <c r="AO5" i="81"/>
  <c r="AP5" i="81"/>
  <c r="AQ5" i="81"/>
  <c r="AR5" i="81"/>
  <c r="AS5" i="81"/>
  <c r="AT5" i="81"/>
  <c r="AU5" i="81"/>
  <c r="AV5" i="81"/>
  <c r="AW5" i="81"/>
  <c r="C6" i="81"/>
  <c r="D6" i="81"/>
  <c r="E6" i="81"/>
  <c r="F6" i="81"/>
  <c r="G6" i="81"/>
  <c r="H6" i="81"/>
  <c r="I6" i="81"/>
  <c r="J6" i="81"/>
  <c r="K6" i="81"/>
  <c r="L6" i="81"/>
  <c r="M6" i="81"/>
  <c r="N6" i="81"/>
  <c r="O6" i="81"/>
  <c r="P6" i="81"/>
  <c r="Q6" i="81"/>
  <c r="R6" i="81"/>
  <c r="S6" i="81"/>
  <c r="T6" i="81"/>
  <c r="U6" i="81"/>
  <c r="V6" i="81"/>
  <c r="W6" i="81"/>
  <c r="X6" i="81"/>
  <c r="Y6" i="81"/>
  <c r="Z6" i="81"/>
  <c r="AA6" i="81"/>
  <c r="AB6" i="81"/>
  <c r="AC6" i="81"/>
  <c r="AD6" i="81"/>
  <c r="AE6" i="81"/>
  <c r="AF6" i="81"/>
  <c r="AG6" i="81"/>
  <c r="AH6" i="81"/>
  <c r="AI6" i="81"/>
  <c r="AJ6" i="81"/>
  <c r="AK6" i="81"/>
  <c r="AL6" i="81"/>
  <c r="AM6" i="81"/>
  <c r="AN6" i="81"/>
  <c r="AO6" i="81"/>
  <c r="AP6" i="81"/>
  <c r="AQ6" i="81"/>
  <c r="AR6" i="81"/>
  <c r="AS6" i="81"/>
  <c r="AT6" i="81"/>
  <c r="AU6" i="81"/>
  <c r="AV6" i="81"/>
  <c r="AW6" i="81"/>
  <c r="C5" i="80"/>
  <c r="C24" i="80" s="1"/>
  <c r="D5" i="80"/>
  <c r="D24" i="80" s="1"/>
  <c r="E5" i="80"/>
  <c r="F5" i="80"/>
  <c r="G5" i="80"/>
  <c r="G24" i="80" s="1"/>
  <c r="H5" i="80"/>
  <c r="H24" i="80" s="1"/>
  <c r="I5" i="80"/>
  <c r="I24" i="80" s="1"/>
  <c r="J5" i="80"/>
  <c r="J24" i="80" s="1"/>
  <c r="K5" i="80"/>
  <c r="K24" i="80" s="1"/>
  <c r="L5" i="80"/>
  <c r="L24" i="80" s="1"/>
  <c r="M5" i="80"/>
  <c r="M24" i="80" s="1"/>
  <c r="N5" i="80"/>
  <c r="N24" i="80" s="1"/>
  <c r="O5" i="80"/>
  <c r="O24" i="80" s="1"/>
  <c r="P5" i="80"/>
  <c r="P24" i="80" s="1"/>
  <c r="Q5" i="80"/>
  <c r="Q24" i="80" s="1"/>
  <c r="R5" i="80"/>
  <c r="R24" i="80" s="1"/>
  <c r="S5" i="80"/>
  <c r="S24" i="80" s="1"/>
  <c r="T5" i="80"/>
  <c r="T24" i="80" s="1"/>
  <c r="U5" i="80"/>
  <c r="U24" i="80" s="1"/>
  <c r="V5" i="80"/>
  <c r="V24" i="80" s="1"/>
  <c r="W5" i="80"/>
  <c r="W24" i="80" s="1"/>
  <c r="X5" i="80"/>
  <c r="X24" i="80" s="1"/>
  <c r="Y5" i="80"/>
  <c r="Y24" i="80" s="1"/>
  <c r="Z5" i="80"/>
  <c r="Z24" i="80" s="1"/>
  <c r="AA5" i="80"/>
  <c r="AA24" i="80" s="1"/>
  <c r="AB5" i="80"/>
  <c r="AB24" i="80" s="1"/>
  <c r="AC5" i="80"/>
  <c r="AC24" i="80" s="1"/>
  <c r="AD5" i="80"/>
  <c r="AD24" i="80" s="1"/>
  <c r="AE5" i="80"/>
  <c r="AE24" i="80" s="1"/>
  <c r="AF5" i="80"/>
  <c r="AF24" i="80" s="1"/>
  <c r="AG5" i="80"/>
  <c r="AG24" i="80" s="1"/>
  <c r="AH5" i="80"/>
  <c r="AH24" i="80" s="1"/>
  <c r="AI5" i="80"/>
  <c r="AI24" i="80" s="1"/>
  <c r="AJ5" i="80"/>
  <c r="AJ24" i="80" s="1"/>
  <c r="AK5" i="80"/>
  <c r="AK24" i="80" s="1"/>
  <c r="AL5" i="80"/>
  <c r="AL24" i="80" s="1"/>
  <c r="AM5" i="80"/>
  <c r="AM24" i="80" s="1"/>
  <c r="AN5" i="80"/>
  <c r="AN24" i="80" s="1"/>
  <c r="AO5" i="80"/>
  <c r="AO24" i="80" s="1"/>
  <c r="AP5" i="80"/>
  <c r="AP24" i="80" s="1"/>
  <c r="AQ5" i="80"/>
  <c r="AQ24" i="80" s="1"/>
  <c r="AR5" i="80"/>
  <c r="AR24" i="80" s="1"/>
  <c r="AS5" i="80"/>
  <c r="AS24" i="80" s="1"/>
  <c r="AT5" i="80"/>
  <c r="AT24" i="80" s="1"/>
  <c r="AU5" i="80"/>
  <c r="AU24" i="80" s="1"/>
  <c r="AV5" i="80"/>
  <c r="AV24" i="80" s="1"/>
  <c r="AW5" i="80"/>
  <c r="AW24" i="80" s="1"/>
  <c r="C6" i="80"/>
  <c r="C25" i="80" s="1"/>
  <c r="D6" i="80"/>
  <c r="D25" i="80" s="1"/>
  <c r="E6" i="80"/>
  <c r="E25" i="80" s="1"/>
  <c r="F6" i="80"/>
  <c r="F25" i="80" s="1"/>
  <c r="G6" i="80"/>
  <c r="G25" i="80" s="1"/>
  <c r="H6" i="80"/>
  <c r="H25" i="80" s="1"/>
  <c r="I6" i="80"/>
  <c r="I25" i="80" s="1"/>
  <c r="J6" i="80"/>
  <c r="J25" i="80" s="1"/>
  <c r="K6" i="80"/>
  <c r="K25" i="80" s="1"/>
  <c r="L6" i="80"/>
  <c r="L25" i="80" s="1"/>
  <c r="M6" i="80"/>
  <c r="M25" i="80" s="1"/>
  <c r="N6" i="80"/>
  <c r="N25" i="80" s="1"/>
  <c r="O6" i="80"/>
  <c r="O25" i="80" s="1"/>
  <c r="P6" i="80"/>
  <c r="P25" i="80" s="1"/>
  <c r="Q6" i="80"/>
  <c r="Q25" i="80" s="1"/>
  <c r="R6" i="80"/>
  <c r="R25" i="80" s="1"/>
  <c r="S6" i="80"/>
  <c r="S25" i="80" s="1"/>
  <c r="T6" i="80"/>
  <c r="T25" i="80" s="1"/>
  <c r="U6" i="80"/>
  <c r="U25" i="80" s="1"/>
  <c r="V6" i="80"/>
  <c r="V25" i="80" s="1"/>
  <c r="W6" i="80"/>
  <c r="W25" i="80" s="1"/>
  <c r="X6" i="80"/>
  <c r="X25" i="80" s="1"/>
  <c r="Y6" i="80"/>
  <c r="Y25" i="80" s="1"/>
  <c r="Z6" i="80"/>
  <c r="Z25" i="80" s="1"/>
  <c r="AA6" i="80"/>
  <c r="AA25" i="80" s="1"/>
  <c r="AB6" i="80"/>
  <c r="AB25" i="80" s="1"/>
  <c r="AC6" i="80"/>
  <c r="AC25" i="80" s="1"/>
  <c r="AD6" i="80"/>
  <c r="AD25" i="80" s="1"/>
  <c r="AE6" i="80"/>
  <c r="AE25" i="80" s="1"/>
  <c r="AF6" i="80"/>
  <c r="AF25" i="80" s="1"/>
  <c r="AG6" i="80"/>
  <c r="AG25" i="80" s="1"/>
  <c r="AH6" i="80"/>
  <c r="AH25" i="80" s="1"/>
  <c r="AI6" i="80"/>
  <c r="AI25" i="80" s="1"/>
  <c r="AJ6" i="80"/>
  <c r="AJ25" i="80" s="1"/>
  <c r="AK6" i="80"/>
  <c r="AK25" i="80" s="1"/>
  <c r="AL6" i="80"/>
  <c r="AL25" i="80" s="1"/>
  <c r="AM6" i="80"/>
  <c r="AM25" i="80" s="1"/>
  <c r="AN6" i="80"/>
  <c r="AN25" i="80" s="1"/>
  <c r="AO6" i="80"/>
  <c r="AO25" i="80" s="1"/>
  <c r="AP6" i="80"/>
  <c r="AP25" i="80" s="1"/>
  <c r="AQ6" i="80"/>
  <c r="AQ25" i="80" s="1"/>
  <c r="AR6" i="80"/>
  <c r="AR25" i="80" s="1"/>
  <c r="AS6" i="80"/>
  <c r="AS25" i="80" s="1"/>
  <c r="AT6" i="80"/>
  <c r="AT25" i="80" s="1"/>
  <c r="AU6" i="80"/>
  <c r="AU25" i="80" s="1"/>
  <c r="AV6" i="80"/>
  <c r="AV25" i="80" s="1"/>
  <c r="AW6" i="80"/>
  <c r="AW25" i="80" s="1"/>
  <c r="E24" i="80"/>
  <c r="F24" i="80"/>
  <c r="C5" i="79"/>
  <c r="C24" i="79" s="1"/>
  <c r="D5" i="79"/>
  <c r="D24" i="79" s="1"/>
  <c r="E5" i="79"/>
  <c r="F5" i="79"/>
  <c r="G5" i="79"/>
  <c r="G24" i="79" s="1"/>
  <c r="H5" i="79"/>
  <c r="H24" i="79" s="1"/>
  <c r="I5" i="79"/>
  <c r="I24" i="79" s="1"/>
  <c r="J5" i="79"/>
  <c r="J24" i="79" s="1"/>
  <c r="K5" i="79"/>
  <c r="K24" i="79" s="1"/>
  <c r="L5" i="79"/>
  <c r="L24" i="79" s="1"/>
  <c r="M5" i="79"/>
  <c r="M24" i="79" s="1"/>
  <c r="N5" i="79"/>
  <c r="N24" i="79" s="1"/>
  <c r="O5" i="79"/>
  <c r="O24" i="79" s="1"/>
  <c r="P5" i="79"/>
  <c r="P24" i="79" s="1"/>
  <c r="Q5" i="79"/>
  <c r="Q24" i="79" s="1"/>
  <c r="R5" i="79"/>
  <c r="R24" i="79" s="1"/>
  <c r="S5" i="79"/>
  <c r="S24" i="79" s="1"/>
  <c r="T5" i="79"/>
  <c r="T24" i="79" s="1"/>
  <c r="U5" i="79"/>
  <c r="U24" i="79" s="1"/>
  <c r="V5" i="79"/>
  <c r="V24" i="79" s="1"/>
  <c r="W5" i="79"/>
  <c r="W24" i="79" s="1"/>
  <c r="X5" i="79"/>
  <c r="X24" i="79" s="1"/>
  <c r="Y5" i="79"/>
  <c r="Y24" i="79" s="1"/>
  <c r="Z5" i="79"/>
  <c r="Z24" i="79" s="1"/>
  <c r="AA5" i="79"/>
  <c r="AA24" i="79" s="1"/>
  <c r="AB5" i="79"/>
  <c r="AB24" i="79" s="1"/>
  <c r="AC5" i="79"/>
  <c r="AC24" i="79" s="1"/>
  <c r="AD5" i="79"/>
  <c r="AD24" i="79" s="1"/>
  <c r="AE5" i="79"/>
  <c r="AE24" i="79" s="1"/>
  <c r="AF5" i="79"/>
  <c r="AF24" i="79" s="1"/>
  <c r="AG5" i="79"/>
  <c r="AG24" i="79" s="1"/>
  <c r="AH5" i="79"/>
  <c r="AH24" i="79" s="1"/>
  <c r="AI5" i="79"/>
  <c r="AI24" i="79" s="1"/>
  <c r="AJ5" i="79"/>
  <c r="AJ24" i="79" s="1"/>
  <c r="AK5" i="79"/>
  <c r="AK24" i="79" s="1"/>
  <c r="AL5" i="79"/>
  <c r="AL24" i="79" s="1"/>
  <c r="AM5" i="79"/>
  <c r="AM24" i="79" s="1"/>
  <c r="AN5" i="79"/>
  <c r="AN24" i="79" s="1"/>
  <c r="AO5" i="79"/>
  <c r="AO24" i="79" s="1"/>
  <c r="AP5" i="79"/>
  <c r="AP24" i="79" s="1"/>
  <c r="AQ5" i="79"/>
  <c r="AQ24" i="79" s="1"/>
  <c r="AR5" i="79"/>
  <c r="AR24" i="79" s="1"/>
  <c r="AS5" i="79"/>
  <c r="AS24" i="79" s="1"/>
  <c r="AT5" i="79"/>
  <c r="AT24" i="79" s="1"/>
  <c r="AU5" i="79"/>
  <c r="AU24" i="79" s="1"/>
  <c r="AV5" i="79"/>
  <c r="AV24" i="79" s="1"/>
  <c r="AW5" i="79"/>
  <c r="AW24" i="79" s="1"/>
  <c r="C6" i="79"/>
  <c r="C25" i="79" s="1"/>
  <c r="D6" i="79"/>
  <c r="D25" i="79" s="1"/>
  <c r="E6" i="79"/>
  <c r="E25" i="79" s="1"/>
  <c r="F6" i="79"/>
  <c r="F25" i="79" s="1"/>
  <c r="G6" i="79"/>
  <c r="G25" i="79" s="1"/>
  <c r="H6" i="79"/>
  <c r="H25" i="79" s="1"/>
  <c r="I6" i="79"/>
  <c r="I25" i="79" s="1"/>
  <c r="J6" i="79"/>
  <c r="J25" i="79" s="1"/>
  <c r="K6" i="79"/>
  <c r="K25" i="79" s="1"/>
  <c r="L6" i="79"/>
  <c r="L25" i="79" s="1"/>
  <c r="M6" i="79"/>
  <c r="M25" i="79" s="1"/>
  <c r="N6" i="79"/>
  <c r="N25" i="79" s="1"/>
  <c r="O6" i="79"/>
  <c r="O25" i="79" s="1"/>
  <c r="P6" i="79"/>
  <c r="P25" i="79" s="1"/>
  <c r="Q6" i="79"/>
  <c r="Q25" i="79" s="1"/>
  <c r="R6" i="79"/>
  <c r="R25" i="79" s="1"/>
  <c r="S6" i="79"/>
  <c r="S25" i="79" s="1"/>
  <c r="T6" i="79"/>
  <c r="T25" i="79" s="1"/>
  <c r="U6" i="79"/>
  <c r="U25" i="79" s="1"/>
  <c r="V6" i="79"/>
  <c r="V25" i="79" s="1"/>
  <c r="W6" i="79"/>
  <c r="W25" i="79" s="1"/>
  <c r="X6" i="79"/>
  <c r="X25" i="79" s="1"/>
  <c r="Y6" i="79"/>
  <c r="Y25" i="79" s="1"/>
  <c r="Z6" i="79"/>
  <c r="Z25" i="79" s="1"/>
  <c r="AA6" i="79"/>
  <c r="AA25" i="79" s="1"/>
  <c r="AB6" i="79"/>
  <c r="AB25" i="79" s="1"/>
  <c r="AC6" i="79"/>
  <c r="AC25" i="79" s="1"/>
  <c r="AD6" i="79"/>
  <c r="AD25" i="79" s="1"/>
  <c r="AE6" i="79"/>
  <c r="AE25" i="79" s="1"/>
  <c r="AF6" i="79"/>
  <c r="AF25" i="79" s="1"/>
  <c r="AG6" i="79"/>
  <c r="AG25" i="79" s="1"/>
  <c r="AH6" i="79"/>
  <c r="AH25" i="79" s="1"/>
  <c r="AI6" i="79"/>
  <c r="AI25" i="79" s="1"/>
  <c r="AJ6" i="79"/>
  <c r="AJ25" i="79" s="1"/>
  <c r="AK6" i="79"/>
  <c r="AK25" i="79" s="1"/>
  <c r="AL6" i="79"/>
  <c r="AL25" i="79" s="1"/>
  <c r="AM6" i="79"/>
  <c r="AM25" i="79" s="1"/>
  <c r="AN6" i="79"/>
  <c r="AN25" i="79" s="1"/>
  <c r="AO6" i="79"/>
  <c r="AO25" i="79" s="1"/>
  <c r="AP6" i="79"/>
  <c r="AP25" i="79" s="1"/>
  <c r="AQ6" i="79"/>
  <c r="AQ25" i="79" s="1"/>
  <c r="AR6" i="79"/>
  <c r="AR25" i="79" s="1"/>
  <c r="AS6" i="79"/>
  <c r="AS25" i="79" s="1"/>
  <c r="AT6" i="79"/>
  <c r="AT25" i="79" s="1"/>
  <c r="AU6" i="79"/>
  <c r="AU25" i="79" s="1"/>
  <c r="AV6" i="79"/>
  <c r="AV25" i="79" s="1"/>
  <c r="AW6" i="79"/>
  <c r="AW25" i="79" s="1"/>
  <c r="E24" i="79"/>
  <c r="F24" i="79"/>
  <c r="C5" i="94"/>
  <c r="C24" i="94" s="1"/>
  <c r="D5" i="94"/>
  <c r="D24" i="94" s="1"/>
  <c r="E5" i="94"/>
  <c r="F5" i="94"/>
  <c r="G5" i="94"/>
  <c r="G24" i="94" s="1"/>
  <c r="H5" i="94"/>
  <c r="H24" i="94" s="1"/>
  <c r="I5" i="94"/>
  <c r="I24" i="94" s="1"/>
  <c r="J5" i="94"/>
  <c r="J24" i="94" s="1"/>
  <c r="K5" i="94"/>
  <c r="K24" i="94" s="1"/>
  <c r="L5" i="94"/>
  <c r="L24" i="94" s="1"/>
  <c r="M5" i="94"/>
  <c r="M24" i="94" s="1"/>
  <c r="N5" i="94"/>
  <c r="N24" i="94" s="1"/>
  <c r="O5" i="94"/>
  <c r="O24" i="94" s="1"/>
  <c r="P5" i="94"/>
  <c r="P24" i="94" s="1"/>
  <c r="Q5" i="94"/>
  <c r="Q24" i="94" s="1"/>
  <c r="R5" i="94"/>
  <c r="R24" i="94" s="1"/>
  <c r="S5" i="94"/>
  <c r="S24" i="94" s="1"/>
  <c r="T5" i="94"/>
  <c r="T24" i="94" s="1"/>
  <c r="U5" i="94"/>
  <c r="U24" i="94" s="1"/>
  <c r="V5" i="94"/>
  <c r="V24" i="94" s="1"/>
  <c r="W5" i="94"/>
  <c r="W24" i="94" s="1"/>
  <c r="X5" i="94"/>
  <c r="X24" i="94" s="1"/>
  <c r="Y5" i="94"/>
  <c r="Y24" i="94" s="1"/>
  <c r="Z5" i="94"/>
  <c r="Z24" i="94" s="1"/>
  <c r="AA5" i="94"/>
  <c r="AA24" i="94" s="1"/>
  <c r="AB5" i="94"/>
  <c r="AB24" i="94" s="1"/>
  <c r="AC5" i="94"/>
  <c r="AC24" i="94" s="1"/>
  <c r="AD5" i="94"/>
  <c r="AD24" i="94" s="1"/>
  <c r="AE5" i="94"/>
  <c r="AE24" i="94" s="1"/>
  <c r="AF5" i="94"/>
  <c r="AF24" i="94" s="1"/>
  <c r="AG5" i="94"/>
  <c r="AG24" i="94" s="1"/>
  <c r="AH5" i="94"/>
  <c r="AH24" i="94" s="1"/>
  <c r="AI5" i="94"/>
  <c r="AI24" i="94" s="1"/>
  <c r="AJ5" i="94"/>
  <c r="AJ24" i="94" s="1"/>
  <c r="AK5" i="94"/>
  <c r="AK24" i="94" s="1"/>
  <c r="AL5" i="94"/>
  <c r="AL24" i="94" s="1"/>
  <c r="AM5" i="94"/>
  <c r="AM24" i="94" s="1"/>
  <c r="AN5" i="94"/>
  <c r="AN24" i="94" s="1"/>
  <c r="AO5" i="94"/>
  <c r="AO24" i="94" s="1"/>
  <c r="AP5" i="94"/>
  <c r="AP24" i="94" s="1"/>
  <c r="AQ5" i="94"/>
  <c r="AQ24" i="94" s="1"/>
  <c r="AR5" i="94"/>
  <c r="AR24" i="94" s="1"/>
  <c r="AS5" i="94"/>
  <c r="AS24" i="94" s="1"/>
  <c r="AT5" i="94"/>
  <c r="AT24" i="94" s="1"/>
  <c r="AU5" i="94"/>
  <c r="AU24" i="94" s="1"/>
  <c r="AV5" i="94"/>
  <c r="AV24" i="94" s="1"/>
  <c r="AW5" i="94"/>
  <c r="C6" i="94"/>
  <c r="C25" i="94" s="1"/>
  <c r="D6" i="94"/>
  <c r="D25" i="94" s="1"/>
  <c r="E6" i="94"/>
  <c r="E25" i="94" s="1"/>
  <c r="F6" i="94"/>
  <c r="F25" i="94" s="1"/>
  <c r="G6" i="94"/>
  <c r="G25" i="94" s="1"/>
  <c r="H6" i="94"/>
  <c r="H25" i="94" s="1"/>
  <c r="I6" i="94"/>
  <c r="I25" i="94" s="1"/>
  <c r="J6" i="94"/>
  <c r="J25" i="94" s="1"/>
  <c r="K6" i="94"/>
  <c r="K25" i="94" s="1"/>
  <c r="L6" i="94"/>
  <c r="L25" i="94" s="1"/>
  <c r="M6" i="94"/>
  <c r="M25" i="94" s="1"/>
  <c r="N6" i="94"/>
  <c r="N25" i="94" s="1"/>
  <c r="O6" i="94"/>
  <c r="O25" i="94" s="1"/>
  <c r="P6" i="94"/>
  <c r="P25" i="94" s="1"/>
  <c r="Q6" i="94"/>
  <c r="Q25" i="94" s="1"/>
  <c r="R6" i="94"/>
  <c r="R25" i="94" s="1"/>
  <c r="S6" i="94"/>
  <c r="S25" i="94" s="1"/>
  <c r="T6" i="94"/>
  <c r="T25" i="94" s="1"/>
  <c r="U6" i="94"/>
  <c r="U25" i="94" s="1"/>
  <c r="V6" i="94"/>
  <c r="V25" i="94" s="1"/>
  <c r="W6" i="94"/>
  <c r="W25" i="94" s="1"/>
  <c r="X6" i="94"/>
  <c r="X25" i="94" s="1"/>
  <c r="Y6" i="94"/>
  <c r="Y25" i="94" s="1"/>
  <c r="Z6" i="94"/>
  <c r="Z25" i="94" s="1"/>
  <c r="AA6" i="94"/>
  <c r="AA25" i="94" s="1"/>
  <c r="AB6" i="94"/>
  <c r="AB25" i="94" s="1"/>
  <c r="AC6" i="94"/>
  <c r="AC25" i="94" s="1"/>
  <c r="AD6" i="94"/>
  <c r="AD25" i="94" s="1"/>
  <c r="AE6" i="94"/>
  <c r="AE25" i="94" s="1"/>
  <c r="AF6" i="94"/>
  <c r="AF25" i="94" s="1"/>
  <c r="AG6" i="94"/>
  <c r="AG25" i="94" s="1"/>
  <c r="AH6" i="94"/>
  <c r="AH25" i="94" s="1"/>
  <c r="AI6" i="94"/>
  <c r="AI25" i="94" s="1"/>
  <c r="AJ6" i="94"/>
  <c r="AJ25" i="94" s="1"/>
  <c r="AK6" i="94"/>
  <c r="AK25" i="94" s="1"/>
  <c r="AL6" i="94"/>
  <c r="AL25" i="94" s="1"/>
  <c r="AM6" i="94"/>
  <c r="AM25" i="94" s="1"/>
  <c r="AN6" i="94"/>
  <c r="AN25" i="94" s="1"/>
  <c r="AO6" i="94"/>
  <c r="AO25" i="94" s="1"/>
  <c r="AP6" i="94"/>
  <c r="AP25" i="94" s="1"/>
  <c r="AQ6" i="94"/>
  <c r="AQ25" i="94" s="1"/>
  <c r="AR6" i="94"/>
  <c r="AR25" i="94" s="1"/>
  <c r="AS6" i="94"/>
  <c r="AS25" i="94" s="1"/>
  <c r="AT6" i="94"/>
  <c r="AT25" i="94" s="1"/>
  <c r="AU6" i="94"/>
  <c r="AU25" i="94" s="1"/>
  <c r="AV6" i="94"/>
  <c r="AV25" i="94" s="1"/>
  <c r="AW6" i="94"/>
  <c r="AW25" i="94" s="1"/>
  <c r="E24" i="94"/>
  <c r="F24" i="94"/>
  <c r="AW24" i="94"/>
  <c r="C5" i="93"/>
  <c r="C24" i="93" s="1"/>
  <c r="D5" i="93"/>
  <c r="D24" i="93" s="1"/>
  <c r="E5" i="93"/>
  <c r="F5" i="93"/>
  <c r="G5" i="93"/>
  <c r="G24" i="93" s="1"/>
  <c r="H5" i="93"/>
  <c r="H24" i="93" s="1"/>
  <c r="I5" i="93"/>
  <c r="I24" i="93" s="1"/>
  <c r="J5" i="93"/>
  <c r="J24" i="93" s="1"/>
  <c r="K5" i="93"/>
  <c r="K24" i="93" s="1"/>
  <c r="L5" i="93"/>
  <c r="L24" i="93" s="1"/>
  <c r="M5" i="93"/>
  <c r="M24" i="93" s="1"/>
  <c r="N5" i="93"/>
  <c r="N24" i="93" s="1"/>
  <c r="O5" i="93"/>
  <c r="O24" i="93" s="1"/>
  <c r="P5" i="93"/>
  <c r="P24" i="93" s="1"/>
  <c r="Q5" i="93"/>
  <c r="Q24" i="93" s="1"/>
  <c r="R5" i="93"/>
  <c r="R24" i="93" s="1"/>
  <c r="S5" i="93"/>
  <c r="S24" i="93" s="1"/>
  <c r="T5" i="93"/>
  <c r="T24" i="93" s="1"/>
  <c r="U5" i="93"/>
  <c r="U24" i="93" s="1"/>
  <c r="V5" i="93"/>
  <c r="V24" i="93" s="1"/>
  <c r="W5" i="93"/>
  <c r="W24" i="93" s="1"/>
  <c r="X5" i="93"/>
  <c r="X24" i="93" s="1"/>
  <c r="Y5" i="93"/>
  <c r="Y24" i="93" s="1"/>
  <c r="Z5" i="93"/>
  <c r="Z24" i="93" s="1"/>
  <c r="AA5" i="93"/>
  <c r="AA24" i="93" s="1"/>
  <c r="AB5" i="93"/>
  <c r="AB24" i="93" s="1"/>
  <c r="AC5" i="93"/>
  <c r="AC24" i="93" s="1"/>
  <c r="AD5" i="93"/>
  <c r="AD24" i="93" s="1"/>
  <c r="AE5" i="93"/>
  <c r="AE24" i="93" s="1"/>
  <c r="AF5" i="93"/>
  <c r="AF24" i="93" s="1"/>
  <c r="AG5" i="93"/>
  <c r="AG24" i="93" s="1"/>
  <c r="AH5" i="93"/>
  <c r="AH24" i="93" s="1"/>
  <c r="AI5" i="93"/>
  <c r="AI24" i="93" s="1"/>
  <c r="AJ5" i="93"/>
  <c r="AJ24" i="93" s="1"/>
  <c r="AK5" i="93"/>
  <c r="AK24" i="93" s="1"/>
  <c r="AL5" i="93"/>
  <c r="AL24" i="93" s="1"/>
  <c r="AM5" i="93"/>
  <c r="AN5" i="93"/>
  <c r="AN24" i="93" s="1"/>
  <c r="AO5" i="93"/>
  <c r="AO24" i="93" s="1"/>
  <c r="AP5" i="93"/>
  <c r="AP24" i="93" s="1"/>
  <c r="AQ5" i="93"/>
  <c r="AQ24" i="93" s="1"/>
  <c r="AR5" i="93"/>
  <c r="AR24" i="93" s="1"/>
  <c r="AS5" i="93"/>
  <c r="AS24" i="93" s="1"/>
  <c r="AT5" i="93"/>
  <c r="AT24" i="93" s="1"/>
  <c r="AU5" i="93"/>
  <c r="AU24" i="93" s="1"/>
  <c r="AV5" i="93"/>
  <c r="AV24" i="93" s="1"/>
  <c r="AW5" i="93"/>
  <c r="AW24" i="93" s="1"/>
  <c r="C6" i="93"/>
  <c r="C25" i="93" s="1"/>
  <c r="D6" i="93"/>
  <c r="D25" i="93" s="1"/>
  <c r="E6" i="93"/>
  <c r="E25" i="93" s="1"/>
  <c r="F6" i="93"/>
  <c r="F25" i="93" s="1"/>
  <c r="G6" i="93"/>
  <c r="G25" i="93" s="1"/>
  <c r="H6" i="93"/>
  <c r="H25" i="93" s="1"/>
  <c r="I6" i="93"/>
  <c r="I25" i="93" s="1"/>
  <c r="J6" i="93"/>
  <c r="J25" i="93" s="1"/>
  <c r="K6" i="93"/>
  <c r="K25" i="93" s="1"/>
  <c r="L6" i="93"/>
  <c r="L25" i="93" s="1"/>
  <c r="M6" i="93"/>
  <c r="M25" i="93" s="1"/>
  <c r="N6" i="93"/>
  <c r="N25" i="93" s="1"/>
  <c r="O6" i="93"/>
  <c r="O25" i="93" s="1"/>
  <c r="P6" i="93"/>
  <c r="P25" i="93" s="1"/>
  <c r="Q6" i="93"/>
  <c r="Q25" i="93" s="1"/>
  <c r="R6" i="93"/>
  <c r="S6" i="93"/>
  <c r="S25" i="93" s="1"/>
  <c r="T6" i="93"/>
  <c r="T25" i="93" s="1"/>
  <c r="U6" i="93"/>
  <c r="U25" i="93" s="1"/>
  <c r="V6" i="93"/>
  <c r="V25" i="93" s="1"/>
  <c r="W6" i="93"/>
  <c r="W25" i="93" s="1"/>
  <c r="X6" i="93"/>
  <c r="X25" i="93" s="1"/>
  <c r="Y6" i="93"/>
  <c r="Y25" i="93" s="1"/>
  <c r="Z6" i="93"/>
  <c r="Z25" i="93" s="1"/>
  <c r="AA6" i="93"/>
  <c r="AA25" i="93" s="1"/>
  <c r="AB6" i="93"/>
  <c r="AB25" i="93" s="1"/>
  <c r="AC6" i="93"/>
  <c r="AC25" i="93" s="1"/>
  <c r="AD6" i="93"/>
  <c r="AD25" i="93" s="1"/>
  <c r="AE6" i="93"/>
  <c r="AE25" i="93" s="1"/>
  <c r="AF6" i="93"/>
  <c r="AF25" i="93" s="1"/>
  <c r="AG6" i="93"/>
  <c r="AG25" i="93" s="1"/>
  <c r="AH6" i="93"/>
  <c r="AH25" i="93" s="1"/>
  <c r="AI6" i="93"/>
  <c r="AI25" i="93" s="1"/>
  <c r="AJ6" i="93"/>
  <c r="AJ25" i="93" s="1"/>
  <c r="AK6" i="93"/>
  <c r="AK25" i="93" s="1"/>
  <c r="AL6" i="93"/>
  <c r="AL25" i="93" s="1"/>
  <c r="AM6" i="93"/>
  <c r="AM25" i="93" s="1"/>
  <c r="AN6" i="93"/>
  <c r="AN25" i="93" s="1"/>
  <c r="AO6" i="93"/>
  <c r="AO25" i="93" s="1"/>
  <c r="AP6" i="93"/>
  <c r="AP25" i="93" s="1"/>
  <c r="AQ6" i="93"/>
  <c r="AQ25" i="93" s="1"/>
  <c r="AR6" i="93"/>
  <c r="AR25" i="93" s="1"/>
  <c r="AS6" i="93"/>
  <c r="AS25" i="93" s="1"/>
  <c r="AT6" i="93"/>
  <c r="AT25" i="93" s="1"/>
  <c r="AU6" i="93"/>
  <c r="AU25" i="93" s="1"/>
  <c r="AV6" i="93"/>
  <c r="AV25" i="93" s="1"/>
  <c r="AW6" i="93"/>
  <c r="AW25" i="93" s="1"/>
  <c r="E24" i="93"/>
  <c r="F24" i="93"/>
  <c r="AM24" i="93"/>
  <c r="R25" i="93"/>
  <c r="G5" i="83"/>
  <c r="G19" i="83" s="1"/>
  <c r="G6" i="83"/>
  <c r="G20" i="83" s="1"/>
  <c r="G5" i="89"/>
  <c r="G19" i="89" s="1"/>
  <c r="G6" i="89"/>
  <c r="G20" i="89" s="1"/>
  <c r="G5" i="90"/>
  <c r="G19" i="90" s="1"/>
  <c r="G6" i="90"/>
  <c r="G20" i="90" s="1"/>
  <c r="G5" i="82"/>
  <c r="G19" i="82" s="1"/>
  <c r="G6" i="82"/>
  <c r="G20" i="82" s="1"/>
  <c r="B23" i="18"/>
  <c r="C23" i="18"/>
  <c r="D23" i="18"/>
  <c r="E23" i="18"/>
  <c r="B4" i="18"/>
  <c r="C4" i="18"/>
  <c r="C26" i="18" s="1"/>
  <c r="D4" i="18"/>
  <c r="D26" i="18" s="1"/>
  <c r="E4" i="18"/>
  <c r="E26" i="18" s="1"/>
  <c r="B5" i="18"/>
  <c r="B27" i="18" s="1"/>
  <c r="C5" i="18"/>
  <c r="C27" i="18" s="1"/>
  <c r="D5" i="18"/>
  <c r="D27" i="18" s="1"/>
  <c r="E5" i="18"/>
  <c r="E27" i="18" s="1"/>
  <c r="B26" i="18"/>
  <c r="C8" i="3"/>
  <c r="W15" i="104" l="1"/>
  <c r="W33" i="104" s="1"/>
  <c r="W15" i="102"/>
  <c r="W33" i="102" s="1"/>
  <c r="W15" i="101"/>
  <c r="W34" i="101" s="1"/>
  <c r="W15" i="99"/>
  <c r="W15" i="103"/>
  <c r="W33" i="103" s="1"/>
  <c r="Y15" i="104"/>
  <c r="Y33" i="104" s="1"/>
  <c r="Y15" i="102"/>
  <c r="Y33" i="102" s="1"/>
  <c r="Y15" i="103"/>
  <c r="Y33" i="103" s="1"/>
  <c r="Y15" i="101"/>
  <c r="Y34" i="101" s="1"/>
  <c r="Y15" i="99"/>
  <c r="Y21" i="101"/>
  <c r="Y40" i="101" s="1"/>
  <c r="Y21" i="99"/>
  <c r="Y21" i="104"/>
  <c r="Y39" i="104" s="1"/>
  <c r="Y21" i="102"/>
  <c r="Y39" i="102" s="1"/>
  <c r="Y21" i="103"/>
  <c r="Y39" i="103" s="1"/>
  <c r="W21" i="104"/>
  <c r="W39" i="104" s="1"/>
  <c r="W21" i="102"/>
  <c r="W39" i="102" s="1"/>
  <c r="W21" i="101"/>
  <c r="W40" i="101" s="1"/>
  <c r="W21" i="99"/>
  <c r="W21" i="103"/>
  <c r="W39" i="103" s="1"/>
  <c r="Y12" i="103"/>
  <c r="Y30" i="103" s="1"/>
  <c r="Y12" i="104"/>
  <c r="Y30" i="104" s="1"/>
  <c r="Y12" i="102"/>
  <c r="Y30" i="102" s="1"/>
  <c r="Y12" i="101"/>
  <c r="Y31" i="101" s="1"/>
  <c r="Y12" i="99"/>
  <c r="W12" i="104"/>
  <c r="W30" i="104" s="1"/>
  <c r="W12" i="102"/>
  <c r="W30" i="102" s="1"/>
  <c r="W12" i="101"/>
  <c r="W31" i="101" s="1"/>
  <c r="W12" i="99"/>
  <c r="W12" i="103"/>
  <c r="W30" i="103" s="1"/>
  <c r="Y18" i="103"/>
  <c r="Y36" i="103" s="1"/>
  <c r="Y18" i="104"/>
  <c r="Y36" i="104" s="1"/>
  <c r="Y18" i="102"/>
  <c r="Y36" i="102" s="1"/>
  <c r="Y18" i="101"/>
  <c r="Y37" i="101" s="1"/>
  <c r="Y18" i="99"/>
  <c r="W18" i="104"/>
  <c r="W36" i="104" s="1"/>
  <c r="W18" i="102"/>
  <c r="W36" i="102" s="1"/>
  <c r="W18" i="101"/>
  <c r="W37" i="101" s="1"/>
  <c r="W18" i="99"/>
  <c r="W18" i="103"/>
  <c r="W36" i="103" s="1"/>
  <c r="C14" i="3"/>
  <c r="C9" i="3"/>
  <c r="C11" i="3"/>
  <c r="H8" i="81"/>
  <c r="H8" i="79"/>
  <c r="H27" i="79" s="1"/>
  <c r="H8" i="80"/>
  <c r="H27" i="80" s="1"/>
  <c r="H8" i="94"/>
  <c r="H27" i="94" s="1"/>
  <c r="H8" i="93"/>
  <c r="H27" i="93" s="1"/>
  <c r="C20" i="3"/>
  <c r="C17" i="3"/>
  <c r="H14" i="81" l="1"/>
  <c r="H14" i="94"/>
  <c r="H33" i="94" s="1"/>
  <c r="H14" i="79"/>
  <c r="H33" i="79" s="1"/>
  <c r="H14" i="80"/>
  <c r="H33" i="80" s="1"/>
  <c r="C15" i="3"/>
  <c r="H14" i="93"/>
  <c r="H33" i="93" s="1"/>
  <c r="H15" i="94"/>
  <c r="H34" i="94" s="1"/>
  <c r="C12" i="3"/>
  <c r="H11" i="81"/>
  <c r="H11" i="80"/>
  <c r="H30" i="80" s="1"/>
  <c r="H11" i="79"/>
  <c r="H30" i="79" s="1"/>
  <c r="H11" i="94"/>
  <c r="H30" i="94" s="1"/>
  <c r="H11" i="93"/>
  <c r="H30" i="93" s="1"/>
  <c r="H20" i="81"/>
  <c r="H20" i="80"/>
  <c r="H39" i="80" s="1"/>
  <c r="H20" i="79"/>
  <c r="H39" i="79" s="1"/>
  <c r="H20" i="94"/>
  <c r="H39" i="94" s="1"/>
  <c r="H20" i="93"/>
  <c r="H39" i="93" s="1"/>
  <c r="C21" i="3"/>
  <c r="C18" i="3"/>
  <c r="H17" i="81"/>
  <c r="H17" i="80"/>
  <c r="H36" i="80" s="1"/>
  <c r="H17" i="79"/>
  <c r="H36" i="79" s="1"/>
  <c r="H17" i="94"/>
  <c r="H36" i="94" s="1"/>
  <c r="H17" i="93"/>
  <c r="H36" i="93" s="1"/>
  <c r="H9" i="81"/>
  <c r="H9" i="80"/>
  <c r="H28" i="80" s="1"/>
  <c r="H9" i="79"/>
  <c r="H28" i="79" s="1"/>
  <c r="H9" i="94"/>
  <c r="H28" i="94" s="1"/>
  <c r="H9" i="93"/>
  <c r="H28" i="93" s="1"/>
  <c r="H15" i="80" l="1"/>
  <c r="H34" i="80" s="1"/>
  <c r="H15" i="79"/>
  <c r="H34" i="79" s="1"/>
  <c r="H15" i="93"/>
  <c r="H34" i="93" s="1"/>
  <c r="H15" i="81"/>
  <c r="H18" i="81"/>
  <c r="H18" i="80"/>
  <c r="H37" i="80" s="1"/>
  <c r="H18" i="79"/>
  <c r="H37" i="79" s="1"/>
  <c r="H18" i="94"/>
  <c r="H37" i="94" s="1"/>
  <c r="H18" i="93"/>
  <c r="H37" i="93" s="1"/>
  <c r="H12" i="80"/>
  <c r="H31" i="80" s="1"/>
  <c r="H12" i="81"/>
  <c r="H12" i="79"/>
  <c r="H31" i="79" s="1"/>
  <c r="H12" i="94"/>
  <c r="H31" i="94" s="1"/>
  <c r="H12" i="93"/>
  <c r="H31" i="93" s="1"/>
  <c r="H21" i="81"/>
  <c r="H21" i="80"/>
  <c r="H40" i="80" s="1"/>
  <c r="H21" i="79"/>
  <c r="H40" i="79" s="1"/>
  <c r="H21" i="94"/>
  <c r="H40" i="94" s="1"/>
  <c r="H21" i="93"/>
  <c r="H40" i="93" s="1"/>
  <c r="D8" i="3"/>
  <c r="I8" i="81" l="1"/>
  <c r="I8" i="80"/>
  <c r="I27" i="80" s="1"/>
  <c r="I8" i="79"/>
  <c r="I27" i="79" s="1"/>
  <c r="I8" i="94"/>
  <c r="I27" i="94" s="1"/>
  <c r="I8" i="93"/>
  <c r="I27" i="93" s="1"/>
  <c r="D9" i="3"/>
  <c r="D20" i="3"/>
  <c r="D14" i="3"/>
  <c r="D17" i="3"/>
  <c r="D11" i="3"/>
  <c r="I9" i="81" l="1"/>
  <c r="I9" i="80"/>
  <c r="I28" i="80" s="1"/>
  <c r="I9" i="79"/>
  <c r="I28" i="79" s="1"/>
  <c r="I9" i="94"/>
  <c r="I28" i="94" s="1"/>
  <c r="I9" i="93"/>
  <c r="I28" i="93" s="1"/>
  <c r="I17" i="81"/>
  <c r="I17" i="80"/>
  <c r="I36" i="80" s="1"/>
  <c r="I17" i="79"/>
  <c r="I36" i="79" s="1"/>
  <c r="I17" i="94"/>
  <c r="I36" i="94" s="1"/>
  <c r="I17" i="93"/>
  <c r="I36" i="93" s="1"/>
  <c r="I11" i="81"/>
  <c r="I11" i="80"/>
  <c r="I30" i="80" s="1"/>
  <c r="I11" i="79"/>
  <c r="I30" i="79" s="1"/>
  <c r="I11" i="94"/>
  <c r="I30" i="94" s="1"/>
  <c r="I11" i="93"/>
  <c r="I30" i="93" s="1"/>
  <c r="I14" i="80"/>
  <c r="I33" i="80" s="1"/>
  <c r="I14" i="81"/>
  <c r="I14" i="79"/>
  <c r="I33" i="79" s="1"/>
  <c r="I14" i="94"/>
  <c r="I33" i="94" s="1"/>
  <c r="I14" i="93"/>
  <c r="I33" i="93" s="1"/>
  <c r="I20" i="81"/>
  <c r="I20" i="80"/>
  <c r="I39" i="80" s="1"/>
  <c r="I20" i="79"/>
  <c r="I39" i="79" s="1"/>
  <c r="I20" i="94"/>
  <c r="I39" i="94" s="1"/>
  <c r="I20" i="93"/>
  <c r="I39" i="93" s="1"/>
  <c r="D12" i="3"/>
  <c r="D15" i="3"/>
  <c r="D18" i="3"/>
  <c r="D21" i="3"/>
  <c r="B23" i="75"/>
  <c r="C23" i="75"/>
  <c r="D23" i="75"/>
  <c r="E23" i="75"/>
  <c r="B4" i="75"/>
  <c r="C4" i="75"/>
  <c r="D4" i="75"/>
  <c r="E4" i="75"/>
  <c r="B5" i="75"/>
  <c r="C5" i="75"/>
  <c r="D5" i="75"/>
  <c r="E5" i="75"/>
  <c r="B23" i="74"/>
  <c r="C23" i="74"/>
  <c r="D23" i="74"/>
  <c r="E23" i="74"/>
  <c r="B4" i="74"/>
  <c r="B26" i="74" s="1"/>
  <c r="C4" i="74"/>
  <c r="C26" i="74" s="1"/>
  <c r="D4" i="74"/>
  <c r="D26" i="74" s="1"/>
  <c r="E4" i="74"/>
  <c r="E26" i="74" s="1"/>
  <c r="B5" i="74"/>
  <c r="B27" i="74" s="1"/>
  <c r="C5" i="74"/>
  <c r="C27" i="74" s="1"/>
  <c r="D5" i="74"/>
  <c r="D27" i="74" s="1"/>
  <c r="E5" i="74"/>
  <c r="E27" i="74" s="1"/>
  <c r="B4" i="85"/>
  <c r="B23" i="85" s="1"/>
  <c r="C4" i="85"/>
  <c r="C23" i="85" s="1"/>
  <c r="D4" i="85"/>
  <c r="D23" i="85" s="1"/>
  <c r="E4" i="85"/>
  <c r="E23" i="85" s="1"/>
  <c r="B5" i="85"/>
  <c r="B24" i="85" s="1"/>
  <c r="C5" i="85"/>
  <c r="C24" i="85" s="1"/>
  <c r="D5" i="85"/>
  <c r="D24" i="85" s="1"/>
  <c r="E5" i="85"/>
  <c r="E24" i="85" s="1"/>
  <c r="B4" i="86"/>
  <c r="B23" i="86" s="1"/>
  <c r="C4" i="86"/>
  <c r="C23" i="86" s="1"/>
  <c r="D4" i="86"/>
  <c r="D23" i="86" s="1"/>
  <c r="E4" i="86"/>
  <c r="E23" i="86" s="1"/>
  <c r="B5" i="86"/>
  <c r="B24" i="86" s="1"/>
  <c r="C5" i="86"/>
  <c r="C24" i="86" s="1"/>
  <c r="D5" i="86"/>
  <c r="D24" i="86" s="1"/>
  <c r="E5" i="86"/>
  <c r="E24" i="86" s="1"/>
  <c r="I12" i="81" l="1"/>
  <c r="I12" i="80"/>
  <c r="I31" i="80" s="1"/>
  <c r="I12" i="79"/>
  <c r="I31" i="79" s="1"/>
  <c r="I12" i="94"/>
  <c r="I31" i="94" s="1"/>
  <c r="I12" i="93"/>
  <c r="I31" i="93" s="1"/>
  <c r="I15" i="81"/>
  <c r="I15" i="80"/>
  <c r="I34" i="80" s="1"/>
  <c r="I15" i="79"/>
  <c r="I34" i="79" s="1"/>
  <c r="I15" i="94"/>
  <c r="I34" i="94" s="1"/>
  <c r="I15" i="93"/>
  <c r="I34" i="93" s="1"/>
  <c r="I21" i="80"/>
  <c r="I40" i="80" s="1"/>
  <c r="I21" i="81"/>
  <c r="I21" i="79"/>
  <c r="I40" i="79" s="1"/>
  <c r="I21" i="94"/>
  <c r="I40" i="94" s="1"/>
  <c r="I21" i="93"/>
  <c r="I40" i="93" s="1"/>
  <c r="I18" i="81"/>
  <c r="I18" i="80"/>
  <c r="I37" i="80" s="1"/>
  <c r="I18" i="79"/>
  <c r="I37" i="79" s="1"/>
  <c r="I18" i="94"/>
  <c r="I37" i="94" s="1"/>
  <c r="I18" i="93"/>
  <c r="I37" i="93" s="1"/>
  <c r="B6" i="94"/>
  <c r="B25" i="94" s="1"/>
  <c r="B5" i="94"/>
  <c r="B24" i="94" s="1"/>
  <c r="B6" i="93"/>
  <c r="B25" i="93" s="1"/>
  <c r="B5" i="93"/>
  <c r="B24" i="93" s="1"/>
  <c r="E16" i="90"/>
  <c r="E30" i="90" s="1"/>
  <c r="D16" i="90"/>
  <c r="D30" i="90" s="1"/>
  <c r="C16" i="90"/>
  <c r="C30" i="90" s="1"/>
  <c r="B16" i="90"/>
  <c r="B30" i="90" s="1"/>
  <c r="E14" i="90"/>
  <c r="E28" i="90" s="1"/>
  <c r="D14" i="90"/>
  <c r="D28" i="90" s="1"/>
  <c r="C14" i="90"/>
  <c r="C28" i="90" s="1"/>
  <c r="B14" i="90"/>
  <c r="B28" i="90" s="1"/>
  <c r="E12" i="90"/>
  <c r="E26" i="90" s="1"/>
  <c r="D12" i="90"/>
  <c r="D26" i="90" s="1"/>
  <c r="C12" i="90"/>
  <c r="C26" i="90" s="1"/>
  <c r="B12" i="90"/>
  <c r="B26" i="90" s="1"/>
  <c r="E10" i="90"/>
  <c r="E24" i="90" s="1"/>
  <c r="D10" i="90"/>
  <c r="D24" i="90" s="1"/>
  <c r="C10" i="90"/>
  <c r="C24" i="90" s="1"/>
  <c r="B10" i="90"/>
  <c r="B24" i="90" s="1"/>
  <c r="E8" i="90"/>
  <c r="E22" i="90" s="1"/>
  <c r="D8" i="90"/>
  <c r="D22" i="90" s="1"/>
  <c r="C8" i="90"/>
  <c r="C22" i="90" s="1"/>
  <c r="B8" i="90"/>
  <c r="B22" i="90" s="1"/>
  <c r="F6" i="90"/>
  <c r="F20" i="90" s="1"/>
  <c r="E6" i="90"/>
  <c r="E20" i="90" s="1"/>
  <c r="D6" i="90"/>
  <c r="D20" i="90" s="1"/>
  <c r="C6" i="90"/>
  <c r="C20" i="90" s="1"/>
  <c r="B6" i="90"/>
  <c r="B20" i="90" s="1"/>
  <c r="F5" i="90"/>
  <c r="F19" i="90" s="1"/>
  <c r="E5" i="90"/>
  <c r="E19" i="90" s="1"/>
  <c r="D5" i="90"/>
  <c r="D19" i="90" s="1"/>
  <c r="C5" i="90"/>
  <c r="C19" i="90" s="1"/>
  <c r="B5" i="90"/>
  <c r="B19" i="90" s="1"/>
  <c r="E16" i="89"/>
  <c r="E30" i="89" s="1"/>
  <c r="D16" i="89"/>
  <c r="D30" i="89" s="1"/>
  <c r="C16" i="89"/>
  <c r="C30" i="89" s="1"/>
  <c r="B16" i="89"/>
  <c r="B30" i="89" s="1"/>
  <c r="E14" i="89"/>
  <c r="E28" i="89" s="1"/>
  <c r="D14" i="89"/>
  <c r="D28" i="89" s="1"/>
  <c r="C14" i="89"/>
  <c r="C28" i="89" s="1"/>
  <c r="B14" i="89"/>
  <c r="B28" i="89" s="1"/>
  <c r="E12" i="89"/>
  <c r="E26" i="89" s="1"/>
  <c r="D12" i="89"/>
  <c r="D26" i="89" s="1"/>
  <c r="C12" i="89"/>
  <c r="C26" i="89" s="1"/>
  <c r="B12" i="89"/>
  <c r="B26" i="89" s="1"/>
  <c r="E10" i="89"/>
  <c r="E24" i="89" s="1"/>
  <c r="D10" i="89"/>
  <c r="D24" i="89" s="1"/>
  <c r="C10" i="89"/>
  <c r="C24" i="89" s="1"/>
  <c r="B10" i="89"/>
  <c r="B24" i="89" s="1"/>
  <c r="E8" i="89"/>
  <c r="E22" i="89" s="1"/>
  <c r="D8" i="89"/>
  <c r="D22" i="89" s="1"/>
  <c r="C8" i="89"/>
  <c r="C22" i="89" s="1"/>
  <c r="B8" i="89"/>
  <c r="B22" i="89" s="1"/>
  <c r="F6" i="89"/>
  <c r="F20" i="89" s="1"/>
  <c r="E6" i="89"/>
  <c r="E20" i="89" s="1"/>
  <c r="D6" i="89"/>
  <c r="D20" i="89" s="1"/>
  <c r="C6" i="89"/>
  <c r="C20" i="89" s="1"/>
  <c r="B6" i="89"/>
  <c r="B20" i="89" s="1"/>
  <c r="F5" i="89"/>
  <c r="F19" i="89" s="1"/>
  <c r="E5" i="89"/>
  <c r="E19" i="89" s="1"/>
  <c r="D5" i="89"/>
  <c r="D19" i="89" s="1"/>
  <c r="C5" i="89"/>
  <c r="C19" i="89" s="1"/>
  <c r="B5" i="89"/>
  <c r="B19" i="89" s="1"/>
  <c r="C7" i="18" l="1"/>
  <c r="C29" i="18" s="1"/>
  <c r="C7" i="74"/>
  <c r="C29" i="74" s="1"/>
  <c r="C7" i="85"/>
  <c r="C26" i="85" s="1"/>
  <c r="C7" i="86"/>
  <c r="C26" i="86" s="1"/>
  <c r="C7" i="75"/>
  <c r="AE8" i="3"/>
  <c r="AF8" i="3"/>
  <c r="AG8" i="3"/>
  <c r="AH8" i="3"/>
  <c r="AI8" i="3"/>
  <c r="AJ8" i="3"/>
  <c r="AK8" i="3"/>
  <c r="AL8" i="3"/>
  <c r="AM8" i="3"/>
  <c r="AN8" i="3"/>
  <c r="AO8" i="3"/>
  <c r="AS8" i="3"/>
  <c r="AT8" i="3"/>
  <c r="AU8" i="3"/>
  <c r="AV8" i="3"/>
  <c r="AW8" i="3"/>
  <c r="AX8" i="3"/>
  <c r="AY8" i="3"/>
  <c r="AZ8" i="3"/>
  <c r="BA8" i="3"/>
  <c r="AE9" i="3"/>
  <c r="AF9" i="3"/>
  <c r="AC8" i="3"/>
  <c r="AB8" i="3"/>
  <c r="AA8" i="3"/>
  <c r="J8" i="104" l="1"/>
  <c r="J26" i="104" s="1"/>
  <c r="J8" i="102"/>
  <c r="J26" i="102" s="1"/>
  <c r="J8" i="103"/>
  <c r="J26" i="103" s="1"/>
  <c r="J8" i="101"/>
  <c r="J27" i="101" s="1"/>
  <c r="J8" i="99"/>
  <c r="AC8" i="104"/>
  <c r="AC26" i="104" s="1"/>
  <c r="AC8" i="102"/>
  <c r="AC26" i="102" s="1"/>
  <c r="AC8" i="103"/>
  <c r="AC26" i="103" s="1"/>
  <c r="AC8" i="101"/>
  <c r="AC27" i="101" s="1"/>
  <c r="AC8" i="99"/>
  <c r="R8" i="104"/>
  <c r="R26" i="104" s="1"/>
  <c r="R8" i="102"/>
  <c r="R26" i="102" s="1"/>
  <c r="R8" i="103"/>
  <c r="R26" i="103" s="1"/>
  <c r="R8" i="101"/>
  <c r="R27" i="101" s="1"/>
  <c r="R8" i="99"/>
  <c r="AF8" i="104"/>
  <c r="AF26" i="104" s="1"/>
  <c r="AF8" i="102"/>
  <c r="AF26" i="102" s="1"/>
  <c r="AF8" i="101"/>
  <c r="AF27" i="101" s="1"/>
  <c r="AF8" i="99"/>
  <c r="AF8" i="103"/>
  <c r="AF26" i="103" s="1"/>
  <c r="AB8" i="101"/>
  <c r="AB27" i="101" s="1"/>
  <c r="AB8" i="99"/>
  <c r="AB8" i="104"/>
  <c r="AB26" i="104" s="1"/>
  <c r="AB8" i="103"/>
  <c r="AB26" i="103" s="1"/>
  <c r="AB8" i="102"/>
  <c r="AB26" i="102" s="1"/>
  <c r="Q8" i="103"/>
  <c r="Q26" i="103" s="1"/>
  <c r="Q8" i="104"/>
  <c r="Q26" i="104" s="1"/>
  <c r="Q8" i="101"/>
  <c r="Q27" i="101" s="1"/>
  <c r="Q8" i="102"/>
  <c r="Q26" i="102" s="1"/>
  <c r="Q8" i="99"/>
  <c r="M8" i="104"/>
  <c r="M26" i="104" s="1"/>
  <c r="M8" i="102"/>
  <c r="M26" i="102" s="1"/>
  <c r="M8" i="103"/>
  <c r="M26" i="103" s="1"/>
  <c r="M8" i="101"/>
  <c r="M27" i="101" s="1"/>
  <c r="M8" i="99"/>
  <c r="H8" i="104"/>
  <c r="H26" i="104" s="1"/>
  <c r="H8" i="102"/>
  <c r="H26" i="102" s="1"/>
  <c r="H8" i="101"/>
  <c r="H27" i="101" s="1"/>
  <c r="H8" i="99"/>
  <c r="H8" i="103"/>
  <c r="H26" i="103" s="1"/>
  <c r="L9" i="101"/>
  <c r="L28" i="101" s="1"/>
  <c r="L9" i="99"/>
  <c r="L9" i="104"/>
  <c r="L27" i="104" s="1"/>
  <c r="L9" i="103"/>
  <c r="L27" i="103" s="1"/>
  <c r="L9" i="102"/>
  <c r="L27" i="102" s="1"/>
  <c r="AE8" i="104"/>
  <c r="AE26" i="104" s="1"/>
  <c r="AE8" i="102"/>
  <c r="AE26" i="102" s="1"/>
  <c r="AE8" i="101"/>
  <c r="AE27" i="101" s="1"/>
  <c r="AE8" i="99"/>
  <c r="AE8" i="103"/>
  <c r="AE26" i="103" s="1"/>
  <c r="AA8" i="104"/>
  <c r="AA26" i="104" s="1"/>
  <c r="AA8" i="102"/>
  <c r="AA26" i="102" s="1"/>
  <c r="AA8" i="101"/>
  <c r="AA27" i="101" s="1"/>
  <c r="AA8" i="99"/>
  <c r="AA8" i="103"/>
  <c r="AA26" i="103" s="1"/>
  <c r="T8" i="101"/>
  <c r="T27" i="101" s="1"/>
  <c r="T8" i="99"/>
  <c r="T8" i="104"/>
  <c r="T26" i="104" s="1"/>
  <c r="T8" i="102"/>
  <c r="T26" i="102" s="1"/>
  <c r="T8" i="103"/>
  <c r="T26" i="103" s="1"/>
  <c r="P8" i="104"/>
  <c r="P26" i="104" s="1"/>
  <c r="P8" i="102"/>
  <c r="P26" i="102" s="1"/>
  <c r="P8" i="101"/>
  <c r="P27" i="101" s="1"/>
  <c r="P8" i="99"/>
  <c r="P8" i="103"/>
  <c r="P26" i="103" s="1"/>
  <c r="L8" i="101"/>
  <c r="L27" i="101" s="1"/>
  <c r="L8" i="99"/>
  <c r="L8" i="102"/>
  <c r="L26" i="102" s="1"/>
  <c r="L8" i="104"/>
  <c r="L26" i="104" s="1"/>
  <c r="L8" i="103"/>
  <c r="L26" i="103" s="1"/>
  <c r="AG8" i="103"/>
  <c r="AG26" i="103" s="1"/>
  <c r="AG8" i="104"/>
  <c r="AG26" i="104" s="1"/>
  <c r="AG8" i="102"/>
  <c r="AG26" i="102" s="1"/>
  <c r="AG8" i="101"/>
  <c r="AG27" i="101" s="1"/>
  <c r="AG8" i="99"/>
  <c r="V8" i="104"/>
  <c r="V26" i="104" s="1"/>
  <c r="V8" i="102"/>
  <c r="V26" i="102" s="1"/>
  <c r="V8" i="103"/>
  <c r="V26" i="103" s="1"/>
  <c r="V8" i="101"/>
  <c r="V27" i="101" s="1"/>
  <c r="V8" i="99"/>
  <c r="N8" i="104"/>
  <c r="N26" i="104" s="1"/>
  <c r="N8" i="102"/>
  <c r="N26" i="102" s="1"/>
  <c r="N8" i="103"/>
  <c r="N26" i="103" s="1"/>
  <c r="N8" i="101"/>
  <c r="N27" i="101" s="1"/>
  <c r="N8" i="99"/>
  <c r="M9" i="104"/>
  <c r="M27" i="104" s="1"/>
  <c r="M9" i="102"/>
  <c r="M27" i="102" s="1"/>
  <c r="M9" i="103"/>
  <c r="M27" i="103" s="1"/>
  <c r="M9" i="101"/>
  <c r="M28" i="101" s="1"/>
  <c r="M9" i="99"/>
  <c r="U8" i="104"/>
  <c r="U26" i="104" s="1"/>
  <c r="U8" i="102"/>
  <c r="U26" i="102" s="1"/>
  <c r="U8" i="103"/>
  <c r="U26" i="103" s="1"/>
  <c r="U8" i="101"/>
  <c r="U27" i="101" s="1"/>
  <c r="U8" i="99"/>
  <c r="I8" i="103"/>
  <c r="I26" i="103" s="1"/>
  <c r="I8" i="104"/>
  <c r="I26" i="104" s="1"/>
  <c r="I8" i="99"/>
  <c r="I8" i="102"/>
  <c r="I26" i="102" s="1"/>
  <c r="I8" i="101"/>
  <c r="I27" i="101" s="1"/>
  <c r="AH8" i="104"/>
  <c r="AH26" i="104" s="1"/>
  <c r="AH8" i="102"/>
  <c r="AH26" i="102" s="1"/>
  <c r="AH8" i="103"/>
  <c r="AH26" i="103" s="1"/>
  <c r="AH8" i="101"/>
  <c r="AH27" i="101" s="1"/>
  <c r="AH8" i="99"/>
  <c r="AD8" i="104"/>
  <c r="AD26" i="104" s="1"/>
  <c r="AD8" i="102"/>
  <c r="AD26" i="102" s="1"/>
  <c r="AD8" i="103"/>
  <c r="AD26" i="103" s="1"/>
  <c r="AD8" i="99"/>
  <c r="AD8" i="101"/>
  <c r="AD27" i="101" s="1"/>
  <c r="Z8" i="104"/>
  <c r="Z26" i="104" s="1"/>
  <c r="Z8" i="102"/>
  <c r="Z26" i="102" s="1"/>
  <c r="Z8" i="103"/>
  <c r="Z26" i="103" s="1"/>
  <c r="Z8" i="101"/>
  <c r="Z27" i="101" s="1"/>
  <c r="Z8" i="99"/>
  <c r="S8" i="104"/>
  <c r="S26" i="104" s="1"/>
  <c r="S8" i="102"/>
  <c r="S26" i="102" s="1"/>
  <c r="S8" i="101"/>
  <c r="S27" i="101" s="1"/>
  <c r="S8" i="99"/>
  <c r="S8" i="103"/>
  <c r="S26" i="103" s="1"/>
  <c r="O8" i="104"/>
  <c r="O26" i="104" s="1"/>
  <c r="O8" i="102"/>
  <c r="O26" i="102" s="1"/>
  <c r="O8" i="101"/>
  <c r="O27" i="101" s="1"/>
  <c r="O8" i="99"/>
  <c r="O8" i="103"/>
  <c r="O26" i="103" s="1"/>
  <c r="AS8" i="81"/>
  <c r="AS8" i="80"/>
  <c r="AS27" i="80" s="1"/>
  <c r="AS8" i="79"/>
  <c r="AS27" i="79" s="1"/>
  <c r="AS8" i="93"/>
  <c r="AS27" i="93" s="1"/>
  <c r="AS8" i="94"/>
  <c r="AS27" i="94" s="1"/>
  <c r="AG8" i="81"/>
  <c r="AG8" i="80"/>
  <c r="AG27" i="80" s="1"/>
  <c r="AG8" i="79"/>
  <c r="AG27" i="79" s="1"/>
  <c r="AG8" i="94"/>
  <c r="AG27" i="94" s="1"/>
  <c r="AG8" i="93"/>
  <c r="AG27" i="93" s="1"/>
  <c r="C13" i="18"/>
  <c r="C35" i="18" s="1"/>
  <c r="C8" i="18"/>
  <c r="C30" i="18" s="1"/>
  <c r="AV8" i="81"/>
  <c r="AV8" i="80"/>
  <c r="AV27" i="80" s="1"/>
  <c r="AV8" i="79"/>
  <c r="AV27" i="79" s="1"/>
  <c r="AV8" i="94"/>
  <c r="AV27" i="94" s="1"/>
  <c r="AV8" i="93"/>
  <c r="AV27" i="93" s="1"/>
  <c r="AR8" i="81"/>
  <c r="AR8" i="80"/>
  <c r="AR27" i="80" s="1"/>
  <c r="AR8" i="79"/>
  <c r="AR27" i="79" s="1"/>
  <c r="AR8" i="94"/>
  <c r="AR27" i="94" s="1"/>
  <c r="AR8" i="93"/>
  <c r="AR27" i="93" s="1"/>
  <c r="AN8" i="81"/>
  <c r="AN8" i="79"/>
  <c r="AN27" i="79" s="1"/>
  <c r="AN8" i="80"/>
  <c r="AN27" i="80" s="1"/>
  <c r="AN8" i="94"/>
  <c r="AN27" i="94" s="1"/>
  <c r="AN8" i="93"/>
  <c r="AN27" i="93" s="1"/>
  <c r="AJ8" i="81"/>
  <c r="AJ8" i="80"/>
  <c r="AJ27" i="80" s="1"/>
  <c r="AJ8" i="79"/>
  <c r="AJ27" i="79" s="1"/>
  <c r="AJ8" i="94"/>
  <c r="AJ27" i="94" s="1"/>
  <c r="AJ8" i="93"/>
  <c r="AJ27" i="93" s="1"/>
  <c r="AF8" i="80"/>
  <c r="AF27" i="80" s="1"/>
  <c r="AF8" i="79"/>
  <c r="AF27" i="79" s="1"/>
  <c r="AF8" i="81"/>
  <c r="AF8" i="94"/>
  <c r="AF27" i="94" s="1"/>
  <c r="AF8" i="93"/>
  <c r="AF27" i="93" s="1"/>
  <c r="C10" i="18"/>
  <c r="C32" i="18" s="1"/>
  <c r="AW8" i="81"/>
  <c r="AW8" i="80"/>
  <c r="AW27" i="80" s="1"/>
  <c r="AW8" i="79"/>
  <c r="AW27" i="79" s="1"/>
  <c r="AW8" i="94"/>
  <c r="AW27" i="94" s="1"/>
  <c r="AW8" i="93"/>
  <c r="AW27" i="93" s="1"/>
  <c r="AO8" i="81"/>
  <c r="AO8" i="80"/>
  <c r="AO27" i="80" s="1"/>
  <c r="AO8" i="79"/>
  <c r="AO27" i="79" s="1"/>
  <c r="AO8" i="94"/>
  <c r="AO27" i="94" s="1"/>
  <c r="AO8" i="93"/>
  <c r="AO27" i="93" s="1"/>
  <c r="AC8" i="81"/>
  <c r="AC8" i="80"/>
  <c r="AC27" i="80" s="1"/>
  <c r="AC8" i="79"/>
  <c r="AC27" i="79" s="1"/>
  <c r="AC8" i="94"/>
  <c r="AC27" i="94" s="1"/>
  <c r="AC8" i="93"/>
  <c r="AC27" i="93" s="1"/>
  <c r="AE9" i="81"/>
  <c r="AE9" i="80"/>
  <c r="AE28" i="80" s="1"/>
  <c r="AE9" i="79"/>
  <c r="AE28" i="79" s="1"/>
  <c r="AE9" i="94"/>
  <c r="AE28" i="94" s="1"/>
  <c r="AE9" i="93"/>
  <c r="AE28" i="93" s="1"/>
  <c r="AU8" i="81"/>
  <c r="AU8" i="80"/>
  <c r="AU27" i="80" s="1"/>
  <c r="AU8" i="79"/>
  <c r="AU27" i="79" s="1"/>
  <c r="AU8" i="94"/>
  <c r="AU27" i="94" s="1"/>
  <c r="AU8" i="93"/>
  <c r="AU27" i="93" s="1"/>
  <c r="AQ8" i="81"/>
  <c r="AQ8" i="80"/>
  <c r="AQ27" i="80" s="1"/>
  <c r="AQ8" i="93"/>
  <c r="AQ27" i="93" s="1"/>
  <c r="AQ8" i="79"/>
  <c r="AQ27" i="79" s="1"/>
  <c r="AQ8" i="94"/>
  <c r="AQ27" i="94" s="1"/>
  <c r="AM8" i="81"/>
  <c r="AM8" i="80"/>
  <c r="AM27" i="80" s="1"/>
  <c r="AM8" i="79"/>
  <c r="AM27" i="79" s="1"/>
  <c r="AM8" i="94"/>
  <c r="AM27" i="94" s="1"/>
  <c r="AM8" i="93"/>
  <c r="AM27" i="93" s="1"/>
  <c r="AI8" i="81"/>
  <c r="AI8" i="80"/>
  <c r="AI27" i="80" s="1"/>
  <c r="AI8" i="79"/>
  <c r="AI27" i="79" s="1"/>
  <c r="AI8" i="93"/>
  <c r="AI27" i="93" s="1"/>
  <c r="AI8" i="94"/>
  <c r="AI27" i="94" s="1"/>
  <c r="AE8" i="81"/>
  <c r="AE8" i="80"/>
  <c r="AE27" i="80" s="1"/>
  <c r="AE8" i="79"/>
  <c r="AE27" i="79" s="1"/>
  <c r="AE8" i="94"/>
  <c r="AE27" i="94" s="1"/>
  <c r="AE8" i="93"/>
  <c r="AE27" i="93" s="1"/>
  <c r="C16" i="18"/>
  <c r="C38" i="18" s="1"/>
  <c r="AB8" i="81"/>
  <c r="AB8" i="80"/>
  <c r="AB27" i="80" s="1"/>
  <c r="AB8" i="79"/>
  <c r="AB27" i="79" s="1"/>
  <c r="AB8" i="94"/>
  <c r="AB27" i="94" s="1"/>
  <c r="AB8" i="93"/>
  <c r="AB27" i="93" s="1"/>
  <c r="AK8" i="81"/>
  <c r="AK8" i="80"/>
  <c r="AK27" i="80" s="1"/>
  <c r="AK8" i="79"/>
  <c r="AK27" i="79" s="1"/>
  <c r="AK8" i="94"/>
  <c r="AK27" i="94" s="1"/>
  <c r="AK8" i="93"/>
  <c r="AK27" i="93" s="1"/>
  <c r="AA8" i="81"/>
  <c r="AA8" i="80"/>
  <c r="AA27" i="80" s="1"/>
  <c r="AA8" i="79"/>
  <c r="AA27" i="79" s="1"/>
  <c r="AA8" i="93"/>
  <c r="AA27" i="93" s="1"/>
  <c r="AA8" i="94"/>
  <c r="AA27" i="94" s="1"/>
  <c r="AD9" i="81"/>
  <c r="AD9" i="80"/>
  <c r="AD28" i="80" s="1"/>
  <c r="AD9" i="79"/>
  <c r="AD28" i="79" s="1"/>
  <c r="AD9" i="93"/>
  <c r="AD28" i="93" s="1"/>
  <c r="AD9" i="94"/>
  <c r="AD28" i="94" s="1"/>
  <c r="AT8" i="81"/>
  <c r="AT8" i="80"/>
  <c r="AT27" i="80" s="1"/>
  <c r="AT8" i="79"/>
  <c r="AT27" i="79" s="1"/>
  <c r="AT8" i="94"/>
  <c r="AT27" i="94" s="1"/>
  <c r="AT8" i="93"/>
  <c r="AT27" i="93" s="1"/>
  <c r="AP8" i="81"/>
  <c r="AP8" i="80"/>
  <c r="AP27" i="80" s="1"/>
  <c r="AP8" i="79"/>
  <c r="AP27" i="79" s="1"/>
  <c r="AP8" i="94"/>
  <c r="AP27" i="94" s="1"/>
  <c r="AP8" i="93"/>
  <c r="AP27" i="93" s="1"/>
  <c r="AL8" i="81"/>
  <c r="AL8" i="80"/>
  <c r="AL27" i="80" s="1"/>
  <c r="AL8" i="79"/>
  <c r="AL27" i="79" s="1"/>
  <c r="AL8" i="94"/>
  <c r="AL27" i="94" s="1"/>
  <c r="AL8" i="93"/>
  <c r="AL27" i="93" s="1"/>
  <c r="AH8" i="81"/>
  <c r="AH8" i="80"/>
  <c r="AH27" i="80" s="1"/>
  <c r="AH8" i="79"/>
  <c r="AH27" i="79" s="1"/>
  <c r="AH8" i="94"/>
  <c r="AH27" i="94" s="1"/>
  <c r="AH8" i="93"/>
  <c r="AH27" i="93" s="1"/>
  <c r="AD8" i="81"/>
  <c r="AD8" i="80"/>
  <c r="AD27" i="80" s="1"/>
  <c r="AD8" i="79"/>
  <c r="AD27" i="79" s="1"/>
  <c r="AD8" i="94"/>
  <c r="AD27" i="94" s="1"/>
  <c r="AD8" i="93"/>
  <c r="AD27" i="93" s="1"/>
  <c r="C19" i="18"/>
  <c r="C41" i="18" s="1"/>
  <c r="C13" i="74"/>
  <c r="C35" i="74" s="1"/>
  <c r="C13" i="85"/>
  <c r="C32" i="85" s="1"/>
  <c r="C13" i="75"/>
  <c r="C13" i="86"/>
  <c r="C32" i="86" s="1"/>
  <c r="C8" i="85"/>
  <c r="C27" i="85" s="1"/>
  <c r="C8" i="74"/>
  <c r="C30" i="74" s="1"/>
  <c r="C8" i="75"/>
  <c r="C8" i="86"/>
  <c r="C27" i="86" s="1"/>
  <c r="C10" i="74"/>
  <c r="C32" i="74" s="1"/>
  <c r="C10" i="75"/>
  <c r="C10" i="86"/>
  <c r="C29" i="86" s="1"/>
  <c r="C10" i="85"/>
  <c r="C29" i="85" s="1"/>
  <c r="C16" i="74"/>
  <c r="C38" i="74" s="1"/>
  <c r="C16" i="75"/>
  <c r="C16" i="85"/>
  <c r="C35" i="85" s="1"/>
  <c r="C16" i="86"/>
  <c r="C35" i="86" s="1"/>
  <c r="C19" i="74"/>
  <c r="C41" i="74" s="1"/>
  <c r="C19" i="85"/>
  <c r="C38" i="85" s="1"/>
  <c r="C19" i="75"/>
  <c r="C19" i="86"/>
  <c r="C38" i="86" s="1"/>
  <c r="AF11" i="3"/>
  <c r="AE14" i="3"/>
  <c r="AI14" i="3"/>
  <c r="AL9" i="3"/>
  <c r="AM20" i="3"/>
  <c r="AM9" i="3"/>
  <c r="AO20" i="3"/>
  <c r="AE11" i="3"/>
  <c r="AE20" i="3"/>
  <c r="AM17" i="3"/>
  <c r="AI11" i="3"/>
  <c r="AE17" i="3"/>
  <c r="AI9" i="3"/>
  <c r="AI20" i="3"/>
  <c r="AZ11" i="3"/>
  <c r="AK14" i="3"/>
  <c r="AK11" i="3"/>
  <c r="AY14" i="3"/>
  <c r="AU9" i="3"/>
  <c r="AJ14" i="3"/>
  <c r="AO11" i="3"/>
  <c r="AT20" i="3"/>
  <c r="AM14" i="3"/>
  <c r="AI17" i="3"/>
  <c r="AV9" i="3"/>
  <c r="AG11" i="3"/>
  <c r="AK9" i="3"/>
  <c r="AW9" i="3"/>
  <c r="AS9" i="3"/>
  <c r="AH9" i="3"/>
  <c r="AJ17" i="3"/>
  <c r="AJ11" i="3"/>
  <c r="AJ9" i="3"/>
  <c r="AY17" i="3"/>
  <c r="AV14" i="3"/>
  <c r="AG9" i="3"/>
  <c r="AK17" i="3"/>
  <c r="AZ20" i="3"/>
  <c r="AG20" i="3"/>
  <c r="AV17" i="3"/>
  <c r="AO14" i="3"/>
  <c r="AG14" i="3"/>
  <c r="AY11" i="3"/>
  <c r="AO9" i="3"/>
  <c r="AY20" i="3"/>
  <c r="AK20" i="3"/>
  <c r="AF20" i="3"/>
  <c r="AO17" i="3"/>
  <c r="AG17" i="3"/>
  <c r="AZ14" i="3"/>
  <c r="AF14" i="3"/>
  <c r="AV11" i="3"/>
  <c r="AZ9" i="3"/>
  <c r="AV20" i="3"/>
  <c r="AJ20" i="3"/>
  <c r="AF17" i="3"/>
  <c r="AC9" i="3"/>
  <c r="AT11" i="3"/>
  <c r="AT17" i="3"/>
  <c r="AM11" i="3"/>
  <c r="BA11" i="3"/>
  <c r="AB9" i="3"/>
  <c r="AZ17" i="3"/>
  <c r="AY9" i="3"/>
  <c r="AU11" i="3"/>
  <c r="AN11" i="3"/>
  <c r="AX9" i="3"/>
  <c r="AT14" i="3"/>
  <c r="AT9" i="3"/>
  <c r="AW14" i="3"/>
  <c r="AS14" i="3"/>
  <c r="AL14" i="3"/>
  <c r="AH14" i="3"/>
  <c r="AC20" i="3"/>
  <c r="AC14" i="3"/>
  <c r="AU20" i="3"/>
  <c r="AN20" i="3"/>
  <c r="AW17" i="3"/>
  <c r="AS17" i="3"/>
  <c r="AL17" i="3"/>
  <c r="AH17" i="3"/>
  <c r="AU14" i="3"/>
  <c r="AN14" i="3"/>
  <c r="AW11" i="3"/>
  <c r="AS11" i="3"/>
  <c r="AL11" i="3"/>
  <c r="AH11" i="3"/>
  <c r="BA9" i="3"/>
  <c r="BA20" i="3"/>
  <c r="BA14" i="3"/>
  <c r="AC17" i="3"/>
  <c r="AC11" i="3"/>
  <c r="BA17" i="3"/>
  <c r="AN9" i="3"/>
  <c r="AW20" i="3"/>
  <c r="AS20" i="3"/>
  <c r="AL20" i="3"/>
  <c r="AH20" i="3"/>
  <c r="AU17" i="3"/>
  <c r="AN17" i="3"/>
  <c r="AX20" i="3"/>
  <c r="AX17" i="3"/>
  <c r="AX14" i="3"/>
  <c r="AX11" i="3"/>
  <c r="AB14" i="3"/>
  <c r="AB11" i="3"/>
  <c r="AB20" i="3"/>
  <c r="AB17" i="3"/>
  <c r="B5" i="37"/>
  <c r="B6" i="37"/>
  <c r="B5" i="36"/>
  <c r="B24" i="36" s="1"/>
  <c r="B6" i="36"/>
  <c r="B25" i="36" s="1"/>
  <c r="B5" i="35"/>
  <c r="B24" i="35" s="1"/>
  <c r="B6" i="35"/>
  <c r="B25" i="35" s="1"/>
  <c r="B5" i="53"/>
  <c r="B6" i="53"/>
  <c r="B5" i="52"/>
  <c r="B24" i="52" s="1"/>
  <c r="B6" i="52"/>
  <c r="B25" i="52" s="1"/>
  <c r="AE20" i="104" l="1"/>
  <c r="AE38" i="104" s="1"/>
  <c r="AE20" i="102"/>
  <c r="AE38" i="102" s="1"/>
  <c r="AE20" i="101"/>
  <c r="AE39" i="101" s="1"/>
  <c r="AE20" i="99"/>
  <c r="AE20" i="103"/>
  <c r="AE38" i="103" s="1"/>
  <c r="AH17" i="104"/>
  <c r="AH35" i="104" s="1"/>
  <c r="AH17" i="102"/>
  <c r="AH35" i="102" s="1"/>
  <c r="AH17" i="103"/>
  <c r="AH35" i="103" s="1"/>
  <c r="AH17" i="101"/>
  <c r="AH36" i="101" s="1"/>
  <c r="AH17" i="99"/>
  <c r="Z11" i="104"/>
  <c r="Z29" i="104" s="1"/>
  <c r="Z11" i="102"/>
  <c r="Z29" i="102" s="1"/>
  <c r="Z11" i="101"/>
  <c r="Z30" i="101" s="1"/>
  <c r="Z11" i="99"/>
  <c r="Z11" i="103"/>
  <c r="Z29" i="103" s="1"/>
  <c r="U20" i="104"/>
  <c r="U38" i="104" s="1"/>
  <c r="U20" i="102"/>
  <c r="U38" i="102" s="1"/>
  <c r="U20" i="103"/>
  <c r="U38" i="103" s="1"/>
  <c r="U20" i="101"/>
  <c r="U39" i="101" s="1"/>
  <c r="U20" i="99"/>
  <c r="AA9" i="104"/>
  <c r="AA27" i="104" s="1"/>
  <c r="AA9" i="102"/>
  <c r="AA27" i="102" s="1"/>
  <c r="AA9" i="101"/>
  <c r="AA28" i="101" s="1"/>
  <c r="AA9" i="99"/>
  <c r="AA9" i="103"/>
  <c r="AA27" i="103" s="1"/>
  <c r="AH11" i="104"/>
  <c r="AH29" i="104" s="1"/>
  <c r="AH11" i="102"/>
  <c r="AH29" i="102" s="1"/>
  <c r="AH11" i="103"/>
  <c r="AH29" i="103" s="1"/>
  <c r="AH11" i="101"/>
  <c r="AH30" i="101" s="1"/>
  <c r="AH11" i="99"/>
  <c r="N17" i="104"/>
  <c r="N35" i="104" s="1"/>
  <c r="N17" i="102"/>
  <c r="N35" i="102" s="1"/>
  <c r="N17" i="101"/>
  <c r="N36" i="101" s="1"/>
  <c r="N17" i="99"/>
  <c r="N17" i="103"/>
  <c r="N35" i="103" s="1"/>
  <c r="V14" i="104"/>
  <c r="V32" i="104" s="1"/>
  <c r="V14" i="102"/>
  <c r="V32" i="102" s="1"/>
  <c r="V14" i="103"/>
  <c r="V32" i="103" s="1"/>
  <c r="V14" i="99"/>
  <c r="V14" i="101"/>
  <c r="V33" i="101" s="1"/>
  <c r="Q9" i="104"/>
  <c r="Q27" i="104" s="1"/>
  <c r="Q9" i="101"/>
  <c r="Q28" i="101" s="1"/>
  <c r="Q9" i="99"/>
  <c r="Q9" i="103"/>
  <c r="Q27" i="103" s="1"/>
  <c r="Q9" i="102"/>
  <c r="Q27" i="102" s="1"/>
  <c r="AC9" i="104"/>
  <c r="AC27" i="104" s="1"/>
  <c r="AC9" i="102"/>
  <c r="AC27" i="102" s="1"/>
  <c r="AC9" i="103"/>
  <c r="AC27" i="103" s="1"/>
  <c r="AC9" i="101"/>
  <c r="AC28" i="101" s="1"/>
  <c r="AC9" i="99"/>
  <c r="R11" i="104"/>
  <c r="R29" i="104" s="1"/>
  <c r="R11" i="102"/>
  <c r="R29" i="102" s="1"/>
  <c r="R11" i="101"/>
  <c r="R30" i="101" s="1"/>
  <c r="R11" i="99"/>
  <c r="R11" i="103"/>
  <c r="R29" i="103" s="1"/>
  <c r="T20" i="101"/>
  <c r="T39" i="101" s="1"/>
  <c r="T20" i="99"/>
  <c r="T20" i="102"/>
  <c r="T38" i="102" s="1"/>
  <c r="T20" i="103"/>
  <c r="T38" i="103" s="1"/>
  <c r="T20" i="104"/>
  <c r="T38" i="104" s="1"/>
  <c r="I17" i="104"/>
  <c r="I35" i="104" s="1"/>
  <c r="I17" i="102"/>
  <c r="I35" i="102" s="1"/>
  <c r="I17" i="101"/>
  <c r="I36" i="101" s="1"/>
  <c r="I17" i="99"/>
  <c r="I17" i="103"/>
  <c r="I35" i="103" s="1"/>
  <c r="U17" i="104"/>
  <c r="U35" i="104" s="1"/>
  <c r="U17" i="102"/>
  <c r="U35" i="102" s="1"/>
  <c r="U17" i="103"/>
  <c r="U35" i="103" s="1"/>
  <c r="U17" i="101"/>
  <c r="U36" i="101" s="1"/>
  <c r="U17" i="99"/>
  <c r="J11" i="104"/>
  <c r="J29" i="104" s="1"/>
  <c r="J11" i="102"/>
  <c r="J29" i="102" s="1"/>
  <c r="J11" i="101"/>
  <c r="J30" i="101" s="1"/>
  <c r="J11" i="99"/>
  <c r="J11" i="103"/>
  <c r="J29" i="103" s="1"/>
  <c r="AD11" i="104"/>
  <c r="AD29" i="104" s="1"/>
  <c r="AD11" i="102"/>
  <c r="AD29" i="102" s="1"/>
  <c r="AD11" i="103"/>
  <c r="AD29" i="103" s="1"/>
  <c r="AD11" i="101"/>
  <c r="AD30" i="101" s="1"/>
  <c r="AD11" i="99"/>
  <c r="S14" i="104"/>
  <c r="S32" i="104" s="1"/>
  <c r="S14" i="102"/>
  <c r="S32" i="102" s="1"/>
  <c r="S14" i="101"/>
  <c r="S33" i="101" s="1"/>
  <c r="S14" i="99"/>
  <c r="S14" i="103"/>
  <c r="S32" i="103" s="1"/>
  <c r="T11" i="103"/>
  <c r="T29" i="103" s="1"/>
  <c r="T11" i="101"/>
  <c r="T30" i="101" s="1"/>
  <c r="T11" i="99"/>
  <c r="T11" i="102"/>
  <c r="T29" i="102" s="1"/>
  <c r="T11" i="104"/>
  <c r="T29" i="104" s="1"/>
  <c r="V17" i="104"/>
  <c r="V35" i="104" s="1"/>
  <c r="V17" i="102"/>
  <c r="V35" i="102" s="1"/>
  <c r="V17" i="103"/>
  <c r="V35" i="103" s="1"/>
  <c r="V17" i="101"/>
  <c r="V36" i="101" s="1"/>
  <c r="V17" i="99"/>
  <c r="N9" i="104"/>
  <c r="N27" i="104" s="1"/>
  <c r="N9" i="102"/>
  <c r="N27" i="102" s="1"/>
  <c r="N9" i="103"/>
  <c r="N27" i="103" s="1"/>
  <c r="N9" i="101"/>
  <c r="N28" i="101" s="1"/>
  <c r="N9" i="99"/>
  <c r="AD9" i="104"/>
  <c r="AD27" i="104" s="1"/>
  <c r="AD9" i="102"/>
  <c r="AD27" i="102" s="1"/>
  <c r="AD9" i="103"/>
  <c r="AD27" i="103" s="1"/>
  <c r="AD9" i="101"/>
  <c r="AD28" i="101" s="1"/>
  <c r="AD9" i="99"/>
  <c r="Q14" i="103"/>
  <c r="Q32" i="103" s="1"/>
  <c r="Q14" i="104"/>
  <c r="Q32" i="104" s="1"/>
  <c r="Q14" i="101"/>
  <c r="Q33" i="101" s="1"/>
  <c r="Q14" i="99"/>
  <c r="Q14" i="102"/>
  <c r="Q32" i="102" s="1"/>
  <c r="L17" i="103"/>
  <c r="L35" i="103" s="1"/>
  <c r="L17" i="101"/>
  <c r="L36" i="101" s="1"/>
  <c r="L17" i="99"/>
  <c r="L17" i="104"/>
  <c r="L35" i="104" s="1"/>
  <c r="L17" i="102"/>
  <c r="L35" i="102" s="1"/>
  <c r="S9" i="104"/>
  <c r="S27" i="104" s="1"/>
  <c r="S9" i="102"/>
  <c r="S27" i="102" s="1"/>
  <c r="S9" i="101"/>
  <c r="S28" i="101" s="1"/>
  <c r="S9" i="99"/>
  <c r="S9" i="103"/>
  <c r="S27" i="103" s="1"/>
  <c r="I20" i="103"/>
  <c r="I38" i="103" s="1"/>
  <c r="I20" i="104"/>
  <c r="I38" i="104" s="1"/>
  <c r="I20" i="102"/>
  <c r="I38" i="102" s="1"/>
  <c r="I20" i="101"/>
  <c r="I39" i="101" s="1"/>
  <c r="I20" i="99"/>
  <c r="AE14" i="104"/>
  <c r="AE32" i="104" s="1"/>
  <c r="AE14" i="102"/>
  <c r="AE32" i="102" s="1"/>
  <c r="AE14" i="101"/>
  <c r="AE33" i="101" s="1"/>
  <c r="AE14" i="99"/>
  <c r="AE14" i="103"/>
  <c r="AE32" i="103" s="1"/>
  <c r="AB17" i="103"/>
  <c r="AB35" i="103" s="1"/>
  <c r="AB17" i="101"/>
  <c r="AB36" i="101" s="1"/>
  <c r="AB17" i="99"/>
  <c r="AB17" i="104"/>
  <c r="AB35" i="104" s="1"/>
  <c r="AB17" i="102"/>
  <c r="AB35" i="102" s="1"/>
  <c r="AD20" i="104"/>
  <c r="AD38" i="104" s="1"/>
  <c r="AD20" i="102"/>
  <c r="AD38" i="102" s="1"/>
  <c r="AD20" i="103"/>
  <c r="AD38" i="103" s="1"/>
  <c r="AD20" i="101"/>
  <c r="AD39" i="101" s="1"/>
  <c r="AD20" i="99"/>
  <c r="J17" i="104"/>
  <c r="J35" i="104" s="1"/>
  <c r="J17" i="102"/>
  <c r="J35" i="102" s="1"/>
  <c r="J17" i="101"/>
  <c r="J36" i="101" s="1"/>
  <c r="J17" i="99"/>
  <c r="J17" i="103"/>
  <c r="J35" i="103" s="1"/>
  <c r="O11" i="104"/>
  <c r="O29" i="104" s="1"/>
  <c r="O11" i="102"/>
  <c r="O29" i="102" s="1"/>
  <c r="O11" i="103"/>
  <c r="O29" i="103" s="1"/>
  <c r="O11" i="101"/>
  <c r="O30" i="101" s="1"/>
  <c r="O11" i="99"/>
  <c r="U14" i="104"/>
  <c r="U32" i="104" s="1"/>
  <c r="U14" i="102"/>
  <c r="U32" i="102" s="1"/>
  <c r="U14" i="103"/>
  <c r="U32" i="103" s="1"/>
  <c r="U14" i="101"/>
  <c r="U33" i="101" s="1"/>
  <c r="U14" i="99"/>
  <c r="Z17" i="104"/>
  <c r="Z35" i="104" s="1"/>
  <c r="Z17" i="102"/>
  <c r="Z35" i="102" s="1"/>
  <c r="Z17" i="101"/>
  <c r="Z36" i="101" s="1"/>
  <c r="Z17" i="99"/>
  <c r="Z17" i="103"/>
  <c r="Z35" i="103" s="1"/>
  <c r="J14" i="104"/>
  <c r="J32" i="104" s="1"/>
  <c r="J14" i="102"/>
  <c r="J32" i="102" s="1"/>
  <c r="J14" i="103"/>
  <c r="J32" i="103" s="1"/>
  <c r="J14" i="101"/>
  <c r="J33" i="101" s="1"/>
  <c r="J14" i="99"/>
  <c r="Z14" i="104"/>
  <c r="Z32" i="104" s="1"/>
  <c r="Z14" i="102"/>
  <c r="Z32" i="102" s="1"/>
  <c r="Z14" i="103"/>
  <c r="Z32" i="103" s="1"/>
  <c r="Z14" i="101"/>
  <c r="Z33" i="101" s="1"/>
  <c r="Z14" i="99"/>
  <c r="AE9" i="104"/>
  <c r="AE27" i="104" s="1"/>
  <c r="AE9" i="102"/>
  <c r="AE27" i="102" s="1"/>
  <c r="AE9" i="101"/>
  <c r="AE28" i="101" s="1"/>
  <c r="AE9" i="99"/>
  <c r="AE9" i="103"/>
  <c r="AE27" i="103" s="1"/>
  <c r="AG17" i="103"/>
  <c r="AG35" i="103" s="1"/>
  <c r="AG17" i="101"/>
  <c r="AG36" i="101" s="1"/>
  <c r="AG17" i="99"/>
  <c r="AG17" i="104"/>
  <c r="AG35" i="104" s="1"/>
  <c r="AG17" i="102"/>
  <c r="AG35" i="102" s="1"/>
  <c r="AA17" i="104"/>
  <c r="AA35" i="104" s="1"/>
  <c r="AA17" i="102"/>
  <c r="AA35" i="102" s="1"/>
  <c r="AA17" i="103"/>
  <c r="AA35" i="103" s="1"/>
  <c r="AA17" i="101"/>
  <c r="AA36" i="101" s="1"/>
  <c r="AA17" i="99"/>
  <c r="Q20" i="103"/>
  <c r="Q38" i="103" s="1"/>
  <c r="Q20" i="104"/>
  <c r="Q38" i="104" s="1"/>
  <c r="Q20" i="102"/>
  <c r="Q38" i="102" s="1"/>
  <c r="Q20" i="101"/>
  <c r="Q39" i="101" s="1"/>
  <c r="Q20" i="99"/>
  <c r="M14" i="104"/>
  <c r="M32" i="104" s="1"/>
  <c r="M14" i="102"/>
  <c r="M32" i="102" s="1"/>
  <c r="M14" i="103"/>
  <c r="M32" i="103" s="1"/>
  <c r="M14" i="101"/>
  <c r="M33" i="101" s="1"/>
  <c r="M14" i="99"/>
  <c r="M20" i="104"/>
  <c r="M38" i="104" s="1"/>
  <c r="M20" i="102"/>
  <c r="M38" i="102" s="1"/>
  <c r="M20" i="103"/>
  <c r="M38" i="103" s="1"/>
  <c r="M20" i="101"/>
  <c r="M39" i="101" s="1"/>
  <c r="M20" i="99"/>
  <c r="AF11" i="104"/>
  <c r="AF29" i="104" s="1"/>
  <c r="AF11" i="102"/>
  <c r="AF29" i="102" s="1"/>
  <c r="AF11" i="103"/>
  <c r="AF29" i="103" s="1"/>
  <c r="AF11" i="101"/>
  <c r="AF30" i="101" s="1"/>
  <c r="AF11" i="99"/>
  <c r="N20" i="104"/>
  <c r="N38" i="104" s="1"/>
  <c r="N20" i="102"/>
  <c r="N38" i="102" s="1"/>
  <c r="N20" i="103"/>
  <c r="N38" i="103" s="1"/>
  <c r="N20" i="99"/>
  <c r="N20" i="101"/>
  <c r="N39" i="101" s="1"/>
  <c r="AC14" i="104"/>
  <c r="AC32" i="104" s="1"/>
  <c r="AC14" i="102"/>
  <c r="AC32" i="102" s="1"/>
  <c r="AC14" i="103"/>
  <c r="AC32" i="103" s="1"/>
  <c r="AC14" i="101"/>
  <c r="AC33" i="101" s="1"/>
  <c r="AC14" i="99"/>
  <c r="Q17" i="104"/>
  <c r="Q35" i="104" s="1"/>
  <c r="Q17" i="102"/>
  <c r="Q35" i="102" s="1"/>
  <c r="Q17" i="103"/>
  <c r="Q35" i="103" s="1"/>
  <c r="Q17" i="101"/>
  <c r="Q36" i="101" s="1"/>
  <c r="Q17" i="99"/>
  <c r="R9" i="104"/>
  <c r="R27" i="104" s="1"/>
  <c r="R9" i="102"/>
  <c r="R27" i="102" s="1"/>
  <c r="R9" i="103"/>
  <c r="R27" i="103" s="1"/>
  <c r="R9" i="101"/>
  <c r="R28" i="101" s="1"/>
  <c r="R9" i="99"/>
  <c r="T14" i="101"/>
  <c r="T33" i="101" s="1"/>
  <c r="T14" i="99"/>
  <c r="T14" i="102"/>
  <c r="T32" i="102" s="1"/>
  <c r="T14" i="104"/>
  <c r="T32" i="104" s="1"/>
  <c r="T14" i="103"/>
  <c r="T32" i="103" s="1"/>
  <c r="AB9" i="101"/>
  <c r="AB28" i="101" s="1"/>
  <c r="AB9" i="99"/>
  <c r="AB9" i="104"/>
  <c r="AB27" i="104" s="1"/>
  <c r="AB9" i="102"/>
  <c r="AB27" i="102" s="1"/>
  <c r="AB9" i="103"/>
  <c r="AB27" i="103" s="1"/>
  <c r="AG11" i="104"/>
  <c r="AG29" i="104" s="1"/>
  <c r="AG11" i="103"/>
  <c r="AG29" i="103" s="1"/>
  <c r="AG11" i="102"/>
  <c r="AG29" i="102" s="1"/>
  <c r="AG11" i="101"/>
  <c r="AG30" i="101" s="1"/>
  <c r="AG11" i="99"/>
  <c r="P11" i="104"/>
  <c r="P29" i="104" s="1"/>
  <c r="P11" i="102"/>
  <c r="P29" i="102" s="1"/>
  <c r="P11" i="103"/>
  <c r="P29" i="103" s="1"/>
  <c r="P11" i="101"/>
  <c r="P30" i="101" s="1"/>
  <c r="P11" i="99"/>
  <c r="V20" i="104"/>
  <c r="V38" i="104" s="1"/>
  <c r="V20" i="102"/>
  <c r="V38" i="102" s="1"/>
  <c r="V20" i="103"/>
  <c r="V38" i="103" s="1"/>
  <c r="V20" i="101"/>
  <c r="V39" i="101" s="1"/>
  <c r="V20" i="99"/>
  <c r="P14" i="104"/>
  <c r="P32" i="104" s="1"/>
  <c r="P14" i="102"/>
  <c r="P32" i="102" s="1"/>
  <c r="P14" i="101"/>
  <c r="P33" i="101" s="1"/>
  <c r="P14" i="99"/>
  <c r="P14" i="103"/>
  <c r="P32" i="103" s="1"/>
  <c r="I14" i="103"/>
  <c r="I32" i="103" s="1"/>
  <c r="I14" i="104"/>
  <c r="I32" i="104" s="1"/>
  <c r="I14" i="102"/>
  <c r="I32" i="102" s="1"/>
  <c r="I14" i="101"/>
  <c r="I33" i="101" s="1"/>
  <c r="I14" i="99"/>
  <c r="S20" i="104"/>
  <c r="S38" i="104" s="1"/>
  <c r="S20" i="102"/>
  <c r="S38" i="102" s="1"/>
  <c r="S20" i="101"/>
  <c r="S39" i="101" s="1"/>
  <c r="S20" i="99"/>
  <c r="S20" i="103"/>
  <c r="S38" i="103" s="1"/>
  <c r="AH20" i="104"/>
  <c r="AH38" i="104" s="1"/>
  <c r="AH20" i="102"/>
  <c r="AH38" i="102" s="1"/>
  <c r="AH20" i="103"/>
  <c r="AH38" i="103" s="1"/>
  <c r="AH20" i="101"/>
  <c r="AH39" i="101" s="1"/>
  <c r="AH20" i="99"/>
  <c r="O17" i="104"/>
  <c r="O35" i="104" s="1"/>
  <c r="O17" i="102"/>
  <c r="O35" i="102" s="1"/>
  <c r="O17" i="103"/>
  <c r="O35" i="103" s="1"/>
  <c r="O17" i="101"/>
  <c r="O36" i="101" s="1"/>
  <c r="O17" i="99"/>
  <c r="O14" i="104"/>
  <c r="O32" i="104" s="1"/>
  <c r="O14" i="102"/>
  <c r="O32" i="102" s="1"/>
  <c r="O14" i="101"/>
  <c r="O33" i="101" s="1"/>
  <c r="O14" i="99"/>
  <c r="O14" i="103"/>
  <c r="O32" i="103" s="1"/>
  <c r="AB11" i="103"/>
  <c r="AB29" i="103" s="1"/>
  <c r="AB11" i="101"/>
  <c r="AB30" i="101" s="1"/>
  <c r="AB11" i="99"/>
  <c r="AB11" i="102"/>
  <c r="AB29" i="102" s="1"/>
  <c r="AB11" i="104"/>
  <c r="AB29" i="104" s="1"/>
  <c r="J9" i="104"/>
  <c r="J27" i="104" s="1"/>
  <c r="J9" i="102"/>
  <c r="J27" i="102" s="1"/>
  <c r="J9" i="103"/>
  <c r="J27" i="103" s="1"/>
  <c r="J9" i="101"/>
  <c r="J28" i="101" s="1"/>
  <c r="J9" i="99"/>
  <c r="AG9" i="104"/>
  <c r="AG27" i="104" s="1"/>
  <c r="AG9" i="102"/>
  <c r="AG27" i="102" s="1"/>
  <c r="AG9" i="101"/>
  <c r="AG28" i="101" s="1"/>
  <c r="AG9" i="99"/>
  <c r="AG9" i="103"/>
  <c r="AG27" i="103" s="1"/>
  <c r="AF20" i="104"/>
  <c r="AF38" i="104" s="1"/>
  <c r="AF20" i="102"/>
  <c r="AF38" i="102" s="1"/>
  <c r="AF20" i="101"/>
  <c r="AF39" i="101" s="1"/>
  <c r="AF20" i="99"/>
  <c r="AF20" i="103"/>
  <c r="AF38" i="103" s="1"/>
  <c r="R17" i="104"/>
  <c r="R35" i="104" s="1"/>
  <c r="R17" i="102"/>
  <c r="R35" i="102" s="1"/>
  <c r="R17" i="101"/>
  <c r="R36" i="101" s="1"/>
  <c r="R17" i="99"/>
  <c r="R17" i="103"/>
  <c r="R35" i="103" s="1"/>
  <c r="Z9" i="104"/>
  <c r="Z27" i="104" s="1"/>
  <c r="Z9" i="102"/>
  <c r="Z27" i="102" s="1"/>
  <c r="Z9" i="103"/>
  <c r="Z27" i="103" s="1"/>
  <c r="Z9" i="101"/>
  <c r="Z28" i="101" s="1"/>
  <c r="Z9" i="99"/>
  <c r="V11" i="104"/>
  <c r="V29" i="104" s="1"/>
  <c r="V11" i="102"/>
  <c r="V29" i="102" s="1"/>
  <c r="V11" i="101"/>
  <c r="V30" i="101" s="1"/>
  <c r="V11" i="99"/>
  <c r="V11" i="103"/>
  <c r="V29" i="103" s="1"/>
  <c r="P9" i="104"/>
  <c r="P27" i="104" s="1"/>
  <c r="P9" i="102"/>
  <c r="P27" i="102" s="1"/>
  <c r="P9" i="101"/>
  <c r="P28" i="101" s="1"/>
  <c r="P9" i="99"/>
  <c r="P9" i="103"/>
  <c r="P27" i="103" s="1"/>
  <c r="L20" i="101"/>
  <c r="L39" i="101" s="1"/>
  <c r="L20" i="99"/>
  <c r="L20" i="103"/>
  <c r="L38" i="103" s="1"/>
  <c r="L20" i="104"/>
  <c r="L38" i="104" s="1"/>
  <c r="L20" i="102"/>
  <c r="L38" i="102" s="1"/>
  <c r="M11" i="104"/>
  <c r="M29" i="104" s="1"/>
  <c r="M11" i="102"/>
  <c r="M29" i="102" s="1"/>
  <c r="M11" i="101"/>
  <c r="M30" i="101" s="1"/>
  <c r="M11" i="99"/>
  <c r="M11" i="103"/>
  <c r="M29" i="103" s="1"/>
  <c r="AE11" i="104"/>
  <c r="AE29" i="104" s="1"/>
  <c r="AE11" i="102"/>
  <c r="AE29" i="102" s="1"/>
  <c r="AE11" i="103"/>
  <c r="AE29" i="103" s="1"/>
  <c r="AE11" i="101"/>
  <c r="AE30" i="101" s="1"/>
  <c r="AE11" i="99"/>
  <c r="Z20" i="104"/>
  <c r="Z38" i="104" s="1"/>
  <c r="Z20" i="102"/>
  <c r="Z38" i="102" s="1"/>
  <c r="Z20" i="103"/>
  <c r="Z38" i="103" s="1"/>
  <c r="Z20" i="101"/>
  <c r="Z39" i="101" s="1"/>
  <c r="Z20" i="99"/>
  <c r="AH9" i="104"/>
  <c r="AH27" i="104" s="1"/>
  <c r="AH9" i="102"/>
  <c r="AH27" i="102" s="1"/>
  <c r="AH9" i="103"/>
  <c r="AH27" i="103" s="1"/>
  <c r="AH9" i="101"/>
  <c r="AH28" i="101" s="1"/>
  <c r="AH9" i="99"/>
  <c r="S17" i="104"/>
  <c r="S35" i="104" s="1"/>
  <c r="S17" i="102"/>
  <c r="S35" i="102" s="1"/>
  <c r="S17" i="103"/>
  <c r="S35" i="103" s="1"/>
  <c r="S17" i="101"/>
  <c r="S36" i="101" s="1"/>
  <c r="S17" i="99"/>
  <c r="AB20" i="101"/>
  <c r="AB39" i="101" s="1"/>
  <c r="AB20" i="99"/>
  <c r="AB20" i="103"/>
  <c r="AB38" i="103" s="1"/>
  <c r="AB20" i="104"/>
  <c r="AB38" i="104" s="1"/>
  <c r="AB20" i="102"/>
  <c r="AB38" i="102" s="1"/>
  <c r="AA14" i="104"/>
  <c r="AA32" i="104" s="1"/>
  <c r="AA14" i="102"/>
  <c r="AA32" i="102" s="1"/>
  <c r="AA14" i="101"/>
  <c r="AA33" i="101" s="1"/>
  <c r="AA14" i="99"/>
  <c r="AA14" i="103"/>
  <c r="AA32" i="103" s="1"/>
  <c r="AF9" i="104"/>
  <c r="AF27" i="104" s="1"/>
  <c r="AF9" i="102"/>
  <c r="AF27" i="102" s="1"/>
  <c r="AF9" i="101"/>
  <c r="AF28" i="101" s="1"/>
  <c r="AF9" i="99"/>
  <c r="AF9" i="103"/>
  <c r="AF27" i="103" s="1"/>
  <c r="M17" i="104"/>
  <c r="M35" i="104" s="1"/>
  <c r="M17" i="102"/>
  <c r="M35" i="102" s="1"/>
  <c r="M17" i="103"/>
  <c r="M35" i="103" s="1"/>
  <c r="M17" i="101"/>
  <c r="M36" i="101" s="1"/>
  <c r="M17" i="99"/>
  <c r="AC11" i="104"/>
  <c r="AC29" i="104" s="1"/>
  <c r="AC11" i="102"/>
  <c r="AC29" i="102" s="1"/>
  <c r="AC11" i="101"/>
  <c r="AC30" i="101" s="1"/>
  <c r="AC11" i="99"/>
  <c r="AC11" i="103"/>
  <c r="AC29" i="103" s="1"/>
  <c r="V9" i="104"/>
  <c r="V27" i="104" s="1"/>
  <c r="V9" i="102"/>
  <c r="V27" i="102" s="1"/>
  <c r="V9" i="103"/>
  <c r="V27" i="103" s="1"/>
  <c r="V9" i="101"/>
  <c r="V28" i="101" s="1"/>
  <c r="V9" i="99"/>
  <c r="AC17" i="104"/>
  <c r="AC35" i="104" s="1"/>
  <c r="AC17" i="102"/>
  <c r="AC35" i="102" s="1"/>
  <c r="AC17" i="103"/>
  <c r="AC35" i="103" s="1"/>
  <c r="AC17" i="101"/>
  <c r="AC36" i="101" s="1"/>
  <c r="AC17" i="99"/>
  <c r="Q11" i="104"/>
  <c r="Q29" i="104" s="1"/>
  <c r="Q11" i="103"/>
  <c r="Q29" i="103" s="1"/>
  <c r="Q11" i="101"/>
  <c r="Q30" i="101" s="1"/>
  <c r="Q11" i="99"/>
  <c r="Q11" i="102"/>
  <c r="Q29" i="102" s="1"/>
  <c r="P17" i="104"/>
  <c r="P35" i="104" s="1"/>
  <c r="P17" i="102"/>
  <c r="P35" i="102" s="1"/>
  <c r="P17" i="103"/>
  <c r="P35" i="103" s="1"/>
  <c r="P17" i="101"/>
  <c r="P36" i="101" s="1"/>
  <c r="P17" i="99"/>
  <c r="R14" i="104"/>
  <c r="R32" i="104" s="1"/>
  <c r="R14" i="102"/>
  <c r="R32" i="102" s="1"/>
  <c r="R14" i="103"/>
  <c r="R32" i="103" s="1"/>
  <c r="R14" i="101"/>
  <c r="R33" i="101" s="1"/>
  <c r="R14" i="99"/>
  <c r="L11" i="103"/>
  <c r="L29" i="103" s="1"/>
  <c r="L11" i="101"/>
  <c r="L30" i="101" s="1"/>
  <c r="L11" i="99"/>
  <c r="L11" i="104"/>
  <c r="L29" i="104" s="1"/>
  <c r="L11" i="102"/>
  <c r="L29" i="102" s="1"/>
  <c r="I11" i="104"/>
  <c r="I29" i="104" s="1"/>
  <c r="I11" i="102"/>
  <c r="I29" i="102" s="1"/>
  <c r="I11" i="103"/>
  <c r="I29" i="103" s="1"/>
  <c r="I11" i="101"/>
  <c r="I30" i="101" s="1"/>
  <c r="I11" i="99"/>
  <c r="AE17" i="104"/>
  <c r="AE35" i="104" s="1"/>
  <c r="AE17" i="102"/>
  <c r="AE35" i="102" s="1"/>
  <c r="AE17" i="103"/>
  <c r="AE35" i="103" s="1"/>
  <c r="AE17" i="101"/>
  <c r="AE36" i="101" s="1"/>
  <c r="AE17" i="99"/>
  <c r="O20" i="104"/>
  <c r="O38" i="104" s="1"/>
  <c r="O20" i="102"/>
  <c r="O38" i="102" s="1"/>
  <c r="O20" i="101"/>
  <c r="O39" i="101" s="1"/>
  <c r="O20" i="99"/>
  <c r="O20" i="103"/>
  <c r="O38" i="103" s="1"/>
  <c r="U9" i="104"/>
  <c r="U27" i="104" s="1"/>
  <c r="U9" i="102"/>
  <c r="U27" i="102" s="1"/>
  <c r="U9" i="103"/>
  <c r="U27" i="103" s="1"/>
  <c r="U9" i="101"/>
  <c r="U28" i="101" s="1"/>
  <c r="U9" i="99"/>
  <c r="AH14" i="104"/>
  <c r="AH32" i="104" s="1"/>
  <c r="AH14" i="102"/>
  <c r="AH32" i="102" s="1"/>
  <c r="AH14" i="101"/>
  <c r="AH33" i="101" s="1"/>
  <c r="AH14" i="99"/>
  <c r="AH14" i="103"/>
  <c r="AH32" i="103" s="1"/>
  <c r="S11" i="104"/>
  <c r="S29" i="104" s="1"/>
  <c r="S11" i="102"/>
  <c r="S29" i="102" s="1"/>
  <c r="S11" i="103"/>
  <c r="S29" i="103" s="1"/>
  <c r="S11" i="101"/>
  <c r="S30" i="101" s="1"/>
  <c r="S11" i="99"/>
  <c r="AB14" i="101"/>
  <c r="AB33" i="101" s="1"/>
  <c r="AB14" i="99"/>
  <c r="AB14" i="102"/>
  <c r="AB32" i="102" s="1"/>
  <c r="AB14" i="103"/>
  <c r="AB32" i="103" s="1"/>
  <c r="AB14" i="104"/>
  <c r="AB32" i="104" s="1"/>
  <c r="AD17" i="104"/>
  <c r="AD35" i="104" s="1"/>
  <c r="AD17" i="102"/>
  <c r="AD35" i="102" s="1"/>
  <c r="AD17" i="101"/>
  <c r="AD36" i="101" s="1"/>
  <c r="AD17" i="99"/>
  <c r="AD17" i="103"/>
  <c r="AD35" i="103" s="1"/>
  <c r="J20" i="104"/>
  <c r="J38" i="104" s="1"/>
  <c r="J20" i="102"/>
  <c r="J38" i="102" s="1"/>
  <c r="J20" i="103"/>
  <c r="J38" i="103" s="1"/>
  <c r="J20" i="101"/>
  <c r="J39" i="101" s="1"/>
  <c r="J20" i="99"/>
  <c r="AD14" i="104"/>
  <c r="AD32" i="104" s="1"/>
  <c r="AD14" i="102"/>
  <c r="AD32" i="102" s="1"/>
  <c r="AD14" i="103"/>
  <c r="AD32" i="103" s="1"/>
  <c r="AD14" i="101"/>
  <c r="AD33" i="101" s="1"/>
  <c r="AD14" i="99"/>
  <c r="U11" i="104"/>
  <c r="U29" i="104" s="1"/>
  <c r="U11" i="102"/>
  <c r="U29" i="102" s="1"/>
  <c r="U11" i="103"/>
  <c r="U29" i="103" s="1"/>
  <c r="U11" i="101"/>
  <c r="U30" i="101" s="1"/>
  <c r="U11" i="99"/>
  <c r="I9" i="104"/>
  <c r="I27" i="104" s="1"/>
  <c r="I9" i="102"/>
  <c r="I27" i="102" s="1"/>
  <c r="I9" i="101"/>
  <c r="I28" i="101" s="1"/>
  <c r="I9" i="99"/>
  <c r="I9" i="103"/>
  <c r="I27" i="103" s="1"/>
  <c r="AA11" i="104"/>
  <c r="AA29" i="104" s="1"/>
  <c r="AA11" i="102"/>
  <c r="AA29" i="102" s="1"/>
  <c r="AA11" i="103"/>
  <c r="AA29" i="103" s="1"/>
  <c r="AA11" i="101"/>
  <c r="AA30" i="101" s="1"/>
  <c r="AA11" i="99"/>
  <c r="AC20" i="104"/>
  <c r="AC38" i="104" s="1"/>
  <c r="AC20" i="102"/>
  <c r="AC38" i="102" s="1"/>
  <c r="AC20" i="103"/>
  <c r="AC38" i="103" s="1"/>
  <c r="AC20" i="99"/>
  <c r="AC20" i="101"/>
  <c r="AC39" i="101" s="1"/>
  <c r="AG14" i="103"/>
  <c r="AG32" i="103" s="1"/>
  <c r="AG14" i="104"/>
  <c r="AG32" i="104" s="1"/>
  <c r="AG14" i="101"/>
  <c r="AG33" i="101" s="1"/>
  <c r="AG14" i="99"/>
  <c r="AG14" i="102"/>
  <c r="AG32" i="102" s="1"/>
  <c r="R20" i="104"/>
  <c r="R38" i="104" s="1"/>
  <c r="R20" i="102"/>
  <c r="R38" i="102" s="1"/>
  <c r="R20" i="103"/>
  <c r="R38" i="103" s="1"/>
  <c r="R20" i="101"/>
  <c r="R39" i="101" s="1"/>
  <c r="R20" i="99"/>
  <c r="N14" i="104"/>
  <c r="N32" i="104" s="1"/>
  <c r="N14" i="102"/>
  <c r="N32" i="102" s="1"/>
  <c r="N14" i="103"/>
  <c r="N32" i="103" s="1"/>
  <c r="N14" i="101"/>
  <c r="N33" i="101" s="1"/>
  <c r="N14" i="99"/>
  <c r="AG20" i="103"/>
  <c r="AG38" i="103" s="1"/>
  <c r="AG20" i="101"/>
  <c r="AG39" i="101" s="1"/>
  <c r="AG20" i="99"/>
  <c r="AG20" i="104"/>
  <c r="AG38" i="104" s="1"/>
  <c r="AG20" i="102"/>
  <c r="AG38" i="102" s="1"/>
  <c r="AF17" i="104"/>
  <c r="AF35" i="104" s="1"/>
  <c r="AF17" i="102"/>
  <c r="AF35" i="102" s="1"/>
  <c r="AF17" i="103"/>
  <c r="AF35" i="103" s="1"/>
  <c r="AF17" i="101"/>
  <c r="AF36" i="101" s="1"/>
  <c r="AF17" i="99"/>
  <c r="O9" i="104"/>
  <c r="O27" i="104" s="1"/>
  <c r="O9" i="102"/>
  <c r="O27" i="102" s="1"/>
  <c r="O9" i="101"/>
  <c r="O28" i="101" s="1"/>
  <c r="O9" i="99"/>
  <c r="O9" i="103"/>
  <c r="O27" i="103" s="1"/>
  <c r="N11" i="104"/>
  <c r="N29" i="104" s="1"/>
  <c r="N11" i="102"/>
  <c r="N29" i="102" s="1"/>
  <c r="N11" i="103"/>
  <c r="N29" i="103" s="1"/>
  <c r="N11" i="101"/>
  <c r="N30" i="101" s="1"/>
  <c r="N11" i="99"/>
  <c r="AA20" i="104"/>
  <c r="AA38" i="104" s="1"/>
  <c r="AA20" i="102"/>
  <c r="AA38" i="102" s="1"/>
  <c r="AA20" i="101"/>
  <c r="AA39" i="101" s="1"/>
  <c r="AA20" i="99"/>
  <c r="AA20" i="103"/>
  <c r="AA38" i="103" s="1"/>
  <c r="AF14" i="104"/>
  <c r="AF32" i="104" s="1"/>
  <c r="AF14" i="102"/>
  <c r="AF32" i="102" s="1"/>
  <c r="AF14" i="101"/>
  <c r="AF33" i="101" s="1"/>
  <c r="AF14" i="99"/>
  <c r="AF14" i="103"/>
  <c r="AF32" i="103" s="1"/>
  <c r="P20" i="104"/>
  <c r="P38" i="104" s="1"/>
  <c r="P20" i="102"/>
  <c r="P38" i="102" s="1"/>
  <c r="P20" i="101"/>
  <c r="P39" i="101" s="1"/>
  <c r="P20" i="99"/>
  <c r="P20" i="103"/>
  <c r="P38" i="103" s="1"/>
  <c r="T17" i="103"/>
  <c r="T35" i="103" s="1"/>
  <c r="T17" i="101"/>
  <c r="T36" i="101" s="1"/>
  <c r="T17" i="99"/>
  <c r="T17" i="102"/>
  <c r="T35" i="102" s="1"/>
  <c r="T17" i="104"/>
  <c r="T35" i="104" s="1"/>
  <c r="T9" i="101"/>
  <c r="T28" i="101" s="1"/>
  <c r="T9" i="99"/>
  <c r="T9" i="103"/>
  <c r="T27" i="103" s="1"/>
  <c r="T9" i="102"/>
  <c r="T27" i="102" s="1"/>
  <c r="T9" i="104"/>
  <c r="T27" i="104" s="1"/>
  <c r="L14" i="101"/>
  <c r="L33" i="101" s="1"/>
  <c r="L14" i="99"/>
  <c r="L14" i="104"/>
  <c r="L32" i="104" s="1"/>
  <c r="L14" i="102"/>
  <c r="L32" i="102" s="1"/>
  <c r="L14" i="103"/>
  <c r="L32" i="103" s="1"/>
  <c r="AB14" i="81"/>
  <c r="AB14" i="80"/>
  <c r="AB33" i="80" s="1"/>
  <c r="AB14" i="79"/>
  <c r="AB33" i="79" s="1"/>
  <c r="AB14" i="94"/>
  <c r="AB33" i="94" s="1"/>
  <c r="AB14" i="93"/>
  <c r="AB33" i="93" s="1"/>
  <c r="AK20" i="81"/>
  <c r="AK20" i="80"/>
  <c r="AK39" i="80" s="1"/>
  <c r="AK20" i="79"/>
  <c r="AK39" i="79" s="1"/>
  <c r="AK20" i="93"/>
  <c r="AK39" i="93" s="1"/>
  <c r="AK20" i="94"/>
  <c r="AK39" i="94" s="1"/>
  <c r="AO11" i="81"/>
  <c r="AO11" i="80"/>
  <c r="AO30" i="80" s="1"/>
  <c r="AO11" i="79"/>
  <c r="AO30" i="79" s="1"/>
  <c r="AO11" i="94"/>
  <c r="AO30" i="94" s="1"/>
  <c r="AO11" i="93"/>
  <c r="AO30" i="93" s="1"/>
  <c r="AG17" i="81"/>
  <c r="AG17" i="80"/>
  <c r="AG36" i="80" s="1"/>
  <c r="AG17" i="94"/>
  <c r="AG36" i="94" s="1"/>
  <c r="AG17" i="79"/>
  <c r="AG36" i="79" s="1"/>
  <c r="AG17" i="93"/>
  <c r="AG36" i="93" s="1"/>
  <c r="AP9" i="81"/>
  <c r="AP9" i="80"/>
  <c r="AP28" i="80" s="1"/>
  <c r="AP9" i="79"/>
  <c r="AP28" i="79" s="1"/>
  <c r="AP9" i="94"/>
  <c r="AP28" i="94" s="1"/>
  <c r="AP9" i="93"/>
  <c r="AP28" i="93" s="1"/>
  <c r="AC9" i="81"/>
  <c r="AC9" i="80"/>
  <c r="AC28" i="80" s="1"/>
  <c r="AC9" i="79"/>
  <c r="AC28" i="79" s="1"/>
  <c r="AC9" i="94"/>
  <c r="AC28" i="94" s="1"/>
  <c r="AC9" i="93"/>
  <c r="AC28" i="93" s="1"/>
  <c r="AU20" i="81"/>
  <c r="AU20" i="80"/>
  <c r="AU39" i="80" s="1"/>
  <c r="AU20" i="79"/>
  <c r="AU39" i="79" s="1"/>
  <c r="AU20" i="94"/>
  <c r="AU39" i="94" s="1"/>
  <c r="AU20" i="93"/>
  <c r="AU39" i="93" s="1"/>
  <c r="AI9" i="81"/>
  <c r="AI9" i="80"/>
  <c r="AI28" i="80" s="1"/>
  <c r="AI9" i="79"/>
  <c r="AI28" i="79" s="1"/>
  <c r="AI9" i="94"/>
  <c r="AI28" i="94" s="1"/>
  <c r="AI9" i="93"/>
  <c r="AI28" i="93" s="1"/>
  <c r="C11" i="18"/>
  <c r="C33" i="18" s="1"/>
  <c r="AB17" i="81"/>
  <c r="AB17" i="80"/>
  <c r="AB36" i="80" s="1"/>
  <c r="AB17" i="79"/>
  <c r="AB36" i="79" s="1"/>
  <c r="AB17" i="94"/>
  <c r="AB36" i="94" s="1"/>
  <c r="AB17" i="93"/>
  <c r="AB36" i="93" s="1"/>
  <c r="AT11" i="81"/>
  <c r="AT11" i="80"/>
  <c r="AT30" i="80" s="1"/>
  <c r="AT11" i="79"/>
  <c r="AT30" i="79" s="1"/>
  <c r="AT11" i="94"/>
  <c r="AT30" i="94" s="1"/>
  <c r="AT11" i="93"/>
  <c r="AT30" i="93" s="1"/>
  <c r="AM17" i="81"/>
  <c r="AM17" i="80"/>
  <c r="AM36" i="80" s="1"/>
  <c r="AM17" i="79"/>
  <c r="AM36" i="79" s="1"/>
  <c r="AM17" i="94"/>
  <c r="AM36" i="94" s="1"/>
  <c r="AM17" i="93"/>
  <c r="AM36" i="93" s="1"/>
  <c r="AO20" i="81"/>
  <c r="AO20" i="80"/>
  <c r="AO39" i="80" s="1"/>
  <c r="AO20" i="79"/>
  <c r="AO39" i="79" s="1"/>
  <c r="AO20" i="94"/>
  <c r="AO39" i="94" s="1"/>
  <c r="AO20" i="93"/>
  <c r="AO39" i="93" s="1"/>
  <c r="AC11" i="81"/>
  <c r="AC11" i="80"/>
  <c r="AC30" i="80" s="1"/>
  <c r="AC11" i="94"/>
  <c r="AC30" i="94" s="1"/>
  <c r="AC11" i="93"/>
  <c r="AC30" i="93" s="1"/>
  <c r="AC11" i="79"/>
  <c r="AC30" i="79" s="1"/>
  <c r="AW9" i="80"/>
  <c r="AW28" i="80" s="1"/>
  <c r="AW9" i="81"/>
  <c r="AW9" i="79"/>
  <c r="AW28" i="79" s="1"/>
  <c r="AW9" i="94"/>
  <c r="AW28" i="94" s="1"/>
  <c r="AW9" i="93"/>
  <c r="AW28" i="93" s="1"/>
  <c r="AS11" i="81"/>
  <c r="AS11" i="80"/>
  <c r="AS30" i="80" s="1"/>
  <c r="AS11" i="79"/>
  <c r="AS30" i="79" s="1"/>
  <c r="AS11" i="94"/>
  <c r="AS30" i="94" s="1"/>
  <c r="AS11" i="93"/>
  <c r="AS30" i="93" s="1"/>
  <c r="AK17" i="81"/>
  <c r="AK17" i="80"/>
  <c r="AK36" i="80" s="1"/>
  <c r="AK17" i="79"/>
  <c r="AK36" i="79" s="1"/>
  <c r="AK17" i="94"/>
  <c r="AK36" i="94" s="1"/>
  <c r="AK17" i="93"/>
  <c r="AK36" i="93" s="1"/>
  <c r="AQ20" i="80"/>
  <c r="AQ39" i="80" s="1"/>
  <c r="AQ20" i="79"/>
  <c r="AQ39" i="79" s="1"/>
  <c r="AQ20" i="94"/>
  <c r="AQ39" i="94" s="1"/>
  <c r="AQ20" i="81"/>
  <c r="AQ20" i="93"/>
  <c r="AQ39" i="93" s="1"/>
  <c r="AK14" i="81"/>
  <c r="AK14" i="80"/>
  <c r="AK33" i="80" s="1"/>
  <c r="AK14" i="79"/>
  <c r="AK33" i="79" s="1"/>
  <c r="AK14" i="94"/>
  <c r="AK33" i="94" s="1"/>
  <c r="AK14" i="93"/>
  <c r="AK33" i="93" s="1"/>
  <c r="AP14" i="81"/>
  <c r="AP14" i="80"/>
  <c r="AP33" i="80" s="1"/>
  <c r="AP14" i="79"/>
  <c r="AP33" i="79" s="1"/>
  <c r="AP14" i="94"/>
  <c r="AP33" i="94" s="1"/>
  <c r="AP14" i="93"/>
  <c r="AP33" i="93" s="1"/>
  <c r="AU9" i="81"/>
  <c r="AU9" i="80"/>
  <c r="AU28" i="80" s="1"/>
  <c r="AU9" i="79"/>
  <c r="AU28" i="79" s="1"/>
  <c r="AU9" i="94"/>
  <c r="AU28" i="94" s="1"/>
  <c r="AU9" i="93"/>
  <c r="AU28" i="93" s="1"/>
  <c r="AL11" i="81"/>
  <c r="AL11" i="80"/>
  <c r="AL30" i="80" s="1"/>
  <c r="AL11" i="79"/>
  <c r="AL30" i="79" s="1"/>
  <c r="AL11" i="94"/>
  <c r="AL30" i="94" s="1"/>
  <c r="AL11" i="93"/>
  <c r="AL30" i="93" s="1"/>
  <c r="AE17" i="81"/>
  <c r="AE17" i="80"/>
  <c r="AE36" i="80" s="1"/>
  <c r="AE17" i="79"/>
  <c r="AE36" i="79" s="1"/>
  <c r="AE17" i="93"/>
  <c r="AE36" i="93" s="1"/>
  <c r="AE17" i="94"/>
  <c r="AE36" i="94" s="1"/>
  <c r="AR11" i="80"/>
  <c r="AR30" i="80" s="1"/>
  <c r="AR11" i="81"/>
  <c r="AR11" i="79"/>
  <c r="AR30" i="79" s="1"/>
  <c r="AR11" i="94"/>
  <c r="AR30" i="94" s="1"/>
  <c r="AR11" i="93"/>
  <c r="AR30" i="93" s="1"/>
  <c r="AN17" i="81"/>
  <c r="AN17" i="80"/>
  <c r="AN36" i="80" s="1"/>
  <c r="AN17" i="79"/>
  <c r="AN36" i="79" s="1"/>
  <c r="AN17" i="94"/>
  <c r="AN36" i="94" s="1"/>
  <c r="AN17" i="93"/>
  <c r="AN36" i="93" s="1"/>
  <c r="AN9" i="81"/>
  <c r="AN9" i="80"/>
  <c r="AN28" i="80" s="1"/>
  <c r="AN9" i="79"/>
  <c r="AN28" i="79" s="1"/>
  <c r="AN9" i="94"/>
  <c r="AN28" i="94" s="1"/>
  <c r="AN9" i="93"/>
  <c r="AN28" i="93" s="1"/>
  <c r="AR17" i="81"/>
  <c r="AR17" i="80"/>
  <c r="AR36" i="80" s="1"/>
  <c r="AR17" i="79"/>
  <c r="AR36" i="79" s="1"/>
  <c r="AR17" i="94"/>
  <c r="AR36" i="94" s="1"/>
  <c r="AR17" i="93"/>
  <c r="AR36" i="93" s="1"/>
  <c r="AF9" i="81"/>
  <c r="AF9" i="80"/>
  <c r="AF28" i="80" s="1"/>
  <c r="AF9" i="79"/>
  <c r="AF28" i="79" s="1"/>
  <c r="AF9" i="94"/>
  <c r="AF28" i="94" s="1"/>
  <c r="AF9" i="93"/>
  <c r="AF28" i="93" s="1"/>
  <c r="AI11" i="81"/>
  <c r="AI11" i="80"/>
  <c r="AI30" i="80" s="1"/>
  <c r="AI11" i="79"/>
  <c r="AI30" i="79" s="1"/>
  <c r="AI11" i="94"/>
  <c r="AI30" i="94" s="1"/>
  <c r="AI11" i="93"/>
  <c r="AI30" i="93" s="1"/>
  <c r="AO9" i="81"/>
  <c r="AO9" i="79"/>
  <c r="AO28" i="79" s="1"/>
  <c r="AO9" i="80"/>
  <c r="AO28" i="80" s="1"/>
  <c r="AO9" i="94"/>
  <c r="AO28" i="94" s="1"/>
  <c r="AO9" i="93"/>
  <c r="AO28" i="93" s="1"/>
  <c r="AR9" i="81"/>
  <c r="AR9" i="80"/>
  <c r="AR28" i="80" s="1"/>
  <c r="AR9" i="79"/>
  <c r="AR28" i="79" s="1"/>
  <c r="AR9" i="93"/>
  <c r="AR28" i="93" s="1"/>
  <c r="AR9" i="94"/>
  <c r="AR28" i="94" s="1"/>
  <c r="AP20" i="81"/>
  <c r="AP20" i="80"/>
  <c r="AP39" i="80" s="1"/>
  <c r="AP20" i="79"/>
  <c r="AP39" i="79" s="1"/>
  <c r="AP20" i="94"/>
  <c r="AP39" i="94" s="1"/>
  <c r="AP20" i="93"/>
  <c r="AP39" i="93" s="1"/>
  <c r="AI14" i="81"/>
  <c r="AI14" i="80"/>
  <c r="AI33" i="80" s="1"/>
  <c r="AI14" i="79"/>
  <c r="AI33" i="79" s="1"/>
  <c r="AI14" i="94"/>
  <c r="AI33" i="94" s="1"/>
  <c r="AI14" i="93"/>
  <c r="AI33" i="93" s="1"/>
  <c r="AJ14" i="81"/>
  <c r="AJ14" i="80"/>
  <c r="AJ33" i="80" s="1"/>
  <c r="AJ14" i="79"/>
  <c r="AJ33" i="79" s="1"/>
  <c r="AJ14" i="94"/>
  <c r="AJ33" i="94" s="1"/>
  <c r="AJ14" i="93"/>
  <c r="AJ33" i="93" s="1"/>
  <c r="AD17" i="81"/>
  <c r="AD17" i="80"/>
  <c r="AD36" i="80" s="1"/>
  <c r="AD17" i="79"/>
  <c r="AD36" i="79" s="1"/>
  <c r="AD17" i="94"/>
  <c r="AD36" i="94" s="1"/>
  <c r="AD17" i="93"/>
  <c r="AD36" i="93" s="1"/>
  <c r="AD11" i="81"/>
  <c r="AD11" i="80"/>
  <c r="AD30" i="80" s="1"/>
  <c r="AD11" i="79"/>
  <c r="AD30" i="79" s="1"/>
  <c r="AD11" i="94"/>
  <c r="AD30" i="94" s="1"/>
  <c r="AD11" i="93"/>
  <c r="AD30" i="93" s="1"/>
  <c r="AK9" i="81"/>
  <c r="AK9" i="80"/>
  <c r="AK28" i="80" s="1"/>
  <c r="AK9" i="79"/>
  <c r="AK28" i="79" s="1"/>
  <c r="AK9" i="94"/>
  <c r="AK28" i="94" s="1"/>
  <c r="AK9" i="93"/>
  <c r="AK28" i="93" s="1"/>
  <c r="AW17" i="81"/>
  <c r="AW17" i="80"/>
  <c r="AW36" i="80" s="1"/>
  <c r="AW17" i="79"/>
  <c r="AW36" i="79" s="1"/>
  <c r="AW17" i="94"/>
  <c r="AW36" i="94" s="1"/>
  <c r="AW17" i="93"/>
  <c r="AW36" i="93" s="1"/>
  <c r="AG14" i="81"/>
  <c r="AG14" i="80"/>
  <c r="AG33" i="80" s="1"/>
  <c r="AG14" i="79"/>
  <c r="AG33" i="79" s="1"/>
  <c r="AG14" i="93"/>
  <c r="AG33" i="93" s="1"/>
  <c r="AG14" i="94"/>
  <c r="AG33" i="94" s="1"/>
  <c r="AW11" i="81"/>
  <c r="AW11" i="80"/>
  <c r="AW30" i="80" s="1"/>
  <c r="AW11" i="79"/>
  <c r="AW30" i="79" s="1"/>
  <c r="AW11" i="94"/>
  <c r="AW30" i="94" s="1"/>
  <c r="AW11" i="93"/>
  <c r="AW30" i="93" s="1"/>
  <c r="AF17" i="81"/>
  <c r="AF17" i="79"/>
  <c r="AF36" i="79" s="1"/>
  <c r="AF17" i="80"/>
  <c r="AF36" i="80" s="1"/>
  <c r="AF17" i="94"/>
  <c r="AF36" i="94" s="1"/>
  <c r="AF17" i="93"/>
  <c r="AF36" i="93" s="1"/>
  <c r="AJ17" i="81"/>
  <c r="AJ17" i="80"/>
  <c r="AJ36" i="80" s="1"/>
  <c r="AJ17" i="79"/>
  <c r="AJ36" i="79" s="1"/>
  <c r="AJ17" i="94"/>
  <c r="AJ36" i="94" s="1"/>
  <c r="AJ17" i="93"/>
  <c r="AJ36" i="93" s="1"/>
  <c r="AF11" i="81"/>
  <c r="AF11" i="80"/>
  <c r="AF30" i="80" s="1"/>
  <c r="AF11" i="79"/>
  <c r="AF30" i="79" s="1"/>
  <c r="AF11" i="94"/>
  <c r="AF30" i="94" s="1"/>
  <c r="AF11" i="93"/>
  <c r="AF30" i="93" s="1"/>
  <c r="AJ11" i="81"/>
  <c r="AJ11" i="80"/>
  <c r="AJ30" i="80" s="1"/>
  <c r="AJ11" i="79"/>
  <c r="AJ30" i="79" s="1"/>
  <c r="AJ11" i="94"/>
  <c r="AJ30" i="94" s="1"/>
  <c r="AJ11" i="93"/>
  <c r="AJ30" i="93" s="1"/>
  <c r="AL20" i="81"/>
  <c r="AL20" i="80"/>
  <c r="AL39" i="80" s="1"/>
  <c r="AL20" i="79"/>
  <c r="AL39" i="79" s="1"/>
  <c r="AL20" i="94"/>
  <c r="AL39" i="94" s="1"/>
  <c r="AL20" i="93"/>
  <c r="AL39" i="93" s="1"/>
  <c r="AQ17" i="81"/>
  <c r="AQ17" i="80"/>
  <c r="AQ36" i="80" s="1"/>
  <c r="AQ17" i="79"/>
  <c r="AQ36" i="79" s="1"/>
  <c r="AQ17" i="93"/>
  <c r="AQ36" i="93" s="1"/>
  <c r="AQ17" i="94"/>
  <c r="AQ36" i="94" s="1"/>
  <c r="AC14" i="81"/>
  <c r="AC14" i="80"/>
  <c r="AC33" i="80" s="1"/>
  <c r="AC14" i="79"/>
  <c r="AC33" i="79" s="1"/>
  <c r="AC14" i="94"/>
  <c r="AC33" i="94" s="1"/>
  <c r="AC14" i="93"/>
  <c r="AC33" i="93" s="1"/>
  <c r="AE20" i="81"/>
  <c r="AE20" i="80"/>
  <c r="AE39" i="80" s="1"/>
  <c r="AE20" i="79"/>
  <c r="AE39" i="79" s="1"/>
  <c r="AE20" i="94"/>
  <c r="AE39" i="94" s="1"/>
  <c r="AE20" i="93"/>
  <c r="AE39" i="93" s="1"/>
  <c r="C17" i="18"/>
  <c r="C39" i="18" s="1"/>
  <c r="AN20" i="81"/>
  <c r="AN20" i="80"/>
  <c r="AN39" i="80" s="1"/>
  <c r="AN20" i="79"/>
  <c r="AN39" i="79" s="1"/>
  <c r="AN20" i="94"/>
  <c r="AN39" i="94" s="1"/>
  <c r="AN20" i="93"/>
  <c r="AN39" i="93" s="1"/>
  <c r="AT20" i="81"/>
  <c r="AT20" i="80"/>
  <c r="AT39" i="80" s="1"/>
  <c r="AT20" i="79"/>
  <c r="AT39" i="79" s="1"/>
  <c r="AT20" i="94"/>
  <c r="AT39" i="94" s="1"/>
  <c r="AT20" i="93"/>
  <c r="AT39" i="93" s="1"/>
  <c r="AW20" i="81"/>
  <c r="AW20" i="80"/>
  <c r="AW39" i="80" s="1"/>
  <c r="AW20" i="79"/>
  <c r="AW39" i="79" s="1"/>
  <c r="AW20" i="93"/>
  <c r="AW39" i="93" s="1"/>
  <c r="AW20" i="94"/>
  <c r="AW39" i="94" s="1"/>
  <c r="AM20" i="81"/>
  <c r="AM20" i="80"/>
  <c r="AM39" i="80" s="1"/>
  <c r="AM20" i="79"/>
  <c r="AM39" i="79" s="1"/>
  <c r="AM20" i="94"/>
  <c r="AM39" i="94" s="1"/>
  <c r="AM20" i="93"/>
  <c r="AM39" i="93" s="1"/>
  <c r="AQ11" i="81"/>
  <c r="AQ11" i="80"/>
  <c r="AQ30" i="80" s="1"/>
  <c r="AQ11" i="79"/>
  <c r="AQ30" i="79" s="1"/>
  <c r="AQ11" i="93"/>
  <c r="AQ30" i="93" s="1"/>
  <c r="AQ11" i="94"/>
  <c r="AQ30" i="94" s="1"/>
  <c r="AV9" i="81"/>
  <c r="AV9" i="80"/>
  <c r="AV28" i="80" s="1"/>
  <c r="AV9" i="79"/>
  <c r="AV28" i="79" s="1"/>
  <c r="AV9" i="94"/>
  <c r="AV28" i="94" s="1"/>
  <c r="AV9" i="93"/>
  <c r="AV28" i="93" s="1"/>
  <c r="AN14" i="81"/>
  <c r="AN14" i="80"/>
  <c r="AN33" i="80" s="1"/>
  <c r="AN14" i="79"/>
  <c r="AN33" i="79" s="1"/>
  <c r="AN14" i="94"/>
  <c r="AN33" i="94" s="1"/>
  <c r="AN14" i="93"/>
  <c r="AN33" i="93" s="1"/>
  <c r="AG9" i="81"/>
  <c r="AG9" i="80"/>
  <c r="AG28" i="80" s="1"/>
  <c r="AG9" i="79"/>
  <c r="AG28" i="79" s="1"/>
  <c r="AG9" i="94"/>
  <c r="AG28" i="94" s="1"/>
  <c r="AG9" i="93"/>
  <c r="AG28" i="93" s="1"/>
  <c r="AL14" i="81"/>
  <c r="AL14" i="80"/>
  <c r="AL33" i="80" s="1"/>
  <c r="AL14" i="79"/>
  <c r="AL33" i="79" s="1"/>
  <c r="AL14" i="94"/>
  <c r="AL33" i="94" s="1"/>
  <c r="AL14" i="93"/>
  <c r="AL33" i="93" s="1"/>
  <c r="AH9" i="81"/>
  <c r="AH9" i="80"/>
  <c r="AH28" i="80" s="1"/>
  <c r="AH9" i="79"/>
  <c r="AH28" i="79" s="1"/>
  <c r="AH9" i="94"/>
  <c r="AH28" i="94" s="1"/>
  <c r="AH9" i="93"/>
  <c r="AH28" i="93" s="1"/>
  <c r="AD20" i="81"/>
  <c r="AD20" i="80"/>
  <c r="AD39" i="80" s="1"/>
  <c r="AD20" i="79"/>
  <c r="AD39" i="79" s="1"/>
  <c r="AD20" i="94"/>
  <c r="AD39" i="94" s="1"/>
  <c r="AD20" i="93"/>
  <c r="AD39" i="93" s="1"/>
  <c r="AE11" i="81"/>
  <c r="AE11" i="80"/>
  <c r="AE30" i="80" s="1"/>
  <c r="AE11" i="79"/>
  <c r="AE30" i="79" s="1"/>
  <c r="AE11" i="93"/>
  <c r="AE30" i="93" s="1"/>
  <c r="AE11" i="94"/>
  <c r="AE30" i="94" s="1"/>
  <c r="AB20" i="81"/>
  <c r="AB20" i="80"/>
  <c r="AB39" i="80" s="1"/>
  <c r="AB20" i="79"/>
  <c r="AB39" i="79" s="1"/>
  <c r="AB20" i="94"/>
  <c r="AB39" i="94" s="1"/>
  <c r="AB20" i="93"/>
  <c r="AB39" i="93" s="1"/>
  <c r="AT14" i="81"/>
  <c r="AT14" i="80"/>
  <c r="AT33" i="80" s="1"/>
  <c r="AT14" i="79"/>
  <c r="AT33" i="79" s="1"/>
  <c r="AT14" i="94"/>
  <c r="AT33" i="94" s="1"/>
  <c r="AT14" i="93"/>
  <c r="AT33" i="93" s="1"/>
  <c r="AS20" i="81"/>
  <c r="AS20" i="80"/>
  <c r="AS39" i="80" s="1"/>
  <c r="AS20" i="79"/>
  <c r="AS39" i="79" s="1"/>
  <c r="AS20" i="93"/>
  <c r="AS39" i="93" s="1"/>
  <c r="AS20" i="94"/>
  <c r="AS39" i="94" s="1"/>
  <c r="AC17" i="81"/>
  <c r="AC17" i="80"/>
  <c r="AC36" i="80" s="1"/>
  <c r="AC17" i="79"/>
  <c r="AC36" i="79" s="1"/>
  <c r="AC17" i="94"/>
  <c r="AC36" i="94" s="1"/>
  <c r="AC17" i="93"/>
  <c r="AC36" i="93" s="1"/>
  <c r="AG11" i="81"/>
  <c r="AG11" i="80"/>
  <c r="AG30" i="80" s="1"/>
  <c r="AG11" i="79"/>
  <c r="AG30" i="79" s="1"/>
  <c r="AG11" i="94"/>
  <c r="AG30" i="94" s="1"/>
  <c r="AG11" i="93"/>
  <c r="AG30" i="93" s="1"/>
  <c r="AM14" i="81"/>
  <c r="AM14" i="80"/>
  <c r="AM33" i="80" s="1"/>
  <c r="AM14" i="79"/>
  <c r="AM33" i="79" s="1"/>
  <c r="AM14" i="94"/>
  <c r="AM33" i="94" s="1"/>
  <c r="AM14" i="93"/>
  <c r="AM33" i="93" s="1"/>
  <c r="AO17" i="81"/>
  <c r="AO17" i="80"/>
  <c r="AO36" i="80" s="1"/>
  <c r="AO17" i="79"/>
  <c r="AO36" i="79" s="1"/>
  <c r="AO17" i="94"/>
  <c r="AO36" i="94" s="1"/>
  <c r="AO17" i="93"/>
  <c r="AO36" i="93" s="1"/>
  <c r="AO14" i="81"/>
  <c r="AO14" i="80"/>
  <c r="AO33" i="80" s="1"/>
  <c r="AO14" i="79"/>
  <c r="AO33" i="79" s="1"/>
  <c r="AO14" i="93"/>
  <c r="AO33" i="93" s="1"/>
  <c r="AO14" i="94"/>
  <c r="AO33" i="94" s="1"/>
  <c r="AT9" i="81"/>
  <c r="AT9" i="80"/>
  <c r="AT28" i="80" s="1"/>
  <c r="AT9" i="79"/>
  <c r="AT28" i="79" s="1"/>
  <c r="AT9" i="94"/>
  <c r="AT28" i="94" s="1"/>
  <c r="AT9" i="93"/>
  <c r="AT28" i="93" s="1"/>
  <c r="AV17" i="81"/>
  <c r="AV17" i="80"/>
  <c r="AV36" i="80" s="1"/>
  <c r="AV17" i="79"/>
  <c r="AV36" i="79" s="1"/>
  <c r="AV17" i="94"/>
  <c r="AV36" i="94" s="1"/>
  <c r="AV17" i="93"/>
  <c r="AV36" i="93" s="1"/>
  <c r="AP17" i="81"/>
  <c r="AP17" i="80"/>
  <c r="AP36" i="80" s="1"/>
  <c r="AP17" i="79"/>
  <c r="AP36" i="79" s="1"/>
  <c r="AP17" i="94"/>
  <c r="AP36" i="94" s="1"/>
  <c r="AP17" i="93"/>
  <c r="AP36" i="93" s="1"/>
  <c r="AI20" i="81"/>
  <c r="AI20" i="79"/>
  <c r="AI39" i="79" s="1"/>
  <c r="AI20" i="80"/>
  <c r="AI39" i="80" s="1"/>
  <c r="AI20" i="94"/>
  <c r="AI39" i="94" s="1"/>
  <c r="AI20" i="93"/>
  <c r="AI39" i="93" s="1"/>
  <c r="AE14" i="81"/>
  <c r="AE14" i="80"/>
  <c r="AE33" i="80" s="1"/>
  <c r="AE14" i="79"/>
  <c r="AE33" i="79" s="1"/>
  <c r="AE14" i="94"/>
  <c r="AE33" i="94" s="1"/>
  <c r="AE14" i="93"/>
  <c r="AE33" i="93" s="1"/>
  <c r="AU11" i="81"/>
  <c r="AU11" i="80"/>
  <c r="AU30" i="80" s="1"/>
  <c r="AU11" i="79"/>
  <c r="AU30" i="79" s="1"/>
  <c r="AU11" i="93"/>
  <c r="AU30" i="93" s="1"/>
  <c r="AU11" i="94"/>
  <c r="AU30" i="94" s="1"/>
  <c r="AF20" i="81"/>
  <c r="AF20" i="80"/>
  <c r="AF39" i="80" s="1"/>
  <c r="AF20" i="79"/>
  <c r="AF39" i="79" s="1"/>
  <c r="AF20" i="94"/>
  <c r="AF39" i="94" s="1"/>
  <c r="AF20" i="93"/>
  <c r="AF39" i="93" s="1"/>
  <c r="AR14" i="81"/>
  <c r="AR14" i="80"/>
  <c r="AR33" i="80" s="1"/>
  <c r="AR14" i="79"/>
  <c r="AR33" i="79" s="1"/>
  <c r="AR14" i="94"/>
  <c r="AR33" i="94" s="1"/>
  <c r="AR14" i="93"/>
  <c r="AR33" i="93" s="1"/>
  <c r="AI17" i="81"/>
  <c r="AI17" i="80"/>
  <c r="AI36" i="80" s="1"/>
  <c r="AI17" i="79"/>
  <c r="AI36" i="79" s="1"/>
  <c r="AI17" i="93"/>
  <c r="AI36" i="93" s="1"/>
  <c r="AI17" i="94"/>
  <c r="AI36" i="94" s="1"/>
  <c r="AS9" i="81"/>
  <c r="AS9" i="80"/>
  <c r="AS28" i="80" s="1"/>
  <c r="AS9" i="79"/>
  <c r="AS28" i="79" s="1"/>
  <c r="AS9" i="94"/>
  <c r="AS28" i="94" s="1"/>
  <c r="AS9" i="93"/>
  <c r="AS28" i="93" s="1"/>
  <c r="C14" i="18"/>
  <c r="C36" i="18" s="1"/>
  <c r="AQ9" i="80"/>
  <c r="AQ28" i="80" s="1"/>
  <c r="AQ9" i="81"/>
  <c r="AQ9" i="79"/>
  <c r="AQ28" i="79" s="1"/>
  <c r="AQ9" i="94"/>
  <c r="AQ28" i="94" s="1"/>
  <c r="AQ9" i="93"/>
  <c r="AQ28" i="93" s="1"/>
  <c r="AV11" i="81"/>
  <c r="AV11" i="80"/>
  <c r="AV30" i="80" s="1"/>
  <c r="AV11" i="79"/>
  <c r="AV30" i="79" s="1"/>
  <c r="AV11" i="94"/>
  <c r="AV30" i="94" s="1"/>
  <c r="AV11" i="93"/>
  <c r="AV30" i="93" s="1"/>
  <c r="AH11" i="81"/>
  <c r="AH11" i="80"/>
  <c r="AH30" i="80" s="1"/>
  <c r="AH11" i="79"/>
  <c r="AH30" i="79" s="1"/>
  <c r="AH11" i="94"/>
  <c r="AH30" i="94" s="1"/>
  <c r="AH11" i="93"/>
  <c r="AH30" i="93" s="1"/>
  <c r="AH14" i="81"/>
  <c r="AH14" i="79"/>
  <c r="AH33" i="79" s="1"/>
  <c r="AH14" i="80"/>
  <c r="AH33" i="80" s="1"/>
  <c r="AH14" i="94"/>
  <c r="AH33" i="94" s="1"/>
  <c r="AH14" i="93"/>
  <c r="AH33" i="93" s="1"/>
  <c r="AB11" i="81"/>
  <c r="AB11" i="80"/>
  <c r="AB30" i="80" s="1"/>
  <c r="AB11" i="79"/>
  <c r="AB30" i="79" s="1"/>
  <c r="AB11" i="94"/>
  <c r="AB30" i="94" s="1"/>
  <c r="AB11" i="93"/>
  <c r="AB30" i="93" s="1"/>
  <c r="AT17" i="81"/>
  <c r="AT17" i="80"/>
  <c r="AT36" i="80" s="1"/>
  <c r="AT17" i="79"/>
  <c r="AT36" i="79" s="1"/>
  <c r="AT17" i="94"/>
  <c r="AT36" i="94" s="1"/>
  <c r="AT17" i="93"/>
  <c r="AT36" i="93" s="1"/>
  <c r="AG20" i="81"/>
  <c r="AG20" i="80"/>
  <c r="AG39" i="80" s="1"/>
  <c r="AG20" i="93"/>
  <c r="AG39" i="93" s="1"/>
  <c r="AG20" i="79"/>
  <c r="AG39" i="79" s="1"/>
  <c r="AG20" i="94"/>
  <c r="AG39" i="94" s="1"/>
  <c r="AM9" i="81"/>
  <c r="AM9" i="80"/>
  <c r="AM28" i="80" s="1"/>
  <c r="AM9" i="79"/>
  <c r="AM28" i="79" s="1"/>
  <c r="AM9" i="94"/>
  <c r="AM28" i="94" s="1"/>
  <c r="AM9" i="93"/>
  <c r="AM28" i="93" s="1"/>
  <c r="AW14" i="81"/>
  <c r="AW14" i="80"/>
  <c r="AW33" i="80" s="1"/>
  <c r="AW14" i="79"/>
  <c r="AW33" i="79" s="1"/>
  <c r="AW14" i="93"/>
  <c r="AW33" i="93" s="1"/>
  <c r="AW14" i="94"/>
  <c r="AW33" i="94" s="1"/>
  <c r="AK11" i="81"/>
  <c r="AK11" i="80"/>
  <c r="AK30" i="80" s="1"/>
  <c r="AK11" i="79"/>
  <c r="AK30" i="79" s="1"/>
  <c r="AK11" i="94"/>
  <c r="AK30" i="94" s="1"/>
  <c r="AK11" i="93"/>
  <c r="AK30" i="93" s="1"/>
  <c r="AQ14" i="81"/>
  <c r="AQ14" i="80"/>
  <c r="AQ33" i="80" s="1"/>
  <c r="AQ14" i="79"/>
  <c r="AQ33" i="79" s="1"/>
  <c r="AQ14" i="94"/>
  <c r="AQ33" i="94" s="1"/>
  <c r="AQ14" i="93"/>
  <c r="AQ33" i="93" s="1"/>
  <c r="AS17" i="81"/>
  <c r="AS17" i="80"/>
  <c r="AS36" i="80" s="1"/>
  <c r="AS17" i="79"/>
  <c r="AS36" i="79" s="1"/>
  <c r="AS17" i="94"/>
  <c r="AS36" i="94" s="1"/>
  <c r="AS17" i="93"/>
  <c r="AS36" i="93" s="1"/>
  <c r="AC20" i="81"/>
  <c r="AC20" i="80"/>
  <c r="AC39" i="80" s="1"/>
  <c r="AC20" i="79"/>
  <c r="AC39" i="79" s="1"/>
  <c r="AC20" i="93"/>
  <c r="AC39" i="93" s="1"/>
  <c r="AC20" i="94"/>
  <c r="AC39" i="94" s="1"/>
  <c r="AS14" i="81"/>
  <c r="AS14" i="80"/>
  <c r="AS33" i="80" s="1"/>
  <c r="AS14" i="79"/>
  <c r="AS33" i="79" s="1"/>
  <c r="AS14" i="94"/>
  <c r="AS33" i="94" s="1"/>
  <c r="AS14" i="93"/>
  <c r="AS33" i="93" s="1"/>
  <c r="AM11" i="80"/>
  <c r="AM30" i="80" s="1"/>
  <c r="AM11" i="81"/>
  <c r="AM11" i="79"/>
  <c r="AM30" i="79" s="1"/>
  <c r="AM11" i="94"/>
  <c r="AM30" i="94" s="1"/>
  <c r="AM11" i="93"/>
  <c r="AM30" i="93" s="1"/>
  <c r="AB9" i="81"/>
  <c r="AB9" i="80"/>
  <c r="AB28" i="80" s="1"/>
  <c r="AB9" i="79"/>
  <c r="AB28" i="79" s="1"/>
  <c r="AB9" i="93"/>
  <c r="AB28" i="93" s="1"/>
  <c r="AB9" i="94"/>
  <c r="AB28" i="94" s="1"/>
  <c r="AP11" i="81"/>
  <c r="AP11" i="79"/>
  <c r="AP30" i="79" s="1"/>
  <c r="AP11" i="80"/>
  <c r="AP30" i="80" s="1"/>
  <c r="AP11" i="94"/>
  <c r="AP30" i="94" s="1"/>
  <c r="AP11" i="93"/>
  <c r="AP30" i="93" s="1"/>
  <c r="AR20" i="81"/>
  <c r="AR20" i="80"/>
  <c r="AR39" i="80" s="1"/>
  <c r="AR20" i="79"/>
  <c r="AR39" i="79" s="1"/>
  <c r="AR20" i="94"/>
  <c r="AR39" i="94" s="1"/>
  <c r="AR20" i="93"/>
  <c r="AR39" i="93" s="1"/>
  <c r="AV14" i="81"/>
  <c r="AV14" i="80"/>
  <c r="AV33" i="80" s="1"/>
  <c r="AV14" i="79"/>
  <c r="AV33" i="79" s="1"/>
  <c r="AV14" i="94"/>
  <c r="AV33" i="94" s="1"/>
  <c r="AV14" i="93"/>
  <c r="AV33" i="93" s="1"/>
  <c r="AJ20" i="81"/>
  <c r="AJ20" i="80"/>
  <c r="AJ39" i="80" s="1"/>
  <c r="AJ20" i="79"/>
  <c r="AJ39" i="79" s="1"/>
  <c r="AJ20" i="94"/>
  <c r="AJ39" i="94" s="1"/>
  <c r="AJ20" i="93"/>
  <c r="AJ39" i="93" s="1"/>
  <c r="AF14" i="81"/>
  <c r="AF14" i="80"/>
  <c r="AF33" i="80" s="1"/>
  <c r="AF14" i="79"/>
  <c r="AF33" i="79" s="1"/>
  <c r="AF14" i="94"/>
  <c r="AF33" i="94" s="1"/>
  <c r="AF14" i="93"/>
  <c r="AF33" i="93" s="1"/>
  <c r="AV20" i="81"/>
  <c r="AV20" i="80"/>
  <c r="AV39" i="80" s="1"/>
  <c r="AV20" i="79"/>
  <c r="AV39" i="79" s="1"/>
  <c r="AV20" i="94"/>
  <c r="AV39" i="94" s="1"/>
  <c r="AV20" i="93"/>
  <c r="AV39" i="93" s="1"/>
  <c r="AU17" i="81"/>
  <c r="AU17" i="80"/>
  <c r="AU36" i="80" s="1"/>
  <c r="AU17" i="79"/>
  <c r="AU36" i="79" s="1"/>
  <c r="AU17" i="93"/>
  <c r="AU36" i="93" s="1"/>
  <c r="AU17" i="94"/>
  <c r="AU36" i="94" s="1"/>
  <c r="C20" i="18"/>
  <c r="C42" i="18" s="1"/>
  <c r="AJ9" i="81"/>
  <c r="AJ9" i="80"/>
  <c r="AJ28" i="80" s="1"/>
  <c r="AJ9" i="79"/>
  <c r="AJ28" i="79" s="1"/>
  <c r="AJ9" i="93"/>
  <c r="AJ28" i="93" s="1"/>
  <c r="AJ9" i="94"/>
  <c r="AJ28" i="94" s="1"/>
  <c r="AH17" i="81"/>
  <c r="AH17" i="80"/>
  <c r="AH36" i="80" s="1"/>
  <c r="AH17" i="79"/>
  <c r="AH36" i="79" s="1"/>
  <c r="AH17" i="94"/>
  <c r="AH36" i="94" s="1"/>
  <c r="AH17" i="93"/>
  <c r="AH36" i="93" s="1"/>
  <c r="AN11" i="81"/>
  <c r="AN11" i="80"/>
  <c r="AN30" i="80" s="1"/>
  <c r="AN11" i="79"/>
  <c r="AN30" i="79" s="1"/>
  <c r="AN11" i="94"/>
  <c r="AN30" i="94" s="1"/>
  <c r="AN11" i="93"/>
  <c r="AN30" i="93" s="1"/>
  <c r="AU14" i="81"/>
  <c r="AU14" i="80"/>
  <c r="AU33" i="80" s="1"/>
  <c r="AU14" i="94"/>
  <c r="AU33" i="94" s="1"/>
  <c r="AU14" i="79"/>
  <c r="AU33" i="79" s="1"/>
  <c r="AU14" i="93"/>
  <c r="AU33" i="93" s="1"/>
  <c r="AH20" i="81"/>
  <c r="AH20" i="80"/>
  <c r="AH39" i="80" s="1"/>
  <c r="AH20" i="79"/>
  <c r="AH39" i="79" s="1"/>
  <c r="AH20" i="94"/>
  <c r="AH39" i="94" s="1"/>
  <c r="AH20" i="93"/>
  <c r="AH39" i="93" s="1"/>
  <c r="AL17" i="81"/>
  <c r="AL17" i="80"/>
  <c r="AL36" i="80" s="1"/>
  <c r="AL17" i="79"/>
  <c r="AL36" i="79" s="1"/>
  <c r="AL17" i="94"/>
  <c r="AL36" i="94" s="1"/>
  <c r="AL17" i="93"/>
  <c r="AL36" i="93" s="1"/>
  <c r="AL9" i="80"/>
  <c r="AL28" i="80" s="1"/>
  <c r="AL9" i="81"/>
  <c r="AL9" i="79"/>
  <c r="AL28" i="79" s="1"/>
  <c r="AL9" i="94"/>
  <c r="AL28" i="94" s="1"/>
  <c r="AL9" i="93"/>
  <c r="AL28" i="93" s="1"/>
  <c r="AD14" i="81"/>
  <c r="AD14" i="80"/>
  <c r="AD33" i="80" s="1"/>
  <c r="AD14" i="79"/>
  <c r="AD33" i="79" s="1"/>
  <c r="AD14" i="94"/>
  <c r="AD33" i="94" s="1"/>
  <c r="AD14" i="93"/>
  <c r="AD33" i="93" s="1"/>
  <c r="C17" i="74"/>
  <c r="C39" i="74" s="1"/>
  <c r="C17" i="75"/>
  <c r="C17" i="85"/>
  <c r="C36" i="85" s="1"/>
  <c r="C17" i="86"/>
  <c r="C36" i="86" s="1"/>
  <c r="C14" i="85"/>
  <c r="C33" i="85" s="1"/>
  <c r="C14" i="74"/>
  <c r="C36" i="74" s="1"/>
  <c r="C14" i="86"/>
  <c r="C33" i="86" s="1"/>
  <c r="C14" i="75"/>
  <c r="AI15" i="3"/>
  <c r="AF12" i="3"/>
  <c r="C20" i="85"/>
  <c r="C39" i="85" s="1"/>
  <c r="C20" i="74"/>
  <c r="C42" i="74" s="1"/>
  <c r="C20" i="86"/>
  <c r="C39" i="86" s="1"/>
  <c r="C20" i="75"/>
  <c r="AI21" i="3"/>
  <c r="AG12" i="3"/>
  <c r="C11" i="75"/>
  <c r="C11" i="85"/>
  <c r="C30" i="85" s="1"/>
  <c r="C11" i="74"/>
  <c r="C33" i="74" s="1"/>
  <c r="C11" i="86"/>
  <c r="C30" i="86" s="1"/>
  <c r="AE21" i="3"/>
  <c r="AE15" i="3"/>
  <c r="AM21" i="3"/>
  <c r="AK18" i="3"/>
  <c r="AO21" i="3"/>
  <c r="AE12" i="3"/>
  <c r="AM18" i="3"/>
  <c r="AY12" i="3"/>
  <c r="AV15" i="3"/>
  <c r="AI12" i="3"/>
  <c r="AY18" i="3"/>
  <c r="AT21" i="3"/>
  <c r="AV18" i="3"/>
  <c r="AF15" i="3"/>
  <c r="AF21" i="3"/>
  <c r="AG21" i="3"/>
  <c r="AV12" i="3"/>
  <c r="AO18" i="3"/>
  <c r="AE18" i="3"/>
  <c r="AK15" i="3"/>
  <c r="AK12" i="3"/>
  <c r="AJ12" i="3"/>
  <c r="AM15" i="3"/>
  <c r="AJ15" i="3"/>
  <c r="AO12" i="3"/>
  <c r="AF18" i="3"/>
  <c r="AZ12" i="3"/>
  <c r="AI18" i="3"/>
  <c r="AJ21" i="3"/>
  <c r="AJ18" i="3"/>
  <c r="AG18" i="3"/>
  <c r="AY15" i="3"/>
  <c r="AO15" i="3"/>
  <c r="AG15" i="3"/>
  <c r="AY21" i="3"/>
  <c r="AK21" i="3"/>
  <c r="AZ15" i="3"/>
  <c r="AV21" i="3"/>
  <c r="AZ21" i="3"/>
  <c r="AC21" i="3"/>
  <c r="AB15" i="3"/>
  <c r="AX21" i="3"/>
  <c r="AL21" i="3"/>
  <c r="BA18" i="3"/>
  <c r="BA21" i="3"/>
  <c r="AS12" i="3"/>
  <c r="AH18" i="3"/>
  <c r="AN21" i="3"/>
  <c r="AZ18" i="3"/>
  <c r="BA12" i="3"/>
  <c r="AM12" i="3"/>
  <c r="AT12" i="3"/>
  <c r="AN18" i="3"/>
  <c r="AU21" i="3"/>
  <c r="AT18" i="3"/>
  <c r="AB18" i="3"/>
  <c r="AX12" i="3"/>
  <c r="AS21" i="3"/>
  <c r="AC12" i="3"/>
  <c r="AW12" i="3"/>
  <c r="AL18" i="3"/>
  <c r="AL15" i="3"/>
  <c r="AB21" i="3"/>
  <c r="AX15" i="3"/>
  <c r="AU18" i="3"/>
  <c r="AW21" i="3"/>
  <c r="AC18" i="3"/>
  <c r="AH12" i="3"/>
  <c r="AN15" i="3"/>
  <c r="AS18" i="3"/>
  <c r="AC15" i="3"/>
  <c r="AS15" i="3"/>
  <c r="AN12" i="3"/>
  <c r="AB12" i="3"/>
  <c r="AX18" i="3"/>
  <c r="AH21" i="3"/>
  <c r="BA15" i="3"/>
  <c r="AL12" i="3"/>
  <c r="AU15" i="3"/>
  <c r="AW18" i="3"/>
  <c r="AH15" i="3"/>
  <c r="AW15" i="3"/>
  <c r="AT15" i="3"/>
  <c r="AU12" i="3"/>
  <c r="B5" i="51"/>
  <c r="B24" i="51" s="1"/>
  <c r="B6" i="51"/>
  <c r="B25" i="51" s="1"/>
  <c r="C6" i="78"/>
  <c r="C25" i="78" s="1"/>
  <c r="C6" i="77"/>
  <c r="C25" i="77" s="1"/>
  <c r="C5" i="76"/>
  <c r="C5" i="77" s="1"/>
  <c r="C24" i="77" s="1"/>
  <c r="B5" i="76"/>
  <c r="B5" i="78" s="1"/>
  <c r="B24" i="78" s="1"/>
  <c r="B6" i="76"/>
  <c r="B6" i="78" s="1"/>
  <c r="B25" i="78" s="1"/>
  <c r="X8" i="3"/>
  <c r="E8" i="104" l="1"/>
  <c r="E26" i="104" s="1"/>
  <c r="E8" i="102"/>
  <c r="E26" i="102" s="1"/>
  <c r="E8" i="103"/>
  <c r="E26" i="103" s="1"/>
  <c r="E8" i="101"/>
  <c r="E27" i="101" s="1"/>
  <c r="E8" i="99"/>
  <c r="AB12" i="103"/>
  <c r="AB30" i="103" s="1"/>
  <c r="AB12" i="101"/>
  <c r="AB31" i="101" s="1"/>
  <c r="AB12" i="99"/>
  <c r="AB12" i="104"/>
  <c r="AB30" i="104" s="1"/>
  <c r="AB12" i="102"/>
  <c r="AB30" i="102" s="1"/>
  <c r="O21" i="104"/>
  <c r="O39" i="104" s="1"/>
  <c r="O21" i="102"/>
  <c r="O39" i="102" s="1"/>
  <c r="O21" i="101"/>
  <c r="O40" i="101" s="1"/>
  <c r="O21" i="99"/>
  <c r="O21" i="103"/>
  <c r="O39" i="103" s="1"/>
  <c r="O12" i="104"/>
  <c r="O30" i="104" s="1"/>
  <c r="O12" i="102"/>
  <c r="O30" i="102" s="1"/>
  <c r="O12" i="101"/>
  <c r="O31" i="101" s="1"/>
  <c r="O12" i="99"/>
  <c r="O12" i="103"/>
  <c r="O30" i="103" s="1"/>
  <c r="AD12" i="104"/>
  <c r="AD30" i="104" s="1"/>
  <c r="AD12" i="102"/>
  <c r="AD30" i="102" s="1"/>
  <c r="AD12" i="101"/>
  <c r="AD31" i="101" s="1"/>
  <c r="AD12" i="103"/>
  <c r="AD30" i="103" s="1"/>
  <c r="AD12" i="99"/>
  <c r="I18" i="103"/>
  <c r="I36" i="103" s="1"/>
  <c r="I18" i="104"/>
  <c r="I36" i="104" s="1"/>
  <c r="I18" i="102"/>
  <c r="I36" i="102" s="1"/>
  <c r="I18" i="101"/>
  <c r="I37" i="101" s="1"/>
  <c r="I18" i="99"/>
  <c r="U21" i="104"/>
  <c r="U39" i="104" s="1"/>
  <c r="U21" i="102"/>
  <c r="U39" i="102" s="1"/>
  <c r="U21" i="101"/>
  <c r="U40" i="101" s="1"/>
  <c r="U21" i="103"/>
  <c r="U39" i="103" s="1"/>
  <c r="U21" i="99"/>
  <c r="J21" i="104"/>
  <c r="J39" i="104" s="1"/>
  <c r="J21" i="102"/>
  <c r="J39" i="102" s="1"/>
  <c r="J21" i="103"/>
  <c r="J39" i="103" s="1"/>
  <c r="J21" i="101"/>
  <c r="J40" i="101" s="1"/>
  <c r="J21" i="99"/>
  <c r="AF15" i="104"/>
  <c r="AF33" i="104" s="1"/>
  <c r="AF15" i="102"/>
  <c r="AF33" i="102" s="1"/>
  <c r="AF15" i="101"/>
  <c r="AF34" i="101" s="1"/>
  <c r="AF15" i="99"/>
  <c r="AF15" i="103"/>
  <c r="AF33" i="103" s="1"/>
  <c r="Q15" i="104"/>
  <c r="Q33" i="104" s="1"/>
  <c r="Q15" i="102"/>
  <c r="Q33" i="102" s="1"/>
  <c r="Q15" i="103"/>
  <c r="Q33" i="103" s="1"/>
  <c r="Q15" i="101"/>
  <c r="Q34" i="101" s="1"/>
  <c r="Q15" i="99"/>
  <c r="N21" i="104"/>
  <c r="N39" i="104" s="1"/>
  <c r="N21" i="102"/>
  <c r="N39" i="102" s="1"/>
  <c r="N21" i="103"/>
  <c r="N39" i="103" s="1"/>
  <c r="N21" i="101"/>
  <c r="N40" i="101" s="1"/>
  <c r="N21" i="99"/>
  <c r="AF12" i="103"/>
  <c r="AF30" i="103" s="1"/>
  <c r="AF12" i="104"/>
  <c r="AF30" i="104" s="1"/>
  <c r="AF12" i="102"/>
  <c r="AF30" i="102" s="1"/>
  <c r="AF12" i="101"/>
  <c r="AF31" i="101" s="1"/>
  <c r="AF12" i="99"/>
  <c r="N12" i="104"/>
  <c r="N30" i="104" s="1"/>
  <c r="N12" i="102"/>
  <c r="N30" i="102" s="1"/>
  <c r="N12" i="103"/>
  <c r="N30" i="103" s="1"/>
  <c r="N12" i="101"/>
  <c r="N31" i="101" s="1"/>
  <c r="N12" i="99"/>
  <c r="AA15" i="104"/>
  <c r="AA33" i="104" s="1"/>
  <c r="AA15" i="102"/>
  <c r="AA33" i="102" s="1"/>
  <c r="AA15" i="101"/>
  <c r="AA34" i="101" s="1"/>
  <c r="AA15" i="99"/>
  <c r="AA15" i="103"/>
  <c r="AA33" i="103" s="1"/>
  <c r="AE18" i="104"/>
  <c r="AE36" i="104" s="1"/>
  <c r="AE18" i="102"/>
  <c r="AE36" i="102" s="1"/>
  <c r="AE18" i="101"/>
  <c r="AE37" i="101" s="1"/>
  <c r="AE18" i="99"/>
  <c r="AE18" i="103"/>
  <c r="AE36" i="103" s="1"/>
  <c r="J18" i="104"/>
  <c r="J36" i="104" s="1"/>
  <c r="J18" i="102"/>
  <c r="J36" i="102" s="1"/>
  <c r="J18" i="101"/>
  <c r="J37" i="101" s="1"/>
  <c r="J18" i="99"/>
  <c r="J18" i="103"/>
  <c r="J36" i="103" s="1"/>
  <c r="J12" i="104"/>
  <c r="J30" i="104" s="1"/>
  <c r="J12" i="102"/>
  <c r="J30" i="102" s="1"/>
  <c r="J12" i="103"/>
  <c r="J30" i="103" s="1"/>
  <c r="J12" i="101"/>
  <c r="J31" i="101" s="1"/>
  <c r="J12" i="99"/>
  <c r="AA18" i="104"/>
  <c r="AA36" i="104" s="1"/>
  <c r="AA18" i="102"/>
  <c r="AA36" i="102" s="1"/>
  <c r="AA18" i="101"/>
  <c r="AA37" i="101" s="1"/>
  <c r="AA18" i="99"/>
  <c r="AA18" i="103"/>
  <c r="AA36" i="103" s="1"/>
  <c r="O18" i="104"/>
  <c r="O36" i="104" s="1"/>
  <c r="O18" i="102"/>
  <c r="O36" i="102" s="1"/>
  <c r="O18" i="101"/>
  <c r="O37" i="101" s="1"/>
  <c r="O18" i="99"/>
  <c r="O18" i="103"/>
  <c r="O36" i="103" s="1"/>
  <c r="AG21" i="101"/>
  <c r="AG40" i="101" s="1"/>
  <c r="AG21" i="99"/>
  <c r="AG21" i="104"/>
  <c r="AG39" i="104" s="1"/>
  <c r="AG21" i="102"/>
  <c r="AG39" i="102" s="1"/>
  <c r="AG21" i="103"/>
  <c r="AG39" i="103" s="1"/>
  <c r="N18" i="104"/>
  <c r="N36" i="104" s="1"/>
  <c r="N18" i="102"/>
  <c r="N36" i="102" s="1"/>
  <c r="N18" i="103"/>
  <c r="N36" i="103" s="1"/>
  <c r="N18" i="101"/>
  <c r="N37" i="101" s="1"/>
  <c r="N18" i="99"/>
  <c r="AG12" i="103"/>
  <c r="AG30" i="103" s="1"/>
  <c r="AG12" i="104"/>
  <c r="AG30" i="104" s="1"/>
  <c r="AG12" i="102"/>
  <c r="AG30" i="102" s="1"/>
  <c r="AG12" i="101"/>
  <c r="AG31" i="101" s="1"/>
  <c r="AG12" i="99"/>
  <c r="L18" i="103"/>
  <c r="L36" i="103" s="1"/>
  <c r="L18" i="101"/>
  <c r="L37" i="101" s="1"/>
  <c r="L18" i="99"/>
  <c r="L18" i="104"/>
  <c r="L36" i="104" s="1"/>
  <c r="L18" i="102"/>
  <c r="L36" i="102" s="1"/>
  <c r="M21" i="104"/>
  <c r="M39" i="104" s="1"/>
  <c r="M21" i="102"/>
  <c r="M39" i="102" s="1"/>
  <c r="M21" i="99"/>
  <c r="M21" i="103"/>
  <c r="M39" i="103" s="1"/>
  <c r="M21" i="101"/>
  <c r="M40" i="101" s="1"/>
  <c r="T18" i="103"/>
  <c r="T36" i="103" s="1"/>
  <c r="T18" i="101"/>
  <c r="T37" i="101" s="1"/>
  <c r="T18" i="99"/>
  <c r="T18" i="102"/>
  <c r="T36" i="102" s="1"/>
  <c r="T18" i="104"/>
  <c r="T36" i="104" s="1"/>
  <c r="AD15" i="104"/>
  <c r="AD33" i="104" s="1"/>
  <c r="AD15" i="102"/>
  <c r="AD33" i="102" s="1"/>
  <c r="AD15" i="103"/>
  <c r="AD33" i="103" s="1"/>
  <c r="AD15" i="101"/>
  <c r="AD34" i="101" s="1"/>
  <c r="AD15" i="99"/>
  <c r="S12" i="104"/>
  <c r="S30" i="104" s="1"/>
  <c r="S12" i="102"/>
  <c r="S30" i="102" s="1"/>
  <c r="S12" i="101"/>
  <c r="S31" i="101" s="1"/>
  <c r="S12" i="99"/>
  <c r="S12" i="103"/>
  <c r="S30" i="103" s="1"/>
  <c r="I12" i="103"/>
  <c r="I30" i="103" s="1"/>
  <c r="I12" i="104"/>
  <c r="I30" i="104" s="1"/>
  <c r="I12" i="102"/>
  <c r="I30" i="102" s="1"/>
  <c r="I12" i="101"/>
  <c r="I31" i="101" s="1"/>
  <c r="I12" i="99"/>
  <c r="Z18" i="104"/>
  <c r="Z36" i="104" s="1"/>
  <c r="Z18" i="102"/>
  <c r="Z36" i="102" s="1"/>
  <c r="Z18" i="101"/>
  <c r="Z37" i="101" s="1"/>
  <c r="Z18" i="99"/>
  <c r="Z18" i="103"/>
  <c r="Z36" i="103" s="1"/>
  <c r="AD21" i="104"/>
  <c r="AD39" i="104" s="1"/>
  <c r="AD21" i="102"/>
  <c r="AD39" i="102" s="1"/>
  <c r="AD21" i="103"/>
  <c r="AD39" i="103" s="1"/>
  <c r="AD21" i="101"/>
  <c r="AD40" i="101" s="1"/>
  <c r="AD21" i="99"/>
  <c r="S15" i="104"/>
  <c r="S33" i="104" s="1"/>
  <c r="S15" i="102"/>
  <c r="S33" i="102" s="1"/>
  <c r="S15" i="101"/>
  <c r="S34" i="101" s="1"/>
  <c r="S15" i="99"/>
  <c r="S15" i="103"/>
  <c r="S33" i="103" s="1"/>
  <c r="Z21" i="104"/>
  <c r="Z39" i="104" s="1"/>
  <c r="Z21" i="102"/>
  <c r="Z39" i="102" s="1"/>
  <c r="Z21" i="103"/>
  <c r="Z39" i="103" s="1"/>
  <c r="Z21" i="101"/>
  <c r="Z40" i="101" s="1"/>
  <c r="Z21" i="99"/>
  <c r="AB21" i="101"/>
  <c r="AB40" i="101" s="1"/>
  <c r="AB21" i="99"/>
  <c r="AB21" i="104"/>
  <c r="AB39" i="104" s="1"/>
  <c r="AB21" i="102"/>
  <c r="AB39" i="102" s="1"/>
  <c r="AB21" i="103"/>
  <c r="AB39" i="103" s="1"/>
  <c r="AH12" i="104"/>
  <c r="AH30" i="104" s="1"/>
  <c r="AH12" i="102"/>
  <c r="AH30" i="102" s="1"/>
  <c r="AH12" i="101"/>
  <c r="AH31" i="101" s="1"/>
  <c r="AH12" i="99"/>
  <c r="AH12" i="103"/>
  <c r="AH30" i="103" s="1"/>
  <c r="Z12" i="104"/>
  <c r="Z30" i="104" s="1"/>
  <c r="Z12" i="102"/>
  <c r="Z30" i="102" s="1"/>
  <c r="Z12" i="103"/>
  <c r="Z30" i="103" s="1"/>
  <c r="Z12" i="101"/>
  <c r="Z31" i="101" s="1"/>
  <c r="Z12" i="99"/>
  <c r="AE21" i="104"/>
  <c r="AE39" i="104" s="1"/>
  <c r="AE21" i="102"/>
  <c r="AE39" i="102" s="1"/>
  <c r="AE21" i="101"/>
  <c r="AE40" i="101" s="1"/>
  <c r="AE21" i="99"/>
  <c r="AE21" i="103"/>
  <c r="AE39" i="103" s="1"/>
  <c r="AC21" i="104"/>
  <c r="AC39" i="104" s="1"/>
  <c r="AC21" i="102"/>
  <c r="AC39" i="102" s="1"/>
  <c r="AC21" i="99"/>
  <c r="AC21" i="103"/>
  <c r="AC39" i="103" s="1"/>
  <c r="AC21" i="101"/>
  <c r="AC40" i="101" s="1"/>
  <c r="N15" i="104"/>
  <c r="N33" i="104" s="1"/>
  <c r="N15" i="102"/>
  <c r="N33" i="102" s="1"/>
  <c r="N15" i="103"/>
  <c r="N33" i="103" s="1"/>
  <c r="N15" i="101"/>
  <c r="N34" i="101" s="1"/>
  <c r="N15" i="99"/>
  <c r="Q18" i="103"/>
  <c r="Q36" i="103" s="1"/>
  <c r="Q18" i="104"/>
  <c r="Q36" i="104" s="1"/>
  <c r="Q18" i="102"/>
  <c r="Q36" i="102" s="1"/>
  <c r="Q18" i="101"/>
  <c r="Q37" i="101" s="1"/>
  <c r="Q18" i="99"/>
  <c r="M18" i="104"/>
  <c r="M36" i="104" s="1"/>
  <c r="M18" i="102"/>
  <c r="M36" i="102" s="1"/>
  <c r="M18" i="103"/>
  <c r="M36" i="103" s="1"/>
  <c r="M18" i="101"/>
  <c r="M37" i="101" s="1"/>
  <c r="M18" i="99"/>
  <c r="Q12" i="103"/>
  <c r="Q30" i="103" s="1"/>
  <c r="Q12" i="104"/>
  <c r="Q30" i="104" s="1"/>
  <c r="Q12" i="101"/>
  <c r="Q31" i="101" s="1"/>
  <c r="Q12" i="99"/>
  <c r="Q12" i="102"/>
  <c r="Q30" i="102" s="1"/>
  <c r="V18" i="104"/>
  <c r="V36" i="104" s="1"/>
  <c r="V18" i="102"/>
  <c r="V36" i="102" s="1"/>
  <c r="V18" i="103"/>
  <c r="V36" i="103" s="1"/>
  <c r="V18" i="101"/>
  <c r="V37" i="101" s="1"/>
  <c r="V18" i="99"/>
  <c r="M15" i="104"/>
  <c r="M33" i="104" s="1"/>
  <c r="M15" i="102"/>
  <c r="M33" i="102" s="1"/>
  <c r="M15" i="103"/>
  <c r="M33" i="103" s="1"/>
  <c r="M15" i="101"/>
  <c r="M34" i="101" s="1"/>
  <c r="M15" i="99"/>
  <c r="P12" i="103"/>
  <c r="P30" i="103" s="1"/>
  <c r="P12" i="104"/>
  <c r="P30" i="104" s="1"/>
  <c r="P12" i="102"/>
  <c r="P30" i="102" s="1"/>
  <c r="P12" i="101"/>
  <c r="P31" i="101" s="1"/>
  <c r="P12" i="99"/>
  <c r="L12" i="103"/>
  <c r="L30" i="103" s="1"/>
  <c r="L12" i="101"/>
  <c r="L31" i="101" s="1"/>
  <c r="L12" i="99"/>
  <c r="L12" i="104"/>
  <c r="L30" i="104" s="1"/>
  <c r="L12" i="102"/>
  <c r="L30" i="102" s="1"/>
  <c r="L15" i="101"/>
  <c r="L34" i="101" s="1"/>
  <c r="L15" i="99"/>
  <c r="L15" i="103"/>
  <c r="L33" i="103" s="1"/>
  <c r="L15" i="104"/>
  <c r="L33" i="104" s="1"/>
  <c r="L15" i="102"/>
  <c r="L33" i="102" s="1"/>
  <c r="M12" i="104"/>
  <c r="M30" i="104" s="1"/>
  <c r="M12" i="102"/>
  <c r="M30" i="102" s="1"/>
  <c r="M12" i="103"/>
  <c r="M30" i="103" s="1"/>
  <c r="M12" i="101"/>
  <c r="M31" i="101" s="1"/>
  <c r="M12" i="99"/>
  <c r="AD18" i="104"/>
  <c r="AD36" i="104" s="1"/>
  <c r="AD18" i="102"/>
  <c r="AD36" i="102" s="1"/>
  <c r="AD18" i="103"/>
  <c r="AD36" i="103" s="1"/>
  <c r="AD18" i="101"/>
  <c r="AD37" i="101" s="1"/>
  <c r="AD18" i="99"/>
  <c r="Z15" i="104"/>
  <c r="Z33" i="104" s="1"/>
  <c r="Z15" i="102"/>
  <c r="Z33" i="102" s="1"/>
  <c r="Z15" i="103"/>
  <c r="Z33" i="103" s="1"/>
  <c r="Z15" i="101"/>
  <c r="Z34" i="101" s="1"/>
  <c r="Z15" i="99"/>
  <c r="AE15" i="104"/>
  <c r="AE33" i="104" s="1"/>
  <c r="AE15" i="102"/>
  <c r="AE33" i="102" s="1"/>
  <c r="AE15" i="101"/>
  <c r="AE34" i="101" s="1"/>
  <c r="AE15" i="99"/>
  <c r="AE15" i="103"/>
  <c r="AE33" i="103" s="1"/>
  <c r="AA12" i="104"/>
  <c r="AA30" i="104" s="1"/>
  <c r="AA12" i="102"/>
  <c r="AA30" i="102" s="1"/>
  <c r="AA12" i="101"/>
  <c r="AA31" i="101" s="1"/>
  <c r="AA12" i="99"/>
  <c r="AA12" i="103"/>
  <c r="AA30" i="103" s="1"/>
  <c r="AH18" i="104"/>
  <c r="AH36" i="104" s="1"/>
  <c r="AH18" i="102"/>
  <c r="AH36" i="102" s="1"/>
  <c r="AH18" i="101"/>
  <c r="AH37" i="101" s="1"/>
  <c r="AH18" i="99"/>
  <c r="AH18" i="103"/>
  <c r="AH36" i="103" s="1"/>
  <c r="R21" i="104"/>
  <c r="R39" i="104" s="1"/>
  <c r="R21" i="102"/>
  <c r="R39" i="102" s="1"/>
  <c r="R21" i="103"/>
  <c r="R39" i="103" s="1"/>
  <c r="R21" i="101"/>
  <c r="R40" i="101" s="1"/>
  <c r="R21" i="99"/>
  <c r="P18" i="103"/>
  <c r="P36" i="103" s="1"/>
  <c r="P18" i="104"/>
  <c r="P36" i="104" s="1"/>
  <c r="P18" i="102"/>
  <c r="P36" i="102" s="1"/>
  <c r="P18" i="101"/>
  <c r="P37" i="101" s="1"/>
  <c r="P18" i="99"/>
  <c r="R15" i="104"/>
  <c r="R33" i="104" s="1"/>
  <c r="R15" i="102"/>
  <c r="R33" i="102" s="1"/>
  <c r="R15" i="103"/>
  <c r="R33" i="103" s="1"/>
  <c r="R15" i="101"/>
  <c r="R34" i="101" s="1"/>
  <c r="R15" i="99"/>
  <c r="AA21" i="104"/>
  <c r="AA39" i="104" s="1"/>
  <c r="AA21" i="102"/>
  <c r="AA39" i="102" s="1"/>
  <c r="AA21" i="101"/>
  <c r="AA40" i="101" s="1"/>
  <c r="AA21" i="99"/>
  <c r="AA21" i="103"/>
  <c r="AA39" i="103" s="1"/>
  <c r="R18" i="104"/>
  <c r="R36" i="104" s="1"/>
  <c r="R18" i="102"/>
  <c r="R36" i="102" s="1"/>
  <c r="R18" i="101"/>
  <c r="R37" i="101" s="1"/>
  <c r="R18" i="99"/>
  <c r="R18" i="103"/>
  <c r="R36" i="103" s="1"/>
  <c r="AB15" i="101"/>
  <c r="AB34" i="101" s="1"/>
  <c r="AB15" i="99"/>
  <c r="AB15" i="103"/>
  <c r="AB33" i="103" s="1"/>
  <c r="AB15" i="104"/>
  <c r="AB33" i="104" s="1"/>
  <c r="AB15" i="102"/>
  <c r="AB33" i="102" s="1"/>
  <c r="J15" i="104"/>
  <c r="J33" i="104" s="1"/>
  <c r="J15" i="102"/>
  <c r="J33" i="102" s="1"/>
  <c r="J15" i="103"/>
  <c r="J33" i="103" s="1"/>
  <c r="J15" i="101"/>
  <c r="J34" i="101" s="1"/>
  <c r="J15" i="99"/>
  <c r="I21" i="101"/>
  <c r="I40" i="101" s="1"/>
  <c r="I21" i="99"/>
  <c r="I21" i="104"/>
  <c r="I39" i="104" s="1"/>
  <c r="I21" i="102"/>
  <c r="I39" i="102" s="1"/>
  <c r="I21" i="103"/>
  <c r="I39" i="103" s="1"/>
  <c r="T12" i="103"/>
  <c r="T30" i="103" s="1"/>
  <c r="T12" i="101"/>
  <c r="T31" i="101" s="1"/>
  <c r="T12" i="99"/>
  <c r="T12" i="102"/>
  <c r="T30" i="102" s="1"/>
  <c r="T12" i="104"/>
  <c r="T30" i="104" s="1"/>
  <c r="S21" i="104"/>
  <c r="S39" i="104" s="1"/>
  <c r="S21" i="102"/>
  <c r="S39" i="102" s="1"/>
  <c r="S21" i="101"/>
  <c r="S40" i="101" s="1"/>
  <c r="S21" i="99"/>
  <c r="S21" i="103"/>
  <c r="S39" i="103" s="1"/>
  <c r="AF21" i="104"/>
  <c r="AF39" i="104" s="1"/>
  <c r="AF21" i="102"/>
  <c r="AF39" i="102" s="1"/>
  <c r="AF21" i="101"/>
  <c r="AF40" i="101" s="1"/>
  <c r="AF21" i="99"/>
  <c r="AF21" i="103"/>
  <c r="AF39" i="103" s="1"/>
  <c r="T15" i="101"/>
  <c r="T34" i="101" s="1"/>
  <c r="T15" i="99"/>
  <c r="T15" i="103"/>
  <c r="T33" i="103" s="1"/>
  <c r="T15" i="102"/>
  <c r="T33" i="102" s="1"/>
  <c r="T15" i="104"/>
  <c r="T33" i="104" s="1"/>
  <c r="AF18" i="103"/>
  <c r="AF36" i="103" s="1"/>
  <c r="AF18" i="104"/>
  <c r="AF36" i="104" s="1"/>
  <c r="AF18" i="102"/>
  <c r="AF36" i="102" s="1"/>
  <c r="AF18" i="101"/>
  <c r="AF37" i="101" s="1"/>
  <c r="AF18" i="99"/>
  <c r="T21" i="101"/>
  <c r="T40" i="101" s="1"/>
  <c r="T21" i="99"/>
  <c r="T21" i="104"/>
  <c r="T39" i="104" s="1"/>
  <c r="T21" i="102"/>
  <c r="T39" i="102" s="1"/>
  <c r="T21" i="103"/>
  <c r="T39" i="103" s="1"/>
  <c r="P21" i="104"/>
  <c r="P39" i="104" s="1"/>
  <c r="P21" i="102"/>
  <c r="P39" i="102" s="1"/>
  <c r="P21" i="101"/>
  <c r="P40" i="101" s="1"/>
  <c r="P21" i="99"/>
  <c r="P21" i="103"/>
  <c r="P39" i="103" s="1"/>
  <c r="O15" i="104"/>
  <c r="O33" i="104" s="1"/>
  <c r="O15" i="102"/>
  <c r="O33" i="102" s="1"/>
  <c r="O15" i="101"/>
  <c r="O34" i="101" s="1"/>
  <c r="O15" i="99"/>
  <c r="O15" i="103"/>
  <c r="O33" i="103" s="1"/>
  <c r="AH15" i="104"/>
  <c r="AH33" i="104" s="1"/>
  <c r="AH15" i="102"/>
  <c r="AH33" i="102" s="1"/>
  <c r="AH15" i="103"/>
  <c r="AH33" i="103" s="1"/>
  <c r="AH15" i="101"/>
  <c r="AH34" i="101" s="1"/>
  <c r="AH15" i="99"/>
  <c r="U12" i="104"/>
  <c r="U30" i="104" s="1"/>
  <c r="U12" i="102"/>
  <c r="U30" i="102" s="1"/>
  <c r="U12" i="103"/>
  <c r="U30" i="103" s="1"/>
  <c r="U12" i="101"/>
  <c r="U31" i="101" s="1"/>
  <c r="U12" i="99"/>
  <c r="U15" i="104"/>
  <c r="U33" i="104" s="1"/>
  <c r="U15" i="102"/>
  <c r="U33" i="102" s="1"/>
  <c r="U15" i="103"/>
  <c r="U33" i="103" s="1"/>
  <c r="U15" i="101"/>
  <c r="U34" i="101" s="1"/>
  <c r="U15" i="99"/>
  <c r="AB18" i="103"/>
  <c r="AB36" i="103" s="1"/>
  <c r="AB18" i="101"/>
  <c r="AB37" i="101" s="1"/>
  <c r="AB18" i="99"/>
  <c r="AB18" i="104"/>
  <c r="AB36" i="104" s="1"/>
  <c r="AB18" i="102"/>
  <c r="AB36" i="102" s="1"/>
  <c r="S18" i="104"/>
  <c r="S36" i="104" s="1"/>
  <c r="S18" i="102"/>
  <c r="S36" i="102" s="1"/>
  <c r="S18" i="101"/>
  <c r="S37" i="101" s="1"/>
  <c r="S18" i="99"/>
  <c r="S18" i="103"/>
  <c r="S36" i="103" s="1"/>
  <c r="AE12" i="104"/>
  <c r="AE30" i="104" s="1"/>
  <c r="AE12" i="102"/>
  <c r="AE30" i="102" s="1"/>
  <c r="AE12" i="101"/>
  <c r="AE31" i="101" s="1"/>
  <c r="AE12" i="99"/>
  <c r="AE12" i="103"/>
  <c r="AE30" i="103" s="1"/>
  <c r="U18" i="104"/>
  <c r="U36" i="104" s="1"/>
  <c r="U18" i="102"/>
  <c r="U36" i="102" s="1"/>
  <c r="U18" i="103"/>
  <c r="U36" i="103" s="1"/>
  <c r="U18" i="101"/>
  <c r="U37" i="101" s="1"/>
  <c r="U18" i="99"/>
  <c r="AG18" i="103"/>
  <c r="AG36" i="103" s="1"/>
  <c r="AG18" i="101"/>
  <c r="AG37" i="101" s="1"/>
  <c r="AG18" i="99"/>
  <c r="AG18" i="104"/>
  <c r="AG36" i="104" s="1"/>
  <c r="AG18" i="102"/>
  <c r="AG36" i="102" s="1"/>
  <c r="AH21" i="104"/>
  <c r="AH39" i="104" s="1"/>
  <c r="AH21" i="102"/>
  <c r="AH39" i="102" s="1"/>
  <c r="AH21" i="103"/>
  <c r="AH39" i="103" s="1"/>
  <c r="AH21" i="101"/>
  <c r="AH40" i="101" s="1"/>
  <c r="AH21" i="99"/>
  <c r="I15" i="104"/>
  <c r="I33" i="104" s="1"/>
  <c r="I15" i="102"/>
  <c r="I33" i="102" s="1"/>
  <c r="I15" i="103"/>
  <c r="I33" i="103" s="1"/>
  <c r="I15" i="101"/>
  <c r="I34" i="101" s="1"/>
  <c r="I15" i="99"/>
  <c r="AG15" i="103"/>
  <c r="AG33" i="103" s="1"/>
  <c r="AG15" i="101"/>
  <c r="AG34" i="101" s="1"/>
  <c r="AG15" i="99"/>
  <c r="AG15" i="104"/>
  <c r="AG33" i="104" s="1"/>
  <c r="AG15" i="102"/>
  <c r="AG33" i="102" s="1"/>
  <c r="V15" i="104"/>
  <c r="V33" i="104" s="1"/>
  <c r="V15" i="102"/>
  <c r="V33" i="102" s="1"/>
  <c r="V15" i="103"/>
  <c r="V33" i="103" s="1"/>
  <c r="V15" i="101"/>
  <c r="V34" i="101" s="1"/>
  <c r="V15" i="99"/>
  <c r="Q21" i="101"/>
  <c r="Q40" i="101" s="1"/>
  <c r="Q21" i="99"/>
  <c r="Q21" i="102"/>
  <c r="Q39" i="102" s="1"/>
  <c r="Q21" i="103"/>
  <c r="Q39" i="103" s="1"/>
  <c r="Q21" i="104"/>
  <c r="Q39" i="104" s="1"/>
  <c r="V12" i="104"/>
  <c r="V30" i="104" s="1"/>
  <c r="V12" i="102"/>
  <c r="V30" i="102" s="1"/>
  <c r="V12" i="103"/>
  <c r="V30" i="103" s="1"/>
  <c r="V12" i="99"/>
  <c r="V12" i="101"/>
  <c r="V31" i="101" s="1"/>
  <c r="R12" i="104"/>
  <c r="R30" i="104" s="1"/>
  <c r="R12" i="102"/>
  <c r="R30" i="102" s="1"/>
  <c r="R12" i="103"/>
  <c r="R30" i="103" s="1"/>
  <c r="R12" i="101"/>
  <c r="R31" i="101" s="1"/>
  <c r="R12" i="99"/>
  <c r="AC12" i="104"/>
  <c r="AC30" i="104" s="1"/>
  <c r="AC12" i="102"/>
  <c r="AC30" i="102" s="1"/>
  <c r="AC12" i="103"/>
  <c r="AC30" i="103" s="1"/>
  <c r="AC12" i="101"/>
  <c r="AC31" i="101" s="1"/>
  <c r="AC12" i="99"/>
  <c r="AC18" i="104"/>
  <c r="AC36" i="104" s="1"/>
  <c r="AC18" i="102"/>
  <c r="AC36" i="102" s="1"/>
  <c r="AC18" i="103"/>
  <c r="AC36" i="103" s="1"/>
  <c r="AC18" i="101"/>
  <c r="AC37" i="101" s="1"/>
  <c r="AC18" i="99"/>
  <c r="AC15" i="104"/>
  <c r="AC33" i="104" s="1"/>
  <c r="AC15" i="102"/>
  <c r="AC33" i="102" s="1"/>
  <c r="AC15" i="103"/>
  <c r="AC33" i="103" s="1"/>
  <c r="AC15" i="101"/>
  <c r="AC34" i="101" s="1"/>
  <c r="AC15" i="99"/>
  <c r="V21" i="104"/>
  <c r="V39" i="104" s="1"/>
  <c r="V21" i="102"/>
  <c r="V39" i="102" s="1"/>
  <c r="V21" i="103"/>
  <c r="V39" i="103" s="1"/>
  <c r="V21" i="101"/>
  <c r="V40" i="101" s="1"/>
  <c r="V21" i="99"/>
  <c r="L21" i="101"/>
  <c r="L40" i="101" s="1"/>
  <c r="L21" i="99"/>
  <c r="L21" i="104"/>
  <c r="L39" i="104" s="1"/>
  <c r="L21" i="102"/>
  <c r="L39" i="102" s="1"/>
  <c r="L21" i="103"/>
  <c r="L39" i="103" s="1"/>
  <c r="P15" i="104"/>
  <c r="P33" i="104" s="1"/>
  <c r="P15" i="102"/>
  <c r="P33" i="102" s="1"/>
  <c r="P15" i="101"/>
  <c r="P34" i="101" s="1"/>
  <c r="P15" i="99"/>
  <c r="P15" i="103"/>
  <c r="P33" i="103" s="1"/>
  <c r="AS18" i="81"/>
  <c r="AS18" i="80"/>
  <c r="AS37" i="80" s="1"/>
  <c r="AS18" i="79"/>
  <c r="AS37" i="79" s="1"/>
  <c r="AS18" i="94"/>
  <c r="AS37" i="94" s="1"/>
  <c r="AS18" i="93"/>
  <c r="AS37" i="93" s="1"/>
  <c r="AG12" i="81"/>
  <c r="AG12" i="80"/>
  <c r="AG31" i="80" s="1"/>
  <c r="AG12" i="79"/>
  <c r="AG31" i="79" s="1"/>
  <c r="AG12" i="94"/>
  <c r="AG31" i="94" s="1"/>
  <c r="AG12" i="93"/>
  <c r="AG31" i="93" s="1"/>
  <c r="AB18" i="81"/>
  <c r="AB18" i="80"/>
  <c r="AB37" i="80" s="1"/>
  <c r="AB18" i="79"/>
  <c r="AB37" i="79" s="1"/>
  <c r="AB18" i="93"/>
  <c r="AB37" i="93" s="1"/>
  <c r="AB18" i="94"/>
  <c r="AB37" i="94" s="1"/>
  <c r="AW18" i="81"/>
  <c r="AW18" i="80"/>
  <c r="AW37" i="80" s="1"/>
  <c r="AW18" i="79"/>
  <c r="AW37" i="79" s="1"/>
  <c r="AW18" i="94"/>
  <c r="AW37" i="94" s="1"/>
  <c r="AW18" i="93"/>
  <c r="AW37" i="93" s="1"/>
  <c r="AI15" i="81"/>
  <c r="AI15" i="80"/>
  <c r="AI34" i="80" s="1"/>
  <c r="AI15" i="79"/>
  <c r="AI34" i="79" s="1"/>
  <c r="AI15" i="94"/>
  <c r="AI34" i="94" s="1"/>
  <c r="AI15" i="93"/>
  <c r="AI34" i="93" s="1"/>
  <c r="AP15" i="80"/>
  <c r="AP34" i="80" s="1"/>
  <c r="AP15" i="81"/>
  <c r="AP15" i="79"/>
  <c r="AP34" i="79" s="1"/>
  <c r="AP15" i="93"/>
  <c r="AP34" i="93" s="1"/>
  <c r="AP15" i="94"/>
  <c r="AP34" i="94" s="1"/>
  <c r="AQ15" i="81"/>
  <c r="AQ15" i="80"/>
  <c r="AQ34" i="80" s="1"/>
  <c r="AQ15" i="79"/>
  <c r="AQ34" i="79" s="1"/>
  <c r="AQ15" i="94"/>
  <c r="AQ34" i="94" s="1"/>
  <c r="AQ15" i="93"/>
  <c r="AQ34" i="93" s="1"/>
  <c r="AT18" i="81"/>
  <c r="AT18" i="80"/>
  <c r="AT37" i="80" s="1"/>
  <c r="AT18" i="79"/>
  <c r="AT37" i="79" s="1"/>
  <c r="AT18" i="94"/>
  <c r="AT37" i="94" s="1"/>
  <c r="AT18" i="93"/>
  <c r="AT37" i="93" s="1"/>
  <c r="AC15" i="81"/>
  <c r="AC15" i="80"/>
  <c r="AC34" i="80" s="1"/>
  <c r="AC15" i="79"/>
  <c r="AC34" i="79" s="1"/>
  <c r="AC15" i="94"/>
  <c r="AC34" i="94" s="1"/>
  <c r="AC15" i="93"/>
  <c r="AC34" i="93" s="1"/>
  <c r="AC18" i="81"/>
  <c r="AC18" i="80"/>
  <c r="AC37" i="80" s="1"/>
  <c r="AC18" i="79"/>
  <c r="AC37" i="79" s="1"/>
  <c r="AC18" i="94"/>
  <c r="AC37" i="94" s="1"/>
  <c r="AC18" i="93"/>
  <c r="AC37" i="93" s="1"/>
  <c r="AB21" i="81"/>
  <c r="AB21" i="80"/>
  <c r="AB40" i="80" s="1"/>
  <c r="AB21" i="79"/>
  <c r="AB40" i="79" s="1"/>
  <c r="AB21" i="94"/>
  <c r="AB40" i="94" s="1"/>
  <c r="AB21" i="93"/>
  <c r="AB40" i="93" s="1"/>
  <c r="AC12" i="81"/>
  <c r="AC12" i="80"/>
  <c r="AC31" i="80" s="1"/>
  <c r="AC12" i="79"/>
  <c r="AC31" i="79" s="1"/>
  <c r="AC12" i="94"/>
  <c r="AC31" i="94" s="1"/>
  <c r="AC12" i="93"/>
  <c r="AC31" i="93" s="1"/>
  <c r="AP18" i="81"/>
  <c r="AP18" i="80"/>
  <c r="AP37" i="80" s="1"/>
  <c r="AP18" i="79"/>
  <c r="AP37" i="79" s="1"/>
  <c r="AP18" i="94"/>
  <c r="AP37" i="94" s="1"/>
  <c r="AP18" i="93"/>
  <c r="AP37" i="93" s="1"/>
  <c r="AL12" i="81"/>
  <c r="AL12" i="80"/>
  <c r="AL31" i="80" s="1"/>
  <c r="AL12" i="79"/>
  <c r="AL31" i="79" s="1"/>
  <c r="AL12" i="94"/>
  <c r="AL31" i="94" s="1"/>
  <c r="AL12" i="93"/>
  <c r="AL31" i="93" s="1"/>
  <c r="AG18" i="81"/>
  <c r="AG18" i="80"/>
  <c r="AG37" i="80" s="1"/>
  <c r="AG18" i="79"/>
  <c r="AG37" i="79" s="1"/>
  <c r="AG18" i="94"/>
  <c r="AG37" i="94" s="1"/>
  <c r="AG18" i="93"/>
  <c r="AG37" i="93" s="1"/>
  <c r="AK21" i="81"/>
  <c r="AK21" i="80"/>
  <c r="AK40" i="80" s="1"/>
  <c r="AK21" i="79"/>
  <c r="AK40" i="79" s="1"/>
  <c r="AK21" i="94"/>
  <c r="AK40" i="94" s="1"/>
  <c r="AK21" i="93"/>
  <c r="AK40" i="93" s="1"/>
  <c r="AV21" i="81"/>
  <c r="AV21" i="80"/>
  <c r="AV40" i="80" s="1"/>
  <c r="AV21" i="79"/>
  <c r="AV40" i="79" s="1"/>
  <c r="AV21" i="94"/>
  <c r="AV40" i="94" s="1"/>
  <c r="AV21" i="93"/>
  <c r="AV40" i="93" s="1"/>
  <c r="AU21" i="81"/>
  <c r="AU21" i="80"/>
  <c r="AU40" i="80" s="1"/>
  <c r="AU21" i="79"/>
  <c r="AU40" i="79" s="1"/>
  <c r="AU21" i="94"/>
  <c r="AU40" i="94" s="1"/>
  <c r="AU21" i="93"/>
  <c r="AU40" i="93" s="1"/>
  <c r="AF18" i="81"/>
  <c r="AF18" i="80"/>
  <c r="AF37" i="80" s="1"/>
  <c r="AF18" i="79"/>
  <c r="AF37" i="79" s="1"/>
  <c r="AF18" i="93"/>
  <c r="AF37" i="93" s="1"/>
  <c r="AF18" i="94"/>
  <c r="AF37" i="94" s="1"/>
  <c r="AV12" i="81"/>
  <c r="AV12" i="80"/>
  <c r="AV31" i="80" s="1"/>
  <c r="AV12" i="79"/>
  <c r="AV31" i="79" s="1"/>
  <c r="AV12" i="93"/>
  <c r="AV31" i="93" s="1"/>
  <c r="AV12" i="94"/>
  <c r="AV31" i="94" s="1"/>
  <c r="AL15" i="81"/>
  <c r="AL15" i="80"/>
  <c r="AL34" i="80" s="1"/>
  <c r="AL15" i="79"/>
  <c r="AL34" i="79" s="1"/>
  <c r="AL15" i="94"/>
  <c r="AL34" i="94" s="1"/>
  <c r="AL15" i="93"/>
  <c r="AL34" i="93" s="1"/>
  <c r="AD18" i="81"/>
  <c r="AD18" i="80"/>
  <c r="AD37" i="80" s="1"/>
  <c r="AD18" i="79"/>
  <c r="AD37" i="79" s="1"/>
  <c r="AD18" i="94"/>
  <c r="AD37" i="94" s="1"/>
  <c r="AD18" i="93"/>
  <c r="AD37" i="93" s="1"/>
  <c r="AE21" i="81"/>
  <c r="AE21" i="80"/>
  <c r="AE40" i="80" s="1"/>
  <c r="AE21" i="79"/>
  <c r="AE40" i="79" s="1"/>
  <c r="AE21" i="94"/>
  <c r="AE40" i="94" s="1"/>
  <c r="AE21" i="93"/>
  <c r="AE40" i="93" s="1"/>
  <c r="AU18" i="81"/>
  <c r="AU18" i="80"/>
  <c r="AU37" i="80" s="1"/>
  <c r="AU18" i="79"/>
  <c r="AU37" i="79" s="1"/>
  <c r="AU18" i="94"/>
  <c r="AU37" i="94" s="1"/>
  <c r="AU18" i="93"/>
  <c r="AU37" i="93" s="1"/>
  <c r="AL18" i="81"/>
  <c r="AL18" i="80"/>
  <c r="AL37" i="80" s="1"/>
  <c r="AL18" i="79"/>
  <c r="AL37" i="79" s="1"/>
  <c r="AL18" i="94"/>
  <c r="AL37" i="94" s="1"/>
  <c r="AL18" i="93"/>
  <c r="AL37" i="93" s="1"/>
  <c r="AL21" i="81"/>
  <c r="AL21" i="80"/>
  <c r="AL40" i="80" s="1"/>
  <c r="AL21" i="93"/>
  <c r="AL40" i="93" s="1"/>
  <c r="AL21" i="79"/>
  <c r="AL40" i="79" s="1"/>
  <c r="AL21" i="94"/>
  <c r="AL40" i="94" s="1"/>
  <c r="AH21" i="81"/>
  <c r="AH21" i="80"/>
  <c r="AH40" i="80" s="1"/>
  <c r="AH21" i="79"/>
  <c r="AH40" i="79" s="1"/>
  <c r="AH21" i="93"/>
  <c r="AH40" i="93" s="1"/>
  <c r="AH21" i="94"/>
  <c r="AH40" i="94" s="1"/>
  <c r="AG21" i="80"/>
  <c r="AG40" i="80" s="1"/>
  <c r="AG21" i="81"/>
  <c r="AG21" i="79"/>
  <c r="AG40" i="79" s="1"/>
  <c r="AG21" i="94"/>
  <c r="AG40" i="94" s="1"/>
  <c r="AG21" i="93"/>
  <c r="AG40" i="93" s="1"/>
  <c r="AS12" i="81"/>
  <c r="AS12" i="80"/>
  <c r="AS31" i="80" s="1"/>
  <c r="AS12" i="79"/>
  <c r="AS31" i="79" s="1"/>
  <c r="AS12" i="94"/>
  <c r="AS31" i="94" s="1"/>
  <c r="AS12" i="93"/>
  <c r="AS31" i="93" s="1"/>
  <c r="AM21" i="81"/>
  <c r="AM21" i="80"/>
  <c r="AM40" i="80" s="1"/>
  <c r="AM21" i="79"/>
  <c r="AM40" i="79" s="1"/>
  <c r="AM21" i="94"/>
  <c r="AM40" i="94" s="1"/>
  <c r="AM21" i="93"/>
  <c r="AM40" i="93" s="1"/>
  <c r="AJ21" i="81"/>
  <c r="AJ21" i="80"/>
  <c r="AJ40" i="80" s="1"/>
  <c r="AJ21" i="79"/>
  <c r="AJ40" i="79" s="1"/>
  <c r="AJ21" i="94"/>
  <c r="AJ40" i="94" s="1"/>
  <c r="AJ21" i="93"/>
  <c r="AJ40" i="93" s="1"/>
  <c r="AH18" i="81"/>
  <c r="AH18" i="94"/>
  <c r="AH37" i="94" s="1"/>
  <c r="AH18" i="79"/>
  <c r="AH37" i="79" s="1"/>
  <c r="AH18" i="80"/>
  <c r="AH37" i="80" s="1"/>
  <c r="AH18" i="93"/>
  <c r="AH37" i="93" s="1"/>
  <c r="AF21" i="81"/>
  <c r="AF21" i="80"/>
  <c r="AF40" i="80" s="1"/>
  <c r="AF21" i="79"/>
  <c r="AF40" i="79" s="1"/>
  <c r="AF21" i="94"/>
  <c r="AF40" i="94" s="1"/>
  <c r="AF21" i="93"/>
  <c r="AF40" i="93" s="1"/>
  <c r="AJ18" i="80"/>
  <c r="AJ37" i="80" s="1"/>
  <c r="AJ18" i="79"/>
  <c r="AJ37" i="79" s="1"/>
  <c r="AJ18" i="81"/>
  <c r="AJ18" i="93"/>
  <c r="AJ37" i="93" s="1"/>
  <c r="AJ18" i="94"/>
  <c r="AJ37" i="94" s="1"/>
  <c r="AK12" i="81"/>
  <c r="AK12" i="80"/>
  <c r="AK31" i="80" s="1"/>
  <c r="AK12" i="79"/>
  <c r="AK31" i="79" s="1"/>
  <c r="AK12" i="94"/>
  <c r="AK31" i="94" s="1"/>
  <c r="AK12" i="93"/>
  <c r="AK31" i="93" s="1"/>
  <c r="AQ21" i="81"/>
  <c r="AQ21" i="80"/>
  <c r="AQ40" i="80" s="1"/>
  <c r="AQ21" i="79"/>
  <c r="AQ40" i="79" s="1"/>
  <c r="AQ21" i="94"/>
  <c r="AQ40" i="94" s="1"/>
  <c r="AQ21" i="93"/>
  <c r="AQ40" i="93" s="1"/>
  <c r="AI18" i="81"/>
  <c r="AI18" i="80"/>
  <c r="AI37" i="80" s="1"/>
  <c r="AI18" i="79"/>
  <c r="AI37" i="79" s="1"/>
  <c r="AI18" i="94"/>
  <c r="AI37" i="94" s="1"/>
  <c r="AI18" i="93"/>
  <c r="AI37" i="93" s="1"/>
  <c r="AH12" i="81"/>
  <c r="AH12" i="80"/>
  <c r="AH31" i="80" s="1"/>
  <c r="AH12" i="79"/>
  <c r="AH31" i="79" s="1"/>
  <c r="AH12" i="94"/>
  <c r="AH31" i="94" s="1"/>
  <c r="AH12" i="93"/>
  <c r="AH31" i="93" s="1"/>
  <c r="X8" i="81"/>
  <c r="X8" i="79"/>
  <c r="X27" i="79" s="1"/>
  <c r="X8" i="80"/>
  <c r="X27" i="80" s="1"/>
  <c r="X8" i="94"/>
  <c r="X27" i="94" s="1"/>
  <c r="X8" i="93"/>
  <c r="X27" i="93" s="1"/>
  <c r="AQ12" i="81"/>
  <c r="AQ12" i="80"/>
  <c r="AQ31" i="80" s="1"/>
  <c r="AQ12" i="79"/>
  <c r="AQ31" i="79" s="1"/>
  <c r="AQ12" i="94"/>
  <c r="AQ31" i="94" s="1"/>
  <c r="AQ12" i="93"/>
  <c r="AQ31" i="93" s="1"/>
  <c r="AO15" i="81"/>
  <c r="AO15" i="80"/>
  <c r="AO34" i="80" s="1"/>
  <c r="AO15" i="79"/>
  <c r="AO34" i="79" s="1"/>
  <c r="AO15" i="94"/>
  <c r="AO34" i="94" s="1"/>
  <c r="AO15" i="93"/>
  <c r="AO34" i="93" s="1"/>
  <c r="AT15" i="81"/>
  <c r="AT15" i="80"/>
  <c r="AT34" i="80" s="1"/>
  <c r="AT15" i="79"/>
  <c r="AT34" i="79" s="1"/>
  <c r="AT15" i="94"/>
  <c r="AT34" i="94" s="1"/>
  <c r="AT15" i="93"/>
  <c r="AT34" i="93" s="1"/>
  <c r="AP12" i="81"/>
  <c r="AP12" i="80"/>
  <c r="AP31" i="80" s="1"/>
  <c r="AP12" i="79"/>
  <c r="AP31" i="79" s="1"/>
  <c r="AP12" i="94"/>
  <c r="AP31" i="94" s="1"/>
  <c r="AP12" i="93"/>
  <c r="AP31" i="93" s="1"/>
  <c r="AC21" i="80"/>
  <c r="AC40" i="80" s="1"/>
  <c r="AC21" i="81"/>
  <c r="AC21" i="79"/>
  <c r="AC40" i="79" s="1"/>
  <c r="AC21" i="94"/>
  <c r="AC40" i="94" s="1"/>
  <c r="AC21" i="93"/>
  <c r="AC40" i="93" s="1"/>
  <c r="AU15" i="81"/>
  <c r="AU15" i="80"/>
  <c r="AU34" i="80" s="1"/>
  <c r="AU15" i="79"/>
  <c r="AU34" i="79" s="1"/>
  <c r="AU15" i="94"/>
  <c r="AU34" i="94" s="1"/>
  <c r="AU15" i="93"/>
  <c r="AU34" i="93" s="1"/>
  <c r="AJ15" i="81"/>
  <c r="AJ15" i="80"/>
  <c r="AJ34" i="80" s="1"/>
  <c r="AJ15" i="79"/>
  <c r="AJ34" i="79" s="1"/>
  <c r="AJ15" i="94"/>
  <c r="AJ34" i="94" s="1"/>
  <c r="AJ15" i="93"/>
  <c r="AJ34" i="93" s="1"/>
  <c r="AP21" i="81"/>
  <c r="AP21" i="80"/>
  <c r="AP40" i="80" s="1"/>
  <c r="AP21" i="79"/>
  <c r="AP40" i="79" s="1"/>
  <c r="AP21" i="94"/>
  <c r="AP40" i="94" s="1"/>
  <c r="AP21" i="93"/>
  <c r="AP40" i="93" s="1"/>
  <c r="AU12" i="81"/>
  <c r="AU12" i="80"/>
  <c r="AU31" i="80" s="1"/>
  <c r="AU12" i="79"/>
  <c r="AU31" i="79" s="1"/>
  <c r="AU12" i="94"/>
  <c r="AU31" i="94" s="1"/>
  <c r="AU12" i="93"/>
  <c r="AU31" i="93" s="1"/>
  <c r="AF12" i="81"/>
  <c r="AF12" i="80"/>
  <c r="AF31" i="80" s="1"/>
  <c r="AF12" i="79"/>
  <c r="AF31" i="79" s="1"/>
  <c r="AF12" i="93"/>
  <c r="AF31" i="93" s="1"/>
  <c r="AF12" i="94"/>
  <c r="AF31" i="94" s="1"/>
  <c r="AS15" i="81"/>
  <c r="AS15" i="80"/>
  <c r="AS34" i="80" s="1"/>
  <c r="AS15" i="79"/>
  <c r="AS34" i="79" s="1"/>
  <c r="AS15" i="94"/>
  <c r="AS34" i="94" s="1"/>
  <c r="AS15" i="93"/>
  <c r="AS34" i="93" s="1"/>
  <c r="AB12" i="81"/>
  <c r="AB12" i="80"/>
  <c r="AB31" i="80" s="1"/>
  <c r="AB12" i="79"/>
  <c r="AB31" i="79" s="1"/>
  <c r="AB12" i="93"/>
  <c r="AB31" i="93" s="1"/>
  <c r="AB12" i="94"/>
  <c r="AB31" i="94" s="1"/>
  <c r="AO18" i="81"/>
  <c r="AO18" i="80"/>
  <c r="AO37" i="80" s="1"/>
  <c r="AO18" i="79"/>
  <c r="AO37" i="79" s="1"/>
  <c r="AO18" i="94"/>
  <c r="AO37" i="94" s="1"/>
  <c r="AO18" i="93"/>
  <c r="AO37" i="93" s="1"/>
  <c r="AS21" i="80"/>
  <c r="AS40" i="80" s="1"/>
  <c r="AS21" i="81"/>
  <c r="AS21" i="79"/>
  <c r="AS40" i="79" s="1"/>
  <c r="AS21" i="94"/>
  <c r="AS40" i="94" s="1"/>
  <c r="AS21" i="93"/>
  <c r="AS40" i="93" s="1"/>
  <c r="AK15" i="81"/>
  <c r="AK15" i="80"/>
  <c r="AK34" i="80" s="1"/>
  <c r="AK15" i="79"/>
  <c r="AK34" i="79" s="1"/>
  <c r="AK15" i="94"/>
  <c r="AK34" i="94" s="1"/>
  <c r="AK15" i="93"/>
  <c r="AK34" i="93" s="1"/>
  <c r="AO21" i="80"/>
  <c r="AO40" i="80" s="1"/>
  <c r="AO21" i="81"/>
  <c r="AO21" i="79"/>
  <c r="AO40" i="79" s="1"/>
  <c r="AO21" i="94"/>
  <c r="AO40" i="94" s="1"/>
  <c r="AO21" i="93"/>
  <c r="AO40" i="93" s="1"/>
  <c r="AW12" i="81"/>
  <c r="AW12" i="80"/>
  <c r="AW31" i="80" s="1"/>
  <c r="AW12" i="79"/>
  <c r="AW31" i="79" s="1"/>
  <c r="AW12" i="94"/>
  <c r="AW31" i="94" s="1"/>
  <c r="AW12" i="93"/>
  <c r="AW31" i="93" s="1"/>
  <c r="AO12" i="81"/>
  <c r="AO12" i="80"/>
  <c r="AO31" i="80" s="1"/>
  <c r="AO12" i="79"/>
  <c r="AO31" i="79" s="1"/>
  <c r="AO12" i="94"/>
  <c r="AO31" i="94" s="1"/>
  <c r="AO12" i="93"/>
  <c r="AO31" i="93" s="1"/>
  <c r="AT21" i="81"/>
  <c r="AT21" i="80"/>
  <c r="AT40" i="80" s="1"/>
  <c r="AT21" i="79"/>
  <c r="AT40" i="79" s="1"/>
  <c r="AT21" i="93"/>
  <c r="AT40" i="93" s="1"/>
  <c r="AT21" i="94"/>
  <c r="AT40" i="94" s="1"/>
  <c r="AR21" i="81"/>
  <c r="AR21" i="80"/>
  <c r="AR40" i="80" s="1"/>
  <c r="AR21" i="79"/>
  <c r="AR40" i="79" s="1"/>
  <c r="AR21" i="94"/>
  <c r="AR40" i="94" s="1"/>
  <c r="AR21" i="93"/>
  <c r="AR40" i="93" s="1"/>
  <c r="AF15" i="81"/>
  <c r="AF15" i="80"/>
  <c r="AF34" i="80" s="1"/>
  <c r="AF15" i="79"/>
  <c r="AF34" i="79" s="1"/>
  <c r="AF15" i="94"/>
  <c r="AF34" i="94" s="1"/>
  <c r="AF15" i="93"/>
  <c r="AF34" i="93" s="1"/>
  <c r="AE18" i="81"/>
  <c r="AE18" i="80"/>
  <c r="AE37" i="80" s="1"/>
  <c r="AE18" i="79"/>
  <c r="AE37" i="79" s="1"/>
  <c r="AE18" i="94"/>
  <c r="AE37" i="94" s="1"/>
  <c r="AE18" i="93"/>
  <c r="AE37" i="93" s="1"/>
  <c r="AI12" i="81"/>
  <c r="AI12" i="80"/>
  <c r="AI31" i="80" s="1"/>
  <c r="AI12" i="79"/>
  <c r="AI31" i="79" s="1"/>
  <c r="AI12" i="94"/>
  <c r="AI31" i="94" s="1"/>
  <c r="AI12" i="93"/>
  <c r="AI31" i="93" s="1"/>
  <c r="AN18" i="81"/>
  <c r="AN18" i="80"/>
  <c r="AN37" i="80" s="1"/>
  <c r="AN18" i="79"/>
  <c r="AN37" i="79" s="1"/>
  <c r="AN18" i="94"/>
  <c r="AN37" i="94" s="1"/>
  <c r="AN18" i="93"/>
  <c r="AN37" i="93" s="1"/>
  <c r="AE15" i="80"/>
  <c r="AE34" i="80" s="1"/>
  <c r="AE15" i="81"/>
  <c r="AE15" i="79"/>
  <c r="AE34" i="79" s="1"/>
  <c r="AE15" i="94"/>
  <c r="AE34" i="94" s="1"/>
  <c r="AE15" i="93"/>
  <c r="AE34" i="93" s="1"/>
  <c r="AD12" i="81"/>
  <c r="AD12" i="80"/>
  <c r="AD31" i="80" s="1"/>
  <c r="AD12" i="94"/>
  <c r="AD31" i="94" s="1"/>
  <c r="AD12" i="93"/>
  <c r="AD31" i="93" s="1"/>
  <c r="AD12" i="79"/>
  <c r="AD31" i="79" s="1"/>
  <c r="AD15" i="81"/>
  <c r="AD15" i="80"/>
  <c r="AD34" i="80" s="1"/>
  <c r="AD15" i="79"/>
  <c r="AD34" i="79" s="1"/>
  <c r="AD15" i="94"/>
  <c r="AD34" i="94" s="1"/>
  <c r="AD15" i="93"/>
  <c r="AD34" i="93" s="1"/>
  <c r="AE12" i="81"/>
  <c r="AE12" i="80"/>
  <c r="AE31" i="80" s="1"/>
  <c r="AE12" i="79"/>
  <c r="AE31" i="79" s="1"/>
  <c r="AE12" i="94"/>
  <c r="AE31" i="94" s="1"/>
  <c r="AE12" i="93"/>
  <c r="AE31" i="93" s="1"/>
  <c r="AG15" i="81"/>
  <c r="AG15" i="80"/>
  <c r="AG34" i="80" s="1"/>
  <c r="AG15" i="79"/>
  <c r="AG34" i="79" s="1"/>
  <c r="AG15" i="94"/>
  <c r="AG34" i="94" s="1"/>
  <c r="AG15" i="93"/>
  <c r="AG34" i="93" s="1"/>
  <c r="AW15" i="81"/>
  <c r="AW15" i="80"/>
  <c r="AW34" i="80" s="1"/>
  <c r="AW15" i="79"/>
  <c r="AW34" i="79" s="1"/>
  <c r="AW15" i="94"/>
  <c r="AW34" i="94" s="1"/>
  <c r="AW15" i="93"/>
  <c r="AW34" i="93" s="1"/>
  <c r="AM12" i="81"/>
  <c r="AM12" i="80"/>
  <c r="AM31" i="80" s="1"/>
  <c r="AM12" i="79"/>
  <c r="AM31" i="79" s="1"/>
  <c r="AM12" i="94"/>
  <c r="AM31" i="94" s="1"/>
  <c r="AM12" i="93"/>
  <c r="AM31" i="93" s="1"/>
  <c r="AM15" i="81"/>
  <c r="AM15" i="80"/>
  <c r="AM34" i="80" s="1"/>
  <c r="AM15" i="79"/>
  <c r="AM34" i="79" s="1"/>
  <c r="AM15" i="94"/>
  <c r="AM34" i="94" s="1"/>
  <c r="AM15" i="93"/>
  <c r="AM34" i="93" s="1"/>
  <c r="AQ18" i="81"/>
  <c r="AQ18" i="80"/>
  <c r="AQ37" i="80" s="1"/>
  <c r="AQ18" i="79"/>
  <c r="AQ37" i="79" s="1"/>
  <c r="AQ18" i="94"/>
  <c r="AQ37" i="94" s="1"/>
  <c r="AQ18" i="93"/>
  <c r="AQ37" i="93" s="1"/>
  <c r="AK18" i="81"/>
  <c r="AK18" i="80"/>
  <c r="AK37" i="80" s="1"/>
  <c r="AK18" i="79"/>
  <c r="AK37" i="79" s="1"/>
  <c r="AK18" i="94"/>
  <c r="AK37" i="94" s="1"/>
  <c r="AK18" i="93"/>
  <c r="AK37" i="93" s="1"/>
  <c r="AT12" i="81"/>
  <c r="AT12" i="80"/>
  <c r="AT31" i="80" s="1"/>
  <c r="AT12" i="94"/>
  <c r="AT31" i="94" s="1"/>
  <c r="AT12" i="93"/>
  <c r="AT31" i="93" s="1"/>
  <c r="AT12" i="79"/>
  <c r="AT31" i="79" s="1"/>
  <c r="AM18" i="81"/>
  <c r="AM18" i="80"/>
  <c r="AM37" i="80" s="1"/>
  <c r="AM18" i="79"/>
  <c r="AM37" i="79" s="1"/>
  <c r="AM18" i="94"/>
  <c r="AM37" i="94" s="1"/>
  <c r="AM18" i="93"/>
  <c r="AM37" i="93" s="1"/>
  <c r="AV18" i="81"/>
  <c r="AV18" i="80"/>
  <c r="AV37" i="80" s="1"/>
  <c r="AV18" i="93"/>
  <c r="AV37" i="93" s="1"/>
  <c r="AV18" i="79"/>
  <c r="AV37" i="79" s="1"/>
  <c r="AV18" i="94"/>
  <c r="AV37" i="94" s="1"/>
  <c r="AW21" i="80"/>
  <c r="AW40" i="80" s="1"/>
  <c r="AW21" i="81"/>
  <c r="AW21" i="79"/>
  <c r="AW40" i="79" s="1"/>
  <c r="AW21" i="94"/>
  <c r="AW40" i="94" s="1"/>
  <c r="AW21" i="93"/>
  <c r="AW40" i="93" s="1"/>
  <c r="AB15" i="81"/>
  <c r="AB15" i="80"/>
  <c r="AB34" i="80" s="1"/>
  <c r="AB15" i="79"/>
  <c r="AB34" i="79" s="1"/>
  <c r="AB15" i="94"/>
  <c r="AB34" i="94" s="1"/>
  <c r="AB15" i="93"/>
  <c r="AB34" i="93" s="1"/>
  <c r="AV15" i="81"/>
  <c r="AV15" i="80"/>
  <c r="AV34" i="80" s="1"/>
  <c r="AV15" i="79"/>
  <c r="AV34" i="79" s="1"/>
  <c r="AV15" i="94"/>
  <c r="AV34" i="94" s="1"/>
  <c r="AV15" i="93"/>
  <c r="AV34" i="93" s="1"/>
  <c r="AN15" i="81"/>
  <c r="AN15" i="80"/>
  <c r="AN34" i="80" s="1"/>
  <c r="AN15" i="79"/>
  <c r="AN34" i="79" s="1"/>
  <c r="AN15" i="94"/>
  <c r="AN34" i="94" s="1"/>
  <c r="AN15" i="93"/>
  <c r="AN34" i="93" s="1"/>
  <c r="AI21" i="81"/>
  <c r="AI21" i="80"/>
  <c r="AI40" i="80" s="1"/>
  <c r="AI21" i="79"/>
  <c r="AI40" i="79" s="1"/>
  <c r="AI21" i="94"/>
  <c r="AI40" i="94" s="1"/>
  <c r="AI21" i="93"/>
  <c r="AI40" i="93" s="1"/>
  <c r="AN12" i="80"/>
  <c r="AN31" i="80" s="1"/>
  <c r="AN12" i="81"/>
  <c r="AN12" i="79"/>
  <c r="AN31" i="79" s="1"/>
  <c r="AN12" i="94"/>
  <c r="AN31" i="94" s="1"/>
  <c r="AN12" i="93"/>
  <c r="AN31" i="93" s="1"/>
  <c r="AJ12" i="81"/>
  <c r="AJ12" i="80"/>
  <c r="AJ31" i="80" s="1"/>
  <c r="AJ12" i="79"/>
  <c r="AJ31" i="79" s="1"/>
  <c r="AJ12" i="94"/>
  <c r="AJ31" i="94" s="1"/>
  <c r="AJ12" i="93"/>
  <c r="AJ31" i="93" s="1"/>
  <c r="AR12" i="81"/>
  <c r="AR12" i="80"/>
  <c r="AR31" i="80" s="1"/>
  <c r="AR12" i="79"/>
  <c r="AR31" i="79" s="1"/>
  <c r="AR12" i="93"/>
  <c r="AR31" i="93" s="1"/>
  <c r="AR12" i="94"/>
  <c r="AR31" i="94" s="1"/>
  <c r="AR18" i="81"/>
  <c r="AR18" i="80"/>
  <c r="AR37" i="80" s="1"/>
  <c r="AR18" i="79"/>
  <c r="AR37" i="79" s="1"/>
  <c r="AR18" i="93"/>
  <c r="AR37" i="93" s="1"/>
  <c r="AR18" i="94"/>
  <c r="AR37" i="94" s="1"/>
  <c r="AR15" i="81"/>
  <c r="AR15" i="80"/>
  <c r="AR34" i="80" s="1"/>
  <c r="AR15" i="79"/>
  <c r="AR34" i="79" s="1"/>
  <c r="AR15" i="94"/>
  <c r="AR34" i="94" s="1"/>
  <c r="AR15" i="93"/>
  <c r="AR34" i="93" s="1"/>
  <c r="AN21" i="81"/>
  <c r="AN21" i="80"/>
  <c r="AN40" i="80" s="1"/>
  <c r="AN21" i="79"/>
  <c r="AN40" i="79" s="1"/>
  <c r="AN21" i="94"/>
  <c r="AN40" i="94" s="1"/>
  <c r="AN21" i="93"/>
  <c r="AN40" i="93" s="1"/>
  <c r="AD21" i="81"/>
  <c r="AD21" i="80"/>
  <c r="AD40" i="80" s="1"/>
  <c r="AD21" i="79"/>
  <c r="AD40" i="79" s="1"/>
  <c r="AD21" i="93"/>
  <c r="AD40" i="93" s="1"/>
  <c r="AD21" i="94"/>
  <c r="AD40" i="94" s="1"/>
  <c r="AH15" i="81"/>
  <c r="AH15" i="80"/>
  <c r="AH34" i="80" s="1"/>
  <c r="AH15" i="79"/>
  <c r="AH34" i="79" s="1"/>
  <c r="AH15" i="93"/>
  <c r="AH34" i="93" s="1"/>
  <c r="AH15" i="94"/>
  <c r="AH34" i="94" s="1"/>
  <c r="B6" i="77"/>
  <c r="B25" i="77" s="1"/>
  <c r="C5" i="78"/>
  <c r="C24" i="78" s="1"/>
  <c r="B5" i="77"/>
  <c r="B24" i="77" s="1"/>
  <c r="X9" i="3"/>
  <c r="C8" i="76"/>
  <c r="X14" i="3"/>
  <c r="X17" i="3"/>
  <c r="X11" i="3"/>
  <c r="X20" i="3"/>
  <c r="E11" i="104" l="1"/>
  <c r="E29" i="104" s="1"/>
  <c r="E11" i="102"/>
  <c r="E29" i="102" s="1"/>
  <c r="E11" i="103"/>
  <c r="E29" i="103" s="1"/>
  <c r="E11" i="101"/>
  <c r="E30" i="101" s="1"/>
  <c r="E11" i="99"/>
  <c r="E9" i="104"/>
  <c r="E27" i="104" s="1"/>
  <c r="E9" i="102"/>
  <c r="E27" i="102" s="1"/>
  <c r="E9" i="103"/>
  <c r="E27" i="103" s="1"/>
  <c r="E9" i="101"/>
  <c r="E28" i="101" s="1"/>
  <c r="E9" i="99"/>
  <c r="E17" i="104"/>
  <c r="E35" i="104" s="1"/>
  <c r="E17" i="102"/>
  <c r="E35" i="102" s="1"/>
  <c r="E17" i="103"/>
  <c r="E35" i="103" s="1"/>
  <c r="E17" i="101"/>
  <c r="E36" i="101" s="1"/>
  <c r="E17" i="99"/>
  <c r="E14" i="104"/>
  <c r="E32" i="104" s="1"/>
  <c r="E14" i="102"/>
  <c r="E32" i="102" s="1"/>
  <c r="E14" i="103"/>
  <c r="E32" i="103" s="1"/>
  <c r="E14" i="101"/>
  <c r="E33" i="101" s="1"/>
  <c r="E14" i="99"/>
  <c r="E20" i="104"/>
  <c r="E38" i="104" s="1"/>
  <c r="E20" i="102"/>
  <c r="E38" i="102" s="1"/>
  <c r="E20" i="103"/>
  <c r="E38" i="103" s="1"/>
  <c r="E20" i="101"/>
  <c r="E39" i="101" s="1"/>
  <c r="E20" i="99"/>
  <c r="X14" i="81"/>
  <c r="X14" i="80"/>
  <c r="X33" i="80" s="1"/>
  <c r="X14" i="79"/>
  <c r="X33" i="79" s="1"/>
  <c r="X14" i="94"/>
  <c r="X33" i="94" s="1"/>
  <c r="X14" i="93"/>
  <c r="X33" i="93" s="1"/>
  <c r="X20" i="81"/>
  <c r="X20" i="80"/>
  <c r="X39" i="80" s="1"/>
  <c r="X20" i="79"/>
  <c r="X39" i="79" s="1"/>
  <c r="X20" i="94"/>
  <c r="X39" i="94" s="1"/>
  <c r="X20" i="93"/>
  <c r="X39" i="93" s="1"/>
  <c r="X11" i="81"/>
  <c r="X11" i="80"/>
  <c r="X30" i="80" s="1"/>
  <c r="X11" i="79"/>
  <c r="X30" i="79" s="1"/>
  <c r="X11" i="94"/>
  <c r="X30" i="94" s="1"/>
  <c r="X11" i="93"/>
  <c r="X30" i="93" s="1"/>
  <c r="X9" i="81"/>
  <c r="X9" i="80"/>
  <c r="X28" i="80" s="1"/>
  <c r="X9" i="79"/>
  <c r="X28" i="79" s="1"/>
  <c r="X9" i="94"/>
  <c r="X28" i="94" s="1"/>
  <c r="X9" i="93"/>
  <c r="X28" i="93" s="1"/>
  <c r="X17" i="81"/>
  <c r="X17" i="80"/>
  <c r="X36" i="80" s="1"/>
  <c r="X17" i="79"/>
  <c r="X36" i="79" s="1"/>
  <c r="X17" i="94"/>
  <c r="X36" i="94" s="1"/>
  <c r="X17" i="93"/>
  <c r="X36" i="93" s="1"/>
  <c r="C8" i="78"/>
  <c r="C27" i="78" s="1"/>
  <c r="C8" i="77"/>
  <c r="C27" i="77" s="1"/>
  <c r="C9" i="76"/>
  <c r="C20" i="76"/>
  <c r="X21" i="3"/>
  <c r="C14" i="76"/>
  <c r="X15" i="3"/>
  <c r="C11" i="76"/>
  <c r="X12" i="3"/>
  <c r="C17" i="76"/>
  <c r="X18" i="3"/>
  <c r="E12" i="104" l="1"/>
  <c r="E30" i="104" s="1"/>
  <c r="E12" i="102"/>
  <c r="E30" i="102" s="1"/>
  <c r="E12" i="103"/>
  <c r="E30" i="103" s="1"/>
  <c r="E12" i="101"/>
  <c r="E31" i="101" s="1"/>
  <c r="E12" i="99"/>
  <c r="E21" i="104"/>
  <c r="E39" i="104" s="1"/>
  <c r="E21" i="102"/>
  <c r="E39" i="102" s="1"/>
  <c r="E21" i="101"/>
  <c r="E40" i="101" s="1"/>
  <c r="E21" i="103"/>
  <c r="E39" i="103" s="1"/>
  <c r="E21" i="99"/>
  <c r="E18" i="104"/>
  <c r="E36" i="104" s="1"/>
  <c r="E18" i="102"/>
  <c r="E36" i="102" s="1"/>
  <c r="E18" i="103"/>
  <c r="E36" i="103" s="1"/>
  <c r="E18" i="101"/>
  <c r="E37" i="101" s="1"/>
  <c r="E18" i="99"/>
  <c r="E15" i="104"/>
  <c r="E33" i="104" s="1"/>
  <c r="E15" i="102"/>
  <c r="E33" i="102" s="1"/>
  <c r="E15" i="103"/>
  <c r="E33" i="103" s="1"/>
  <c r="E15" i="101"/>
  <c r="E34" i="101" s="1"/>
  <c r="E15" i="99"/>
  <c r="X15" i="81"/>
  <c r="X15" i="80"/>
  <c r="X34" i="80" s="1"/>
  <c r="X15" i="79"/>
  <c r="X34" i="79" s="1"/>
  <c r="X15" i="94"/>
  <c r="X34" i="94" s="1"/>
  <c r="X15" i="93"/>
  <c r="X34" i="93" s="1"/>
  <c r="X18" i="81"/>
  <c r="X18" i="80"/>
  <c r="X37" i="80" s="1"/>
  <c r="X18" i="79"/>
  <c r="X37" i="79" s="1"/>
  <c r="X18" i="94"/>
  <c r="X37" i="94" s="1"/>
  <c r="X18" i="93"/>
  <c r="X37" i="93" s="1"/>
  <c r="X12" i="81"/>
  <c r="X12" i="80"/>
  <c r="X31" i="80" s="1"/>
  <c r="X12" i="79"/>
  <c r="X31" i="79" s="1"/>
  <c r="X12" i="94"/>
  <c r="X31" i="94" s="1"/>
  <c r="X12" i="93"/>
  <c r="X31" i="93" s="1"/>
  <c r="X21" i="81"/>
  <c r="X21" i="80"/>
  <c r="X40" i="80" s="1"/>
  <c r="X21" i="79"/>
  <c r="X40" i="79" s="1"/>
  <c r="X21" i="94"/>
  <c r="X40" i="94" s="1"/>
  <c r="X21" i="93"/>
  <c r="X40" i="93" s="1"/>
  <c r="C18" i="76"/>
  <c r="C11" i="77"/>
  <c r="C30" i="77" s="1"/>
  <c r="C11" i="78"/>
  <c r="C30" i="78" s="1"/>
  <c r="C15" i="76"/>
  <c r="C20" i="77"/>
  <c r="C39" i="77" s="1"/>
  <c r="C20" i="78"/>
  <c r="C39" i="78" s="1"/>
  <c r="C12" i="76"/>
  <c r="C17" i="77"/>
  <c r="C36" i="77" s="1"/>
  <c r="C17" i="78"/>
  <c r="C36" i="78" s="1"/>
  <c r="C21" i="76"/>
  <c r="C14" i="78"/>
  <c r="C33" i="78" s="1"/>
  <c r="C14" i="77"/>
  <c r="C33" i="77" s="1"/>
  <c r="C9" i="78"/>
  <c r="C28" i="78" s="1"/>
  <c r="C9" i="77"/>
  <c r="C28" i="77" s="1"/>
  <c r="C12" i="78" l="1"/>
  <c r="C31" i="78" s="1"/>
  <c r="C12" i="77"/>
  <c r="C31" i="77" s="1"/>
  <c r="C15" i="77"/>
  <c r="C34" i="77" s="1"/>
  <c r="C15" i="78"/>
  <c r="C34" i="78" s="1"/>
  <c r="C21" i="78"/>
  <c r="C40" i="78" s="1"/>
  <c r="C21" i="77"/>
  <c r="C40" i="77" s="1"/>
  <c r="C18" i="77"/>
  <c r="C37" i="77" s="1"/>
  <c r="C18" i="78"/>
  <c r="C37" i="78" s="1"/>
  <c r="E16" i="83"/>
  <c r="E30" i="83" s="1"/>
  <c r="D16" i="83"/>
  <c r="D30" i="83" s="1"/>
  <c r="C16" i="83"/>
  <c r="C30" i="83" s="1"/>
  <c r="B16" i="83"/>
  <c r="B30" i="83" s="1"/>
  <c r="E14" i="83"/>
  <c r="E28" i="83" s="1"/>
  <c r="D14" i="83"/>
  <c r="D28" i="83" s="1"/>
  <c r="C14" i="83"/>
  <c r="C28" i="83" s="1"/>
  <c r="B14" i="83"/>
  <c r="B28" i="83" s="1"/>
  <c r="E12" i="83"/>
  <c r="E26" i="83" s="1"/>
  <c r="D12" i="83"/>
  <c r="D26" i="83" s="1"/>
  <c r="C12" i="83"/>
  <c r="C26" i="83" s="1"/>
  <c r="B12" i="83"/>
  <c r="B26" i="83" s="1"/>
  <c r="E10" i="83"/>
  <c r="E24" i="83" s="1"/>
  <c r="D10" i="83"/>
  <c r="D24" i="83" s="1"/>
  <c r="C10" i="83"/>
  <c r="C24" i="83" s="1"/>
  <c r="B10" i="83"/>
  <c r="B24" i="83" s="1"/>
  <c r="E8" i="83"/>
  <c r="E22" i="83" s="1"/>
  <c r="D8" i="83"/>
  <c r="D22" i="83" s="1"/>
  <c r="C8" i="83"/>
  <c r="C22" i="83" s="1"/>
  <c r="B8" i="83"/>
  <c r="B22" i="83" s="1"/>
  <c r="F6" i="83"/>
  <c r="F20" i="83" s="1"/>
  <c r="E6" i="83"/>
  <c r="E20" i="83" s="1"/>
  <c r="D6" i="83"/>
  <c r="D20" i="83" s="1"/>
  <c r="C6" i="83"/>
  <c r="C20" i="83" s="1"/>
  <c r="B6" i="83"/>
  <c r="B20" i="83" s="1"/>
  <c r="F5" i="83"/>
  <c r="F19" i="83" s="1"/>
  <c r="E5" i="83"/>
  <c r="E19" i="83" s="1"/>
  <c r="D5" i="83"/>
  <c r="D19" i="83" s="1"/>
  <c r="C5" i="83"/>
  <c r="C19" i="83" s="1"/>
  <c r="B5" i="83"/>
  <c r="B19" i="83" s="1"/>
  <c r="F5" i="82"/>
  <c r="F19" i="82" s="1"/>
  <c r="F6" i="82"/>
  <c r="F20" i="82" s="1"/>
  <c r="E16" i="82"/>
  <c r="E30" i="82" s="1"/>
  <c r="D16" i="82"/>
  <c r="D30" i="82" s="1"/>
  <c r="C16" i="82"/>
  <c r="C30" i="82" s="1"/>
  <c r="B16" i="82"/>
  <c r="B30" i="82" s="1"/>
  <c r="E14" i="82"/>
  <c r="E28" i="82" s="1"/>
  <c r="D14" i="82"/>
  <c r="D28" i="82" s="1"/>
  <c r="C14" i="82"/>
  <c r="C28" i="82" s="1"/>
  <c r="B14" i="82"/>
  <c r="B28" i="82" s="1"/>
  <c r="E12" i="82"/>
  <c r="E26" i="82" s="1"/>
  <c r="D12" i="82"/>
  <c r="D26" i="82" s="1"/>
  <c r="C12" i="82"/>
  <c r="C26" i="82" s="1"/>
  <c r="B12" i="82"/>
  <c r="B26" i="82" s="1"/>
  <c r="E10" i="82"/>
  <c r="E24" i="82" s="1"/>
  <c r="D10" i="82"/>
  <c r="D24" i="82" s="1"/>
  <c r="C10" i="82"/>
  <c r="C24" i="82" s="1"/>
  <c r="B10" i="82"/>
  <c r="B24" i="82" s="1"/>
  <c r="E8" i="82"/>
  <c r="E22" i="82" s="1"/>
  <c r="D8" i="82"/>
  <c r="D22" i="82" s="1"/>
  <c r="C8" i="82"/>
  <c r="C22" i="82" s="1"/>
  <c r="B8" i="82"/>
  <c r="B22" i="82" s="1"/>
  <c r="E6" i="82"/>
  <c r="E20" i="82" s="1"/>
  <c r="D6" i="82"/>
  <c r="D20" i="82" s="1"/>
  <c r="C6" i="82"/>
  <c r="C20" i="82" s="1"/>
  <c r="B6" i="82"/>
  <c r="B20" i="82" s="1"/>
  <c r="E5" i="82"/>
  <c r="E19" i="82" s="1"/>
  <c r="D5" i="82"/>
  <c r="D19" i="82" s="1"/>
  <c r="C5" i="82"/>
  <c r="C19" i="82" s="1"/>
  <c r="B5" i="82"/>
  <c r="B19" i="82" s="1"/>
  <c r="B6" i="81"/>
  <c r="B5" i="81"/>
  <c r="B6" i="80"/>
  <c r="B25" i="80" s="1"/>
  <c r="B5" i="80"/>
  <c r="B24" i="80" s="1"/>
  <c r="B5" i="79"/>
  <c r="B24" i="79" s="1"/>
  <c r="B6" i="79"/>
  <c r="B25" i="79" s="1"/>
  <c r="C8" i="81" l="1"/>
  <c r="C8" i="80"/>
  <c r="C27" i="80" s="1"/>
  <c r="C8" i="79"/>
  <c r="C27" i="79" s="1"/>
  <c r="C8" i="93"/>
  <c r="C27" i="93" s="1"/>
  <c r="C8" i="94"/>
  <c r="C27" i="94" s="1"/>
  <c r="G8" i="83"/>
  <c r="G22" i="83" s="1"/>
  <c r="G8" i="90"/>
  <c r="G22" i="90" s="1"/>
  <c r="G8" i="82"/>
  <c r="G22" i="82" s="1"/>
  <c r="G8" i="89"/>
  <c r="G22" i="89" s="1"/>
  <c r="Z8" i="3"/>
  <c r="Y8" i="3"/>
  <c r="W8" i="3"/>
  <c r="V8" i="3"/>
  <c r="U8" i="3"/>
  <c r="T8" i="3"/>
  <c r="R8" i="3"/>
  <c r="Q8" i="3"/>
  <c r="P8" i="3"/>
  <c r="O8" i="3"/>
  <c r="K8" i="3"/>
  <c r="J8" i="3"/>
  <c r="I8" i="3"/>
  <c r="H8" i="3"/>
  <c r="F8" i="3"/>
  <c r="E8" i="3"/>
  <c r="B8" i="3"/>
  <c r="F8" i="104" l="1"/>
  <c r="F26" i="104" s="1"/>
  <c r="F8" i="102"/>
  <c r="F26" i="102" s="1"/>
  <c r="F8" i="103"/>
  <c r="F26" i="103" s="1"/>
  <c r="F8" i="101"/>
  <c r="F27" i="101" s="1"/>
  <c r="F8" i="99"/>
  <c r="G8" i="104"/>
  <c r="G26" i="104" s="1"/>
  <c r="G8" i="102"/>
  <c r="G26" i="102" s="1"/>
  <c r="G8" i="101"/>
  <c r="G27" i="101" s="1"/>
  <c r="G8" i="99"/>
  <c r="G8" i="103"/>
  <c r="G26" i="103" s="1"/>
  <c r="C8" i="104"/>
  <c r="C26" i="104" s="1"/>
  <c r="C8" i="102"/>
  <c r="C26" i="102" s="1"/>
  <c r="C8" i="101"/>
  <c r="C27" i="101" s="1"/>
  <c r="C8" i="99"/>
  <c r="C8" i="103"/>
  <c r="C26" i="103" s="1"/>
  <c r="D8" i="101"/>
  <c r="D27" i="101" s="1"/>
  <c r="D8" i="99"/>
  <c r="D8" i="103"/>
  <c r="D26" i="103" s="1"/>
  <c r="D8" i="104"/>
  <c r="D26" i="104" s="1"/>
  <c r="D8" i="102"/>
  <c r="D26" i="102" s="1"/>
  <c r="B8" i="102"/>
  <c r="B26" i="102" s="1"/>
  <c r="B8" i="103"/>
  <c r="B26" i="103" s="1"/>
  <c r="B8" i="99"/>
  <c r="B8" i="104"/>
  <c r="B26" i="104" s="1"/>
  <c r="B8" i="101"/>
  <c r="B27" i="101" s="1"/>
  <c r="B8" i="68"/>
  <c r="B27" i="68" s="1"/>
  <c r="B8" i="91"/>
  <c r="B27" i="91" s="1"/>
  <c r="B8" i="92"/>
  <c r="B27" i="92" s="1"/>
  <c r="B8" i="69"/>
  <c r="B27" i="69" s="1"/>
  <c r="H8" i="83"/>
  <c r="H22" i="83" s="1"/>
  <c r="H8" i="89"/>
  <c r="H22" i="89" s="1"/>
  <c r="H8" i="82"/>
  <c r="H22" i="82" s="1"/>
  <c r="H8" i="90"/>
  <c r="H22" i="90" s="1"/>
  <c r="B8" i="54"/>
  <c r="B27" i="54" s="1"/>
  <c r="B8" i="87"/>
  <c r="B27" i="87" s="1"/>
  <c r="B8" i="12"/>
  <c r="B27" i="12" s="1"/>
  <c r="B8" i="88"/>
  <c r="B27" i="88" s="1"/>
  <c r="B8" i="95"/>
  <c r="B26" i="95" s="1"/>
  <c r="B8" i="96"/>
  <c r="B26" i="96" s="1"/>
  <c r="B8" i="97"/>
  <c r="B26" i="97" s="1"/>
  <c r="B8" i="24"/>
  <c r="B27" i="24" s="1"/>
  <c r="B8" i="98"/>
  <c r="G8" i="81"/>
  <c r="G8" i="80"/>
  <c r="G27" i="80" s="1"/>
  <c r="G8" i="79"/>
  <c r="G27" i="79" s="1"/>
  <c r="G8" i="94"/>
  <c r="G27" i="94" s="1"/>
  <c r="G8" i="93"/>
  <c r="G27" i="93" s="1"/>
  <c r="Q8" i="81"/>
  <c r="Q8" i="80"/>
  <c r="Q27" i="80" s="1"/>
  <c r="Q8" i="79"/>
  <c r="Q27" i="79" s="1"/>
  <c r="Q8" i="94"/>
  <c r="Q27" i="94" s="1"/>
  <c r="Q8" i="93"/>
  <c r="Q27" i="93" s="1"/>
  <c r="U8" i="80"/>
  <c r="U27" i="80" s="1"/>
  <c r="U8" i="81"/>
  <c r="U8" i="79"/>
  <c r="U27" i="79" s="1"/>
  <c r="U8" i="94"/>
  <c r="U27" i="94" s="1"/>
  <c r="U8" i="93"/>
  <c r="U27" i="93" s="1"/>
  <c r="E8" i="80"/>
  <c r="E27" i="80" s="1"/>
  <c r="E8" i="81"/>
  <c r="E8" i="79"/>
  <c r="E27" i="79" s="1"/>
  <c r="E8" i="94"/>
  <c r="E27" i="94" s="1"/>
  <c r="E8" i="93"/>
  <c r="E27" i="93" s="1"/>
  <c r="J8" i="80"/>
  <c r="J27" i="80" s="1"/>
  <c r="J8" i="81"/>
  <c r="J8" i="79"/>
  <c r="J27" i="79" s="1"/>
  <c r="J8" i="94"/>
  <c r="J27" i="94" s="1"/>
  <c r="J8" i="93"/>
  <c r="J27" i="93" s="1"/>
  <c r="N8" i="81"/>
  <c r="N8" i="80"/>
  <c r="N27" i="80" s="1"/>
  <c r="N8" i="79"/>
  <c r="N27" i="79" s="1"/>
  <c r="N8" i="94"/>
  <c r="N27" i="94" s="1"/>
  <c r="N8" i="93"/>
  <c r="N27" i="93" s="1"/>
  <c r="R8" i="81"/>
  <c r="R8" i="80"/>
  <c r="R27" i="80" s="1"/>
  <c r="R8" i="79"/>
  <c r="R27" i="79" s="1"/>
  <c r="R8" i="94"/>
  <c r="R27" i="94" s="1"/>
  <c r="R8" i="93"/>
  <c r="R27" i="93" s="1"/>
  <c r="V8" i="81"/>
  <c r="V8" i="80"/>
  <c r="V27" i="80" s="1"/>
  <c r="V8" i="79"/>
  <c r="V27" i="79" s="1"/>
  <c r="V8" i="94"/>
  <c r="V27" i="94" s="1"/>
  <c r="V8" i="93"/>
  <c r="V27" i="93" s="1"/>
  <c r="C14" i="81"/>
  <c r="C14" i="80"/>
  <c r="C33" i="80" s="1"/>
  <c r="C14" i="79"/>
  <c r="C33" i="79" s="1"/>
  <c r="C14" i="94"/>
  <c r="C33" i="94" s="1"/>
  <c r="C14" i="93"/>
  <c r="C33" i="93" s="1"/>
  <c r="G12" i="83"/>
  <c r="G26" i="83" s="1"/>
  <c r="G12" i="89"/>
  <c r="G26" i="89" s="1"/>
  <c r="G12" i="90"/>
  <c r="G26" i="90" s="1"/>
  <c r="G12" i="82"/>
  <c r="G26" i="82" s="1"/>
  <c r="C9" i="81"/>
  <c r="C9" i="80"/>
  <c r="C28" i="80" s="1"/>
  <c r="C9" i="79"/>
  <c r="C28" i="79" s="1"/>
  <c r="C9" i="94"/>
  <c r="C28" i="94" s="1"/>
  <c r="C9" i="93"/>
  <c r="C28" i="93" s="1"/>
  <c r="K8" i="81"/>
  <c r="K8" i="80"/>
  <c r="K27" i="80" s="1"/>
  <c r="K8" i="79"/>
  <c r="K27" i="79" s="1"/>
  <c r="K8" i="93"/>
  <c r="K27" i="93" s="1"/>
  <c r="K8" i="94"/>
  <c r="K27" i="94" s="1"/>
  <c r="W8" i="81"/>
  <c r="W8" i="80"/>
  <c r="W27" i="80" s="1"/>
  <c r="W8" i="79"/>
  <c r="W27" i="79" s="1"/>
  <c r="W8" i="94"/>
  <c r="W27" i="94" s="1"/>
  <c r="W8" i="93"/>
  <c r="W27" i="93" s="1"/>
  <c r="C11" i="81"/>
  <c r="C11" i="80"/>
  <c r="C30" i="80" s="1"/>
  <c r="C11" i="79"/>
  <c r="C30" i="79" s="1"/>
  <c r="C11" i="94"/>
  <c r="C30" i="94" s="1"/>
  <c r="C11" i="93"/>
  <c r="C30" i="93" s="1"/>
  <c r="G10" i="89"/>
  <c r="G24" i="89" s="1"/>
  <c r="G10" i="90"/>
  <c r="G24" i="90" s="1"/>
  <c r="G10" i="82"/>
  <c r="G24" i="82" s="1"/>
  <c r="G10" i="83"/>
  <c r="G24" i="83" s="1"/>
  <c r="D8" i="81"/>
  <c r="D8" i="80"/>
  <c r="D27" i="80" s="1"/>
  <c r="D8" i="79"/>
  <c r="D27" i="79" s="1"/>
  <c r="D8" i="94"/>
  <c r="D27" i="94" s="1"/>
  <c r="D8" i="93"/>
  <c r="D27" i="93" s="1"/>
  <c r="O8" i="81"/>
  <c r="O8" i="80"/>
  <c r="O27" i="80" s="1"/>
  <c r="O8" i="79"/>
  <c r="O27" i="79" s="1"/>
  <c r="O8" i="94"/>
  <c r="O27" i="94" s="1"/>
  <c r="O8" i="93"/>
  <c r="O27" i="93" s="1"/>
  <c r="S8" i="81"/>
  <c r="S8" i="80"/>
  <c r="S27" i="80" s="1"/>
  <c r="S8" i="79"/>
  <c r="S27" i="79" s="1"/>
  <c r="S8" i="93"/>
  <c r="S27" i="93" s="1"/>
  <c r="S8" i="94"/>
  <c r="S27" i="94" s="1"/>
  <c r="F8" i="81"/>
  <c r="F8" i="80"/>
  <c r="F27" i="80" s="1"/>
  <c r="F8" i="79"/>
  <c r="F27" i="79" s="1"/>
  <c r="F8" i="94"/>
  <c r="F27" i="94" s="1"/>
  <c r="F8" i="93"/>
  <c r="F27" i="93" s="1"/>
  <c r="L8" i="81"/>
  <c r="L8" i="80"/>
  <c r="L27" i="80" s="1"/>
  <c r="L8" i="79"/>
  <c r="L27" i="79" s="1"/>
  <c r="L8" i="94"/>
  <c r="L27" i="94" s="1"/>
  <c r="L8" i="93"/>
  <c r="L27" i="93" s="1"/>
  <c r="P8" i="81"/>
  <c r="P8" i="80"/>
  <c r="P27" i="80" s="1"/>
  <c r="P8" i="79"/>
  <c r="P27" i="79" s="1"/>
  <c r="P8" i="94"/>
  <c r="P27" i="94" s="1"/>
  <c r="P8" i="93"/>
  <c r="P27" i="93" s="1"/>
  <c r="T8" i="81"/>
  <c r="T8" i="80"/>
  <c r="T27" i="80" s="1"/>
  <c r="T8" i="79"/>
  <c r="T27" i="79" s="1"/>
  <c r="T8" i="94"/>
  <c r="T27" i="94" s="1"/>
  <c r="T8" i="93"/>
  <c r="T27" i="93" s="1"/>
  <c r="Y8" i="81"/>
  <c r="Y8" i="80"/>
  <c r="Y27" i="80" s="1"/>
  <c r="Y8" i="79"/>
  <c r="Y27" i="79" s="1"/>
  <c r="Y8" i="94"/>
  <c r="Y27" i="94" s="1"/>
  <c r="Y8" i="93"/>
  <c r="Y27" i="93" s="1"/>
  <c r="C17" i="81"/>
  <c r="C17" i="80"/>
  <c r="C36" i="80" s="1"/>
  <c r="C17" i="79"/>
  <c r="C36" i="79" s="1"/>
  <c r="C17" i="93"/>
  <c r="C36" i="93" s="1"/>
  <c r="C17" i="94"/>
  <c r="C36" i="94" s="1"/>
  <c r="G14" i="89"/>
  <c r="G28" i="89" s="1"/>
  <c r="G14" i="90"/>
  <c r="G28" i="90" s="1"/>
  <c r="G14" i="82"/>
  <c r="G28" i="82" s="1"/>
  <c r="G14" i="83"/>
  <c r="G28" i="83" s="1"/>
  <c r="M8" i="81"/>
  <c r="M8" i="80"/>
  <c r="M27" i="80" s="1"/>
  <c r="M8" i="79"/>
  <c r="M27" i="79" s="1"/>
  <c r="M8" i="93"/>
  <c r="M27" i="93" s="1"/>
  <c r="M8" i="94"/>
  <c r="M27" i="94" s="1"/>
  <c r="Z8" i="80"/>
  <c r="Z27" i="80" s="1"/>
  <c r="Z8" i="81"/>
  <c r="Z8" i="79"/>
  <c r="Z27" i="79" s="1"/>
  <c r="Z8" i="94"/>
  <c r="Z27" i="94" s="1"/>
  <c r="Z8" i="93"/>
  <c r="Z27" i="93" s="1"/>
  <c r="C20" i="81"/>
  <c r="C20" i="80"/>
  <c r="C39" i="80" s="1"/>
  <c r="C20" i="79"/>
  <c r="C39" i="79" s="1"/>
  <c r="C20" i="94"/>
  <c r="C39" i="94" s="1"/>
  <c r="C20" i="93"/>
  <c r="C39" i="93" s="1"/>
  <c r="G16" i="83"/>
  <c r="G30" i="83" s="1"/>
  <c r="G16" i="90"/>
  <c r="G30" i="90" s="1"/>
  <c r="G16" i="89"/>
  <c r="G30" i="89" s="1"/>
  <c r="G16" i="82"/>
  <c r="G30" i="82" s="1"/>
  <c r="U9" i="3"/>
  <c r="E9" i="3"/>
  <c r="J9" i="3"/>
  <c r="Q9" i="3"/>
  <c r="V9" i="3"/>
  <c r="AA9" i="3"/>
  <c r="I9" i="3"/>
  <c r="Z9" i="3"/>
  <c r="K9" i="3"/>
  <c r="R9" i="3"/>
  <c r="W9" i="3"/>
  <c r="B9" i="3"/>
  <c r="P9" i="3"/>
  <c r="H9" i="3"/>
  <c r="O9" i="3"/>
  <c r="T9" i="3"/>
  <c r="Y9" i="3"/>
  <c r="F11" i="3"/>
  <c r="F20" i="3"/>
  <c r="F14" i="3"/>
  <c r="F9" i="3"/>
  <c r="AA14" i="3"/>
  <c r="AA17" i="3"/>
  <c r="AA11" i="3"/>
  <c r="AA20" i="3"/>
  <c r="Z20" i="3"/>
  <c r="Z17" i="3"/>
  <c r="Z11" i="3"/>
  <c r="Z14" i="3"/>
  <c r="Y14" i="3"/>
  <c r="Y17" i="3"/>
  <c r="Y11" i="3"/>
  <c r="Y20" i="3"/>
  <c r="W14" i="3"/>
  <c r="W17" i="3"/>
  <c r="W11" i="3"/>
  <c r="W20" i="3"/>
  <c r="V14" i="3"/>
  <c r="V17" i="3"/>
  <c r="V11" i="3"/>
  <c r="V20" i="3"/>
  <c r="U14" i="3"/>
  <c r="U20" i="3"/>
  <c r="U17" i="3"/>
  <c r="U11" i="3"/>
  <c r="T14" i="3"/>
  <c r="T17" i="3"/>
  <c r="T11" i="3"/>
  <c r="T20" i="3"/>
  <c r="R20" i="3"/>
  <c r="R17" i="3"/>
  <c r="R11" i="3"/>
  <c r="R14" i="3"/>
  <c r="Q20" i="3"/>
  <c r="Q17" i="3"/>
  <c r="Q11" i="3"/>
  <c r="Q14" i="3"/>
  <c r="P20" i="3"/>
  <c r="P17" i="3"/>
  <c r="P11" i="3"/>
  <c r="P14" i="3"/>
  <c r="O20" i="3"/>
  <c r="O17" i="3"/>
  <c r="O11" i="3"/>
  <c r="O14" i="3"/>
  <c r="K20" i="3"/>
  <c r="K14" i="3"/>
  <c r="K17" i="3"/>
  <c r="K11" i="3"/>
  <c r="J20" i="3"/>
  <c r="J14" i="3"/>
  <c r="J17" i="3"/>
  <c r="J11" i="3"/>
  <c r="I14" i="3"/>
  <c r="I17" i="3"/>
  <c r="I11" i="3"/>
  <c r="I20" i="3"/>
  <c r="H20" i="3"/>
  <c r="H17" i="3"/>
  <c r="H11" i="3"/>
  <c r="H14" i="3"/>
  <c r="F17" i="3"/>
  <c r="E14" i="3"/>
  <c r="E17" i="3"/>
  <c r="E11" i="3"/>
  <c r="E20" i="3"/>
  <c r="B14" i="3"/>
  <c r="B17" i="3"/>
  <c r="B11" i="3"/>
  <c r="B20" i="3"/>
  <c r="C20" i="104" l="1"/>
  <c r="C38" i="104" s="1"/>
  <c r="C20" i="102"/>
  <c r="C38" i="102" s="1"/>
  <c r="C20" i="101"/>
  <c r="C39" i="101" s="1"/>
  <c r="C20" i="99"/>
  <c r="C20" i="103"/>
  <c r="C38" i="103" s="1"/>
  <c r="D20" i="101"/>
  <c r="D39" i="101" s="1"/>
  <c r="D20" i="99"/>
  <c r="D20" i="104"/>
  <c r="D38" i="104" s="1"/>
  <c r="D20" i="102"/>
  <c r="D38" i="102" s="1"/>
  <c r="D20" i="103"/>
  <c r="D38" i="103" s="1"/>
  <c r="F20" i="104"/>
  <c r="F38" i="104" s="1"/>
  <c r="F20" i="102"/>
  <c r="F38" i="102" s="1"/>
  <c r="F20" i="103"/>
  <c r="F38" i="103" s="1"/>
  <c r="F20" i="101"/>
  <c r="F39" i="101" s="1"/>
  <c r="F20" i="99"/>
  <c r="G14" i="104"/>
  <c r="G32" i="104" s="1"/>
  <c r="G14" i="102"/>
  <c r="G32" i="102" s="1"/>
  <c r="G14" i="101"/>
  <c r="G33" i="101" s="1"/>
  <c r="G14" i="99"/>
  <c r="G14" i="103"/>
  <c r="G32" i="103" s="1"/>
  <c r="H20" i="104"/>
  <c r="H38" i="104" s="1"/>
  <c r="H20" i="102"/>
  <c r="H38" i="102" s="1"/>
  <c r="H20" i="101"/>
  <c r="H39" i="101" s="1"/>
  <c r="H20" i="99"/>
  <c r="H20" i="103"/>
  <c r="H38" i="103" s="1"/>
  <c r="F9" i="104"/>
  <c r="F27" i="104" s="1"/>
  <c r="F9" i="102"/>
  <c r="F27" i="102" s="1"/>
  <c r="F9" i="103"/>
  <c r="F27" i="103" s="1"/>
  <c r="F9" i="101"/>
  <c r="F28" i="101" s="1"/>
  <c r="F9" i="99"/>
  <c r="C9" i="104"/>
  <c r="C27" i="104" s="1"/>
  <c r="C9" i="102"/>
  <c r="C27" i="102" s="1"/>
  <c r="C9" i="101"/>
  <c r="C28" i="101" s="1"/>
  <c r="C9" i="99"/>
  <c r="C9" i="103"/>
  <c r="C27" i="103" s="1"/>
  <c r="C11" i="104"/>
  <c r="C29" i="104" s="1"/>
  <c r="C11" i="102"/>
  <c r="C29" i="102" s="1"/>
  <c r="C11" i="103"/>
  <c r="C29" i="103" s="1"/>
  <c r="C11" i="101"/>
  <c r="C30" i="101" s="1"/>
  <c r="C11" i="99"/>
  <c r="D11" i="103"/>
  <c r="D29" i="103" s="1"/>
  <c r="D11" i="101"/>
  <c r="D30" i="101" s="1"/>
  <c r="D11" i="99"/>
  <c r="D11" i="104"/>
  <c r="D29" i="104" s="1"/>
  <c r="D11" i="102"/>
  <c r="D29" i="102" s="1"/>
  <c r="F11" i="104"/>
  <c r="F29" i="104" s="1"/>
  <c r="F11" i="102"/>
  <c r="F29" i="102" s="1"/>
  <c r="F11" i="101"/>
  <c r="F30" i="101" s="1"/>
  <c r="F11" i="99"/>
  <c r="F11" i="103"/>
  <c r="F29" i="103" s="1"/>
  <c r="G11" i="104"/>
  <c r="G29" i="104" s="1"/>
  <c r="G11" i="102"/>
  <c r="G29" i="102" s="1"/>
  <c r="G11" i="103"/>
  <c r="G29" i="103" s="1"/>
  <c r="G11" i="101"/>
  <c r="G30" i="101" s="1"/>
  <c r="G11" i="99"/>
  <c r="H11" i="104"/>
  <c r="H29" i="104" s="1"/>
  <c r="H11" i="102"/>
  <c r="H29" i="102" s="1"/>
  <c r="H11" i="103"/>
  <c r="H29" i="103" s="1"/>
  <c r="H11" i="101"/>
  <c r="H30" i="101" s="1"/>
  <c r="H11" i="99"/>
  <c r="G9" i="104"/>
  <c r="G27" i="104" s="1"/>
  <c r="G9" i="102"/>
  <c r="G27" i="102" s="1"/>
  <c r="G9" i="101"/>
  <c r="G28" i="101" s="1"/>
  <c r="G9" i="99"/>
  <c r="G9" i="103"/>
  <c r="G27" i="103" s="1"/>
  <c r="C17" i="104"/>
  <c r="C35" i="104" s="1"/>
  <c r="C17" i="102"/>
  <c r="C35" i="102" s="1"/>
  <c r="C17" i="103"/>
  <c r="C35" i="103" s="1"/>
  <c r="C17" i="101"/>
  <c r="C36" i="101" s="1"/>
  <c r="C17" i="99"/>
  <c r="D17" i="103"/>
  <c r="D35" i="103" s="1"/>
  <c r="D17" i="101"/>
  <c r="D36" i="101" s="1"/>
  <c r="D17" i="99"/>
  <c r="D17" i="104"/>
  <c r="D35" i="104" s="1"/>
  <c r="D17" i="102"/>
  <c r="D35" i="102" s="1"/>
  <c r="F17" i="104"/>
  <c r="F35" i="104" s="1"/>
  <c r="F17" i="102"/>
  <c r="F35" i="102" s="1"/>
  <c r="F17" i="103"/>
  <c r="F35" i="103" s="1"/>
  <c r="F17" i="101"/>
  <c r="F36" i="101" s="1"/>
  <c r="F17" i="99"/>
  <c r="G17" i="104"/>
  <c r="G35" i="104" s="1"/>
  <c r="G17" i="102"/>
  <c r="G35" i="102" s="1"/>
  <c r="G17" i="103"/>
  <c r="G35" i="103" s="1"/>
  <c r="G17" i="101"/>
  <c r="G36" i="101" s="1"/>
  <c r="G17" i="99"/>
  <c r="H17" i="104"/>
  <c r="H35" i="104" s="1"/>
  <c r="H17" i="102"/>
  <c r="H35" i="102" s="1"/>
  <c r="H17" i="103"/>
  <c r="H35" i="103" s="1"/>
  <c r="H17" i="101"/>
  <c r="H36" i="101" s="1"/>
  <c r="H17" i="99"/>
  <c r="D9" i="101"/>
  <c r="D28" i="101" s="1"/>
  <c r="D9" i="99"/>
  <c r="D9" i="102"/>
  <c r="D27" i="102" s="1"/>
  <c r="D9" i="103"/>
  <c r="D27" i="103" s="1"/>
  <c r="D9" i="104"/>
  <c r="D27" i="104" s="1"/>
  <c r="C14" i="104"/>
  <c r="C32" i="104" s="1"/>
  <c r="C14" i="102"/>
  <c r="C32" i="102" s="1"/>
  <c r="C14" i="101"/>
  <c r="C33" i="101" s="1"/>
  <c r="C14" i="99"/>
  <c r="C14" i="103"/>
  <c r="C32" i="103" s="1"/>
  <c r="D14" i="101"/>
  <c r="D33" i="101" s="1"/>
  <c r="D14" i="99"/>
  <c r="D14" i="102"/>
  <c r="D32" i="102" s="1"/>
  <c r="D14" i="103"/>
  <c r="D32" i="103" s="1"/>
  <c r="D14" i="104"/>
  <c r="D32" i="104" s="1"/>
  <c r="F14" i="104"/>
  <c r="F32" i="104" s="1"/>
  <c r="F14" i="102"/>
  <c r="F32" i="102" s="1"/>
  <c r="F14" i="103"/>
  <c r="F32" i="103" s="1"/>
  <c r="F14" i="99"/>
  <c r="F14" i="101"/>
  <c r="F33" i="101" s="1"/>
  <c r="G20" i="104"/>
  <c r="G38" i="104" s="1"/>
  <c r="G20" i="102"/>
  <c r="G38" i="102" s="1"/>
  <c r="G20" i="101"/>
  <c r="G39" i="101" s="1"/>
  <c r="G20" i="99"/>
  <c r="G20" i="103"/>
  <c r="G38" i="103" s="1"/>
  <c r="H14" i="104"/>
  <c r="H32" i="104" s="1"/>
  <c r="H14" i="102"/>
  <c r="H32" i="102" s="1"/>
  <c r="H14" i="101"/>
  <c r="H33" i="101" s="1"/>
  <c r="H14" i="99"/>
  <c r="H14" i="103"/>
  <c r="H32" i="103" s="1"/>
  <c r="H9" i="104"/>
  <c r="H27" i="104" s="1"/>
  <c r="H9" i="102"/>
  <c r="H27" i="102" s="1"/>
  <c r="H9" i="101"/>
  <c r="H28" i="101" s="1"/>
  <c r="H9" i="99"/>
  <c r="H9" i="103"/>
  <c r="H27" i="103" s="1"/>
  <c r="B17" i="102"/>
  <c r="B35" i="102" s="1"/>
  <c r="B17" i="103"/>
  <c r="B35" i="103" s="1"/>
  <c r="B17" i="101"/>
  <c r="B36" i="101" s="1"/>
  <c r="B17" i="99"/>
  <c r="B17" i="104"/>
  <c r="B35" i="104" s="1"/>
  <c r="B20" i="102"/>
  <c r="B38" i="102" s="1"/>
  <c r="B20" i="103"/>
  <c r="B38" i="103" s="1"/>
  <c r="B20" i="99"/>
  <c r="B20" i="104"/>
  <c r="B38" i="104" s="1"/>
  <c r="B20" i="101"/>
  <c r="B39" i="101" s="1"/>
  <c r="B14" i="102"/>
  <c r="B32" i="102" s="1"/>
  <c r="B14" i="103"/>
  <c r="B32" i="103" s="1"/>
  <c r="B14" i="99"/>
  <c r="B14" i="104"/>
  <c r="B32" i="104" s="1"/>
  <c r="B14" i="101"/>
  <c r="B33" i="101" s="1"/>
  <c r="B9" i="102"/>
  <c r="B27" i="102" s="1"/>
  <c r="B9" i="103"/>
  <c r="B27" i="103" s="1"/>
  <c r="B9" i="101"/>
  <c r="B28" i="101" s="1"/>
  <c r="B9" i="99"/>
  <c r="B9" i="104"/>
  <c r="B27" i="104" s="1"/>
  <c r="B11" i="103"/>
  <c r="B29" i="103" s="1"/>
  <c r="B11" i="101"/>
  <c r="B30" i="101" s="1"/>
  <c r="B11" i="102"/>
  <c r="B29" i="102" s="1"/>
  <c r="B11" i="104"/>
  <c r="B29" i="104" s="1"/>
  <c r="B11" i="99"/>
  <c r="B11" i="68"/>
  <c r="B30" i="68" s="1"/>
  <c r="B11" i="92"/>
  <c r="B30" i="92" s="1"/>
  <c r="B11" i="91"/>
  <c r="B30" i="91" s="1"/>
  <c r="H10" i="83"/>
  <c r="H24" i="83" s="1"/>
  <c r="B11" i="69"/>
  <c r="B30" i="69" s="1"/>
  <c r="H10" i="89"/>
  <c r="H24" i="89" s="1"/>
  <c r="H10" i="82"/>
  <c r="H24" i="82" s="1"/>
  <c r="H10" i="90"/>
  <c r="H24" i="90" s="1"/>
  <c r="B11" i="54"/>
  <c r="B30" i="54" s="1"/>
  <c r="B11" i="87"/>
  <c r="B30" i="87" s="1"/>
  <c r="B11" i="12"/>
  <c r="B30" i="12" s="1"/>
  <c r="B11" i="88"/>
  <c r="B30" i="88" s="1"/>
  <c r="B11" i="95"/>
  <c r="B29" i="95" s="1"/>
  <c r="B11" i="96"/>
  <c r="B29" i="96" s="1"/>
  <c r="B11" i="97"/>
  <c r="B29" i="97" s="1"/>
  <c r="B11" i="24"/>
  <c r="B30" i="24" s="1"/>
  <c r="B11" i="98"/>
  <c r="B9" i="68"/>
  <c r="B28" i="68" s="1"/>
  <c r="B9" i="69"/>
  <c r="B28" i="69" s="1"/>
  <c r="B9" i="91"/>
  <c r="B28" i="91" s="1"/>
  <c r="B9" i="92"/>
  <c r="B28" i="92" s="1"/>
  <c r="B9" i="54"/>
  <c r="B28" i="54" s="1"/>
  <c r="B9" i="87"/>
  <c r="B28" i="87" s="1"/>
  <c r="B9" i="12"/>
  <c r="B28" i="12" s="1"/>
  <c r="B9" i="88"/>
  <c r="B28" i="88" s="1"/>
  <c r="B9" i="95"/>
  <c r="B27" i="95" s="1"/>
  <c r="B9" i="96"/>
  <c r="B27" i="96" s="1"/>
  <c r="B9" i="97"/>
  <c r="B27" i="97" s="1"/>
  <c r="B9" i="24"/>
  <c r="B28" i="24" s="1"/>
  <c r="B9" i="98"/>
  <c r="B17" i="68"/>
  <c r="B36" i="68" s="1"/>
  <c r="B17" i="91"/>
  <c r="B36" i="91" s="1"/>
  <c r="B17" i="69"/>
  <c r="B36" i="69" s="1"/>
  <c r="B17" i="92"/>
  <c r="B36" i="92" s="1"/>
  <c r="H14" i="83"/>
  <c r="H28" i="83" s="1"/>
  <c r="H14" i="89"/>
  <c r="H28" i="89" s="1"/>
  <c r="H14" i="90"/>
  <c r="H28" i="90" s="1"/>
  <c r="H14" i="82"/>
  <c r="H28" i="82" s="1"/>
  <c r="B17" i="54"/>
  <c r="B36" i="54" s="1"/>
  <c r="B17" i="12"/>
  <c r="B36" i="12" s="1"/>
  <c r="B17" i="87"/>
  <c r="B36" i="87" s="1"/>
  <c r="B17" i="88"/>
  <c r="B36" i="88" s="1"/>
  <c r="B17" i="95"/>
  <c r="B35" i="95" s="1"/>
  <c r="B17" i="96"/>
  <c r="B35" i="96" s="1"/>
  <c r="B17" i="97"/>
  <c r="B35" i="97" s="1"/>
  <c r="B17" i="24"/>
  <c r="B36" i="24" s="1"/>
  <c r="B17" i="98"/>
  <c r="B14" i="68"/>
  <c r="B33" i="68" s="1"/>
  <c r="B14" i="69"/>
  <c r="B33" i="69" s="1"/>
  <c r="B14" i="91"/>
  <c r="B33" i="91" s="1"/>
  <c r="B14" i="92"/>
  <c r="B33" i="92" s="1"/>
  <c r="H12" i="83"/>
  <c r="H26" i="83" s="1"/>
  <c r="H12" i="89"/>
  <c r="H26" i="89" s="1"/>
  <c r="H12" i="82"/>
  <c r="H26" i="82" s="1"/>
  <c r="H12" i="90"/>
  <c r="H26" i="90" s="1"/>
  <c r="B14" i="54"/>
  <c r="B33" i="54" s="1"/>
  <c r="B14" i="12"/>
  <c r="B33" i="12" s="1"/>
  <c r="B14" i="87"/>
  <c r="B33" i="87" s="1"/>
  <c r="B14" i="88"/>
  <c r="B33" i="88" s="1"/>
  <c r="B14" i="95"/>
  <c r="B32" i="95" s="1"/>
  <c r="B14" i="96"/>
  <c r="B32" i="96" s="1"/>
  <c r="B14" i="97"/>
  <c r="B32" i="97" s="1"/>
  <c r="B14" i="24"/>
  <c r="B33" i="24" s="1"/>
  <c r="B14" i="98"/>
  <c r="B20" i="68"/>
  <c r="B39" i="68" s="1"/>
  <c r="B20" i="91"/>
  <c r="B39" i="91" s="1"/>
  <c r="B20" i="69"/>
  <c r="B39" i="69" s="1"/>
  <c r="B20" i="92"/>
  <c r="B39" i="92" s="1"/>
  <c r="H16" i="83"/>
  <c r="H30" i="83" s="1"/>
  <c r="H16" i="89"/>
  <c r="H30" i="89" s="1"/>
  <c r="H16" i="90"/>
  <c r="H30" i="90" s="1"/>
  <c r="H16" i="82"/>
  <c r="H30" i="82" s="1"/>
  <c r="B20" i="54"/>
  <c r="B39" i="54" s="1"/>
  <c r="B20" i="12"/>
  <c r="B39" i="12" s="1"/>
  <c r="B20" i="87"/>
  <c r="B39" i="87" s="1"/>
  <c r="B20" i="88"/>
  <c r="B39" i="88" s="1"/>
  <c r="B20" i="95"/>
  <c r="B38" i="95" s="1"/>
  <c r="B20" i="96"/>
  <c r="B38" i="96" s="1"/>
  <c r="B20" i="97"/>
  <c r="B38" i="97" s="1"/>
  <c r="B20" i="24"/>
  <c r="B39" i="24" s="1"/>
  <c r="B20" i="98"/>
  <c r="G14" i="81"/>
  <c r="G14" i="80"/>
  <c r="G33" i="80" s="1"/>
  <c r="G14" i="79"/>
  <c r="G33" i="79" s="1"/>
  <c r="G14" i="94"/>
  <c r="G33" i="94" s="1"/>
  <c r="G14" i="93"/>
  <c r="G33" i="93" s="1"/>
  <c r="O14" i="81"/>
  <c r="O14" i="80"/>
  <c r="O33" i="80" s="1"/>
  <c r="O14" i="79"/>
  <c r="O33" i="79" s="1"/>
  <c r="O14" i="94"/>
  <c r="O33" i="94" s="1"/>
  <c r="O14" i="93"/>
  <c r="O33" i="93" s="1"/>
  <c r="S17" i="81"/>
  <c r="S17" i="80"/>
  <c r="S36" i="80" s="1"/>
  <c r="S17" i="79"/>
  <c r="S36" i="79" s="1"/>
  <c r="S17" i="93"/>
  <c r="S36" i="93" s="1"/>
  <c r="S17" i="94"/>
  <c r="S36" i="94" s="1"/>
  <c r="V17" i="81"/>
  <c r="V17" i="80"/>
  <c r="V36" i="80" s="1"/>
  <c r="V17" i="79"/>
  <c r="V36" i="79" s="1"/>
  <c r="V17" i="94"/>
  <c r="V36" i="94" s="1"/>
  <c r="V17" i="93"/>
  <c r="V36" i="93" s="1"/>
  <c r="AA17" i="80"/>
  <c r="AA36" i="80" s="1"/>
  <c r="AA17" i="81"/>
  <c r="AA17" i="79"/>
  <c r="AA36" i="79" s="1"/>
  <c r="AA17" i="93"/>
  <c r="AA36" i="93" s="1"/>
  <c r="AA17" i="94"/>
  <c r="AA36" i="94" s="1"/>
  <c r="W9" i="81"/>
  <c r="W9" i="80"/>
  <c r="W28" i="80" s="1"/>
  <c r="W9" i="79"/>
  <c r="W28" i="79" s="1"/>
  <c r="W9" i="94"/>
  <c r="W28" i="94" s="1"/>
  <c r="W9" i="93"/>
  <c r="W28" i="93" s="1"/>
  <c r="E11" i="81"/>
  <c r="E11" i="80"/>
  <c r="E30" i="80" s="1"/>
  <c r="E11" i="79"/>
  <c r="E30" i="79" s="1"/>
  <c r="E11" i="93"/>
  <c r="E30" i="93" s="1"/>
  <c r="E11" i="94"/>
  <c r="E30" i="94" s="1"/>
  <c r="G20" i="81"/>
  <c r="G20" i="80"/>
  <c r="G39" i="80" s="1"/>
  <c r="G20" i="79"/>
  <c r="G39" i="79" s="1"/>
  <c r="G20" i="94"/>
  <c r="G39" i="94" s="1"/>
  <c r="G20" i="93"/>
  <c r="G39" i="93" s="1"/>
  <c r="K17" i="81"/>
  <c r="K17" i="80"/>
  <c r="K36" i="80" s="1"/>
  <c r="K17" i="79"/>
  <c r="K36" i="79" s="1"/>
  <c r="K17" i="94"/>
  <c r="K36" i="94" s="1"/>
  <c r="K17" i="93"/>
  <c r="K36" i="93" s="1"/>
  <c r="M14" i="81"/>
  <c r="M14" i="80"/>
  <c r="M33" i="80" s="1"/>
  <c r="M14" i="79"/>
  <c r="M33" i="79" s="1"/>
  <c r="M14" i="93"/>
  <c r="M33" i="93" s="1"/>
  <c r="M14" i="94"/>
  <c r="M33" i="94" s="1"/>
  <c r="O20" i="81"/>
  <c r="O20" i="80"/>
  <c r="O39" i="80" s="1"/>
  <c r="O20" i="79"/>
  <c r="O39" i="79" s="1"/>
  <c r="O20" i="94"/>
  <c r="O39" i="94" s="1"/>
  <c r="O20" i="93"/>
  <c r="O39" i="93" s="1"/>
  <c r="S20" i="81"/>
  <c r="S20" i="79"/>
  <c r="S39" i="79" s="1"/>
  <c r="S20" i="80"/>
  <c r="S39" i="80" s="1"/>
  <c r="S20" i="94"/>
  <c r="S39" i="94" s="1"/>
  <c r="S20" i="93"/>
  <c r="S39" i="93" s="1"/>
  <c r="U14" i="81"/>
  <c r="U14" i="80"/>
  <c r="U33" i="80" s="1"/>
  <c r="U14" i="79"/>
  <c r="U33" i="79" s="1"/>
  <c r="U14" i="94"/>
  <c r="U33" i="94" s="1"/>
  <c r="U14" i="93"/>
  <c r="U33" i="93" s="1"/>
  <c r="V14" i="81"/>
  <c r="V14" i="80"/>
  <c r="V33" i="80" s="1"/>
  <c r="V14" i="79"/>
  <c r="V33" i="79" s="1"/>
  <c r="V14" i="94"/>
  <c r="V33" i="94" s="1"/>
  <c r="V14" i="93"/>
  <c r="V33" i="93" s="1"/>
  <c r="Y14" i="80"/>
  <c r="Y33" i="80" s="1"/>
  <c r="Y14" i="81"/>
  <c r="Y14" i="79"/>
  <c r="Y33" i="79" s="1"/>
  <c r="Y14" i="93"/>
  <c r="Y33" i="93" s="1"/>
  <c r="Y14" i="94"/>
  <c r="Y33" i="94" s="1"/>
  <c r="AA14" i="81"/>
  <c r="AA14" i="80"/>
  <c r="AA33" i="80" s="1"/>
  <c r="AA14" i="79"/>
  <c r="AA33" i="79" s="1"/>
  <c r="AA14" i="94"/>
  <c r="AA33" i="94" s="1"/>
  <c r="AA14" i="93"/>
  <c r="AA33" i="93" s="1"/>
  <c r="K11" i="81"/>
  <c r="K11" i="80"/>
  <c r="K30" i="80" s="1"/>
  <c r="K11" i="79"/>
  <c r="K30" i="79" s="1"/>
  <c r="K11" i="93"/>
  <c r="K30" i="93" s="1"/>
  <c r="K11" i="94"/>
  <c r="K30" i="94" s="1"/>
  <c r="Q9" i="81"/>
  <c r="Q9" i="80"/>
  <c r="Q28" i="80" s="1"/>
  <c r="Q9" i="79"/>
  <c r="Q28" i="79" s="1"/>
  <c r="Q9" i="94"/>
  <c r="Q28" i="94" s="1"/>
  <c r="Q9" i="93"/>
  <c r="Q28" i="93" s="1"/>
  <c r="V9" i="80"/>
  <c r="V28" i="80" s="1"/>
  <c r="V9" i="81"/>
  <c r="V9" i="79"/>
  <c r="V28" i="79" s="1"/>
  <c r="V9" i="94"/>
  <c r="V28" i="94" s="1"/>
  <c r="V9" i="93"/>
  <c r="V28" i="93" s="1"/>
  <c r="U9" i="81"/>
  <c r="U9" i="80"/>
  <c r="U28" i="80" s="1"/>
  <c r="U9" i="79"/>
  <c r="U28" i="79" s="1"/>
  <c r="U9" i="94"/>
  <c r="U28" i="94" s="1"/>
  <c r="U9" i="93"/>
  <c r="U28" i="93" s="1"/>
  <c r="E14" i="81"/>
  <c r="E14" i="80"/>
  <c r="E33" i="80" s="1"/>
  <c r="E14" i="79"/>
  <c r="E33" i="79" s="1"/>
  <c r="E14" i="94"/>
  <c r="E33" i="94" s="1"/>
  <c r="E14" i="93"/>
  <c r="E33" i="93" s="1"/>
  <c r="G11" i="81"/>
  <c r="G11" i="80"/>
  <c r="G30" i="80" s="1"/>
  <c r="G11" i="79"/>
  <c r="G30" i="79" s="1"/>
  <c r="G11" i="94"/>
  <c r="G30" i="94" s="1"/>
  <c r="G11" i="93"/>
  <c r="G30" i="93" s="1"/>
  <c r="J11" i="81"/>
  <c r="J11" i="79"/>
  <c r="J30" i="79" s="1"/>
  <c r="J11" i="80"/>
  <c r="J30" i="80" s="1"/>
  <c r="J11" i="94"/>
  <c r="J30" i="94" s="1"/>
  <c r="J11" i="93"/>
  <c r="J30" i="93" s="1"/>
  <c r="L14" i="81"/>
  <c r="L14" i="79"/>
  <c r="L33" i="79" s="1"/>
  <c r="L14" i="80"/>
  <c r="L33" i="80" s="1"/>
  <c r="L14" i="94"/>
  <c r="L33" i="94" s="1"/>
  <c r="L14" i="93"/>
  <c r="L33" i="93" s="1"/>
  <c r="M20" i="81"/>
  <c r="M20" i="80"/>
  <c r="M39" i="80" s="1"/>
  <c r="M20" i="79"/>
  <c r="M39" i="79" s="1"/>
  <c r="M20" i="93"/>
  <c r="M39" i="93" s="1"/>
  <c r="M20" i="94"/>
  <c r="M39" i="94" s="1"/>
  <c r="N11" i="81"/>
  <c r="N11" i="80"/>
  <c r="N30" i="80" s="1"/>
  <c r="N11" i="79"/>
  <c r="N30" i="79" s="1"/>
  <c r="N11" i="94"/>
  <c r="N30" i="94" s="1"/>
  <c r="N11" i="93"/>
  <c r="N30" i="93" s="1"/>
  <c r="O11" i="81"/>
  <c r="O11" i="80"/>
  <c r="O30" i="80" s="1"/>
  <c r="O11" i="79"/>
  <c r="O30" i="79" s="1"/>
  <c r="O11" i="93"/>
  <c r="O30" i="93" s="1"/>
  <c r="O11" i="94"/>
  <c r="O30" i="94" s="1"/>
  <c r="P14" i="81"/>
  <c r="P14" i="80"/>
  <c r="P33" i="80" s="1"/>
  <c r="P14" i="79"/>
  <c r="P33" i="79" s="1"/>
  <c r="P14" i="94"/>
  <c r="P33" i="94" s="1"/>
  <c r="P14" i="93"/>
  <c r="P33" i="93" s="1"/>
  <c r="Q14" i="81"/>
  <c r="Q14" i="80"/>
  <c r="Q33" i="80" s="1"/>
  <c r="Q14" i="79"/>
  <c r="Q33" i="79" s="1"/>
  <c r="Q14" i="93"/>
  <c r="Q33" i="93" s="1"/>
  <c r="Q14" i="94"/>
  <c r="Q33" i="94" s="1"/>
  <c r="R14" i="81"/>
  <c r="R14" i="80"/>
  <c r="R33" i="80" s="1"/>
  <c r="R14" i="79"/>
  <c r="R33" i="79" s="1"/>
  <c r="R14" i="94"/>
  <c r="R33" i="94" s="1"/>
  <c r="R14" i="93"/>
  <c r="R33" i="93" s="1"/>
  <c r="S14" i="81"/>
  <c r="S14" i="80"/>
  <c r="S33" i="80" s="1"/>
  <c r="S14" i="79"/>
  <c r="S33" i="79" s="1"/>
  <c r="S14" i="94"/>
  <c r="S33" i="94" s="1"/>
  <c r="S14" i="93"/>
  <c r="S33" i="93" s="1"/>
  <c r="T20" i="81"/>
  <c r="T20" i="80"/>
  <c r="T39" i="80" s="1"/>
  <c r="T20" i="79"/>
  <c r="T39" i="79" s="1"/>
  <c r="T20" i="94"/>
  <c r="T39" i="94" s="1"/>
  <c r="T20" i="93"/>
  <c r="T39" i="93" s="1"/>
  <c r="U11" i="81"/>
  <c r="U11" i="80"/>
  <c r="U30" i="80" s="1"/>
  <c r="U11" i="79"/>
  <c r="U30" i="79" s="1"/>
  <c r="U11" i="94"/>
  <c r="U30" i="94" s="1"/>
  <c r="U11" i="93"/>
  <c r="U30" i="93" s="1"/>
  <c r="V20" i="81"/>
  <c r="V20" i="80"/>
  <c r="V39" i="80" s="1"/>
  <c r="V20" i="79"/>
  <c r="V39" i="79" s="1"/>
  <c r="V20" i="94"/>
  <c r="V39" i="94" s="1"/>
  <c r="V20" i="93"/>
  <c r="V39" i="93" s="1"/>
  <c r="W20" i="81"/>
  <c r="W20" i="80"/>
  <c r="W39" i="80" s="1"/>
  <c r="W20" i="79"/>
  <c r="W39" i="79" s="1"/>
  <c r="W20" i="94"/>
  <c r="W39" i="94" s="1"/>
  <c r="W20" i="93"/>
  <c r="W39" i="93" s="1"/>
  <c r="Y20" i="81"/>
  <c r="Y20" i="80"/>
  <c r="Y39" i="80" s="1"/>
  <c r="Y20" i="79"/>
  <c r="Y39" i="79" s="1"/>
  <c r="Y20" i="94"/>
  <c r="Y39" i="94" s="1"/>
  <c r="Y20" i="93"/>
  <c r="Y39" i="93" s="1"/>
  <c r="Z14" i="81"/>
  <c r="Z14" i="80"/>
  <c r="Z33" i="80" s="1"/>
  <c r="Z14" i="79"/>
  <c r="Z33" i="79" s="1"/>
  <c r="Z14" i="94"/>
  <c r="Z33" i="94" s="1"/>
  <c r="Z14" i="93"/>
  <c r="Z33" i="93" s="1"/>
  <c r="AA20" i="81"/>
  <c r="AA20" i="80"/>
  <c r="AA39" i="80" s="1"/>
  <c r="AA20" i="79"/>
  <c r="AA39" i="79" s="1"/>
  <c r="AA20" i="94"/>
  <c r="AA39" i="94" s="1"/>
  <c r="AA20" i="93"/>
  <c r="AA39" i="93" s="1"/>
  <c r="K9" i="81"/>
  <c r="K9" i="80"/>
  <c r="K28" i="80" s="1"/>
  <c r="K9" i="79"/>
  <c r="K28" i="79" s="1"/>
  <c r="K9" i="94"/>
  <c r="K28" i="94" s="1"/>
  <c r="K9" i="93"/>
  <c r="K28" i="93" s="1"/>
  <c r="C21" i="81"/>
  <c r="C21" i="80"/>
  <c r="C40" i="80" s="1"/>
  <c r="C21" i="79"/>
  <c r="C40" i="79" s="1"/>
  <c r="C21" i="94"/>
  <c r="C40" i="94" s="1"/>
  <c r="C21" i="93"/>
  <c r="C40" i="93" s="1"/>
  <c r="L9" i="81"/>
  <c r="L9" i="80"/>
  <c r="L28" i="80" s="1"/>
  <c r="L9" i="93"/>
  <c r="L28" i="93" s="1"/>
  <c r="L9" i="94"/>
  <c r="L28" i="94" s="1"/>
  <c r="L9" i="79"/>
  <c r="L28" i="79" s="1"/>
  <c r="G9" i="81"/>
  <c r="G9" i="80"/>
  <c r="G28" i="80" s="1"/>
  <c r="G9" i="79"/>
  <c r="G28" i="79" s="1"/>
  <c r="G9" i="94"/>
  <c r="G28" i="94" s="1"/>
  <c r="G9" i="93"/>
  <c r="G28" i="93" s="1"/>
  <c r="O9" i="81"/>
  <c r="O9" i="80"/>
  <c r="O28" i="80" s="1"/>
  <c r="O9" i="79"/>
  <c r="O28" i="79" s="1"/>
  <c r="O9" i="94"/>
  <c r="O28" i="94" s="1"/>
  <c r="O9" i="93"/>
  <c r="O28" i="93" s="1"/>
  <c r="M9" i="81"/>
  <c r="M9" i="80"/>
  <c r="M28" i="80" s="1"/>
  <c r="M9" i="79"/>
  <c r="M28" i="79" s="1"/>
  <c r="M9" i="94"/>
  <c r="M28" i="94" s="1"/>
  <c r="M9" i="93"/>
  <c r="M28" i="93" s="1"/>
  <c r="R9" i="81"/>
  <c r="R9" i="80"/>
  <c r="R28" i="80" s="1"/>
  <c r="R9" i="79"/>
  <c r="R28" i="79" s="1"/>
  <c r="R9" i="94"/>
  <c r="R28" i="94" s="1"/>
  <c r="R9" i="93"/>
  <c r="R28" i="93" s="1"/>
  <c r="E20" i="81"/>
  <c r="E20" i="80"/>
  <c r="E39" i="80" s="1"/>
  <c r="E20" i="79"/>
  <c r="E39" i="79" s="1"/>
  <c r="E20" i="93"/>
  <c r="E39" i="93" s="1"/>
  <c r="E20" i="94"/>
  <c r="E39" i="94" s="1"/>
  <c r="N14" i="80"/>
  <c r="N33" i="80" s="1"/>
  <c r="N14" i="81"/>
  <c r="N14" i="79"/>
  <c r="N33" i="79" s="1"/>
  <c r="N14" i="94"/>
  <c r="N33" i="94" s="1"/>
  <c r="N14" i="93"/>
  <c r="N33" i="93" s="1"/>
  <c r="R17" i="81"/>
  <c r="R17" i="80"/>
  <c r="R36" i="80" s="1"/>
  <c r="R17" i="79"/>
  <c r="R36" i="79" s="1"/>
  <c r="R17" i="94"/>
  <c r="R36" i="94" s="1"/>
  <c r="R17" i="93"/>
  <c r="R36" i="93" s="1"/>
  <c r="T17" i="81"/>
  <c r="T17" i="80"/>
  <c r="T36" i="80" s="1"/>
  <c r="T17" i="79"/>
  <c r="T36" i="79" s="1"/>
  <c r="T17" i="94"/>
  <c r="T36" i="94" s="1"/>
  <c r="T17" i="93"/>
  <c r="T36" i="93" s="1"/>
  <c r="Y17" i="81"/>
  <c r="Y17" i="80"/>
  <c r="Y36" i="80" s="1"/>
  <c r="Y17" i="79"/>
  <c r="Y36" i="79" s="1"/>
  <c r="Y17" i="94"/>
  <c r="Y36" i="94" s="1"/>
  <c r="Y17" i="93"/>
  <c r="Y36" i="93" s="1"/>
  <c r="Z17" i="81"/>
  <c r="Z17" i="79"/>
  <c r="Z36" i="79" s="1"/>
  <c r="Z17" i="80"/>
  <c r="Z36" i="80" s="1"/>
  <c r="Z17" i="94"/>
  <c r="Z36" i="94" s="1"/>
  <c r="Z17" i="93"/>
  <c r="Z36" i="93" s="1"/>
  <c r="K20" i="81"/>
  <c r="K20" i="80"/>
  <c r="K39" i="80" s="1"/>
  <c r="K20" i="79"/>
  <c r="K39" i="79" s="1"/>
  <c r="K20" i="94"/>
  <c r="K39" i="94" s="1"/>
  <c r="K20" i="93"/>
  <c r="K39" i="93" s="1"/>
  <c r="C15" i="81"/>
  <c r="C15" i="80"/>
  <c r="C34" i="80" s="1"/>
  <c r="C15" i="79"/>
  <c r="C34" i="79" s="1"/>
  <c r="C15" i="94"/>
  <c r="C34" i="94" s="1"/>
  <c r="C15" i="93"/>
  <c r="C34" i="93" s="1"/>
  <c r="AA9" i="80"/>
  <c r="AA28" i="80" s="1"/>
  <c r="AA9" i="81"/>
  <c r="AA9" i="79"/>
  <c r="AA28" i="79" s="1"/>
  <c r="AA9" i="94"/>
  <c r="AA28" i="94" s="1"/>
  <c r="AA9" i="93"/>
  <c r="AA28" i="93" s="1"/>
  <c r="J9" i="81"/>
  <c r="J9" i="80"/>
  <c r="J28" i="80" s="1"/>
  <c r="J9" i="79"/>
  <c r="J28" i="79" s="1"/>
  <c r="J9" i="94"/>
  <c r="J28" i="94" s="1"/>
  <c r="J9" i="93"/>
  <c r="J28" i="93" s="1"/>
  <c r="D11" i="81"/>
  <c r="D11" i="80"/>
  <c r="D30" i="80" s="1"/>
  <c r="D11" i="79"/>
  <c r="D30" i="79" s="1"/>
  <c r="D11" i="94"/>
  <c r="D30" i="94" s="1"/>
  <c r="D11" i="93"/>
  <c r="D30" i="93" s="1"/>
  <c r="F14" i="81"/>
  <c r="F14" i="80"/>
  <c r="F33" i="80" s="1"/>
  <c r="F14" i="79"/>
  <c r="F33" i="79" s="1"/>
  <c r="F14" i="94"/>
  <c r="F33" i="94" s="1"/>
  <c r="F14" i="93"/>
  <c r="F33" i="93" s="1"/>
  <c r="J20" i="81"/>
  <c r="J20" i="80"/>
  <c r="J39" i="80" s="1"/>
  <c r="J20" i="79"/>
  <c r="J39" i="79" s="1"/>
  <c r="J20" i="94"/>
  <c r="J39" i="94" s="1"/>
  <c r="J20" i="93"/>
  <c r="J39" i="93" s="1"/>
  <c r="L20" i="81"/>
  <c r="L20" i="80"/>
  <c r="L39" i="80" s="1"/>
  <c r="L20" i="79"/>
  <c r="L39" i="79" s="1"/>
  <c r="L20" i="94"/>
  <c r="L39" i="94" s="1"/>
  <c r="L20" i="93"/>
  <c r="L39" i="93" s="1"/>
  <c r="N20" i="81"/>
  <c r="N20" i="80"/>
  <c r="N39" i="80" s="1"/>
  <c r="N20" i="79"/>
  <c r="N39" i="79" s="1"/>
  <c r="N20" i="94"/>
  <c r="N39" i="94" s="1"/>
  <c r="N20" i="93"/>
  <c r="N39" i="93" s="1"/>
  <c r="P20" i="81"/>
  <c r="P20" i="80"/>
  <c r="P39" i="80" s="1"/>
  <c r="P20" i="79"/>
  <c r="P39" i="79" s="1"/>
  <c r="P20" i="94"/>
  <c r="P39" i="94" s="1"/>
  <c r="P20" i="93"/>
  <c r="P39" i="93" s="1"/>
  <c r="R20" i="81"/>
  <c r="R20" i="80"/>
  <c r="R39" i="80" s="1"/>
  <c r="R20" i="79"/>
  <c r="R39" i="79" s="1"/>
  <c r="R20" i="94"/>
  <c r="R39" i="94" s="1"/>
  <c r="R20" i="93"/>
  <c r="R39" i="93" s="1"/>
  <c r="T14" i="81"/>
  <c r="T14" i="80"/>
  <c r="T33" i="80" s="1"/>
  <c r="T14" i="79"/>
  <c r="T33" i="79" s="1"/>
  <c r="T14" i="94"/>
  <c r="T33" i="94" s="1"/>
  <c r="T14" i="93"/>
  <c r="T33" i="93" s="1"/>
  <c r="W14" i="81"/>
  <c r="W14" i="80"/>
  <c r="W33" i="80" s="1"/>
  <c r="W14" i="79"/>
  <c r="W33" i="79" s="1"/>
  <c r="W14" i="94"/>
  <c r="W33" i="94" s="1"/>
  <c r="W14" i="93"/>
  <c r="W33" i="93" s="1"/>
  <c r="Z20" i="81"/>
  <c r="Z20" i="80"/>
  <c r="Z39" i="80" s="1"/>
  <c r="Z20" i="79"/>
  <c r="Z39" i="79" s="1"/>
  <c r="Z20" i="94"/>
  <c r="Z39" i="94" s="1"/>
  <c r="Z20" i="93"/>
  <c r="Z39" i="93" s="1"/>
  <c r="P9" i="81"/>
  <c r="P9" i="80"/>
  <c r="P28" i="80" s="1"/>
  <c r="P9" i="79"/>
  <c r="P28" i="79" s="1"/>
  <c r="P9" i="94"/>
  <c r="P28" i="94" s="1"/>
  <c r="P9" i="93"/>
  <c r="P28" i="93" s="1"/>
  <c r="Z9" i="81"/>
  <c r="Z9" i="80"/>
  <c r="Z28" i="80" s="1"/>
  <c r="Z9" i="79"/>
  <c r="Z28" i="79" s="1"/>
  <c r="Z9" i="94"/>
  <c r="Z28" i="94" s="1"/>
  <c r="Z9" i="93"/>
  <c r="Z28" i="93" s="1"/>
  <c r="D14" i="81"/>
  <c r="D14" i="80"/>
  <c r="D33" i="80" s="1"/>
  <c r="D14" i="79"/>
  <c r="D33" i="79" s="1"/>
  <c r="D14" i="94"/>
  <c r="D33" i="94" s="1"/>
  <c r="D14" i="93"/>
  <c r="D33" i="93" s="1"/>
  <c r="F11" i="81"/>
  <c r="F11" i="80"/>
  <c r="F30" i="80" s="1"/>
  <c r="F11" i="79"/>
  <c r="F30" i="79" s="1"/>
  <c r="F11" i="94"/>
  <c r="F30" i="94" s="1"/>
  <c r="F11" i="93"/>
  <c r="F30" i="93" s="1"/>
  <c r="D17" i="81"/>
  <c r="D17" i="79"/>
  <c r="D36" i="79" s="1"/>
  <c r="D17" i="94"/>
  <c r="D36" i="94" s="1"/>
  <c r="D17" i="93"/>
  <c r="D36" i="93" s="1"/>
  <c r="D17" i="80"/>
  <c r="D36" i="80" s="1"/>
  <c r="E17" i="81"/>
  <c r="E17" i="80"/>
  <c r="E36" i="80" s="1"/>
  <c r="E17" i="79"/>
  <c r="E36" i="79" s="1"/>
  <c r="E17" i="94"/>
  <c r="E36" i="94" s="1"/>
  <c r="E17" i="93"/>
  <c r="E36" i="93" s="1"/>
  <c r="F17" i="80"/>
  <c r="F36" i="80" s="1"/>
  <c r="F17" i="79"/>
  <c r="F36" i="79" s="1"/>
  <c r="F17" i="81"/>
  <c r="F17" i="94"/>
  <c r="F36" i="94" s="1"/>
  <c r="F17" i="93"/>
  <c r="F36" i="93" s="1"/>
  <c r="G17" i="81"/>
  <c r="G17" i="80"/>
  <c r="G36" i="80" s="1"/>
  <c r="G17" i="79"/>
  <c r="G36" i="79" s="1"/>
  <c r="G17" i="94"/>
  <c r="G36" i="94" s="1"/>
  <c r="G17" i="93"/>
  <c r="G36" i="93" s="1"/>
  <c r="J17" i="81"/>
  <c r="J17" i="80"/>
  <c r="J36" i="80" s="1"/>
  <c r="J17" i="79"/>
  <c r="J36" i="79" s="1"/>
  <c r="J17" i="94"/>
  <c r="J36" i="94" s="1"/>
  <c r="J17" i="93"/>
  <c r="J36" i="93" s="1"/>
  <c r="L11" i="81"/>
  <c r="L11" i="80"/>
  <c r="L30" i="80" s="1"/>
  <c r="L11" i="79"/>
  <c r="L30" i="79" s="1"/>
  <c r="L11" i="94"/>
  <c r="L30" i="94" s="1"/>
  <c r="L11" i="93"/>
  <c r="L30" i="93" s="1"/>
  <c r="M11" i="81"/>
  <c r="M11" i="80"/>
  <c r="M30" i="80" s="1"/>
  <c r="M11" i="94"/>
  <c r="M30" i="94" s="1"/>
  <c r="M11" i="93"/>
  <c r="M30" i="93" s="1"/>
  <c r="M11" i="79"/>
  <c r="M30" i="79" s="1"/>
  <c r="N17" i="81"/>
  <c r="N17" i="80"/>
  <c r="N36" i="80" s="1"/>
  <c r="N17" i="79"/>
  <c r="N36" i="79" s="1"/>
  <c r="N17" i="94"/>
  <c r="N36" i="94" s="1"/>
  <c r="N17" i="93"/>
  <c r="N36" i="93" s="1"/>
  <c r="O17" i="81"/>
  <c r="O17" i="80"/>
  <c r="O36" i="80" s="1"/>
  <c r="O17" i="79"/>
  <c r="O36" i="79" s="1"/>
  <c r="O17" i="93"/>
  <c r="O36" i="93" s="1"/>
  <c r="O17" i="94"/>
  <c r="O36" i="94" s="1"/>
  <c r="P11" i="81"/>
  <c r="P11" i="80"/>
  <c r="P30" i="80" s="1"/>
  <c r="P11" i="79"/>
  <c r="P30" i="79" s="1"/>
  <c r="P11" i="94"/>
  <c r="P30" i="94" s="1"/>
  <c r="P11" i="93"/>
  <c r="P30" i="93" s="1"/>
  <c r="Q11" i="81"/>
  <c r="Q11" i="80"/>
  <c r="Q30" i="80" s="1"/>
  <c r="Q11" i="79"/>
  <c r="Q30" i="79" s="1"/>
  <c r="Q11" i="94"/>
  <c r="Q30" i="94" s="1"/>
  <c r="Q11" i="93"/>
  <c r="Q30" i="93" s="1"/>
  <c r="R11" i="81"/>
  <c r="R11" i="80"/>
  <c r="R30" i="80" s="1"/>
  <c r="R11" i="79"/>
  <c r="R30" i="79" s="1"/>
  <c r="R11" i="94"/>
  <c r="R30" i="94" s="1"/>
  <c r="R11" i="93"/>
  <c r="R30" i="93" s="1"/>
  <c r="S11" i="81"/>
  <c r="S11" i="80"/>
  <c r="S30" i="80" s="1"/>
  <c r="S11" i="79"/>
  <c r="S30" i="79" s="1"/>
  <c r="S11" i="94"/>
  <c r="S30" i="94" s="1"/>
  <c r="S11" i="93"/>
  <c r="S30" i="93" s="1"/>
  <c r="T11" i="81"/>
  <c r="T11" i="80"/>
  <c r="T30" i="80" s="1"/>
  <c r="T11" i="79"/>
  <c r="T30" i="79" s="1"/>
  <c r="T11" i="94"/>
  <c r="T30" i="94" s="1"/>
  <c r="T11" i="93"/>
  <c r="T30" i="93" s="1"/>
  <c r="U17" i="81"/>
  <c r="U17" i="80"/>
  <c r="U36" i="80" s="1"/>
  <c r="U17" i="79"/>
  <c r="U36" i="79" s="1"/>
  <c r="U17" i="94"/>
  <c r="U36" i="94" s="1"/>
  <c r="U17" i="93"/>
  <c r="U36" i="93" s="1"/>
  <c r="V11" i="81"/>
  <c r="V11" i="80"/>
  <c r="V30" i="80" s="1"/>
  <c r="V11" i="79"/>
  <c r="V30" i="79" s="1"/>
  <c r="V11" i="94"/>
  <c r="V30" i="94" s="1"/>
  <c r="V11" i="93"/>
  <c r="V30" i="93" s="1"/>
  <c r="W11" i="80"/>
  <c r="W30" i="80" s="1"/>
  <c r="W11" i="79"/>
  <c r="W30" i="79" s="1"/>
  <c r="W11" i="81"/>
  <c r="W11" i="94"/>
  <c r="W30" i="94" s="1"/>
  <c r="W11" i="93"/>
  <c r="W30" i="93" s="1"/>
  <c r="Y11" i="81"/>
  <c r="Y11" i="80"/>
  <c r="Y30" i="80" s="1"/>
  <c r="Y11" i="79"/>
  <c r="Y30" i="79" s="1"/>
  <c r="Y11" i="94"/>
  <c r="Y30" i="94" s="1"/>
  <c r="Y11" i="93"/>
  <c r="Y30" i="93" s="1"/>
  <c r="Z11" i="81"/>
  <c r="Z11" i="80"/>
  <c r="Z30" i="80" s="1"/>
  <c r="Z11" i="79"/>
  <c r="Z30" i="79" s="1"/>
  <c r="Z11" i="94"/>
  <c r="Z30" i="94" s="1"/>
  <c r="Z11" i="93"/>
  <c r="Z30" i="93" s="1"/>
  <c r="AA11" i="81"/>
  <c r="AA11" i="80"/>
  <c r="AA30" i="80" s="1"/>
  <c r="AA11" i="79"/>
  <c r="AA30" i="79" s="1"/>
  <c r="AA11" i="93"/>
  <c r="AA30" i="93" s="1"/>
  <c r="AA11" i="94"/>
  <c r="AA30" i="94" s="1"/>
  <c r="K14" i="81"/>
  <c r="K14" i="80"/>
  <c r="K33" i="80" s="1"/>
  <c r="K14" i="79"/>
  <c r="K33" i="79" s="1"/>
  <c r="K14" i="94"/>
  <c r="K33" i="94" s="1"/>
  <c r="K14" i="93"/>
  <c r="K33" i="93" s="1"/>
  <c r="Y9" i="81"/>
  <c r="Y9" i="79"/>
  <c r="Y28" i="79" s="1"/>
  <c r="Y9" i="80"/>
  <c r="Y28" i="80" s="1"/>
  <c r="Y9" i="94"/>
  <c r="Y28" i="94" s="1"/>
  <c r="Y9" i="93"/>
  <c r="Y28" i="93" s="1"/>
  <c r="F9" i="80"/>
  <c r="F28" i="80" s="1"/>
  <c r="F9" i="81"/>
  <c r="F9" i="79"/>
  <c r="F28" i="79" s="1"/>
  <c r="F9" i="93"/>
  <c r="F28" i="93" s="1"/>
  <c r="F9" i="94"/>
  <c r="F28" i="94" s="1"/>
  <c r="C18" i="81"/>
  <c r="C18" i="80"/>
  <c r="C37" i="80" s="1"/>
  <c r="C18" i="79"/>
  <c r="C37" i="79" s="1"/>
  <c r="C18" i="94"/>
  <c r="C37" i="94" s="1"/>
  <c r="C18" i="93"/>
  <c r="C37" i="93" s="1"/>
  <c r="D9" i="81"/>
  <c r="D9" i="80"/>
  <c r="D28" i="80" s="1"/>
  <c r="D9" i="79"/>
  <c r="D28" i="79" s="1"/>
  <c r="D9" i="93"/>
  <c r="D28" i="93" s="1"/>
  <c r="D9" i="94"/>
  <c r="D28" i="94" s="1"/>
  <c r="C12" i="81"/>
  <c r="C12" i="80"/>
  <c r="C31" i="80" s="1"/>
  <c r="C12" i="79"/>
  <c r="C31" i="79" s="1"/>
  <c r="C12" i="94"/>
  <c r="C31" i="94" s="1"/>
  <c r="C12" i="93"/>
  <c r="C31" i="93" s="1"/>
  <c r="N9" i="81"/>
  <c r="N9" i="80"/>
  <c r="N28" i="80" s="1"/>
  <c r="N9" i="79"/>
  <c r="N28" i="79" s="1"/>
  <c r="N9" i="94"/>
  <c r="N28" i="94" s="1"/>
  <c r="N9" i="93"/>
  <c r="N28" i="93" s="1"/>
  <c r="F20" i="81"/>
  <c r="F20" i="80"/>
  <c r="F39" i="80" s="1"/>
  <c r="F20" i="79"/>
  <c r="F39" i="79" s="1"/>
  <c r="F20" i="94"/>
  <c r="F39" i="94" s="1"/>
  <c r="F20" i="93"/>
  <c r="F39" i="93" s="1"/>
  <c r="L17" i="81"/>
  <c r="L17" i="80"/>
  <c r="L36" i="80" s="1"/>
  <c r="L17" i="79"/>
  <c r="L36" i="79" s="1"/>
  <c r="L17" i="94"/>
  <c r="L36" i="94" s="1"/>
  <c r="L17" i="93"/>
  <c r="L36" i="93" s="1"/>
  <c r="P17" i="81"/>
  <c r="P17" i="80"/>
  <c r="P36" i="80" s="1"/>
  <c r="P17" i="79"/>
  <c r="P36" i="79" s="1"/>
  <c r="P17" i="94"/>
  <c r="P36" i="94" s="1"/>
  <c r="P17" i="93"/>
  <c r="P36" i="93" s="1"/>
  <c r="U20" i="81"/>
  <c r="U20" i="80"/>
  <c r="U39" i="80" s="1"/>
  <c r="U20" i="79"/>
  <c r="U39" i="79" s="1"/>
  <c r="U20" i="93"/>
  <c r="U39" i="93" s="1"/>
  <c r="U20" i="94"/>
  <c r="U39" i="94" s="1"/>
  <c r="T9" i="81"/>
  <c r="T9" i="80"/>
  <c r="T28" i="80" s="1"/>
  <c r="T9" i="79"/>
  <c r="T28" i="79" s="1"/>
  <c r="T9" i="93"/>
  <c r="T28" i="93" s="1"/>
  <c r="T9" i="94"/>
  <c r="T28" i="94" s="1"/>
  <c r="D20" i="81"/>
  <c r="D20" i="80"/>
  <c r="D39" i="80" s="1"/>
  <c r="D20" i="79"/>
  <c r="D39" i="79" s="1"/>
  <c r="D20" i="94"/>
  <c r="D39" i="94" s="1"/>
  <c r="D20" i="93"/>
  <c r="D39" i="93" s="1"/>
  <c r="J14" i="81"/>
  <c r="J14" i="80"/>
  <c r="J33" i="80" s="1"/>
  <c r="J14" i="79"/>
  <c r="J33" i="79" s="1"/>
  <c r="J14" i="94"/>
  <c r="J33" i="94" s="1"/>
  <c r="J14" i="93"/>
  <c r="J33" i="93" s="1"/>
  <c r="M17" i="81"/>
  <c r="M17" i="80"/>
  <c r="M36" i="80" s="1"/>
  <c r="M17" i="79"/>
  <c r="M36" i="79" s="1"/>
  <c r="M17" i="94"/>
  <c r="M36" i="94" s="1"/>
  <c r="M17" i="93"/>
  <c r="M36" i="93" s="1"/>
  <c r="Q17" i="81"/>
  <c r="Q17" i="80"/>
  <c r="Q36" i="80" s="1"/>
  <c r="Q17" i="94"/>
  <c r="Q36" i="94" s="1"/>
  <c r="Q17" i="79"/>
  <c r="Q36" i="79" s="1"/>
  <c r="Q17" i="93"/>
  <c r="Q36" i="93" s="1"/>
  <c r="W17" i="81"/>
  <c r="W17" i="80"/>
  <c r="W36" i="80" s="1"/>
  <c r="W17" i="79"/>
  <c r="W36" i="79" s="1"/>
  <c r="W17" i="94"/>
  <c r="W36" i="94" s="1"/>
  <c r="W17" i="93"/>
  <c r="W36" i="93" s="1"/>
  <c r="E9" i="81"/>
  <c r="E9" i="80"/>
  <c r="E28" i="80" s="1"/>
  <c r="E9" i="79"/>
  <c r="E28" i="79" s="1"/>
  <c r="E9" i="94"/>
  <c r="E28" i="94" s="1"/>
  <c r="E9" i="93"/>
  <c r="E28" i="93" s="1"/>
  <c r="Q20" i="81"/>
  <c r="Q20" i="80"/>
  <c r="Q39" i="80" s="1"/>
  <c r="Q20" i="79"/>
  <c r="Q39" i="79" s="1"/>
  <c r="Q20" i="93"/>
  <c r="Q39" i="93" s="1"/>
  <c r="Q20" i="94"/>
  <c r="Q39" i="94" s="1"/>
  <c r="S9" i="81"/>
  <c r="S9" i="80"/>
  <c r="S28" i="80" s="1"/>
  <c r="S9" i="79"/>
  <c r="S28" i="79" s="1"/>
  <c r="S9" i="94"/>
  <c r="S28" i="94" s="1"/>
  <c r="S9" i="93"/>
  <c r="S28" i="93" s="1"/>
  <c r="B8" i="94"/>
  <c r="B27" i="94" s="1"/>
  <c r="F8" i="90"/>
  <c r="F22" i="90" s="1"/>
  <c r="F8" i="89"/>
  <c r="F22" i="89" s="1"/>
  <c r="B8" i="93"/>
  <c r="B27" i="93" s="1"/>
  <c r="B12" i="3"/>
  <c r="E12" i="3"/>
  <c r="J12" i="3"/>
  <c r="O15" i="3"/>
  <c r="Q15" i="3"/>
  <c r="T21" i="3"/>
  <c r="U12" i="3"/>
  <c r="Y21" i="3"/>
  <c r="F21" i="3"/>
  <c r="B18" i="3"/>
  <c r="E18" i="3"/>
  <c r="H12" i="3"/>
  <c r="I12" i="3"/>
  <c r="J18" i="3"/>
  <c r="K18" i="3"/>
  <c r="O12" i="3"/>
  <c r="P12" i="3"/>
  <c r="Q12" i="3"/>
  <c r="R12" i="3"/>
  <c r="T12" i="3"/>
  <c r="U18" i="3"/>
  <c r="V12" i="3"/>
  <c r="W12" i="3"/>
  <c r="Y12" i="3"/>
  <c r="Z12" i="3"/>
  <c r="AA12" i="3"/>
  <c r="F15" i="3"/>
  <c r="F12" i="3"/>
  <c r="I21" i="3"/>
  <c r="P15" i="3"/>
  <c r="V21" i="3"/>
  <c r="Z15" i="3"/>
  <c r="B15" i="3"/>
  <c r="H18" i="3"/>
  <c r="O18" i="3"/>
  <c r="R18" i="3"/>
  <c r="U21" i="3"/>
  <c r="W18" i="3"/>
  <c r="Y18" i="3"/>
  <c r="Z18" i="3"/>
  <c r="AA18" i="3"/>
  <c r="H15" i="3"/>
  <c r="K12" i="3"/>
  <c r="R15" i="3"/>
  <c r="W21" i="3"/>
  <c r="AA21" i="3"/>
  <c r="F8" i="82"/>
  <c r="F22" i="82" s="1"/>
  <c r="F8" i="83"/>
  <c r="F22" i="83" s="1"/>
  <c r="B8" i="81"/>
  <c r="B8" i="79"/>
  <c r="B27" i="79" s="1"/>
  <c r="B8" i="80"/>
  <c r="B27" i="80" s="1"/>
  <c r="E15" i="3"/>
  <c r="I18" i="3"/>
  <c r="J15" i="3"/>
  <c r="K15" i="3"/>
  <c r="P18" i="3"/>
  <c r="Q18" i="3"/>
  <c r="T18" i="3"/>
  <c r="V18" i="3"/>
  <c r="B21" i="3"/>
  <c r="E21" i="3"/>
  <c r="F18" i="3"/>
  <c r="H21" i="3"/>
  <c r="I15" i="3"/>
  <c r="J21" i="3"/>
  <c r="K21" i="3"/>
  <c r="O21" i="3"/>
  <c r="P21" i="3"/>
  <c r="Q21" i="3"/>
  <c r="R21" i="3"/>
  <c r="T15" i="3"/>
  <c r="U15" i="3"/>
  <c r="V15" i="3"/>
  <c r="W15" i="3"/>
  <c r="Y15" i="3"/>
  <c r="Z21" i="3"/>
  <c r="AA15" i="3"/>
  <c r="G18" i="104" l="1"/>
  <c r="G36" i="104" s="1"/>
  <c r="G18" i="102"/>
  <c r="G36" i="102" s="1"/>
  <c r="G18" i="101"/>
  <c r="G37" i="101" s="1"/>
  <c r="G18" i="99"/>
  <c r="G18" i="103"/>
  <c r="G36" i="103" s="1"/>
  <c r="G15" i="104"/>
  <c r="G33" i="104" s="1"/>
  <c r="G15" i="102"/>
  <c r="G33" i="102" s="1"/>
  <c r="G15" i="101"/>
  <c r="G34" i="101" s="1"/>
  <c r="G15" i="99"/>
  <c r="G15" i="103"/>
  <c r="G33" i="103" s="1"/>
  <c r="F12" i="104"/>
  <c r="F30" i="104" s="1"/>
  <c r="F12" i="102"/>
  <c r="F30" i="102" s="1"/>
  <c r="F12" i="103"/>
  <c r="F30" i="103" s="1"/>
  <c r="F12" i="101"/>
  <c r="F31" i="101" s="1"/>
  <c r="F12" i="99"/>
  <c r="F21" i="104"/>
  <c r="F39" i="104" s="1"/>
  <c r="F21" i="102"/>
  <c r="F39" i="102" s="1"/>
  <c r="F21" i="103"/>
  <c r="F39" i="103" s="1"/>
  <c r="F21" i="101"/>
  <c r="F40" i="101" s="1"/>
  <c r="F21" i="99"/>
  <c r="D15" i="101"/>
  <c r="D34" i="101" s="1"/>
  <c r="D15" i="99"/>
  <c r="D15" i="103"/>
  <c r="D33" i="103" s="1"/>
  <c r="D15" i="104"/>
  <c r="D33" i="104" s="1"/>
  <c r="D15" i="102"/>
  <c r="D33" i="102" s="1"/>
  <c r="F18" i="104"/>
  <c r="F36" i="104" s="1"/>
  <c r="F18" i="102"/>
  <c r="F36" i="102" s="1"/>
  <c r="F18" i="103"/>
  <c r="F36" i="103" s="1"/>
  <c r="F18" i="101"/>
  <c r="F37" i="101" s="1"/>
  <c r="F18" i="99"/>
  <c r="H15" i="104"/>
  <c r="H33" i="104" s="1"/>
  <c r="H15" i="102"/>
  <c r="H33" i="102" s="1"/>
  <c r="H15" i="101"/>
  <c r="H34" i="101" s="1"/>
  <c r="H15" i="99"/>
  <c r="H15" i="103"/>
  <c r="H33" i="103" s="1"/>
  <c r="C15" i="104"/>
  <c r="C33" i="104" s="1"/>
  <c r="C15" i="102"/>
  <c r="C33" i="102" s="1"/>
  <c r="C15" i="101"/>
  <c r="C34" i="101" s="1"/>
  <c r="C15" i="99"/>
  <c r="C15" i="103"/>
  <c r="C33" i="103" s="1"/>
  <c r="H21" i="104"/>
  <c r="H39" i="104" s="1"/>
  <c r="H21" i="102"/>
  <c r="H39" i="102" s="1"/>
  <c r="H21" i="101"/>
  <c r="H40" i="101" s="1"/>
  <c r="H21" i="99"/>
  <c r="H21" i="103"/>
  <c r="H39" i="103" s="1"/>
  <c r="D18" i="103"/>
  <c r="D36" i="103" s="1"/>
  <c r="D18" i="101"/>
  <c r="D37" i="101" s="1"/>
  <c r="D18" i="99"/>
  <c r="D18" i="104"/>
  <c r="D36" i="104" s="1"/>
  <c r="D18" i="102"/>
  <c r="D36" i="102" s="1"/>
  <c r="C12" i="104"/>
  <c r="C30" i="104" s="1"/>
  <c r="C12" i="102"/>
  <c r="C30" i="102" s="1"/>
  <c r="C12" i="101"/>
  <c r="C31" i="101" s="1"/>
  <c r="C12" i="99"/>
  <c r="C12" i="103"/>
  <c r="C30" i="103" s="1"/>
  <c r="F15" i="104"/>
  <c r="F33" i="104" s="1"/>
  <c r="F15" i="102"/>
  <c r="F33" i="102" s="1"/>
  <c r="F15" i="103"/>
  <c r="F33" i="103" s="1"/>
  <c r="F15" i="101"/>
  <c r="F34" i="101" s="1"/>
  <c r="F15" i="99"/>
  <c r="C18" i="104"/>
  <c r="C36" i="104" s="1"/>
  <c r="C18" i="102"/>
  <c r="C36" i="102" s="1"/>
  <c r="C18" i="101"/>
  <c r="C37" i="101" s="1"/>
  <c r="C18" i="99"/>
  <c r="C18" i="103"/>
  <c r="C36" i="103" s="1"/>
  <c r="C21" i="104"/>
  <c r="C39" i="104" s="1"/>
  <c r="C21" i="102"/>
  <c r="C39" i="102" s="1"/>
  <c r="C21" i="101"/>
  <c r="C40" i="101" s="1"/>
  <c r="C21" i="99"/>
  <c r="C21" i="103"/>
  <c r="C39" i="103" s="1"/>
  <c r="D12" i="103"/>
  <c r="D30" i="103" s="1"/>
  <c r="D12" i="101"/>
  <c r="D31" i="101" s="1"/>
  <c r="D12" i="99"/>
  <c r="D12" i="104"/>
  <c r="D30" i="104" s="1"/>
  <c r="D12" i="102"/>
  <c r="D30" i="102" s="1"/>
  <c r="H12" i="103"/>
  <c r="H30" i="103" s="1"/>
  <c r="H12" i="104"/>
  <c r="H30" i="104" s="1"/>
  <c r="H12" i="102"/>
  <c r="H30" i="102" s="1"/>
  <c r="H12" i="101"/>
  <c r="H31" i="101" s="1"/>
  <c r="H12" i="99"/>
  <c r="G21" i="104"/>
  <c r="G39" i="104" s="1"/>
  <c r="G21" i="102"/>
  <c r="G39" i="102" s="1"/>
  <c r="G21" i="101"/>
  <c r="G40" i="101" s="1"/>
  <c r="G21" i="99"/>
  <c r="G21" i="103"/>
  <c r="G39" i="103" s="1"/>
  <c r="D21" i="101"/>
  <c r="D40" i="101" s="1"/>
  <c r="D21" i="99"/>
  <c r="D21" i="104"/>
  <c r="D39" i="104" s="1"/>
  <c r="D21" i="102"/>
  <c r="D39" i="102" s="1"/>
  <c r="D21" i="103"/>
  <c r="D39" i="103" s="1"/>
  <c r="H18" i="103"/>
  <c r="H36" i="103" s="1"/>
  <c r="H18" i="104"/>
  <c r="H36" i="104" s="1"/>
  <c r="H18" i="102"/>
  <c r="H36" i="102" s="1"/>
  <c r="H18" i="101"/>
  <c r="H37" i="101" s="1"/>
  <c r="H18" i="99"/>
  <c r="G12" i="104"/>
  <c r="G30" i="104" s="1"/>
  <c r="G12" i="102"/>
  <c r="G30" i="102" s="1"/>
  <c r="G12" i="101"/>
  <c r="G31" i="101" s="1"/>
  <c r="G12" i="99"/>
  <c r="G12" i="103"/>
  <c r="G30" i="103" s="1"/>
  <c r="B21" i="102"/>
  <c r="B39" i="102" s="1"/>
  <c r="B21" i="101"/>
  <c r="B40" i="101" s="1"/>
  <c r="B21" i="103"/>
  <c r="B39" i="103" s="1"/>
  <c r="B21" i="104"/>
  <c r="B39" i="104" s="1"/>
  <c r="B21" i="99"/>
  <c r="B15" i="102"/>
  <c r="B33" i="102" s="1"/>
  <c r="B15" i="101"/>
  <c r="B34" i="101" s="1"/>
  <c r="B15" i="103"/>
  <c r="B33" i="103" s="1"/>
  <c r="B15" i="99"/>
  <c r="B15" i="104"/>
  <c r="B33" i="104" s="1"/>
  <c r="B18" i="102"/>
  <c r="B36" i="102" s="1"/>
  <c r="B18" i="103"/>
  <c r="B36" i="103" s="1"/>
  <c r="B18" i="101"/>
  <c r="B37" i="101" s="1"/>
  <c r="B18" i="104"/>
  <c r="B36" i="104" s="1"/>
  <c r="B18" i="99"/>
  <c r="B12" i="102"/>
  <c r="B30" i="102" s="1"/>
  <c r="B12" i="103"/>
  <c r="B30" i="103" s="1"/>
  <c r="B12" i="101"/>
  <c r="B31" i="101" s="1"/>
  <c r="B12" i="104"/>
  <c r="B30" i="104" s="1"/>
  <c r="B12" i="99"/>
  <c r="B15" i="68"/>
  <c r="B34" i="68" s="1"/>
  <c r="B15" i="69"/>
  <c r="B34" i="69" s="1"/>
  <c r="B15" i="91"/>
  <c r="B34" i="91" s="1"/>
  <c r="B15" i="92"/>
  <c r="B34" i="92" s="1"/>
  <c r="B15" i="54"/>
  <c r="B34" i="54" s="1"/>
  <c r="B15" i="12"/>
  <c r="B34" i="12" s="1"/>
  <c r="B15" i="87"/>
  <c r="B34" i="87" s="1"/>
  <c r="B15" i="88"/>
  <c r="B34" i="88" s="1"/>
  <c r="B15" i="95"/>
  <c r="B33" i="95" s="1"/>
  <c r="B15" i="96"/>
  <c r="B33" i="96" s="1"/>
  <c r="B15" i="97"/>
  <c r="B33" i="97" s="1"/>
  <c r="B15" i="24"/>
  <c r="B34" i="24" s="1"/>
  <c r="B15" i="98"/>
  <c r="B18" i="68"/>
  <c r="B37" i="68" s="1"/>
  <c r="B18" i="69"/>
  <c r="B37" i="69" s="1"/>
  <c r="B18" i="91"/>
  <c r="B37" i="91" s="1"/>
  <c r="B18" i="92"/>
  <c r="B37" i="92" s="1"/>
  <c r="B18" i="54"/>
  <c r="B37" i="54" s="1"/>
  <c r="B18" i="12"/>
  <c r="B37" i="12" s="1"/>
  <c r="B18" i="87"/>
  <c r="B37" i="87" s="1"/>
  <c r="B18" i="88"/>
  <c r="B37" i="88" s="1"/>
  <c r="B18" i="95"/>
  <c r="B36" i="95" s="1"/>
  <c r="B18" i="96"/>
  <c r="B36" i="96" s="1"/>
  <c r="B18" i="97"/>
  <c r="B36" i="97" s="1"/>
  <c r="B18" i="24"/>
  <c r="B37" i="24" s="1"/>
  <c r="B18" i="98"/>
  <c r="B12" i="68"/>
  <c r="B31" i="68" s="1"/>
  <c r="B12" i="69"/>
  <c r="B31" i="69" s="1"/>
  <c r="B12" i="91"/>
  <c r="B31" i="91" s="1"/>
  <c r="B12" i="92"/>
  <c r="B31" i="92" s="1"/>
  <c r="B12" i="54"/>
  <c r="B31" i="54" s="1"/>
  <c r="B12" i="12"/>
  <c r="B31" i="12" s="1"/>
  <c r="B12" i="87"/>
  <c r="B31" i="87" s="1"/>
  <c r="B12" i="88"/>
  <c r="B31" i="88" s="1"/>
  <c r="B12" i="95"/>
  <c r="B30" i="95" s="1"/>
  <c r="B12" i="96"/>
  <c r="B30" i="96" s="1"/>
  <c r="B12" i="97"/>
  <c r="B30" i="97" s="1"/>
  <c r="B12" i="24"/>
  <c r="B31" i="24" s="1"/>
  <c r="B12" i="98"/>
  <c r="B21" i="68"/>
  <c r="B40" i="68" s="1"/>
  <c r="B21" i="69"/>
  <c r="B40" i="69" s="1"/>
  <c r="B21" i="91"/>
  <c r="B40" i="91" s="1"/>
  <c r="B21" i="92"/>
  <c r="B40" i="92" s="1"/>
  <c r="B21" i="54"/>
  <c r="B40" i="54" s="1"/>
  <c r="B21" i="12"/>
  <c r="B40" i="12" s="1"/>
  <c r="B21" i="87"/>
  <c r="B40" i="87" s="1"/>
  <c r="B21" i="88"/>
  <c r="B40" i="88" s="1"/>
  <c r="B21" i="95"/>
  <c r="B39" i="95" s="1"/>
  <c r="B21" i="96"/>
  <c r="B39" i="96" s="1"/>
  <c r="B21" i="97"/>
  <c r="B39" i="97" s="1"/>
  <c r="B21" i="24"/>
  <c r="B40" i="24" s="1"/>
  <c r="B21" i="98"/>
  <c r="R21" i="81"/>
  <c r="R21" i="80"/>
  <c r="R40" i="80" s="1"/>
  <c r="R21" i="79"/>
  <c r="R40" i="79" s="1"/>
  <c r="R21" i="93"/>
  <c r="R40" i="93" s="1"/>
  <c r="R21" i="94"/>
  <c r="R40" i="94" s="1"/>
  <c r="Q15" i="81"/>
  <c r="Q15" i="80"/>
  <c r="Q34" i="80" s="1"/>
  <c r="Q15" i="79"/>
  <c r="Q34" i="79" s="1"/>
  <c r="Q15" i="94"/>
  <c r="Q34" i="94" s="1"/>
  <c r="Q15" i="93"/>
  <c r="Q34" i="93" s="1"/>
  <c r="K15" i="81"/>
  <c r="K15" i="80"/>
  <c r="K34" i="80" s="1"/>
  <c r="K15" i="79"/>
  <c r="K34" i="79" s="1"/>
  <c r="K15" i="94"/>
  <c r="K34" i="94" s="1"/>
  <c r="K15" i="93"/>
  <c r="K34" i="93" s="1"/>
  <c r="S12" i="81"/>
  <c r="S12" i="80"/>
  <c r="S31" i="80" s="1"/>
  <c r="S12" i="79"/>
  <c r="S31" i="79" s="1"/>
  <c r="S12" i="94"/>
  <c r="S31" i="94" s="1"/>
  <c r="S12" i="93"/>
  <c r="S31" i="93" s="1"/>
  <c r="O18" i="81"/>
  <c r="O18" i="80"/>
  <c r="O37" i="80" s="1"/>
  <c r="O18" i="79"/>
  <c r="O37" i="79" s="1"/>
  <c r="O18" i="94"/>
  <c r="O37" i="94" s="1"/>
  <c r="O18" i="93"/>
  <c r="O37" i="93" s="1"/>
  <c r="T21" i="81"/>
  <c r="T21" i="80"/>
  <c r="T40" i="80" s="1"/>
  <c r="T21" i="79"/>
  <c r="T40" i="79" s="1"/>
  <c r="T21" i="94"/>
  <c r="T40" i="94" s="1"/>
  <c r="T21" i="93"/>
  <c r="T40" i="93" s="1"/>
  <c r="J12" i="81"/>
  <c r="J12" i="80"/>
  <c r="J31" i="80" s="1"/>
  <c r="J12" i="79"/>
  <c r="J31" i="79" s="1"/>
  <c r="J12" i="94"/>
  <c r="J31" i="94" s="1"/>
  <c r="J12" i="93"/>
  <c r="J31" i="93" s="1"/>
  <c r="Z21" i="81"/>
  <c r="Z21" i="80"/>
  <c r="Z40" i="80" s="1"/>
  <c r="Z21" i="79"/>
  <c r="Z40" i="79" s="1"/>
  <c r="Z21" i="94"/>
  <c r="Z40" i="94" s="1"/>
  <c r="Z21" i="93"/>
  <c r="Z40" i="93" s="1"/>
  <c r="M15" i="81"/>
  <c r="M15" i="80"/>
  <c r="M34" i="80" s="1"/>
  <c r="M15" i="79"/>
  <c r="M34" i="79" s="1"/>
  <c r="M15" i="94"/>
  <c r="M34" i="94" s="1"/>
  <c r="M15" i="93"/>
  <c r="M34" i="93" s="1"/>
  <c r="Z18" i="81"/>
  <c r="Z18" i="80"/>
  <c r="Z37" i="80" s="1"/>
  <c r="Z18" i="79"/>
  <c r="Z37" i="79" s="1"/>
  <c r="Z18" i="94"/>
  <c r="Z37" i="94" s="1"/>
  <c r="Z18" i="93"/>
  <c r="Z37" i="93" s="1"/>
  <c r="D21" i="81"/>
  <c r="D21" i="79"/>
  <c r="D40" i="79" s="1"/>
  <c r="D21" i="80"/>
  <c r="D40" i="80" s="1"/>
  <c r="D21" i="94"/>
  <c r="D40" i="94" s="1"/>
  <c r="D21" i="93"/>
  <c r="D40" i="93" s="1"/>
  <c r="AA12" i="81"/>
  <c r="AA12" i="79"/>
  <c r="AA31" i="79" s="1"/>
  <c r="AA12" i="80"/>
  <c r="AA31" i="80" s="1"/>
  <c r="AA12" i="94"/>
  <c r="AA31" i="94" s="1"/>
  <c r="AA12" i="93"/>
  <c r="AA31" i="93" s="1"/>
  <c r="R12" i="81"/>
  <c r="R12" i="80"/>
  <c r="R31" i="80" s="1"/>
  <c r="R12" i="79"/>
  <c r="R31" i="79" s="1"/>
  <c r="R12" i="94"/>
  <c r="R31" i="94" s="1"/>
  <c r="R12" i="93"/>
  <c r="R31" i="93" s="1"/>
  <c r="K21" i="81"/>
  <c r="K21" i="80"/>
  <c r="K40" i="80" s="1"/>
  <c r="K21" i="79"/>
  <c r="K40" i="79" s="1"/>
  <c r="K21" i="94"/>
  <c r="K40" i="94" s="1"/>
  <c r="K21" i="93"/>
  <c r="K40" i="93" s="1"/>
  <c r="Y15" i="81"/>
  <c r="Y15" i="80"/>
  <c r="Y34" i="80" s="1"/>
  <c r="Y15" i="79"/>
  <c r="Y34" i="79" s="1"/>
  <c r="Y15" i="94"/>
  <c r="Y34" i="94" s="1"/>
  <c r="Y15" i="93"/>
  <c r="Y34" i="93" s="1"/>
  <c r="T15" i="81"/>
  <c r="T15" i="80"/>
  <c r="T34" i="80" s="1"/>
  <c r="T15" i="79"/>
  <c r="T34" i="79" s="1"/>
  <c r="T15" i="94"/>
  <c r="T34" i="94" s="1"/>
  <c r="T15" i="93"/>
  <c r="T34" i="93" s="1"/>
  <c r="P21" i="81"/>
  <c r="P21" i="80"/>
  <c r="P40" i="80" s="1"/>
  <c r="P21" i="79"/>
  <c r="P40" i="79" s="1"/>
  <c r="P21" i="94"/>
  <c r="P40" i="94" s="1"/>
  <c r="P21" i="93"/>
  <c r="P40" i="93" s="1"/>
  <c r="L21" i="81"/>
  <c r="L21" i="80"/>
  <c r="L40" i="80" s="1"/>
  <c r="L21" i="79"/>
  <c r="L40" i="79" s="1"/>
  <c r="L21" i="94"/>
  <c r="L40" i="94" s="1"/>
  <c r="L21" i="93"/>
  <c r="L40" i="93" s="1"/>
  <c r="F15" i="81"/>
  <c r="F15" i="80"/>
  <c r="F34" i="80" s="1"/>
  <c r="F15" i="79"/>
  <c r="F34" i="79" s="1"/>
  <c r="F15" i="94"/>
  <c r="F34" i="94" s="1"/>
  <c r="F15" i="93"/>
  <c r="F34" i="93" s="1"/>
  <c r="T18" i="80"/>
  <c r="T37" i="80" s="1"/>
  <c r="T18" i="81"/>
  <c r="T18" i="79"/>
  <c r="T37" i="79" s="1"/>
  <c r="T18" i="93"/>
  <c r="T37" i="93" s="1"/>
  <c r="T18" i="94"/>
  <c r="T37" i="94" s="1"/>
  <c r="N15" i="81"/>
  <c r="N15" i="80"/>
  <c r="N34" i="80" s="1"/>
  <c r="N15" i="79"/>
  <c r="N34" i="79" s="1"/>
  <c r="N15" i="94"/>
  <c r="N34" i="94" s="1"/>
  <c r="N15" i="93"/>
  <c r="N34" i="93" s="1"/>
  <c r="E21" i="81"/>
  <c r="E21" i="80"/>
  <c r="E40" i="80" s="1"/>
  <c r="E21" i="79"/>
  <c r="E40" i="79" s="1"/>
  <c r="E21" i="94"/>
  <c r="E40" i="94" s="1"/>
  <c r="E21" i="93"/>
  <c r="E40" i="93" s="1"/>
  <c r="W21" i="81"/>
  <c r="W21" i="80"/>
  <c r="W40" i="80" s="1"/>
  <c r="W21" i="79"/>
  <c r="W40" i="79" s="1"/>
  <c r="W21" i="94"/>
  <c r="W40" i="94" s="1"/>
  <c r="W21" i="93"/>
  <c r="W40" i="93" s="1"/>
  <c r="F12" i="81"/>
  <c r="F12" i="80"/>
  <c r="F31" i="80" s="1"/>
  <c r="F12" i="79"/>
  <c r="F31" i="79" s="1"/>
  <c r="F12" i="94"/>
  <c r="F31" i="94" s="1"/>
  <c r="F12" i="93"/>
  <c r="F31" i="93" s="1"/>
  <c r="Y18" i="81"/>
  <c r="Y18" i="80"/>
  <c r="Y37" i="80" s="1"/>
  <c r="Y18" i="79"/>
  <c r="Y37" i="79" s="1"/>
  <c r="Y18" i="94"/>
  <c r="Y37" i="94" s="1"/>
  <c r="Y18" i="93"/>
  <c r="Y37" i="93" s="1"/>
  <c r="P18" i="81"/>
  <c r="P18" i="80"/>
  <c r="P37" i="80" s="1"/>
  <c r="P18" i="79"/>
  <c r="P37" i="79" s="1"/>
  <c r="P18" i="93"/>
  <c r="P37" i="93" s="1"/>
  <c r="P18" i="94"/>
  <c r="P37" i="94" s="1"/>
  <c r="Z15" i="80"/>
  <c r="Z34" i="80" s="1"/>
  <c r="Z15" i="81"/>
  <c r="Z15" i="79"/>
  <c r="Z34" i="79" s="1"/>
  <c r="Z15" i="93"/>
  <c r="Z34" i="93" s="1"/>
  <c r="Z15" i="94"/>
  <c r="Z34" i="94" s="1"/>
  <c r="E15" i="81"/>
  <c r="E15" i="80"/>
  <c r="E34" i="80" s="1"/>
  <c r="E15" i="79"/>
  <c r="E34" i="79" s="1"/>
  <c r="E15" i="94"/>
  <c r="E34" i="94" s="1"/>
  <c r="E15" i="93"/>
  <c r="E34" i="93" s="1"/>
  <c r="Z12" i="81"/>
  <c r="Z12" i="80"/>
  <c r="Z31" i="80" s="1"/>
  <c r="Z12" i="79"/>
  <c r="Z31" i="79" s="1"/>
  <c r="Z12" i="94"/>
  <c r="Z31" i="94" s="1"/>
  <c r="Z12" i="93"/>
  <c r="Z31" i="93" s="1"/>
  <c r="U18" i="81"/>
  <c r="U18" i="80"/>
  <c r="U37" i="80" s="1"/>
  <c r="U18" i="79"/>
  <c r="U37" i="79" s="1"/>
  <c r="U18" i="94"/>
  <c r="U37" i="94" s="1"/>
  <c r="U18" i="93"/>
  <c r="U37" i="93" s="1"/>
  <c r="Q12" i="81"/>
  <c r="Q12" i="80"/>
  <c r="Q31" i="80" s="1"/>
  <c r="Q12" i="79"/>
  <c r="Q31" i="79" s="1"/>
  <c r="Q12" i="94"/>
  <c r="Q31" i="94" s="1"/>
  <c r="Q12" i="93"/>
  <c r="Q31" i="93" s="1"/>
  <c r="M12" i="80"/>
  <c r="M31" i="80" s="1"/>
  <c r="M12" i="81"/>
  <c r="M12" i="79"/>
  <c r="M31" i="79" s="1"/>
  <c r="M12" i="94"/>
  <c r="M31" i="94" s="1"/>
  <c r="M12" i="93"/>
  <c r="M31" i="93" s="1"/>
  <c r="F18" i="81"/>
  <c r="F18" i="80"/>
  <c r="F37" i="80" s="1"/>
  <c r="F18" i="79"/>
  <c r="F37" i="79" s="1"/>
  <c r="F18" i="94"/>
  <c r="F37" i="94" s="1"/>
  <c r="F18" i="93"/>
  <c r="F37" i="93" s="1"/>
  <c r="Y21" i="80"/>
  <c r="Y40" i="80" s="1"/>
  <c r="Y21" i="81"/>
  <c r="Y21" i="79"/>
  <c r="Y40" i="79" s="1"/>
  <c r="Y21" i="94"/>
  <c r="Y40" i="94" s="1"/>
  <c r="Y21" i="93"/>
  <c r="Y40" i="93" s="1"/>
  <c r="P15" i="81"/>
  <c r="P15" i="80"/>
  <c r="P34" i="80" s="1"/>
  <c r="P15" i="94"/>
  <c r="P34" i="94" s="1"/>
  <c r="P15" i="79"/>
  <c r="P34" i="79" s="1"/>
  <c r="P15" i="93"/>
  <c r="P34" i="93" s="1"/>
  <c r="N21" i="81"/>
  <c r="N21" i="80"/>
  <c r="N40" i="80" s="1"/>
  <c r="N21" i="79"/>
  <c r="N40" i="79" s="1"/>
  <c r="N21" i="93"/>
  <c r="N40" i="93" s="1"/>
  <c r="N21" i="94"/>
  <c r="N40" i="94" s="1"/>
  <c r="AA18" i="81"/>
  <c r="AA18" i="80"/>
  <c r="AA37" i="80" s="1"/>
  <c r="AA18" i="79"/>
  <c r="AA37" i="79" s="1"/>
  <c r="AA18" i="94"/>
  <c r="AA37" i="94" s="1"/>
  <c r="AA18" i="93"/>
  <c r="AA37" i="93" s="1"/>
  <c r="G15" i="81"/>
  <c r="G15" i="80"/>
  <c r="G34" i="80" s="1"/>
  <c r="G15" i="79"/>
  <c r="G34" i="79" s="1"/>
  <c r="G15" i="94"/>
  <c r="G34" i="94" s="1"/>
  <c r="G15" i="93"/>
  <c r="G34" i="93" s="1"/>
  <c r="W12" i="81"/>
  <c r="W12" i="80"/>
  <c r="W31" i="80" s="1"/>
  <c r="W12" i="79"/>
  <c r="W31" i="79" s="1"/>
  <c r="W12" i="94"/>
  <c r="W31" i="94" s="1"/>
  <c r="W12" i="93"/>
  <c r="W31" i="93" s="1"/>
  <c r="J18" i="81"/>
  <c r="J18" i="80"/>
  <c r="J37" i="80" s="1"/>
  <c r="J18" i="79"/>
  <c r="J37" i="79" s="1"/>
  <c r="J18" i="94"/>
  <c r="J37" i="94" s="1"/>
  <c r="J18" i="93"/>
  <c r="J37" i="93" s="1"/>
  <c r="U15" i="81"/>
  <c r="U15" i="80"/>
  <c r="U34" i="80" s="1"/>
  <c r="U15" i="79"/>
  <c r="U34" i="79" s="1"/>
  <c r="U15" i="94"/>
  <c r="U34" i="94" s="1"/>
  <c r="U15" i="93"/>
  <c r="U34" i="93" s="1"/>
  <c r="Q21" i="80"/>
  <c r="Q40" i="80" s="1"/>
  <c r="Q21" i="81"/>
  <c r="Q21" i="79"/>
  <c r="Q40" i="79" s="1"/>
  <c r="Q21" i="94"/>
  <c r="Q40" i="94" s="1"/>
  <c r="Q21" i="93"/>
  <c r="Q40" i="93" s="1"/>
  <c r="G21" i="81"/>
  <c r="G21" i="80"/>
  <c r="G40" i="80" s="1"/>
  <c r="G21" i="79"/>
  <c r="G40" i="79" s="1"/>
  <c r="G21" i="94"/>
  <c r="G40" i="94" s="1"/>
  <c r="G21" i="93"/>
  <c r="G40" i="93" s="1"/>
  <c r="V18" i="81"/>
  <c r="V18" i="80"/>
  <c r="V37" i="80" s="1"/>
  <c r="V18" i="79"/>
  <c r="V37" i="79" s="1"/>
  <c r="V18" i="94"/>
  <c r="V37" i="94" s="1"/>
  <c r="V18" i="93"/>
  <c r="V37" i="93" s="1"/>
  <c r="O15" i="81"/>
  <c r="O15" i="80"/>
  <c r="O34" i="80" s="1"/>
  <c r="O15" i="79"/>
  <c r="O34" i="79" s="1"/>
  <c r="O15" i="94"/>
  <c r="O34" i="94" s="1"/>
  <c r="O15" i="93"/>
  <c r="O34" i="93" s="1"/>
  <c r="F21" i="81"/>
  <c r="F21" i="80"/>
  <c r="F40" i="80" s="1"/>
  <c r="F21" i="93"/>
  <c r="F40" i="93" s="1"/>
  <c r="F21" i="94"/>
  <c r="F40" i="94" s="1"/>
  <c r="F21" i="79"/>
  <c r="F40" i="79" s="1"/>
  <c r="L15" i="81"/>
  <c r="L15" i="80"/>
  <c r="L34" i="80" s="1"/>
  <c r="L15" i="79"/>
  <c r="L34" i="79" s="1"/>
  <c r="L15" i="94"/>
  <c r="L34" i="94" s="1"/>
  <c r="L15" i="93"/>
  <c r="L34" i="93" s="1"/>
  <c r="S18" i="81"/>
  <c r="S18" i="80"/>
  <c r="S37" i="80" s="1"/>
  <c r="S18" i="79"/>
  <c r="S37" i="79" s="1"/>
  <c r="S18" i="94"/>
  <c r="S37" i="94" s="1"/>
  <c r="S18" i="93"/>
  <c r="S37" i="93" s="1"/>
  <c r="M21" i="80"/>
  <c r="M40" i="80" s="1"/>
  <c r="M21" i="81"/>
  <c r="M21" i="79"/>
  <c r="M40" i="79" s="1"/>
  <c r="M21" i="94"/>
  <c r="M40" i="94" s="1"/>
  <c r="M21" i="93"/>
  <c r="M40" i="93" s="1"/>
  <c r="V12" i="81"/>
  <c r="V12" i="80"/>
  <c r="V31" i="80" s="1"/>
  <c r="V12" i="79"/>
  <c r="V31" i="79" s="1"/>
  <c r="V12" i="94"/>
  <c r="V31" i="94" s="1"/>
  <c r="V12" i="93"/>
  <c r="V31" i="93" s="1"/>
  <c r="N18" i="81"/>
  <c r="N18" i="80"/>
  <c r="N37" i="80" s="1"/>
  <c r="N18" i="79"/>
  <c r="N37" i="79" s="1"/>
  <c r="N18" i="94"/>
  <c r="N37" i="94" s="1"/>
  <c r="N18" i="93"/>
  <c r="N37" i="93" s="1"/>
  <c r="G18" i="81"/>
  <c r="G18" i="80"/>
  <c r="G37" i="80" s="1"/>
  <c r="G18" i="79"/>
  <c r="G37" i="79" s="1"/>
  <c r="G18" i="94"/>
  <c r="G37" i="94" s="1"/>
  <c r="G18" i="93"/>
  <c r="G37" i="93" s="1"/>
  <c r="R15" i="81"/>
  <c r="R15" i="80"/>
  <c r="R34" i="80" s="1"/>
  <c r="R15" i="79"/>
  <c r="R34" i="79" s="1"/>
  <c r="R15" i="93"/>
  <c r="R34" i="93" s="1"/>
  <c r="R15" i="94"/>
  <c r="R34" i="94" s="1"/>
  <c r="G12" i="81"/>
  <c r="G12" i="80"/>
  <c r="G31" i="80" s="1"/>
  <c r="G12" i="79"/>
  <c r="G31" i="79" s="1"/>
  <c r="G12" i="94"/>
  <c r="G31" i="94" s="1"/>
  <c r="G12" i="93"/>
  <c r="G31" i="93" s="1"/>
  <c r="W15" i="81"/>
  <c r="W15" i="80"/>
  <c r="W34" i="80" s="1"/>
  <c r="W15" i="79"/>
  <c r="W34" i="79" s="1"/>
  <c r="W15" i="94"/>
  <c r="W34" i="94" s="1"/>
  <c r="W15" i="93"/>
  <c r="W34" i="93" s="1"/>
  <c r="S21" i="81"/>
  <c r="S21" i="80"/>
  <c r="S40" i="80" s="1"/>
  <c r="S21" i="79"/>
  <c r="S40" i="79" s="1"/>
  <c r="S21" i="94"/>
  <c r="S40" i="94" s="1"/>
  <c r="S21" i="93"/>
  <c r="S40" i="93" s="1"/>
  <c r="O21" i="81"/>
  <c r="O21" i="80"/>
  <c r="O40" i="80" s="1"/>
  <c r="O21" i="79"/>
  <c r="O40" i="79" s="1"/>
  <c r="O21" i="94"/>
  <c r="O40" i="94" s="1"/>
  <c r="O21" i="93"/>
  <c r="O40" i="93" s="1"/>
  <c r="K18" i="81"/>
  <c r="K18" i="80"/>
  <c r="K37" i="80" s="1"/>
  <c r="K18" i="79"/>
  <c r="K37" i="79" s="1"/>
  <c r="K18" i="94"/>
  <c r="K37" i="94" s="1"/>
  <c r="K18" i="93"/>
  <c r="K37" i="93" s="1"/>
  <c r="E12" i="81"/>
  <c r="E12" i="80"/>
  <c r="E31" i="80" s="1"/>
  <c r="E12" i="79"/>
  <c r="E31" i="79" s="1"/>
  <c r="E12" i="94"/>
  <c r="E31" i="94" s="1"/>
  <c r="E12" i="93"/>
  <c r="E31" i="93" s="1"/>
  <c r="R18" i="81"/>
  <c r="R18" i="80"/>
  <c r="R37" i="80" s="1"/>
  <c r="R18" i="79"/>
  <c r="R37" i="79" s="1"/>
  <c r="R18" i="94"/>
  <c r="R37" i="94" s="1"/>
  <c r="R18" i="93"/>
  <c r="R37" i="93" s="1"/>
  <c r="M18" i="81"/>
  <c r="M18" i="80"/>
  <c r="M37" i="80" s="1"/>
  <c r="M18" i="79"/>
  <c r="M37" i="79" s="1"/>
  <c r="M18" i="94"/>
  <c r="M37" i="94" s="1"/>
  <c r="M18" i="93"/>
  <c r="M37" i="93" s="1"/>
  <c r="S15" i="81"/>
  <c r="S15" i="79"/>
  <c r="S34" i="79" s="1"/>
  <c r="S15" i="80"/>
  <c r="S34" i="80" s="1"/>
  <c r="S15" i="94"/>
  <c r="S34" i="94" s="1"/>
  <c r="S15" i="93"/>
  <c r="S34" i="93" s="1"/>
  <c r="D15" i="81"/>
  <c r="D15" i="80"/>
  <c r="D34" i="80" s="1"/>
  <c r="D15" i="79"/>
  <c r="D34" i="79" s="1"/>
  <c r="D15" i="94"/>
  <c r="D34" i="94" s="1"/>
  <c r="D15" i="93"/>
  <c r="D34" i="93" s="1"/>
  <c r="W18" i="81"/>
  <c r="W18" i="80"/>
  <c r="W37" i="80" s="1"/>
  <c r="W18" i="79"/>
  <c r="W37" i="79" s="1"/>
  <c r="W18" i="94"/>
  <c r="W37" i="94" s="1"/>
  <c r="W18" i="93"/>
  <c r="W37" i="93" s="1"/>
  <c r="L18" i="81"/>
  <c r="L18" i="80"/>
  <c r="L37" i="80" s="1"/>
  <c r="L18" i="79"/>
  <c r="L37" i="79" s="1"/>
  <c r="L18" i="93"/>
  <c r="L37" i="93" s="1"/>
  <c r="L18" i="94"/>
  <c r="L37" i="94" s="1"/>
  <c r="V21" i="81"/>
  <c r="V21" i="80"/>
  <c r="V40" i="80" s="1"/>
  <c r="V21" i="79"/>
  <c r="V40" i="79" s="1"/>
  <c r="V21" i="93"/>
  <c r="V40" i="93" s="1"/>
  <c r="V21" i="94"/>
  <c r="V40" i="94" s="1"/>
  <c r="K12" i="81"/>
  <c r="K12" i="79"/>
  <c r="K31" i="79" s="1"/>
  <c r="K12" i="80"/>
  <c r="K31" i="80" s="1"/>
  <c r="K12" i="94"/>
  <c r="K31" i="94" s="1"/>
  <c r="K12" i="93"/>
  <c r="K31" i="93" s="1"/>
  <c r="Y12" i="81"/>
  <c r="Y12" i="80"/>
  <c r="Y31" i="80" s="1"/>
  <c r="Y12" i="79"/>
  <c r="Y31" i="79" s="1"/>
  <c r="Y12" i="94"/>
  <c r="Y31" i="94" s="1"/>
  <c r="Y12" i="93"/>
  <c r="Y31" i="93" s="1"/>
  <c r="T12" i="81"/>
  <c r="T12" i="80"/>
  <c r="T31" i="80" s="1"/>
  <c r="T12" i="79"/>
  <c r="T31" i="79" s="1"/>
  <c r="T12" i="94"/>
  <c r="T31" i="94" s="1"/>
  <c r="T12" i="93"/>
  <c r="T31" i="93" s="1"/>
  <c r="P12" i="81"/>
  <c r="P12" i="80"/>
  <c r="P31" i="80" s="1"/>
  <c r="P12" i="79"/>
  <c r="P31" i="79" s="1"/>
  <c r="P12" i="93"/>
  <c r="P31" i="93" s="1"/>
  <c r="P12" i="94"/>
  <c r="P31" i="94" s="1"/>
  <c r="L12" i="81"/>
  <c r="L12" i="80"/>
  <c r="L31" i="80" s="1"/>
  <c r="L12" i="79"/>
  <c r="L31" i="79" s="1"/>
  <c r="L12" i="93"/>
  <c r="L31" i="93" s="1"/>
  <c r="L12" i="94"/>
  <c r="L31" i="94" s="1"/>
  <c r="E18" i="81"/>
  <c r="E18" i="80"/>
  <c r="E37" i="80" s="1"/>
  <c r="E18" i="79"/>
  <c r="E37" i="79" s="1"/>
  <c r="E18" i="94"/>
  <c r="E37" i="94" s="1"/>
  <c r="E18" i="93"/>
  <c r="E37" i="93" s="1"/>
  <c r="U12" i="81"/>
  <c r="U12" i="80"/>
  <c r="U31" i="80" s="1"/>
  <c r="U12" i="79"/>
  <c r="U31" i="79" s="1"/>
  <c r="U12" i="94"/>
  <c r="U31" i="94" s="1"/>
  <c r="U12" i="93"/>
  <c r="U31" i="93" s="1"/>
  <c r="N12" i="81"/>
  <c r="N12" i="80"/>
  <c r="N31" i="80" s="1"/>
  <c r="N12" i="79"/>
  <c r="N31" i="79" s="1"/>
  <c r="N12" i="94"/>
  <c r="N31" i="94" s="1"/>
  <c r="N12" i="93"/>
  <c r="N31" i="93" s="1"/>
  <c r="AA15" i="81"/>
  <c r="AA15" i="80"/>
  <c r="AA34" i="80" s="1"/>
  <c r="AA15" i="79"/>
  <c r="AA34" i="79" s="1"/>
  <c r="AA15" i="94"/>
  <c r="AA34" i="94" s="1"/>
  <c r="AA15" i="93"/>
  <c r="AA34" i="93" s="1"/>
  <c r="D12" i="81"/>
  <c r="D12" i="80"/>
  <c r="D31" i="80" s="1"/>
  <c r="D12" i="79"/>
  <c r="D31" i="79" s="1"/>
  <c r="D12" i="94"/>
  <c r="D31" i="94" s="1"/>
  <c r="D12" i="93"/>
  <c r="D31" i="93" s="1"/>
  <c r="J15" i="80"/>
  <c r="J34" i="80" s="1"/>
  <c r="J15" i="81"/>
  <c r="J15" i="79"/>
  <c r="J34" i="79" s="1"/>
  <c r="J15" i="93"/>
  <c r="J34" i="93" s="1"/>
  <c r="J15" i="94"/>
  <c r="J34" i="94" s="1"/>
  <c r="U21" i="81"/>
  <c r="U21" i="80"/>
  <c r="U40" i="80" s="1"/>
  <c r="U21" i="79"/>
  <c r="U40" i="79" s="1"/>
  <c r="U21" i="94"/>
  <c r="U40" i="94" s="1"/>
  <c r="U21" i="93"/>
  <c r="U40" i="93" s="1"/>
  <c r="D18" i="81"/>
  <c r="D18" i="80"/>
  <c r="D37" i="80" s="1"/>
  <c r="D18" i="79"/>
  <c r="D37" i="79" s="1"/>
  <c r="D18" i="93"/>
  <c r="D37" i="93" s="1"/>
  <c r="D18" i="94"/>
  <c r="D37" i="94" s="1"/>
  <c r="V15" i="81"/>
  <c r="V15" i="80"/>
  <c r="V34" i="80" s="1"/>
  <c r="V15" i="79"/>
  <c r="V34" i="79" s="1"/>
  <c r="V15" i="94"/>
  <c r="V34" i="94" s="1"/>
  <c r="V15" i="93"/>
  <c r="V34" i="93" s="1"/>
  <c r="J21" i="81"/>
  <c r="J21" i="80"/>
  <c r="J40" i="80" s="1"/>
  <c r="J21" i="79"/>
  <c r="J40" i="79" s="1"/>
  <c r="J21" i="94"/>
  <c r="J40" i="94" s="1"/>
  <c r="J21" i="93"/>
  <c r="J40" i="93" s="1"/>
  <c r="Q18" i="81"/>
  <c r="Q18" i="80"/>
  <c r="Q37" i="80" s="1"/>
  <c r="Q18" i="79"/>
  <c r="Q37" i="79" s="1"/>
  <c r="Q18" i="94"/>
  <c r="Q37" i="94" s="1"/>
  <c r="Q18" i="93"/>
  <c r="Q37" i="93" s="1"/>
  <c r="O12" i="81"/>
  <c r="O12" i="80"/>
  <c r="O31" i="80" s="1"/>
  <c r="O12" i="79"/>
  <c r="O31" i="79" s="1"/>
  <c r="O12" i="94"/>
  <c r="O31" i="94" s="1"/>
  <c r="O12" i="93"/>
  <c r="O31" i="93" s="1"/>
  <c r="AA21" i="81"/>
  <c r="AA21" i="80"/>
  <c r="AA40" i="80" s="1"/>
  <c r="AA21" i="79"/>
  <c r="AA40" i="79" s="1"/>
  <c r="AA21" i="94"/>
  <c r="AA40" i="94" s="1"/>
  <c r="AA21" i="93"/>
  <c r="AA40" i="93" s="1"/>
  <c r="B9" i="94"/>
  <c r="B28" i="94" s="1"/>
  <c r="B9" i="93"/>
  <c r="B28" i="93" s="1"/>
  <c r="B20" i="94"/>
  <c r="B39" i="94" s="1"/>
  <c r="F16" i="90"/>
  <c r="F30" i="90" s="1"/>
  <c r="F16" i="89"/>
  <c r="F30" i="89" s="1"/>
  <c r="B20" i="93"/>
  <c r="B39" i="93" s="1"/>
  <c r="B11" i="94"/>
  <c r="B30" i="94" s="1"/>
  <c r="B11" i="93"/>
  <c r="B30" i="93" s="1"/>
  <c r="F10" i="89"/>
  <c r="F24" i="89" s="1"/>
  <c r="F10" i="90"/>
  <c r="F24" i="90" s="1"/>
  <c r="B17" i="94"/>
  <c r="B36" i="94" s="1"/>
  <c r="B17" i="93"/>
  <c r="B36" i="93" s="1"/>
  <c r="F14" i="90"/>
  <c r="F28" i="90" s="1"/>
  <c r="F14" i="89"/>
  <c r="F28" i="89" s="1"/>
  <c r="B14" i="94"/>
  <c r="B33" i="94" s="1"/>
  <c r="B14" i="93"/>
  <c r="B33" i="93" s="1"/>
  <c r="F12" i="90"/>
  <c r="F26" i="90" s="1"/>
  <c r="F12" i="89"/>
  <c r="F26" i="89" s="1"/>
  <c r="F12" i="83"/>
  <c r="F26" i="83" s="1"/>
  <c r="F12" i="82"/>
  <c r="F26" i="82" s="1"/>
  <c r="B14" i="81"/>
  <c r="B14" i="79"/>
  <c r="B33" i="79" s="1"/>
  <c r="B14" i="80"/>
  <c r="B33" i="80" s="1"/>
  <c r="B9" i="81"/>
  <c r="B9" i="80"/>
  <c r="B28" i="80" s="1"/>
  <c r="B9" i="79"/>
  <c r="B28" i="79" s="1"/>
  <c r="F14" i="83"/>
  <c r="F28" i="83" s="1"/>
  <c r="B17" i="81"/>
  <c r="F14" i="82"/>
  <c r="F28" i="82" s="1"/>
  <c r="B17" i="79"/>
  <c r="B36" i="79" s="1"/>
  <c r="B17" i="80"/>
  <c r="B36" i="80" s="1"/>
  <c r="F16" i="82"/>
  <c r="F30" i="82" s="1"/>
  <c r="B20" i="81"/>
  <c r="F16" i="83"/>
  <c r="F30" i="83" s="1"/>
  <c r="B20" i="80"/>
  <c r="B39" i="80" s="1"/>
  <c r="B20" i="79"/>
  <c r="B39" i="79" s="1"/>
  <c r="F10" i="83"/>
  <c r="F24" i="83" s="1"/>
  <c r="F10" i="82"/>
  <c r="F24" i="82" s="1"/>
  <c r="B11" i="81"/>
  <c r="B11" i="79"/>
  <c r="B30" i="79" s="1"/>
  <c r="B11" i="80"/>
  <c r="B30" i="80" s="1"/>
  <c r="B5" i="72"/>
  <c r="B24" i="72" s="1"/>
  <c r="B6" i="72"/>
  <c r="B25" i="72" s="1"/>
  <c r="B5" i="71"/>
  <c r="B24" i="71" s="1"/>
  <c r="B6" i="71"/>
  <c r="B25" i="71" s="1"/>
  <c r="B21" i="94" l="1"/>
  <c r="B40" i="94" s="1"/>
  <c r="B21" i="93"/>
  <c r="B40" i="93" s="1"/>
  <c r="B12" i="93"/>
  <c r="B31" i="93" s="1"/>
  <c r="B12" i="94"/>
  <c r="B31" i="94" s="1"/>
  <c r="B15" i="94"/>
  <c r="B34" i="94" s="1"/>
  <c r="B15" i="93"/>
  <c r="B34" i="93" s="1"/>
  <c r="B18" i="94"/>
  <c r="B37" i="94" s="1"/>
  <c r="B18" i="93"/>
  <c r="B37" i="93" s="1"/>
  <c r="B15" i="81"/>
  <c r="B15" i="80"/>
  <c r="B34" i="80" s="1"/>
  <c r="B15" i="79"/>
  <c r="B34" i="79" s="1"/>
  <c r="B12" i="81"/>
  <c r="B12" i="80"/>
  <c r="B31" i="80" s="1"/>
  <c r="B12" i="79"/>
  <c r="B31" i="79" s="1"/>
  <c r="B18" i="81"/>
  <c r="B18" i="80"/>
  <c r="B37" i="80" s="1"/>
  <c r="B18" i="79"/>
  <c r="B37" i="79" s="1"/>
  <c r="B21" i="81"/>
  <c r="B21" i="80"/>
  <c r="B40" i="80" s="1"/>
  <c r="B21" i="79"/>
  <c r="B40" i="79" s="1"/>
  <c r="B8" i="71" l="1"/>
  <c r="B27" i="71" s="1"/>
  <c r="B8" i="72"/>
  <c r="B27" i="72" s="1"/>
  <c r="B14" i="71" l="1"/>
  <c r="B33" i="71" s="1"/>
  <c r="B14" i="72"/>
  <c r="B33" i="72" s="1"/>
  <c r="B9" i="72"/>
  <c r="B28" i="72" s="1"/>
  <c r="B9" i="71"/>
  <c r="B28" i="71" s="1"/>
  <c r="B20" i="71"/>
  <c r="B39" i="71" s="1"/>
  <c r="B20" i="72"/>
  <c r="B39" i="72" s="1"/>
  <c r="B17" i="72"/>
  <c r="B36" i="72" s="1"/>
  <c r="B17" i="71"/>
  <c r="B36" i="71" s="1"/>
  <c r="B11" i="72"/>
  <c r="B30" i="72" s="1"/>
  <c r="B11" i="71"/>
  <c r="B30" i="71" s="1"/>
  <c r="B18" i="71" l="1"/>
  <c r="B37" i="71" s="1"/>
  <c r="B18" i="72"/>
  <c r="B37" i="72" s="1"/>
  <c r="B21" i="72"/>
  <c r="B40" i="72" s="1"/>
  <c r="B21" i="71"/>
  <c r="B40" i="71" s="1"/>
  <c r="B15" i="72"/>
  <c r="B34" i="72" s="1"/>
  <c r="B15" i="71"/>
  <c r="B34" i="71" s="1"/>
  <c r="B12" i="71"/>
  <c r="B31" i="71" s="1"/>
  <c r="B12" i="72"/>
  <c r="B31" i="72" s="1"/>
  <c r="C2" i="60" l="1"/>
  <c r="D2" i="60"/>
  <c r="E2" i="60"/>
  <c r="F2" i="60"/>
  <c r="C3" i="60"/>
  <c r="D3" i="60"/>
  <c r="E3" i="60"/>
  <c r="F3" i="60"/>
  <c r="C2" i="59"/>
  <c r="D2" i="59"/>
  <c r="D20" i="59" s="1"/>
  <c r="E2" i="59"/>
  <c r="E20" i="59" s="1"/>
  <c r="F2" i="59"/>
  <c r="F20" i="59" s="1"/>
  <c r="C3" i="59"/>
  <c r="C21" i="59" s="1"/>
  <c r="D3" i="59"/>
  <c r="D21" i="59" s="1"/>
  <c r="E3" i="59"/>
  <c r="E21" i="59" s="1"/>
  <c r="F3" i="59"/>
  <c r="F21" i="59" s="1"/>
  <c r="C20" i="59"/>
  <c r="C2" i="32"/>
  <c r="C20" i="32" s="1"/>
  <c r="D2" i="32"/>
  <c r="D20" i="32" s="1"/>
  <c r="E2" i="32"/>
  <c r="E20" i="32" s="1"/>
  <c r="F2" i="32"/>
  <c r="F20" i="32" s="1"/>
  <c r="C3" i="32"/>
  <c r="C21" i="32" s="1"/>
  <c r="D3" i="32"/>
  <c r="D21" i="32" s="1"/>
  <c r="E3" i="32"/>
  <c r="E21" i="32" s="1"/>
  <c r="F3" i="32"/>
  <c r="F21" i="32" s="1"/>
  <c r="B2" i="60" l="1"/>
  <c r="B3" i="60"/>
  <c r="B2" i="59"/>
  <c r="B20" i="59" s="1"/>
  <c r="B3" i="59"/>
  <c r="B21" i="59" s="1"/>
  <c r="B2" i="32"/>
  <c r="B20" i="32" s="1"/>
  <c r="B3" i="32"/>
  <c r="B21" i="32" s="1"/>
  <c r="C5" i="32" l="1"/>
  <c r="C8" i="32" l="1"/>
  <c r="C11" i="32"/>
  <c r="C23" i="32"/>
  <c r="C5" i="60"/>
  <c r="C5" i="59"/>
  <c r="C23" i="59" s="1"/>
  <c r="C14" i="32"/>
  <c r="C17" i="32"/>
  <c r="C6" i="32"/>
  <c r="C12" i="32" l="1"/>
  <c r="C8" i="59"/>
  <c r="C26" i="59" s="1"/>
  <c r="C8" i="60"/>
  <c r="C26" i="32"/>
  <c r="C6" i="59"/>
  <c r="C24" i="59" s="1"/>
  <c r="C6" i="60"/>
  <c r="C24" i="32"/>
  <c r="C17" i="60"/>
  <c r="C17" i="59"/>
  <c r="C35" i="59" s="1"/>
  <c r="C35" i="32"/>
  <c r="C14" i="59"/>
  <c r="C32" i="59" s="1"/>
  <c r="C14" i="60"/>
  <c r="C32" i="32"/>
  <c r="C11" i="60"/>
  <c r="C11" i="59"/>
  <c r="C29" i="59" s="1"/>
  <c r="C29" i="32"/>
  <c r="C9" i="32"/>
  <c r="C18" i="32"/>
  <c r="C15" i="32"/>
  <c r="C12" i="59" l="1"/>
  <c r="C30" i="59" s="1"/>
  <c r="C12" i="60"/>
  <c r="C30" i="32"/>
  <c r="C9" i="60"/>
  <c r="C9" i="59"/>
  <c r="C27" i="59" s="1"/>
  <c r="C27" i="32"/>
  <c r="C15" i="60"/>
  <c r="C15" i="59"/>
  <c r="C33" i="59" s="1"/>
  <c r="C33" i="32"/>
  <c r="C18" i="59"/>
  <c r="C36" i="59" s="1"/>
  <c r="C18" i="60"/>
  <c r="C36" i="32"/>
  <c r="D5" i="32" l="1"/>
  <c r="E5" i="32"/>
  <c r="D14" i="32" l="1"/>
  <c r="D17" i="32"/>
  <c r="E8" i="32"/>
  <c r="D6" i="32"/>
  <c r="D11" i="32"/>
  <c r="E14" i="32"/>
  <c r="E6" i="32"/>
  <c r="E5" i="60"/>
  <c r="E5" i="59"/>
  <c r="E23" i="59" s="1"/>
  <c r="E23" i="32"/>
  <c r="D5" i="60"/>
  <c r="D5" i="59"/>
  <c r="D23" i="59" s="1"/>
  <c r="D23" i="32"/>
  <c r="D8" i="32"/>
  <c r="E11" i="32"/>
  <c r="E17" i="32"/>
  <c r="E7" i="18" l="1"/>
  <c r="E29" i="18" s="1"/>
  <c r="D7" i="18"/>
  <c r="D29" i="18" s="1"/>
  <c r="B7" i="18"/>
  <c r="B29" i="18" s="1"/>
  <c r="B7" i="74"/>
  <c r="B29" i="74" s="1"/>
  <c r="B7" i="85"/>
  <c r="B26" i="85" s="1"/>
  <c r="B7" i="75"/>
  <c r="B7" i="86"/>
  <c r="B26" i="86" s="1"/>
  <c r="E7" i="75"/>
  <c r="E7" i="86"/>
  <c r="E26" i="86" s="1"/>
  <c r="E7" i="74"/>
  <c r="E29" i="74" s="1"/>
  <c r="E7" i="85"/>
  <c r="E26" i="85" s="1"/>
  <c r="D7" i="75"/>
  <c r="D7" i="74"/>
  <c r="D29" i="74" s="1"/>
  <c r="D7" i="85"/>
  <c r="D26" i="85" s="1"/>
  <c r="D7" i="86"/>
  <c r="D26" i="86" s="1"/>
  <c r="E15" i="32"/>
  <c r="D15" i="32"/>
  <c r="E14" i="60"/>
  <c r="E14" i="59"/>
  <c r="E32" i="59" s="1"/>
  <c r="E32" i="32"/>
  <c r="D11" i="60"/>
  <c r="D11" i="59"/>
  <c r="D29" i="59" s="1"/>
  <c r="D29" i="32"/>
  <c r="D18" i="32"/>
  <c r="D6" i="60"/>
  <c r="D6" i="59"/>
  <c r="D24" i="59" s="1"/>
  <c r="D24" i="32"/>
  <c r="D12" i="32"/>
  <c r="D9" i="32"/>
  <c r="E11" i="60"/>
  <c r="E11" i="59"/>
  <c r="E29" i="59" s="1"/>
  <c r="E29" i="32"/>
  <c r="D8" i="60"/>
  <c r="D8" i="59"/>
  <c r="D26" i="59" s="1"/>
  <c r="D26" i="32"/>
  <c r="E8" i="60"/>
  <c r="E8" i="59"/>
  <c r="E26" i="59" s="1"/>
  <c r="E26" i="32"/>
  <c r="D14" i="60"/>
  <c r="D14" i="59"/>
  <c r="D32" i="59" s="1"/>
  <c r="D32" i="32"/>
  <c r="E9" i="32"/>
  <c r="F5" i="32"/>
  <c r="E12" i="32"/>
  <c r="E18" i="32"/>
  <c r="E17" i="60"/>
  <c r="E17" i="59"/>
  <c r="E35" i="59" s="1"/>
  <c r="E35" i="32"/>
  <c r="E6" i="60"/>
  <c r="E6" i="59"/>
  <c r="E24" i="59" s="1"/>
  <c r="E24" i="32"/>
  <c r="D17" i="60"/>
  <c r="D17" i="59"/>
  <c r="D35" i="59" s="1"/>
  <c r="D35" i="32"/>
  <c r="B16" i="18" l="1"/>
  <c r="B38" i="18" s="1"/>
  <c r="E10" i="18"/>
  <c r="E32" i="18" s="1"/>
  <c r="E19" i="18"/>
  <c r="E41" i="18" s="1"/>
  <c r="D10" i="18"/>
  <c r="D32" i="18" s="1"/>
  <c r="D16" i="18"/>
  <c r="D38" i="18" s="1"/>
  <c r="D13" i="18"/>
  <c r="D35" i="18" s="1"/>
  <c r="B13" i="18"/>
  <c r="B35" i="18" s="1"/>
  <c r="E8" i="18"/>
  <c r="E30" i="18" s="1"/>
  <c r="B10" i="18"/>
  <c r="B32" i="18" s="1"/>
  <c r="E16" i="18"/>
  <c r="E38" i="18" s="1"/>
  <c r="D19" i="18"/>
  <c r="D41" i="18" s="1"/>
  <c r="D8" i="18"/>
  <c r="D30" i="18" s="1"/>
  <c r="B19" i="18"/>
  <c r="B41" i="18" s="1"/>
  <c r="E13" i="18"/>
  <c r="E35" i="18" s="1"/>
  <c r="B8" i="18"/>
  <c r="B30" i="18" s="1"/>
  <c r="E19" i="75"/>
  <c r="E19" i="74"/>
  <c r="E41" i="74" s="1"/>
  <c r="E19" i="85"/>
  <c r="E38" i="85" s="1"/>
  <c r="E19" i="86"/>
  <c r="E38" i="86" s="1"/>
  <c r="D16" i="75"/>
  <c r="D16" i="85"/>
  <c r="D35" i="85" s="1"/>
  <c r="D16" i="74"/>
  <c r="D38" i="74" s="1"/>
  <c r="D16" i="86"/>
  <c r="D35" i="86" s="1"/>
  <c r="D10" i="75"/>
  <c r="D10" i="85"/>
  <c r="D29" i="85" s="1"/>
  <c r="D10" i="74"/>
  <c r="D32" i="74" s="1"/>
  <c r="D10" i="86"/>
  <c r="D29" i="86" s="1"/>
  <c r="D8" i="74"/>
  <c r="D30" i="74" s="1"/>
  <c r="D8" i="85"/>
  <c r="D27" i="85" s="1"/>
  <c r="D8" i="86"/>
  <c r="D27" i="86" s="1"/>
  <c r="D8" i="75"/>
  <c r="E10" i="74"/>
  <c r="E32" i="74" s="1"/>
  <c r="E10" i="75"/>
  <c r="E10" i="85"/>
  <c r="E29" i="85" s="1"/>
  <c r="E10" i="86"/>
  <c r="E29" i="86" s="1"/>
  <c r="E13" i="75"/>
  <c r="E13" i="74"/>
  <c r="E35" i="74" s="1"/>
  <c r="E13" i="86"/>
  <c r="E32" i="86" s="1"/>
  <c r="E13" i="85"/>
  <c r="E32" i="85" s="1"/>
  <c r="D19" i="75"/>
  <c r="D19" i="74"/>
  <c r="D41" i="74" s="1"/>
  <c r="D19" i="85"/>
  <c r="D38" i="85" s="1"/>
  <c r="D19" i="86"/>
  <c r="D38" i="86" s="1"/>
  <c r="E8" i="85"/>
  <c r="E27" i="85" s="1"/>
  <c r="E8" i="86"/>
  <c r="E27" i="86" s="1"/>
  <c r="E8" i="74"/>
  <c r="E30" i="74" s="1"/>
  <c r="E8" i="75"/>
  <c r="E16" i="74"/>
  <c r="E38" i="74" s="1"/>
  <c r="E16" i="75"/>
  <c r="E16" i="85"/>
  <c r="E35" i="85" s="1"/>
  <c r="E16" i="86"/>
  <c r="E35" i="86" s="1"/>
  <c r="B13" i="85"/>
  <c r="B32" i="85" s="1"/>
  <c r="B13" i="75"/>
  <c r="B13" i="74"/>
  <c r="B35" i="74" s="1"/>
  <c r="B13" i="86"/>
  <c r="B32" i="86" s="1"/>
  <c r="B8" i="75"/>
  <c r="B8" i="85"/>
  <c r="B27" i="85" s="1"/>
  <c r="B8" i="86"/>
  <c r="B27" i="86" s="1"/>
  <c r="B8" i="74"/>
  <c r="B30" i="74" s="1"/>
  <c r="B10" i="74"/>
  <c r="B32" i="74" s="1"/>
  <c r="B10" i="75"/>
  <c r="B10" i="85"/>
  <c r="B29" i="85" s="1"/>
  <c r="B10" i="86"/>
  <c r="B29" i="86" s="1"/>
  <c r="B16" i="74"/>
  <c r="B38" i="74" s="1"/>
  <c r="B16" i="75"/>
  <c r="B16" i="85"/>
  <c r="B35" i="85" s="1"/>
  <c r="B16" i="86"/>
  <c r="B35" i="86" s="1"/>
  <c r="D13" i="74"/>
  <c r="D35" i="74" s="1"/>
  <c r="D13" i="85"/>
  <c r="D32" i="85" s="1"/>
  <c r="D13" i="86"/>
  <c r="D32" i="86" s="1"/>
  <c r="D13" i="75"/>
  <c r="B19" i="74"/>
  <c r="B41" i="74" s="1"/>
  <c r="B19" i="85"/>
  <c r="B38" i="85" s="1"/>
  <c r="B19" i="75"/>
  <c r="B19" i="86"/>
  <c r="B38" i="86" s="1"/>
  <c r="F17" i="32"/>
  <c r="D9" i="60"/>
  <c r="D9" i="59"/>
  <c r="D27" i="59" s="1"/>
  <c r="D27" i="32"/>
  <c r="D15" i="60"/>
  <c r="D15" i="59"/>
  <c r="D33" i="59" s="1"/>
  <c r="D33" i="32"/>
  <c r="F8" i="32"/>
  <c r="E18" i="60"/>
  <c r="E18" i="59"/>
  <c r="E36" i="59" s="1"/>
  <c r="E36" i="32"/>
  <c r="D12" i="60"/>
  <c r="D12" i="59"/>
  <c r="D30" i="59" s="1"/>
  <c r="D30" i="32"/>
  <c r="D18" i="60"/>
  <c r="D18" i="59"/>
  <c r="D36" i="59" s="1"/>
  <c r="D36" i="32"/>
  <c r="E15" i="60"/>
  <c r="E15" i="59"/>
  <c r="E33" i="59" s="1"/>
  <c r="E33" i="32"/>
  <c r="F23" i="32"/>
  <c r="F5" i="60"/>
  <c r="F5" i="59"/>
  <c r="F23" i="59" s="1"/>
  <c r="F11" i="32"/>
  <c r="F6" i="32"/>
  <c r="F14" i="32"/>
  <c r="E12" i="60"/>
  <c r="E12" i="59"/>
  <c r="E30" i="59" s="1"/>
  <c r="E30" i="32"/>
  <c r="E9" i="60"/>
  <c r="E9" i="59"/>
  <c r="E27" i="59" s="1"/>
  <c r="E27" i="32"/>
  <c r="B14" i="18" l="1"/>
  <c r="B36" i="18" s="1"/>
  <c r="B11" i="18"/>
  <c r="B33" i="18" s="1"/>
  <c r="D11" i="18"/>
  <c r="D33" i="18" s="1"/>
  <c r="D14" i="18"/>
  <c r="D36" i="18" s="1"/>
  <c r="E17" i="18"/>
  <c r="E39" i="18" s="1"/>
  <c r="E20" i="18"/>
  <c r="E42" i="18" s="1"/>
  <c r="D20" i="18"/>
  <c r="D42" i="18" s="1"/>
  <c r="E11" i="18"/>
  <c r="E33" i="18" s="1"/>
  <c r="D17" i="18"/>
  <c r="D39" i="18" s="1"/>
  <c r="B20" i="18"/>
  <c r="B42" i="18" s="1"/>
  <c r="B17" i="18"/>
  <c r="B39" i="18" s="1"/>
  <c r="E14" i="18"/>
  <c r="E36" i="18" s="1"/>
  <c r="E20" i="74"/>
  <c r="E42" i="74" s="1"/>
  <c r="E20" i="85"/>
  <c r="E39" i="85" s="1"/>
  <c r="E20" i="86"/>
  <c r="E39" i="86" s="1"/>
  <c r="E20" i="75"/>
  <c r="B14" i="86"/>
  <c r="B33" i="86" s="1"/>
  <c r="B14" i="85"/>
  <c r="B33" i="85" s="1"/>
  <c r="B14" i="75"/>
  <c r="B14" i="74"/>
  <c r="B36" i="74" s="1"/>
  <c r="E14" i="85"/>
  <c r="E33" i="85" s="1"/>
  <c r="E14" i="86"/>
  <c r="E33" i="86" s="1"/>
  <c r="E14" i="75"/>
  <c r="E14" i="74"/>
  <c r="E36" i="74" s="1"/>
  <c r="B20" i="86"/>
  <c r="B39" i="86" s="1"/>
  <c r="B20" i="85"/>
  <c r="B39" i="85" s="1"/>
  <c r="B20" i="75"/>
  <c r="B20" i="74"/>
  <c r="B42" i="74" s="1"/>
  <c r="E17" i="85"/>
  <c r="E36" i="85" s="1"/>
  <c r="E17" i="86"/>
  <c r="E36" i="86" s="1"/>
  <c r="E17" i="74"/>
  <c r="E39" i="74" s="1"/>
  <c r="E17" i="75"/>
  <c r="B17" i="85"/>
  <c r="B36" i="85" s="1"/>
  <c r="B17" i="74"/>
  <c r="B39" i="74" s="1"/>
  <c r="B17" i="86"/>
  <c r="B36" i="86" s="1"/>
  <c r="B17" i="75"/>
  <c r="E11" i="85"/>
  <c r="E30" i="85" s="1"/>
  <c r="E11" i="86"/>
  <c r="E30" i="86" s="1"/>
  <c r="E11" i="74"/>
  <c r="E33" i="74" s="1"/>
  <c r="E11" i="75"/>
  <c r="D20" i="85"/>
  <c r="D39" i="85" s="1"/>
  <c r="D20" i="74"/>
  <c r="D42" i="74" s="1"/>
  <c r="D20" i="86"/>
  <c r="D39" i="86" s="1"/>
  <c r="D20" i="75"/>
  <c r="D17" i="85"/>
  <c r="D36" i="85" s="1"/>
  <c r="D17" i="86"/>
  <c r="D36" i="86" s="1"/>
  <c r="D17" i="75"/>
  <c r="D17" i="74"/>
  <c r="D39" i="74" s="1"/>
  <c r="D14" i="85"/>
  <c r="D33" i="85" s="1"/>
  <c r="D14" i="86"/>
  <c r="D33" i="86" s="1"/>
  <c r="D14" i="75"/>
  <c r="D14" i="74"/>
  <c r="D36" i="74" s="1"/>
  <c r="D11" i="75"/>
  <c r="D11" i="85"/>
  <c r="D30" i="85" s="1"/>
  <c r="D11" i="86"/>
  <c r="D30" i="86" s="1"/>
  <c r="D11" i="74"/>
  <c r="D33" i="74" s="1"/>
  <c r="B11" i="85"/>
  <c r="B30" i="85" s="1"/>
  <c r="B11" i="86"/>
  <c r="B30" i="86" s="1"/>
  <c r="B11" i="75"/>
  <c r="B11" i="74"/>
  <c r="B33" i="74" s="1"/>
  <c r="B8" i="35"/>
  <c r="B27" i="35" s="1"/>
  <c r="B8" i="53"/>
  <c r="B8" i="52"/>
  <c r="B27" i="52" s="1"/>
  <c r="B8" i="37"/>
  <c r="B8" i="36"/>
  <c r="B27" i="36" s="1"/>
  <c r="B8" i="76"/>
  <c r="B8" i="51"/>
  <c r="B27" i="51" s="1"/>
  <c r="F15" i="32"/>
  <c r="F11" i="60"/>
  <c r="F11" i="59"/>
  <c r="F29" i="59" s="1"/>
  <c r="F29" i="32"/>
  <c r="F9" i="32"/>
  <c r="F6" i="60"/>
  <c r="F6" i="59"/>
  <c r="F24" i="59" s="1"/>
  <c r="F24" i="32"/>
  <c r="F12" i="32"/>
  <c r="F18" i="32"/>
  <c r="F8" i="60"/>
  <c r="F8" i="59"/>
  <c r="F26" i="59" s="1"/>
  <c r="F26" i="32"/>
  <c r="F14" i="60"/>
  <c r="F14" i="59"/>
  <c r="F32" i="59" s="1"/>
  <c r="F32" i="32"/>
  <c r="F17" i="60"/>
  <c r="F17" i="59"/>
  <c r="F35" i="59" s="1"/>
  <c r="F35" i="32"/>
  <c r="B5" i="32"/>
  <c r="B8" i="77" l="1"/>
  <c r="B27" i="77" s="1"/>
  <c r="B8" i="78"/>
  <c r="B27" i="78" s="1"/>
  <c r="F12" i="60"/>
  <c r="F12" i="59"/>
  <c r="F30" i="59" s="1"/>
  <c r="F30" i="32"/>
  <c r="F15" i="60"/>
  <c r="F15" i="59"/>
  <c r="F33" i="59" s="1"/>
  <c r="F33" i="32"/>
  <c r="F18" i="60"/>
  <c r="F18" i="59"/>
  <c r="F36" i="59" s="1"/>
  <c r="F36" i="32"/>
  <c r="F9" i="60"/>
  <c r="F9" i="59"/>
  <c r="F27" i="59" s="1"/>
  <c r="F27" i="32"/>
  <c r="B5" i="59"/>
  <c r="B23" i="59" s="1"/>
  <c r="B23" i="32"/>
  <c r="B5" i="60"/>
  <c r="B5" i="56" l="1"/>
  <c r="B24" i="56" s="1"/>
  <c r="B6" i="56"/>
  <c r="B25" i="56" s="1"/>
  <c r="B5" i="55"/>
  <c r="B6" i="55"/>
  <c r="B5" i="57" l="1"/>
  <c r="B24" i="57" s="1"/>
  <c r="B6" i="57"/>
  <c r="B25" i="57" s="1"/>
  <c r="B17" i="32" l="1"/>
  <c r="B6" i="32"/>
  <c r="B14" i="32"/>
  <c r="B8" i="32"/>
  <c r="B11" i="32"/>
  <c r="B20" i="35" l="1"/>
  <c r="B39" i="35" s="1"/>
  <c r="B20" i="53"/>
  <c r="B20" i="52"/>
  <c r="B39" i="52" s="1"/>
  <c r="B20" i="37"/>
  <c r="B20" i="36"/>
  <c r="B39" i="36" s="1"/>
  <c r="B17" i="35"/>
  <c r="B36" i="35" s="1"/>
  <c r="B17" i="53"/>
  <c r="B17" i="52"/>
  <c r="B36" i="52" s="1"/>
  <c r="B17" i="37"/>
  <c r="B17" i="36"/>
  <c r="B36" i="36" s="1"/>
  <c r="B11" i="35"/>
  <c r="B30" i="35" s="1"/>
  <c r="B11" i="53"/>
  <c r="B11" i="52"/>
  <c r="B30" i="52" s="1"/>
  <c r="B11" i="37"/>
  <c r="B11" i="36"/>
  <c r="B30" i="36" s="1"/>
  <c r="B9" i="37"/>
  <c r="B9" i="36"/>
  <c r="B28" i="36" s="1"/>
  <c r="B9" i="35"/>
  <c r="B28" i="35" s="1"/>
  <c r="B9" i="53"/>
  <c r="B9" i="52"/>
  <c r="B28" i="52" s="1"/>
  <c r="B14" i="35"/>
  <c r="B33" i="35" s="1"/>
  <c r="B14" i="53"/>
  <c r="B14" i="52"/>
  <c r="B33" i="52" s="1"/>
  <c r="B14" i="37"/>
  <c r="B14" i="36"/>
  <c r="B33" i="36" s="1"/>
  <c r="B20" i="76"/>
  <c r="B20" i="51"/>
  <c r="B39" i="51" s="1"/>
  <c r="B17" i="76"/>
  <c r="B17" i="51"/>
  <c r="B36" i="51" s="1"/>
  <c r="B11" i="51"/>
  <c r="B30" i="51" s="1"/>
  <c r="B14" i="76"/>
  <c r="B11" i="76"/>
  <c r="B9" i="51"/>
  <c r="B28" i="51" s="1"/>
  <c r="B14" i="51"/>
  <c r="B33" i="51" s="1"/>
  <c r="B9" i="76"/>
  <c r="B18" i="32"/>
  <c r="B12" i="32"/>
  <c r="B8" i="60"/>
  <c r="B26" i="32"/>
  <c r="B8" i="59"/>
  <c r="B26" i="59" s="1"/>
  <c r="B11" i="60"/>
  <c r="B11" i="59"/>
  <c r="B29" i="59" s="1"/>
  <c r="B29" i="32"/>
  <c r="B14" i="60"/>
  <c r="B14" i="59"/>
  <c r="B32" i="59" s="1"/>
  <c r="B32" i="32"/>
  <c r="B9" i="32"/>
  <c r="B15" i="32"/>
  <c r="B24" i="32"/>
  <c r="B6" i="60"/>
  <c r="B6" i="59"/>
  <c r="B24" i="59" s="1"/>
  <c r="B17" i="59"/>
  <c r="B35" i="59" s="1"/>
  <c r="B35" i="32"/>
  <c r="B17" i="60"/>
  <c r="B18" i="37" l="1"/>
  <c r="B18" i="36"/>
  <c r="B37" i="36" s="1"/>
  <c r="B18" i="35"/>
  <c r="B37" i="35" s="1"/>
  <c r="B18" i="53"/>
  <c r="B18" i="52"/>
  <c r="B37" i="52" s="1"/>
  <c r="B12" i="37"/>
  <c r="B12" i="36"/>
  <c r="B31" i="36" s="1"/>
  <c r="B12" i="35"/>
  <c r="B31" i="35" s="1"/>
  <c r="B12" i="53"/>
  <c r="B12" i="52"/>
  <c r="B31" i="52" s="1"/>
  <c r="B21" i="37"/>
  <c r="B21" i="36"/>
  <c r="B40" i="36" s="1"/>
  <c r="B21" i="35"/>
  <c r="B40" i="35" s="1"/>
  <c r="B21" i="53"/>
  <c r="B21" i="52"/>
  <c r="B40" i="52" s="1"/>
  <c r="B15" i="37"/>
  <c r="B15" i="36"/>
  <c r="B34" i="36" s="1"/>
  <c r="B15" i="35"/>
  <c r="B34" i="35" s="1"/>
  <c r="B15" i="53"/>
  <c r="B15" i="52"/>
  <c r="B34" i="52" s="1"/>
  <c r="B18" i="51"/>
  <c r="B37" i="51" s="1"/>
  <c r="B12" i="51"/>
  <c r="B31" i="51" s="1"/>
  <c r="B17" i="78"/>
  <c r="B36" i="78" s="1"/>
  <c r="B17" i="77"/>
  <c r="B36" i="77" s="1"/>
  <c r="B21" i="51"/>
  <c r="B40" i="51" s="1"/>
  <c r="B12" i="76"/>
  <c r="B9" i="78"/>
  <c r="B28" i="78" s="1"/>
  <c r="B9" i="77"/>
  <c r="B28" i="77" s="1"/>
  <c r="B14" i="77"/>
  <c r="B33" i="77" s="1"/>
  <c r="B14" i="78"/>
  <c r="B33" i="78" s="1"/>
  <c r="B21" i="76"/>
  <c r="B18" i="76"/>
  <c r="B15" i="76"/>
  <c r="B15" i="51"/>
  <c r="B34" i="51" s="1"/>
  <c r="B11" i="78"/>
  <c r="B30" i="78" s="1"/>
  <c r="B11" i="77"/>
  <c r="B30" i="77" s="1"/>
  <c r="B20" i="77"/>
  <c r="B39" i="77" s="1"/>
  <c r="B20" i="78"/>
  <c r="B39" i="78" s="1"/>
  <c r="B27" i="32"/>
  <c r="B9" i="60"/>
  <c r="B9" i="59"/>
  <c r="B27" i="59" s="1"/>
  <c r="B33" i="32"/>
  <c r="B15" i="59"/>
  <c r="B33" i="59" s="1"/>
  <c r="B15" i="60"/>
  <c r="B30" i="32"/>
  <c r="B12" i="60"/>
  <c r="B12" i="59"/>
  <c r="B30" i="59" s="1"/>
  <c r="B36" i="32"/>
  <c r="B18" i="59"/>
  <c r="B36" i="59" s="1"/>
  <c r="B18" i="60"/>
  <c r="B15" i="78" l="1"/>
  <c r="B34" i="78" s="1"/>
  <c r="B15" i="77"/>
  <c r="B34" i="77" s="1"/>
  <c r="B18" i="77"/>
  <c r="B37" i="77" s="1"/>
  <c r="B18" i="78"/>
  <c r="B37" i="78" s="1"/>
  <c r="B21" i="78"/>
  <c r="B40" i="78" s="1"/>
  <c r="B21" i="77"/>
  <c r="B40" i="77" s="1"/>
  <c r="B12" i="77"/>
  <c r="B31" i="77" s="1"/>
  <c r="B12" i="78"/>
  <c r="B31" i="78" s="1"/>
  <c r="E5" i="20"/>
  <c r="E6" i="20"/>
  <c r="E24" i="20"/>
  <c r="E5" i="19"/>
  <c r="E27" i="19" s="1"/>
  <c r="E6" i="19"/>
  <c r="E28" i="19" s="1"/>
  <c r="E24" i="19"/>
  <c r="O5" i="11"/>
  <c r="O24" i="11" s="1"/>
  <c r="O6" i="11"/>
  <c r="O25" i="11" s="1"/>
  <c r="O8" i="11" l="1"/>
  <c r="O27" i="11" s="1"/>
  <c r="E8" i="19"/>
  <c r="E30" i="19" s="1"/>
  <c r="O9" i="11"/>
  <c r="O28" i="11" s="1"/>
  <c r="E8" i="20"/>
  <c r="T5" i="11"/>
  <c r="T24" i="11" s="1"/>
  <c r="T6" i="11"/>
  <c r="T25" i="11" s="1"/>
  <c r="B5" i="20"/>
  <c r="B6" i="20"/>
  <c r="B24" i="20"/>
  <c r="B24" i="19"/>
  <c r="B6" i="19"/>
  <c r="B28" i="19" s="1"/>
  <c r="B5" i="19"/>
  <c r="B27" i="19" s="1"/>
  <c r="L5" i="11"/>
  <c r="L24" i="11" s="1"/>
  <c r="L6" i="11"/>
  <c r="L25" i="11" s="1"/>
  <c r="V5" i="11"/>
  <c r="V24" i="11" s="1"/>
  <c r="V6" i="11"/>
  <c r="V25" i="11" s="1"/>
  <c r="S5" i="11"/>
  <c r="S24" i="11" s="1"/>
  <c r="S6" i="11"/>
  <c r="S25" i="11" s="1"/>
  <c r="E9" i="20" l="1"/>
  <c r="L9" i="11"/>
  <c r="L28" i="11" s="1"/>
  <c r="E9" i="19"/>
  <c r="E31" i="19" s="1"/>
  <c r="E20" i="20"/>
  <c r="E20" i="19"/>
  <c r="E42" i="19" s="1"/>
  <c r="O20" i="11"/>
  <c r="O39" i="11" s="1"/>
  <c r="E14" i="19"/>
  <c r="E36" i="19" s="1"/>
  <c r="O14" i="11"/>
  <c r="O33" i="11" s="1"/>
  <c r="E14" i="20"/>
  <c r="E17" i="19"/>
  <c r="E39" i="19" s="1"/>
  <c r="E17" i="20"/>
  <c r="O17" i="11"/>
  <c r="O36" i="11" s="1"/>
  <c r="E11" i="19"/>
  <c r="E33" i="19" s="1"/>
  <c r="O11" i="11"/>
  <c r="O30" i="11" s="1"/>
  <c r="E11" i="20"/>
  <c r="T8" i="11"/>
  <c r="T27" i="11" s="1"/>
  <c r="B8" i="19"/>
  <c r="B30" i="19" s="1"/>
  <c r="B8" i="20"/>
  <c r="S8" i="11"/>
  <c r="S27" i="11" s="1"/>
  <c r="L8" i="11"/>
  <c r="L27" i="11" s="1"/>
  <c r="V8" i="11"/>
  <c r="V27" i="11" s="1"/>
  <c r="AN5" i="11"/>
  <c r="AN24" i="11" s="1"/>
  <c r="AO5" i="11"/>
  <c r="AO24" i="11" s="1"/>
  <c r="AP5" i="11"/>
  <c r="AP24" i="11" s="1"/>
  <c r="AN6" i="11"/>
  <c r="AN25" i="11" s="1"/>
  <c r="AO6" i="11"/>
  <c r="AO25" i="11" s="1"/>
  <c r="AP6" i="11"/>
  <c r="AP25" i="11" s="1"/>
  <c r="AH5" i="11"/>
  <c r="AI5" i="11"/>
  <c r="AI24" i="11" s="1"/>
  <c r="AJ5" i="11"/>
  <c r="AJ24" i="11" s="1"/>
  <c r="AK5" i="11"/>
  <c r="AK24" i="11" s="1"/>
  <c r="AL5" i="11"/>
  <c r="AL24" i="11" s="1"/>
  <c r="AM5" i="11"/>
  <c r="AM24" i="11" s="1"/>
  <c r="AH6" i="11"/>
  <c r="AH25" i="11" s="1"/>
  <c r="AI6" i="11"/>
  <c r="AI25" i="11" s="1"/>
  <c r="AJ6" i="11"/>
  <c r="AJ25" i="11" s="1"/>
  <c r="AK6" i="11"/>
  <c r="AK25" i="11" s="1"/>
  <c r="AL6" i="11"/>
  <c r="AL25" i="11" s="1"/>
  <c r="AM6" i="11"/>
  <c r="AM25" i="11" s="1"/>
  <c r="AH24" i="11"/>
  <c r="S9" i="11" l="1"/>
  <c r="S28" i="11" s="1"/>
  <c r="B9" i="19"/>
  <c r="B31" i="19" s="1"/>
  <c r="AI8" i="11"/>
  <c r="AI27" i="11" s="1"/>
  <c r="B9" i="20"/>
  <c r="O12" i="11"/>
  <c r="O31" i="11" s="1"/>
  <c r="E12" i="19"/>
  <c r="E34" i="19" s="1"/>
  <c r="E12" i="20"/>
  <c r="O18" i="11"/>
  <c r="O37" i="11" s="1"/>
  <c r="E18" i="19"/>
  <c r="E40" i="19" s="1"/>
  <c r="E18" i="20"/>
  <c r="E15" i="20"/>
  <c r="O15" i="11"/>
  <c r="O34" i="11" s="1"/>
  <c r="E15" i="19"/>
  <c r="E37" i="19" s="1"/>
  <c r="O21" i="11"/>
  <c r="O40" i="11" s="1"/>
  <c r="E21" i="19"/>
  <c r="E43" i="19" s="1"/>
  <c r="E21" i="20"/>
  <c r="T11" i="11"/>
  <c r="T30" i="11" s="1"/>
  <c r="T20" i="11"/>
  <c r="T39" i="11" s="1"/>
  <c r="V9" i="11"/>
  <c r="V28" i="11" s="1"/>
  <c r="T14" i="11"/>
  <c r="T33" i="11" s="1"/>
  <c r="T9" i="11"/>
  <c r="T28" i="11" s="1"/>
  <c r="T17" i="11"/>
  <c r="T36" i="11" s="1"/>
  <c r="B20" i="20"/>
  <c r="L20" i="11"/>
  <c r="L39" i="11" s="1"/>
  <c r="B20" i="19"/>
  <c r="B42" i="19" s="1"/>
  <c r="L14" i="11"/>
  <c r="L33" i="11" s="1"/>
  <c r="B14" i="20"/>
  <c r="B14" i="19"/>
  <c r="B36" i="19" s="1"/>
  <c r="B11" i="20"/>
  <c r="B11" i="19"/>
  <c r="B33" i="19" s="1"/>
  <c r="L11" i="11"/>
  <c r="L30" i="11" s="1"/>
  <c r="L17" i="11"/>
  <c r="L36" i="11" s="1"/>
  <c r="B17" i="19"/>
  <c r="B39" i="19" s="1"/>
  <c r="B17" i="20"/>
  <c r="S14" i="11"/>
  <c r="S33" i="11" s="1"/>
  <c r="V14" i="11"/>
  <c r="V33" i="11" s="1"/>
  <c r="S11" i="11"/>
  <c r="S30" i="11" s="1"/>
  <c r="V11" i="11"/>
  <c r="V30" i="11" s="1"/>
  <c r="S17" i="11"/>
  <c r="S36" i="11" s="1"/>
  <c r="V17" i="11"/>
  <c r="V36" i="11" s="1"/>
  <c r="S20" i="11"/>
  <c r="S39" i="11" s="1"/>
  <c r="V20" i="11"/>
  <c r="V39" i="11" s="1"/>
  <c r="AM8" i="11"/>
  <c r="AM27" i="11" s="1"/>
  <c r="AO8" i="11"/>
  <c r="AO27" i="11" s="1"/>
  <c r="AK8" i="11"/>
  <c r="AK27" i="11" s="1"/>
  <c r="AN8" i="11"/>
  <c r="AN27" i="11" s="1"/>
  <c r="AJ8" i="11"/>
  <c r="AJ27" i="11" s="1"/>
  <c r="AL8" i="11"/>
  <c r="AL27" i="11" s="1"/>
  <c r="AP8" i="11"/>
  <c r="AP27" i="11" s="1"/>
  <c r="AH8" i="11"/>
  <c r="AH27" i="11" s="1"/>
  <c r="AI14" i="11" l="1"/>
  <c r="AI33" i="11" s="1"/>
  <c r="AM9" i="11"/>
  <c r="AM28" i="11" s="1"/>
  <c r="AL20" i="11"/>
  <c r="AL39" i="11" s="1"/>
  <c r="AN14" i="11"/>
  <c r="AN33" i="11" s="1"/>
  <c r="AH17" i="11"/>
  <c r="AH36" i="11" s="1"/>
  <c r="T15" i="11"/>
  <c r="T34" i="11" s="1"/>
  <c r="T21" i="11"/>
  <c r="T40" i="11" s="1"/>
  <c r="T18" i="11"/>
  <c r="T37" i="11" s="1"/>
  <c r="T12" i="11"/>
  <c r="T31" i="11" s="1"/>
  <c r="B12" i="19"/>
  <c r="B34" i="19" s="1"/>
  <c r="L12" i="11"/>
  <c r="L31" i="11" s="1"/>
  <c r="B12" i="20"/>
  <c r="B15" i="19"/>
  <c r="B37" i="19" s="1"/>
  <c r="L15" i="11"/>
  <c r="L34" i="11" s="1"/>
  <c r="B15" i="20"/>
  <c r="B18" i="19"/>
  <c r="B40" i="19" s="1"/>
  <c r="L18" i="11"/>
  <c r="L37" i="11" s="1"/>
  <c r="B18" i="20"/>
  <c r="B21" i="19"/>
  <c r="B43" i="19" s="1"/>
  <c r="L21" i="11"/>
  <c r="L40" i="11" s="1"/>
  <c r="B21" i="20"/>
  <c r="V18" i="11"/>
  <c r="V37" i="11" s="1"/>
  <c r="V12" i="11"/>
  <c r="V31" i="11" s="1"/>
  <c r="V15" i="11"/>
  <c r="V34" i="11" s="1"/>
  <c r="V21" i="11"/>
  <c r="V40" i="11" s="1"/>
  <c r="S21" i="11"/>
  <c r="S40" i="11" s="1"/>
  <c r="S18" i="11"/>
  <c r="S37" i="11" s="1"/>
  <c r="S12" i="11"/>
  <c r="S31" i="11" s="1"/>
  <c r="S15" i="11"/>
  <c r="S34" i="11" s="1"/>
  <c r="AP11" i="11"/>
  <c r="AP30" i="11" s="1"/>
  <c r="AH11" i="11"/>
  <c r="AH30" i="11" s="1"/>
  <c r="AH9" i="11"/>
  <c r="AH28" i="11" s="1"/>
  <c r="AH20" i="11"/>
  <c r="AH39" i="11" s="1"/>
  <c r="AP14" i="11"/>
  <c r="AP33" i="11" s="1"/>
  <c r="AH14" i="11"/>
  <c r="AH33" i="11" s="1"/>
  <c r="AP9" i="11"/>
  <c r="AP28" i="11" s="1"/>
  <c r="AO11" i="11"/>
  <c r="AO30" i="11" s="1"/>
  <c r="AP20" i="11"/>
  <c r="AP39" i="11" s="1"/>
  <c r="AN17" i="11"/>
  <c r="AN36" i="11" s="1"/>
  <c r="AK17" i="11"/>
  <c r="AK36" i="11" s="1"/>
  <c r="AK20" i="11"/>
  <c r="AK39" i="11" s="1"/>
  <c r="AN20" i="11"/>
  <c r="AN39" i="11" s="1"/>
  <c r="AI17" i="11"/>
  <c r="AI36" i="11" s="1"/>
  <c r="AP17" i="11"/>
  <c r="AP36" i="11" s="1"/>
  <c r="AL9" i="11"/>
  <c r="AL28" i="11" s="1"/>
  <c r="AK11" i="11"/>
  <c r="AK30" i="11" s="1"/>
  <c r="AK9" i="11"/>
  <c r="AK28" i="11" s="1"/>
  <c r="AO9" i="11"/>
  <c r="AO28" i="11" s="1"/>
  <c r="AO20" i="11"/>
  <c r="AO39" i="11" s="1"/>
  <c r="AJ11" i="11"/>
  <c r="AJ30" i="11" s="1"/>
  <c r="AI20" i="11"/>
  <c r="AI39" i="11" s="1"/>
  <c r="AM20" i="11"/>
  <c r="AM39" i="11" s="1"/>
  <c r="AI9" i="11"/>
  <c r="AI28" i="11" s="1"/>
  <c r="AL11" i="11"/>
  <c r="AL30" i="11" s="1"/>
  <c r="AN9" i="11"/>
  <c r="AN28" i="11" s="1"/>
  <c r="AK14" i="11"/>
  <c r="AK33" i="11" s="1"/>
  <c r="AJ20" i="11"/>
  <c r="AJ39" i="11" s="1"/>
  <c r="AJ14" i="11"/>
  <c r="AJ33" i="11" s="1"/>
  <c r="AM14" i="11"/>
  <c r="AM33" i="11" s="1"/>
  <c r="AM11" i="11"/>
  <c r="AM30" i="11" s="1"/>
  <c r="AL14" i="11"/>
  <c r="AL33" i="11" s="1"/>
  <c r="AO17" i="11"/>
  <c r="AO36" i="11" s="1"/>
  <c r="AO14" i="11"/>
  <c r="AO33" i="11" s="1"/>
  <c r="AJ9" i="11"/>
  <c r="AJ28" i="11" s="1"/>
  <c r="AI11" i="11"/>
  <c r="AI30" i="11" s="1"/>
  <c r="AJ17" i="11"/>
  <c r="AJ36" i="11" s="1"/>
  <c r="AN11" i="11"/>
  <c r="AN30" i="11" s="1"/>
  <c r="AL17" i="11"/>
  <c r="AL36" i="11" s="1"/>
  <c r="AM17" i="11"/>
  <c r="AM36" i="11" s="1"/>
  <c r="B8" i="56" l="1"/>
  <c r="B27" i="56" s="1"/>
  <c r="B8" i="55"/>
  <c r="AI15" i="11"/>
  <c r="AI34" i="11" s="1"/>
  <c r="AH18" i="11"/>
  <c r="AH37" i="11" s="1"/>
  <c r="B8" i="57"/>
  <c r="B27" i="57" s="1"/>
  <c r="AP12" i="11"/>
  <c r="AP31" i="11" s="1"/>
  <c r="AN15" i="11"/>
  <c r="AN34" i="11" s="1"/>
  <c r="AH21" i="11"/>
  <c r="AH40" i="11" s="1"/>
  <c r="AP15" i="11"/>
  <c r="AP34" i="11" s="1"/>
  <c r="AL21" i="11"/>
  <c r="AL40" i="11" s="1"/>
  <c r="AH12" i="11"/>
  <c r="AH31" i="11" s="1"/>
  <c r="AH15" i="11"/>
  <c r="AH34" i="11" s="1"/>
  <c r="AM18" i="11"/>
  <c r="AM37" i="11" s="1"/>
  <c r="AN12" i="11"/>
  <c r="AN31" i="11" s="1"/>
  <c r="AI12" i="11"/>
  <c r="AI31" i="11" s="1"/>
  <c r="AO15" i="11"/>
  <c r="AO34" i="11" s="1"/>
  <c r="AJ15" i="11"/>
  <c r="AJ34" i="11" s="1"/>
  <c r="AK15" i="11"/>
  <c r="AK34" i="11" s="1"/>
  <c r="AM21" i="11"/>
  <c r="AM40" i="11" s="1"/>
  <c r="AJ12" i="11"/>
  <c r="AJ31" i="11" s="1"/>
  <c r="AK12" i="11"/>
  <c r="AK31" i="11" s="1"/>
  <c r="AP18" i="11"/>
  <c r="AP37" i="11" s="1"/>
  <c r="AN21" i="11"/>
  <c r="AN40" i="11" s="1"/>
  <c r="AK18" i="11"/>
  <c r="AK37" i="11" s="1"/>
  <c r="AP21" i="11"/>
  <c r="AP40" i="11" s="1"/>
  <c r="AL18" i="11"/>
  <c r="AL37" i="11" s="1"/>
  <c r="AJ18" i="11"/>
  <c r="AJ37" i="11" s="1"/>
  <c r="AO18" i="11"/>
  <c r="AO37" i="11" s="1"/>
  <c r="AL15" i="11"/>
  <c r="AL34" i="11" s="1"/>
  <c r="AM12" i="11"/>
  <c r="AM31" i="11" s="1"/>
  <c r="AM15" i="11"/>
  <c r="AM34" i="11" s="1"/>
  <c r="AJ21" i="11"/>
  <c r="AJ40" i="11" s="1"/>
  <c r="AL12" i="11"/>
  <c r="AL31" i="11" s="1"/>
  <c r="AI21" i="11"/>
  <c r="AI40" i="11" s="1"/>
  <c r="AO21" i="11"/>
  <c r="AO40" i="11" s="1"/>
  <c r="AI18" i="11"/>
  <c r="AI37" i="11" s="1"/>
  <c r="AK21" i="11"/>
  <c r="AK40" i="11" s="1"/>
  <c r="AN18" i="11"/>
  <c r="AN37" i="11" s="1"/>
  <c r="AO12" i="11"/>
  <c r="AO31" i="11" s="1"/>
  <c r="B14" i="56" l="1"/>
  <c r="B33" i="56" s="1"/>
  <c r="B14" i="55"/>
  <c r="B17" i="56"/>
  <c r="B36" i="56" s="1"/>
  <c r="B17" i="55"/>
  <c r="B11" i="56"/>
  <c r="B30" i="56" s="1"/>
  <c r="B11" i="55"/>
  <c r="B20" i="56"/>
  <c r="B39" i="56" s="1"/>
  <c r="B20" i="55"/>
  <c r="B9" i="55"/>
  <c r="B9" i="56"/>
  <c r="B28" i="56" s="1"/>
  <c r="B14" i="57"/>
  <c r="B33" i="57" s="1"/>
  <c r="B9" i="57"/>
  <c r="B28" i="57" s="1"/>
  <c r="B20" i="57"/>
  <c r="B39" i="57" s="1"/>
  <c r="B17" i="57"/>
  <c r="B36" i="57" s="1"/>
  <c r="B11" i="57"/>
  <c r="B30" i="57" s="1"/>
  <c r="AC12" i="11"/>
  <c r="AC31" i="11" s="1"/>
  <c r="AC11" i="11"/>
  <c r="AC30" i="11" s="1"/>
  <c r="Y11" i="11"/>
  <c r="Y30" i="11" s="1"/>
  <c r="U11" i="11"/>
  <c r="U30" i="11" s="1"/>
  <c r="AG11" i="11"/>
  <c r="AG30" i="11" s="1"/>
  <c r="AD11" i="11"/>
  <c r="AD30" i="11" s="1"/>
  <c r="I11" i="11"/>
  <c r="I30" i="11" s="1"/>
  <c r="W11" i="11"/>
  <c r="W30" i="11" s="1"/>
  <c r="Z11" i="11"/>
  <c r="Z30" i="11" s="1"/>
  <c r="D11" i="11"/>
  <c r="D30" i="11" s="1"/>
  <c r="R11" i="11"/>
  <c r="R30" i="11" s="1"/>
  <c r="E11" i="11"/>
  <c r="E30" i="11" s="1"/>
  <c r="AB11" i="11"/>
  <c r="AB30" i="11" s="1"/>
  <c r="G11" i="11"/>
  <c r="G30" i="11" s="1"/>
  <c r="F11" i="19"/>
  <c r="F33" i="19" s="1"/>
  <c r="F11" i="20"/>
  <c r="B11" i="11"/>
  <c r="B30" i="11" s="1"/>
  <c r="G11" i="20"/>
  <c r="G11" i="19"/>
  <c r="G33" i="19" s="1"/>
  <c r="C11" i="20"/>
  <c r="C11" i="19"/>
  <c r="C33" i="19" s="1"/>
  <c r="D11" i="19"/>
  <c r="D33" i="19" s="1"/>
  <c r="D11" i="20"/>
  <c r="M11" i="11"/>
  <c r="M30" i="11" s="1"/>
  <c r="F11" i="11"/>
  <c r="F30" i="11" s="1"/>
  <c r="H11" i="11"/>
  <c r="H30" i="11" s="1"/>
  <c r="J11" i="11"/>
  <c r="J30" i="11" s="1"/>
  <c r="P11" i="11"/>
  <c r="P30" i="11" s="1"/>
  <c r="Q11" i="11"/>
  <c r="Q30" i="11" s="1"/>
  <c r="AF11" i="11"/>
  <c r="AF30" i="11" s="1"/>
  <c r="AA11" i="11"/>
  <c r="AA30" i="11" s="1"/>
  <c r="C11" i="11"/>
  <c r="C30" i="11" s="1"/>
  <c r="N11" i="11"/>
  <c r="N30" i="11" s="1"/>
  <c r="AE11" i="11"/>
  <c r="AE30" i="11" s="1"/>
  <c r="K11" i="11"/>
  <c r="K30" i="11" s="1"/>
  <c r="X11" i="11"/>
  <c r="X30" i="11" s="1"/>
  <c r="B15" i="55" l="1"/>
  <c r="B15" i="56"/>
  <c r="B34" i="56" s="1"/>
  <c r="B18" i="56"/>
  <c r="B37" i="56" s="1"/>
  <c r="B18" i="55"/>
  <c r="B12" i="56"/>
  <c r="B31" i="56" s="1"/>
  <c r="B12" i="55"/>
  <c r="B21" i="55"/>
  <c r="B21" i="56"/>
  <c r="B40" i="56" s="1"/>
  <c r="B21" i="57"/>
  <c r="B40" i="57" s="1"/>
  <c r="B18" i="57"/>
  <c r="B37" i="57" s="1"/>
  <c r="B12" i="57"/>
  <c r="B31" i="57" s="1"/>
  <c r="Y12" i="11"/>
  <c r="Y31" i="11" s="1"/>
  <c r="B15" i="57"/>
  <c r="B34" i="57" s="1"/>
  <c r="U12" i="11"/>
  <c r="U31" i="11" s="1"/>
  <c r="AD12" i="11"/>
  <c r="AD31" i="11" s="1"/>
  <c r="Z12" i="11"/>
  <c r="Z31" i="11" s="1"/>
  <c r="AG12" i="11"/>
  <c r="AG31" i="11" s="1"/>
  <c r="R12" i="11"/>
  <c r="R31" i="11" s="1"/>
  <c r="E12" i="11"/>
  <c r="E31" i="11" s="1"/>
  <c r="D12" i="11"/>
  <c r="D31" i="11" s="1"/>
  <c r="I12" i="11"/>
  <c r="I31" i="11" s="1"/>
  <c r="AB12" i="11"/>
  <c r="AB31" i="11" s="1"/>
  <c r="B12" i="11"/>
  <c r="B31" i="11" s="1"/>
  <c r="G12" i="11"/>
  <c r="G31" i="11" s="1"/>
  <c r="W12" i="11"/>
  <c r="W31" i="11" s="1"/>
  <c r="J12" i="11"/>
  <c r="J31" i="11" s="1"/>
  <c r="X12" i="11"/>
  <c r="X31" i="11" s="1"/>
  <c r="AE12" i="11"/>
  <c r="AE31" i="11" s="1"/>
  <c r="AF12" i="11"/>
  <c r="AF31" i="11" s="1"/>
  <c r="AA12" i="11"/>
  <c r="AA31" i="11" s="1"/>
  <c r="F12" i="11"/>
  <c r="F31" i="11" s="1"/>
  <c r="K12" i="11"/>
  <c r="K31" i="11" s="1"/>
  <c r="N12" i="11"/>
  <c r="N31" i="11" s="1"/>
  <c r="C12" i="11"/>
  <c r="C31" i="11" s="1"/>
  <c r="Q12" i="11"/>
  <c r="Q31" i="11" s="1"/>
  <c r="P12" i="11"/>
  <c r="P31" i="11" s="1"/>
  <c r="H12" i="11"/>
  <c r="H31" i="11" s="1"/>
  <c r="M12" i="11"/>
  <c r="M31" i="11" s="1"/>
  <c r="C5" i="15" l="1"/>
  <c r="C6" i="15"/>
  <c r="C5" i="10"/>
  <c r="C17" i="10" s="1"/>
  <c r="C6" i="10"/>
  <c r="C18" i="10" s="1"/>
  <c r="C5" i="14"/>
  <c r="C17" i="14" s="1"/>
  <c r="C6" i="14"/>
  <c r="C18" i="14" s="1"/>
  <c r="C5" i="31"/>
  <c r="C6" i="31"/>
  <c r="C5" i="30"/>
  <c r="C21" i="30" s="1"/>
  <c r="C6" i="30"/>
  <c r="C22" i="30" s="1"/>
  <c r="C5" i="13"/>
  <c r="C21" i="13" s="1"/>
  <c r="C6" i="13"/>
  <c r="C22" i="13" s="1"/>
  <c r="B5" i="11"/>
  <c r="B24" i="11" s="1"/>
  <c r="C5" i="11"/>
  <c r="C24" i="11" s="1"/>
  <c r="D5" i="11"/>
  <c r="D24" i="11" s="1"/>
  <c r="E5" i="11"/>
  <c r="E24" i="11" s="1"/>
  <c r="F5" i="11"/>
  <c r="F24" i="11" s="1"/>
  <c r="G5" i="11"/>
  <c r="G24" i="11" s="1"/>
  <c r="H5" i="11"/>
  <c r="H24" i="11" s="1"/>
  <c r="I5" i="11"/>
  <c r="I24" i="11" s="1"/>
  <c r="J5" i="11"/>
  <c r="J24" i="11" s="1"/>
  <c r="K5" i="11"/>
  <c r="K24" i="11" s="1"/>
  <c r="M5" i="11"/>
  <c r="M24" i="11" s="1"/>
  <c r="N5" i="11"/>
  <c r="N24" i="11" s="1"/>
  <c r="P5" i="11"/>
  <c r="P24" i="11" s="1"/>
  <c r="Q5" i="11"/>
  <c r="Q24" i="11" s="1"/>
  <c r="R5" i="11"/>
  <c r="R24" i="11" s="1"/>
  <c r="U5" i="11"/>
  <c r="U24" i="11" s="1"/>
  <c r="W5" i="11"/>
  <c r="W24" i="11" s="1"/>
  <c r="X5" i="11"/>
  <c r="X24" i="11" s="1"/>
  <c r="Y5" i="11"/>
  <c r="Y24" i="11" s="1"/>
  <c r="Z5" i="11"/>
  <c r="Z24" i="11" s="1"/>
  <c r="AA5" i="11"/>
  <c r="AA24" i="11" s="1"/>
  <c r="AB5" i="11"/>
  <c r="AB24" i="11" s="1"/>
  <c r="AC5" i="11"/>
  <c r="AC24" i="11" s="1"/>
  <c r="AD5" i="11"/>
  <c r="AD24" i="11" s="1"/>
  <c r="AE5" i="11"/>
  <c r="AE24" i="11" s="1"/>
  <c r="AF5" i="11"/>
  <c r="AF24" i="11" s="1"/>
  <c r="AG5" i="11"/>
  <c r="AG24" i="11" s="1"/>
  <c r="B6" i="11"/>
  <c r="B25" i="11" s="1"/>
  <c r="C6" i="11"/>
  <c r="C25" i="11" s="1"/>
  <c r="D6" i="11"/>
  <c r="D25" i="11" s="1"/>
  <c r="E6" i="11"/>
  <c r="E25" i="11" s="1"/>
  <c r="F6" i="11"/>
  <c r="F25" i="11" s="1"/>
  <c r="G6" i="11"/>
  <c r="G25" i="11" s="1"/>
  <c r="H6" i="11"/>
  <c r="H25" i="11" s="1"/>
  <c r="I6" i="11"/>
  <c r="I25" i="11" s="1"/>
  <c r="J6" i="11"/>
  <c r="J25" i="11" s="1"/>
  <c r="K6" i="11"/>
  <c r="K25" i="11" s="1"/>
  <c r="M6" i="11"/>
  <c r="M25" i="11" s="1"/>
  <c r="N6" i="11"/>
  <c r="N25" i="11" s="1"/>
  <c r="P6" i="11"/>
  <c r="P25" i="11" s="1"/>
  <c r="Q6" i="11"/>
  <c r="Q25" i="11" s="1"/>
  <c r="R6" i="11"/>
  <c r="R25" i="11" s="1"/>
  <c r="U6" i="11"/>
  <c r="U25" i="11" s="1"/>
  <c r="W6" i="11"/>
  <c r="W25" i="11" s="1"/>
  <c r="X6" i="11"/>
  <c r="X25" i="11" s="1"/>
  <c r="Y6" i="11"/>
  <c r="Y25" i="11" s="1"/>
  <c r="Z6" i="11"/>
  <c r="Z25" i="11" s="1"/>
  <c r="AA6" i="11"/>
  <c r="AA25" i="11" s="1"/>
  <c r="AB6" i="11"/>
  <c r="AB25" i="11" s="1"/>
  <c r="AC6" i="11"/>
  <c r="AC25" i="11" s="1"/>
  <c r="AD6" i="11"/>
  <c r="AD25" i="11" s="1"/>
  <c r="AE6" i="11"/>
  <c r="AE25" i="11" s="1"/>
  <c r="AF6" i="11"/>
  <c r="AF25" i="11" s="1"/>
  <c r="AG6" i="11"/>
  <c r="AG25" i="11" s="1"/>
  <c r="G6" i="20" l="1"/>
  <c r="G5" i="20"/>
  <c r="G24" i="20"/>
  <c r="G12" i="20" s="1"/>
  <c r="F24" i="20"/>
  <c r="F12" i="20" s="1"/>
  <c r="D24" i="20"/>
  <c r="D12" i="20" s="1"/>
  <c r="C24" i="20"/>
  <c r="C12" i="20" s="1"/>
  <c r="C5" i="20"/>
  <c r="D5" i="20"/>
  <c r="F5" i="20"/>
  <c r="C6" i="20"/>
  <c r="D6" i="20"/>
  <c r="F6" i="20"/>
  <c r="G24" i="19"/>
  <c r="G12" i="19" s="1"/>
  <c r="G34" i="19" s="1"/>
  <c r="F24" i="19"/>
  <c r="F12" i="19" s="1"/>
  <c r="F34" i="19" s="1"/>
  <c r="D24" i="19"/>
  <c r="D12" i="19" s="1"/>
  <c r="D34" i="19" s="1"/>
  <c r="C24" i="19"/>
  <c r="C12" i="19" s="1"/>
  <c r="C34" i="19" s="1"/>
  <c r="C5" i="19"/>
  <c r="C27" i="19" s="1"/>
  <c r="D5" i="19"/>
  <c r="D27" i="19" s="1"/>
  <c r="F5" i="19"/>
  <c r="F27" i="19" s="1"/>
  <c r="G5" i="19"/>
  <c r="G27" i="19" s="1"/>
  <c r="C6" i="19"/>
  <c r="C28" i="19" s="1"/>
  <c r="D6" i="19"/>
  <c r="D28" i="19" s="1"/>
  <c r="F6" i="19"/>
  <c r="F28" i="19" s="1"/>
  <c r="G6" i="19"/>
  <c r="G28" i="19" s="1"/>
  <c r="G8" i="11" l="1"/>
  <c r="G27" i="11" s="1"/>
  <c r="F8" i="11"/>
  <c r="F27" i="11" s="1"/>
  <c r="E8" i="11"/>
  <c r="E27" i="11" s="1"/>
  <c r="B5" i="29"/>
  <c r="B21" i="29" s="1"/>
  <c r="C5" i="29"/>
  <c r="C21" i="29" s="1"/>
  <c r="B6" i="29"/>
  <c r="B22" i="29" s="1"/>
  <c r="C6" i="29"/>
  <c r="C22" i="29" s="1"/>
  <c r="AB8" i="11" l="1"/>
  <c r="AB27" i="11" s="1"/>
  <c r="F14" i="11"/>
  <c r="F33" i="11" s="1"/>
  <c r="F9" i="11"/>
  <c r="F28" i="11" s="1"/>
  <c r="AA8" i="11"/>
  <c r="AA27" i="11" s="1"/>
  <c r="E14" i="11"/>
  <c r="E33" i="11" s="1"/>
  <c r="Z8" i="11"/>
  <c r="Z27" i="11" s="1"/>
  <c r="G14" i="11"/>
  <c r="G33" i="11" s="1"/>
  <c r="G9" i="11"/>
  <c r="G28" i="11" s="1"/>
  <c r="AC8" i="11"/>
  <c r="AC27" i="11" s="1"/>
  <c r="E9" i="11"/>
  <c r="E28" i="11" s="1"/>
  <c r="Q8" i="11" l="1"/>
  <c r="Q27" i="11" s="1"/>
  <c r="K8" i="11"/>
  <c r="K27" i="11" s="1"/>
  <c r="D8" i="11"/>
  <c r="D27" i="11" s="1"/>
  <c r="AA14" i="11"/>
  <c r="AA33" i="11" s="1"/>
  <c r="Z9" i="11"/>
  <c r="Z28" i="11" s="1"/>
  <c r="F17" i="11"/>
  <c r="F36" i="11" s="1"/>
  <c r="G17" i="11"/>
  <c r="G36" i="11" s="1"/>
  <c r="C8" i="15"/>
  <c r="C8" i="14"/>
  <c r="C20" i="14" s="1"/>
  <c r="C8" i="30"/>
  <c r="C24" i="30" s="1"/>
  <c r="C8" i="10"/>
  <c r="C20" i="10" s="1"/>
  <c r="C8" i="31"/>
  <c r="C8" i="13"/>
  <c r="C24" i="13" s="1"/>
  <c r="P8" i="11"/>
  <c r="P27" i="11" s="1"/>
  <c r="J8" i="11"/>
  <c r="J27" i="11" s="1"/>
  <c r="C8" i="11"/>
  <c r="C27" i="11" s="1"/>
  <c r="Z14" i="11"/>
  <c r="Z33" i="11" s="1"/>
  <c r="AA9" i="11"/>
  <c r="AA28" i="11" s="1"/>
  <c r="F15" i="11"/>
  <c r="F34" i="11" s="1"/>
  <c r="G15" i="11"/>
  <c r="G34" i="11" s="1"/>
  <c r="N8" i="11"/>
  <c r="N27" i="11" s="1"/>
  <c r="I8" i="11"/>
  <c r="I27" i="11" s="1"/>
  <c r="B8" i="11"/>
  <c r="B27" i="11" s="1"/>
  <c r="AB14" i="11"/>
  <c r="AB33" i="11" s="1"/>
  <c r="AC9" i="11"/>
  <c r="AC28" i="11" s="1"/>
  <c r="E15" i="11"/>
  <c r="E34" i="11" s="1"/>
  <c r="R8" i="11"/>
  <c r="R27" i="11" s="1"/>
  <c r="M8" i="11"/>
  <c r="M27" i="11" s="1"/>
  <c r="H8" i="11"/>
  <c r="H27" i="11" s="1"/>
  <c r="AC14" i="11"/>
  <c r="AC33" i="11" s="1"/>
  <c r="AB9" i="11"/>
  <c r="AB28" i="11" s="1"/>
  <c r="E17" i="11"/>
  <c r="E36" i="11" s="1"/>
  <c r="F8" i="20"/>
  <c r="F8" i="19"/>
  <c r="F30" i="19" s="1"/>
  <c r="D8" i="19"/>
  <c r="D30" i="19" s="1"/>
  <c r="D8" i="20"/>
  <c r="C8" i="20"/>
  <c r="C8" i="19"/>
  <c r="C30" i="19" s="1"/>
  <c r="G8" i="20"/>
  <c r="G8" i="19"/>
  <c r="G30" i="19" s="1"/>
  <c r="B8" i="29"/>
  <c r="B24" i="29" s="1"/>
  <c r="C8" i="29"/>
  <c r="C24" i="29" s="1"/>
  <c r="AB15" i="11" l="1"/>
  <c r="AB34" i="11" s="1"/>
  <c r="AA17" i="11"/>
  <c r="AA36" i="11" s="1"/>
  <c r="E20" i="11"/>
  <c r="E39" i="11" s="1"/>
  <c r="W8" i="11"/>
  <c r="W27" i="11" s="1"/>
  <c r="Z17" i="11"/>
  <c r="Z36" i="11" s="1"/>
  <c r="AC17" i="11"/>
  <c r="AC36" i="11" s="1"/>
  <c r="F20" i="11"/>
  <c r="F39" i="11" s="1"/>
  <c r="E18" i="11"/>
  <c r="E37" i="11" s="1"/>
  <c r="U8" i="11"/>
  <c r="U27" i="11" s="1"/>
  <c r="Z15" i="11"/>
  <c r="Z34" i="11" s="1"/>
  <c r="AC15" i="11"/>
  <c r="AC34" i="11" s="1"/>
  <c r="F18" i="11"/>
  <c r="F37" i="11" s="1"/>
  <c r="G20" i="11"/>
  <c r="G39" i="11" s="1"/>
  <c r="AB17" i="11"/>
  <c r="AB36" i="11" s="1"/>
  <c r="AA15" i="11"/>
  <c r="AA34" i="11" s="1"/>
  <c r="D9" i="11"/>
  <c r="D28" i="11" s="1"/>
  <c r="G18" i="11"/>
  <c r="G37" i="11" s="1"/>
  <c r="B5" i="15"/>
  <c r="B6" i="15"/>
  <c r="B5" i="10"/>
  <c r="B17" i="10" s="1"/>
  <c r="B6" i="10"/>
  <c r="B18" i="10" s="1"/>
  <c r="B5" i="14"/>
  <c r="B17" i="14" s="1"/>
  <c r="B6" i="14"/>
  <c r="B18" i="14" s="1"/>
  <c r="B5" i="31"/>
  <c r="B6" i="31"/>
  <c r="B5" i="30"/>
  <c r="B21" i="30" s="1"/>
  <c r="B6" i="30"/>
  <c r="B22" i="30" s="1"/>
  <c r="B5" i="13"/>
  <c r="B21" i="13" s="1"/>
  <c r="B6" i="13"/>
  <c r="B22" i="13" s="1"/>
  <c r="B5" i="16"/>
  <c r="C5" i="16"/>
  <c r="B6" i="16"/>
  <c r="C6" i="16"/>
  <c r="B5" i="8"/>
  <c r="B21" i="8" s="1"/>
  <c r="C5" i="8"/>
  <c r="C21" i="8" s="1"/>
  <c r="B6" i="8"/>
  <c r="B22" i="8" s="1"/>
  <c r="C6" i="8"/>
  <c r="C22" i="8" s="1"/>
  <c r="AA18" i="11" l="1"/>
  <c r="AA37" i="11" s="1"/>
  <c r="AB18" i="11"/>
  <c r="AB37" i="11" s="1"/>
  <c r="AA20" i="11"/>
  <c r="AA39" i="11" s="1"/>
  <c r="AB20" i="11"/>
  <c r="AB39" i="11" s="1"/>
  <c r="E21" i="11"/>
  <c r="E40" i="11" s="1"/>
  <c r="G21" i="11"/>
  <c r="G40" i="11" s="1"/>
  <c r="Z20" i="11"/>
  <c r="Z39" i="11" s="1"/>
  <c r="AC18" i="11"/>
  <c r="AC37" i="11" s="1"/>
  <c r="Z18" i="11"/>
  <c r="Z37" i="11" s="1"/>
  <c r="AC20" i="11"/>
  <c r="AC39" i="11" s="1"/>
  <c r="F21" i="11"/>
  <c r="F40" i="11" s="1"/>
  <c r="C8" i="16"/>
  <c r="C8" i="8"/>
  <c r="C24" i="8" s="1"/>
  <c r="C9" i="30" l="1"/>
  <c r="C25" i="30" s="1"/>
  <c r="C9" i="31"/>
  <c r="C9" i="13"/>
  <c r="C25" i="13" s="1"/>
  <c r="AA21" i="11"/>
  <c r="AA40" i="11" s="1"/>
  <c r="C11" i="31"/>
  <c r="C11" i="13"/>
  <c r="C27" i="13" s="1"/>
  <c r="C10" i="15"/>
  <c r="C10" i="14"/>
  <c r="C22" i="14" s="1"/>
  <c r="C11" i="30"/>
  <c r="C27" i="30" s="1"/>
  <c r="C10" i="10"/>
  <c r="C22" i="10" s="1"/>
  <c r="AC21" i="11"/>
  <c r="AC40" i="11" s="1"/>
  <c r="Z21" i="11"/>
  <c r="Z40" i="11" s="1"/>
  <c r="AB21" i="11"/>
  <c r="AB40" i="11" s="1"/>
  <c r="C9" i="29"/>
  <c r="C25" i="29" s="1"/>
  <c r="C11" i="29"/>
  <c r="C27" i="29" s="1"/>
  <c r="C11" i="8"/>
  <c r="C27" i="8" s="1"/>
  <c r="C11" i="16"/>
  <c r="C9" i="16"/>
  <c r="C9" i="8"/>
  <c r="C25" i="8" s="1"/>
  <c r="C12" i="31" l="1"/>
  <c r="C12" i="13"/>
  <c r="C28" i="13" s="1"/>
  <c r="C12" i="30"/>
  <c r="C28" i="30" s="1"/>
  <c r="C12" i="10"/>
  <c r="C24" i="10" s="1"/>
  <c r="C14" i="30"/>
  <c r="C30" i="30" s="1"/>
  <c r="C12" i="15"/>
  <c r="C12" i="14"/>
  <c r="C24" i="14" s="1"/>
  <c r="C14" i="31"/>
  <c r="C14" i="13"/>
  <c r="C30" i="13" s="1"/>
  <c r="C12" i="29"/>
  <c r="C28" i="29" s="1"/>
  <c r="C14" i="29"/>
  <c r="C30" i="29" s="1"/>
  <c r="C14" i="16"/>
  <c r="C14" i="8"/>
  <c r="C30" i="8" s="1"/>
  <c r="C12" i="16"/>
  <c r="C12" i="8"/>
  <c r="C28" i="8" s="1"/>
  <c r="C15" i="30" l="1"/>
  <c r="C31" i="30" s="1"/>
  <c r="C15" i="31"/>
  <c r="C15" i="13"/>
  <c r="C31" i="13" s="1"/>
  <c r="C17" i="31"/>
  <c r="C17" i="13"/>
  <c r="C33" i="13" s="1"/>
  <c r="C14" i="10"/>
  <c r="C26" i="10" s="1"/>
  <c r="C17" i="30"/>
  <c r="C33" i="30" s="1"/>
  <c r="C14" i="15"/>
  <c r="C14" i="14"/>
  <c r="C26" i="14" s="1"/>
  <c r="C15" i="29"/>
  <c r="C31" i="29" s="1"/>
  <c r="C17" i="29"/>
  <c r="C33" i="29" s="1"/>
  <c r="C17" i="16"/>
  <c r="C17" i="8"/>
  <c r="C33" i="8" s="1"/>
  <c r="C15" i="16"/>
  <c r="C15" i="8"/>
  <c r="C31" i="8" s="1"/>
  <c r="C18" i="31" l="1"/>
  <c r="C18" i="13"/>
  <c r="C34" i="13" s="1"/>
  <c r="C18" i="30"/>
  <c r="C34" i="30" s="1"/>
  <c r="C18" i="29"/>
  <c r="C34" i="29" s="1"/>
  <c r="C18" i="8"/>
  <c r="C34" i="8" s="1"/>
  <c r="C18" i="16"/>
  <c r="AD8" i="11" l="1"/>
  <c r="AD27" i="11" s="1"/>
  <c r="U14" i="11"/>
  <c r="U33" i="11" s="1"/>
  <c r="AG8" i="11"/>
  <c r="AG27" i="11" s="1"/>
  <c r="Y8" i="11"/>
  <c r="Y27" i="11" s="1"/>
  <c r="R9" i="11"/>
  <c r="R28" i="11" s="1"/>
  <c r="AF8" i="11"/>
  <c r="AF27" i="11" s="1"/>
  <c r="X8" i="11"/>
  <c r="X27" i="11" s="1"/>
  <c r="AE8" i="11"/>
  <c r="AE27" i="11" s="1"/>
  <c r="W9" i="11"/>
  <c r="W28" i="11" s="1"/>
  <c r="B8" i="14"/>
  <c r="B20" i="14" s="1"/>
  <c r="B8" i="16"/>
  <c r="B8" i="31"/>
  <c r="B8" i="13"/>
  <c r="B24" i="13" s="1"/>
  <c r="B8" i="15"/>
  <c r="B8" i="10"/>
  <c r="B20" i="10" s="1"/>
  <c r="B8" i="30"/>
  <c r="B24" i="30" s="1"/>
  <c r="B8" i="8"/>
  <c r="B24" i="8" s="1"/>
  <c r="AE9" i="11" l="1"/>
  <c r="AE28" i="11" s="1"/>
  <c r="AF9" i="11"/>
  <c r="AF28" i="11" s="1"/>
  <c r="AG9" i="11"/>
  <c r="AG28" i="11" s="1"/>
  <c r="X9" i="11"/>
  <c r="X28" i="11" s="1"/>
  <c r="U15" i="11"/>
  <c r="U34" i="11" s="1"/>
  <c r="AF14" i="11"/>
  <c r="AF33" i="11" s="1"/>
  <c r="AD14" i="11"/>
  <c r="AD33" i="11" s="1"/>
  <c r="W14" i="11"/>
  <c r="W33" i="11" s="1"/>
  <c r="Y14" i="11"/>
  <c r="Y33" i="11" s="1"/>
  <c r="U17" i="11"/>
  <c r="U36" i="11" s="1"/>
  <c r="X14" i="11"/>
  <c r="X33" i="11" s="1"/>
  <c r="AG14" i="11"/>
  <c r="AG33" i="11" s="1"/>
  <c r="AD9" i="11"/>
  <c r="AD28" i="11" s="1"/>
  <c r="U9" i="11"/>
  <c r="U28" i="11" s="1"/>
  <c r="Y9" i="11"/>
  <c r="Y28" i="11" s="1"/>
  <c r="AE14" i="11"/>
  <c r="AE33" i="11" s="1"/>
  <c r="R14" i="11"/>
  <c r="R33" i="11" s="1"/>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C5" i="17"/>
  <c r="C21" i="17" s="1"/>
  <c r="D5" i="17"/>
  <c r="D21" i="17" s="1"/>
  <c r="E5" i="17"/>
  <c r="E21" i="17" s="1"/>
  <c r="F5" i="17"/>
  <c r="F21" i="17" s="1"/>
  <c r="G5" i="17"/>
  <c r="G21" i="17" s="1"/>
  <c r="H5" i="17"/>
  <c r="H21" i="17" s="1"/>
  <c r="I5" i="17"/>
  <c r="I21" i="17" s="1"/>
  <c r="J5" i="17"/>
  <c r="J21" i="17" s="1"/>
  <c r="K5" i="17"/>
  <c r="K21" i="17" s="1"/>
  <c r="L5" i="17"/>
  <c r="L21" i="17" s="1"/>
  <c r="M5" i="17"/>
  <c r="M21" i="17" s="1"/>
  <c r="N5" i="17"/>
  <c r="N21" i="17" s="1"/>
  <c r="O5" i="17"/>
  <c r="O21" i="17" s="1"/>
  <c r="P5" i="17"/>
  <c r="P21" i="17" s="1"/>
  <c r="Q5" i="17"/>
  <c r="Q21" i="17" s="1"/>
  <c r="R5" i="17"/>
  <c r="R21" i="17" s="1"/>
  <c r="S5" i="17"/>
  <c r="S21" i="17" s="1"/>
  <c r="T5" i="17"/>
  <c r="T21" i="17" s="1"/>
  <c r="U5" i="17"/>
  <c r="U21" i="17" s="1"/>
  <c r="V5" i="17"/>
  <c r="V21" i="17" s="1"/>
  <c r="W5" i="17"/>
  <c r="W21" i="17" s="1"/>
  <c r="X5" i="17"/>
  <c r="X21" i="17" s="1"/>
  <c r="Y5" i="17"/>
  <c r="Y21" i="17" s="1"/>
  <c r="Z5" i="17"/>
  <c r="Z21" i="17" s="1"/>
  <c r="AA5" i="17"/>
  <c r="AA21" i="17" s="1"/>
  <c r="AB5" i="17"/>
  <c r="AB21" i="17" s="1"/>
  <c r="AC5" i="17"/>
  <c r="AC21" i="17" s="1"/>
  <c r="AD5" i="17"/>
  <c r="AD21" i="17" s="1"/>
  <c r="AE5" i="17"/>
  <c r="AE21" i="17" s="1"/>
  <c r="AF5" i="17"/>
  <c r="AF21" i="17" s="1"/>
  <c r="AG5" i="17"/>
  <c r="AG21" i="17" s="1"/>
  <c r="C6" i="17"/>
  <c r="C22" i="17" s="1"/>
  <c r="D6" i="17"/>
  <c r="D22" i="17" s="1"/>
  <c r="E6" i="17"/>
  <c r="E22" i="17" s="1"/>
  <c r="F6" i="17"/>
  <c r="F22" i="17" s="1"/>
  <c r="G6" i="17"/>
  <c r="G22" i="17" s="1"/>
  <c r="H6" i="17"/>
  <c r="H22" i="17" s="1"/>
  <c r="I6" i="17"/>
  <c r="I22" i="17" s="1"/>
  <c r="J6" i="17"/>
  <c r="J22" i="17" s="1"/>
  <c r="K6" i="17"/>
  <c r="K22" i="17" s="1"/>
  <c r="L6" i="17"/>
  <c r="L22" i="17" s="1"/>
  <c r="M6" i="17"/>
  <c r="M22" i="17" s="1"/>
  <c r="N6" i="17"/>
  <c r="N22" i="17" s="1"/>
  <c r="O6" i="17"/>
  <c r="O22" i="17" s="1"/>
  <c r="P6" i="17"/>
  <c r="P22" i="17" s="1"/>
  <c r="Q6" i="17"/>
  <c r="Q22" i="17" s="1"/>
  <c r="R6" i="17"/>
  <c r="R22" i="17" s="1"/>
  <c r="S6" i="17"/>
  <c r="S22" i="17" s="1"/>
  <c r="T6" i="17"/>
  <c r="T22" i="17" s="1"/>
  <c r="U6" i="17"/>
  <c r="U22" i="17" s="1"/>
  <c r="V6" i="17"/>
  <c r="V22" i="17" s="1"/>
  <c r="W6" i="17"/>
  <c r="W22" i="17" s="1"/>
  <c r="X6" i="17"/>
  <c r="X22" i="17" s="1"/>
  <c r="Y6" i="17"/>
  <c r="Y22" i="17" s="1"/>
  <c r="Z6" i="17"/>
  <c r="Z22" i="17" s="1"/>
  <c r="AA6" i="17"/>
  <c r="AA22" i="17" s="1"/>
  <c r="AB6" i="17"/>
  <c r="AB22" i="17" s="1"/>
  <c r="AC6" i="17"/>
  <c r="AC22" i="17" s="1"/>
  <c r="AD6" i="17"/>
  <c r="AD22" i="17" s="1"/>
  <c r="AE6" i="17"/>
  <c r="AE22" i="17" s="1"/>
  <c r="AF6" i="17"/>
  <c r="AF22" i="17" s="1"/>
  <c r="AG6" i="17"/>
  <c r="AG22" i="17" s="1"/>
  <c r="D37" i="17"/>
  <c r="C37" i="17"/>
  <c r="B6" i="17"/>
  <c r="B5" i="17"/>
  <c r="B37" i="17"/>
  <c r="N9" i="11" l="1"/>
  <c r="N28" i="11" s="1"/>
  <c r="D14" i="11"/>
  <c r="D33" i="11" s="1"/>
  <c r="J9" i="11"/>
  <c r="J28" i="11" s="1"/>
  <c r="B14" i="11"/>
  <c r="B33" i="11" s="1"/>
  <c r="AF15" i="11"/>
  <c r="AF34" i="11" s="1"/>
  <c r="W17" i="11"/>
  <c r="W36" i="11" s="1"/>
  <c r="R17" i="11"/>
  <c r="R36" i="11" s="1"/>
  <c r="R15" i="11"/>
  <c r="R34" i="11" s="1"/>
  <c r="X15" i="11"/>
  <c r="X34" i="11" s="1"/>
  <c r="J14" i="11"/>
  <c r="J33" i="11" s="1"/>
  <c r="Q14" i="11"/>
  <c r="Q33" i="11" s="1"/>
  <c r="H9" i="11"/>
  <c r="H28" i="11" s="1"/>
  <c r="P9" i="11"/>
  <c r="P28" i="11" s="1"/>
  <c r="AG15" i="11"/>
  <c r="AG34" i="11" s="1"/>
  <c r="AD17" i="11"/>
  <c r="AD36" i="11" s="1"/>
  <c r="AE17" i="11"/>
  <c r="AE36" i="11" s="1"/>
  <c r="U20" i="11"/>
  <c r="U39" i="11" s="1"/>
  <c r="Q9" i="11"/>
  <c r="Q28" i="11" s="1"/>
  <c r="C14" i="11"/>
  <c r="C33" i="11" s="1"/>
  <c r="P14" i="11"/>
  <c r="P33" i="11" s="1"/>
  <c r="M14" i="11"/>
  <c r="M33" i="11" s="1"/>
  <c r="N14" i="11"/>
  <c r="N33" i="11" s="1"/>
  <c r="B9" i="11"/>
  <c r="B28" i="11" s="1"/>
  <c r="K14" i="11"/>
  <c r="K33" i="11" s="1"/>
  <c r="AG17" i="11"/>
  <c r="AG36" i="11" s="1"/>
  <c r="AD15" i="11"/>
  <c r="AD34" i="11" s="1"/>
  <c r="AE15" i="11"/>
  <c r="AE34" i="11" s="1"/>
  <c r="X17" i="11"/>
  <c r="X36" i="11" s="1"/>
  <c r="M9" i="11"/>
  <c r="M28" i="11" s="1"/>
  <c r="H14" i="11"/>
  <c r="H33" i="11" s="1"/>
  <c r="I9" i="11"/>
  <c r="I28" i="11" s="1"/>
  <c r="I14" i="11"/>
  <c r="I33" i="11" s="1"/>
  <c r="C9" i="11"/>
  <c r="C28" i="11" s="1"/>
  <c r="K9" i="11"/>
  <c r="K28" i="11" s="1"/>
  <c r="AF17" i="11"/>
  <c r="AF36" i="11" s="1"/>
  <c r="W15" i="11"/>
  <c r="W34" i="11" s="1"/>
  <c r="Y15" i="11"/>
  <c r="Y34" i="11" s="1"/>
  <c r="Y17" i="11"/>
  <c r="Y36" i="11" s="1"/>
  <c r="U18" i="11"/>
  <c r="U37" i="11" s="1"/>
  <c r="G14" i="20"/>
  <c r="G14" i="19"/>
  <c r="G36" i="19" s="1"/>
  <c r="F9" i="20"/>
  <c r="F9" i="19"/>
  <c r="F31" i="19" s="1"/>
  <c r="G9" i="19"/>
  <c r="G31" i="19" s="1"/>
  <c r="G9" i="20"/>
  <c r="F14" i="20"/>
  <c r="F14" i="19"/>
  <c r="F36" i="19" s="1"/>
  <c r="C14" i="20"/>
  <c r="C14" i="19"/>
  <c r="C36" i="19" s="1"/>
  <c r="D14" i="20"/>
  <c r="D14" i="19"/>
  <c r="D36" i="19" s="1"/>
  <c r="C9" i="19"/>
  <c r="C31" i="19" s="1"/>
  <c r="C9" i="20"/>
  <c r="D9" i="20"/>
  <c r="D9" i="19"/>
  <c r="D31" i="19" s="1"/>
  <c r="D8" i="17"/>
  <c r="D24" i="17" s="1"/>
  <c r="Z8" i="17"/>
  <c r="Z24" i="17" s="1"/>
  <c r="AA8" i="17"/>
  <c r="AA24" i="17" s="1"/>
  <c r="W8" i="17"/>
  <c r="W24" i="17" s="1"/>
  <c r="X8" i="17"/>
  <c r="X24" i="17" s="1"/>
  <c r="Y8" i="17"/>
  <c r="Y24" i="17" s="1"/>
  <c r="T8" i="17"/>
  <c r="T24" i="17" s="1"/>
  <c r="U8" i="17"/>
  <c r="U24" i="17" s="1"/>
  <c r="V8" i="17"/>
  <c r="V24" i="17" s="1"/>
  <c r="P8" i="17"/>
  <c r="P24" i="17" s="1"/>
  <c r="Q8" i="17"/>
  <c r="Q24" i="17" s="1"/>
  <c r="R8" i="17"/>
  <c r="R24" i="17" s="1"/>
  <c r="S8" i="17"/>
  <c r="S24" i="17" s="1"/>
  <c r="L8" i="17"/>
  <c r="L24" i="17" s="1"/>
  <c r="M8" i="17"/>
  <c r="M24" i="17" s="1"/>
  <c r="N8" i="17"/>
  <c r="N24" i="17" s="1"/>
  <c r="O8" i="17"/>
  <c r="O24" i="17" s="1"/>
  <c r="I8" i="17"/>
  <c r="I24" i="17" s="1"/>
  <c r="J8" i="17"/>
  <c r="J24" i="17" s="1"/>
  <c r="K8" i="17"/>
  <c r="K24" i="17" s="1"/>
  <c r="F8" i="17"/>
  <c r="F24" i="17" s="1"/>
  <c r="G8" i="17"/>
  <c r="G24" i="17" s="1"/>
  <c r="H8" i="17"/>
  <c r="H24" i="17" s="1"/>
  <c r="P15" i="11" l="1"/>
  <c r="P34" i="11" s="1"/>
  <c r="C17" i="11"/>
  <c r="C36" i="11" s="1"/>
  <c r="H15" i="11"/>
  <c r="H34" i="11" s="1"/>
  <c r="Q15" i="11"/>
  <c r="Q34" i="11" s="1"/>
  <c r="B15" i="11"/>
  <c r="B34" i="11" s="1"/>
  <c r="AF20" i="11"/>
  <c r="AF39" i="11" s="1"/>
  <c r="H17" i="11"/>
  <c r="H36" i="11" s="1"/>
  <c r="D17" i="11"/>
  <c r="D36" i="11" s="1"/>
  <c r="AE18" i="11"/>
  <c r="AE37" i="11" s="1"/>
  <c r="D15" i="11"/>
  <c r="D34" i="11" s="1"/>
  <c r="X18" i="11"/>
  <c r="X37" i="11" s="1"/>
  <c r="P17" i="11"/>
  <c r="P36" i="11" s="1"/>
  <c r="I17" i="11"/>
  <c r="I36" i="11" s="1"/>
  <c r="N15" i="11"/>
  <c r="N34" i="11" s="1"/>
  <c r="Q17" i="11"/>
  <c r="Q36" i="11" s="1"/>
  <c r="AD20" i="11"/>
  <c r="AD39" i="11" s="1"/>
  <c r="AG20" i="11"/>
  <c r="AG39" i="11" s="1"/>
  <c r="B17" i="11"/>
  <c r="B36" i="11" s="1"/>
  <c r="K17" i="11"/>
  <c r="K36" i="11" s="1"/>
  <c r="R20" i="11"/>
  <c r="R39" i="11" s="1"/>
  <c r="Y18" i="11"/>
  <c r="Y37" i="11" s="1"/>
  <c r="X20" i="11"/>
  <c r="X39" i="11" s="1"/>
  <c r="J17" i="11"/>
  <c r="J36" i="11" s="1"/>
  <c r="M17" i="11"/>
  <c r="M36" i="11" s="1"/>
  <c r="AD18" i="11"/>
  <c r="AD37" i="11" s="1"/>
  <c r="AG18" i="11"/>
  <c r="AG37" i="11" s="1"/>
  <c r="W18" i="11"/>
  <c r="W37" i="11" s="1"/>
  <c r="K15" i="11"/>
  <c r="K34" i="11" s="1"/>
  <c r="Y20" i="11"/>
  <c r="Y39" i="11" s="1"/>
  <c r="R18" i="11"/>
  <c r="R37" i="11" s="1"/>
  <c r="C15" i="11"/>
  <c r="C34" i="11" s="1"/>
  <c r="N17" i="11"/>
  <c r="N36" i="11" s="1"/>
  <c r="J15" i="11"/>
  <c r="J34" i="11" s="1"/>
  <c r="M15" i="11"/>
  <c r="M34" i="11" s="1"/>
  <c r="AF18" i="11"/>
  <c r="AF37" i="11" s="1"/>
  <c r="I15" i="11"/>
  <c r="I34" i="11" s="1"/>
  <c r="W20" i="11"/>
  <c r="W39" i="11" s="1"/>
  <c r="U21" i="11"/>
  <c r="U40" i="11" s="1"/>
  <c r="AE20" i="11"/>
  <c r="AE39" i="11" s="1"/>
  <c r="C15" i="20"/>
  <c r="C15" i="19"/>
  <c r="C37" i="19" s="1"/>
  <c r="D17" i="19"/>
  <c r="D39" i="19" s="1"/>
  <c r="D17" i="20"/>
  <c r="F15" i="20"/>
  <c r="F15" i="19"/>
  <c r="F37" i="19" s="1"/>
  <c r="G15" i="19"/>
  <c r="G37" i="19" s="1"/>
  <c r="G15" i="20"/>
  <c r="F17" i="20"/>
  <c r="F17" i="19"/>
  <c r="F39" i="19" s="1"/>
  <c r="D15" i="20"/>
  <c r="D15" i="19"/>
  <c r="D37" i="19" s="1"/>
  <c r="G17" i="19"/>
  <c r="G39" i="19" s="1"/>
  <c r="G17" i="20"/>
  <c r="C17" i="19"/>
  <c r="C39" i="19" s="1"/>
  <c r="C17" i="20"/>
  <c r="E8" i="17"/>
  <c r="E24" i="17" s="1"/>
  <c r="D9" i="17"/>
  <c r="D25" i="17" s="1"/>
  <c r="B8" i="17"/>
  <c r="C8" i="17"/>
  <c r="C24" i="17" s="1"/>
  <c r="D11" i="17"/>
  <c r="D27" i="17" s="1"/>
  <c r="B5" i="45"/>
  <c r="B21" i="45" s="1"/>
  <c r="B6" i="45"/>
  <c r="B22" i="45" s="1"/>
  <c r="C20" i="11" l="1"/>
  <c r="C39" i="11" s="1"/>
  <c r="J20" i="11"/>
  <c r="J39" i="11" s="1"/>
  <c r="W21" i="11"/>
  <c r="W40" i="11" s="1"/>
  <c r="AF21" i="11"/>
  <c r="AF40" i="11" s="1"/>
  <c r="K18" i="11"/>
  <c r="K37" i="11" s="1"/>
  <c r="P18" i="11"/>
  <c r="P37" i="11" s="1"/>
  <c r="Q18" i="11"/>
  <c r="Q37" i="11" s="1"/>
  <c r="N18" i="11"/>
  <c r="N37" i="11" s="1"/>
  <c r="AG21" i="11"/>
  <c r="AG40" i="11" s="1"/>
  <c r="K20" i="11"/>
  <c r="K39" i="11" s="1"/>
  <c r="B20" i="11"/>
  <c r="B39" i="11" s="1"/>
  <c r="X21" i="11"/>
  <c r="X40" i="11" s="1"/>
  <c r="P20" i="11"/>
  <c r="P39" i="11" s="1"/>
  <c r="I18" i="11"/>
  <c r="I37" i="11" s="1"/>
  <c r="J18" i="11"/>
  <c r="J37" i="11" s="1"/>
  <c r="M20" i="11"/>
  <c r="M39" i="11" s="1"/>
  <c r="AD21" i="11"/>
  <c r="AD40" i="11" s="1"/>
  <c r="D20" i="11"/>
  <c r="D39" i="11" s="1"/>
  <c r="H18" i="11"/>
  <c r="H37" i="11" s="1"/>
  <c r="Y21" i="11"/>
  <c r="Y40" i="11" s="1"/>
  <c r="C18" i="11"/>
  <c r="C37" i="11" s="1"/>
  <c r="I20" i="11"/>
  <c r="I39" i="11" s="1"/>
  <c r="M18" i="11"/>
  <c r="M37" i="11" s="1"/>
  <c r="N20" i="11"/>
  <c r="N39" i="11" s="1"/>
  <c r="Q20" i="11"/>
  <c r="Q39" i="11" s="1"/>
  <c r="H20" i="11"/>
  <c r="H39" i="11" s="1"/>
  <c r="B18" i="11"/>
  <c r="B37" i="11" s="1"/>
  <c r="D18" i="11"/>
  <c r="D37" i="11" s="1"/>
  <c r="R21" i="11"/>
  <c r="R40" i="11" s="1"/>
  <c r="AE21" i="11"/>
  <c r="AE40" i="11" s="1"/>
  <c r="D18" i="20"/>
  <c r="D18" i="19"/>
  <c r="D40" i="19" s="1"/>
  <c r="F20" i="20"/>
  <c r="F20" i="19"/>
  <c r="F42" i="19" s="1"/>
  <c r="C20" i="20"/>
  <c r="C20" i="19"/>
  <c r="C42" i="19" s="1"/>
  <c r="C18" i="19"/>
  <c r="C40" i="19" s="1"/>
  <c r="C18" i="20"/>
  <c r="D20" i="20"/>
  <c r="D20" i="19"/>
  <c r="D42" i="19" s="1"/>
  <c r="G20" i="20"/>
  <c r="G20" i="19"/>
  <c r="G42" i="19" s="1"/>
  <c r="F18" i="20"/>
  <c r="F18" i="19"/>
  <c r="F40" i="19" s="1"/>
  <c r="G18" i="20"/>
  <c r="G18" i="19"/>
  <c r="G40" i="19" s="1"/>
  <c r="B24" i="17"/>
  <c r="D14" i="17"/>
  <c r="D30" i="17" s="1"/>
  <c r="D12" i="17"/>
  <c r="D28" i="17" s="1"/>
  <c r="AB8" i="17"/>
  <c r="AB24" i="17" s="1"/>
  <c r="AC8" i="17"/>
  <c r="AC24" i="17" s="1"/>
  <c r="AD8" i="17"/>
  <c r="AD24" i="17" s="1"/>
  <c r="AE8" i="17"/>
  <c r="AE24" i="17" s="1"/>
  <c r="AF8" i="17"/>
  <c r="AF24" i="17" s="1"/>
  <c r="AG8" i="17"/>
  <c r="AG24" i="17" s="1"/>
  <c r="M21" i="11" l="1"/>
  <c r="M40" i="11" s="1"/>
  <c r="K21" i="11"/>
  <c r="K40" i="11" s="1"/>
  <c r="I21" i="11"/>
  <c r="I40" i="11" s="1"/>
  <c r="N21" i="11"/>
  <c r="N40" i="11" s="1"/>
  <c r="H21" i="11"/>
  <c r="H40" i="11" s="1"/>
  <c r="C21" i="11"/>
  <c r="C40" i="11" s="1"/>
  <c r="P21" i="11"/>
  <c r="P40" i="11" s="1"/>
  <c r="Q21" i="11"/>
  <c r="Q40" i="11" s="1"/>
  <c r="J21" i="11"/>
  <c r="J40" i="11" s="1"/>
  <c r="B21" i="11"/>
  <c r="B40" i="11" s="1"/>
  <c r="D21" i="11"/>
  <c r="D40" i="11" s="1"/>
  <c r="C21" i="20"/>
  <c r="C21" i="19"/>
  <c r="C43" i="19" s="1"/>
  <c r="D21" i="19"/>
  <c r="D43" i="19" s="1"/>
  <c r="D21" i="20"/>
  <c r="F21" i="19"/>
  <c r="F43" i="19" s="1"/>
  <c r="F21" i="20"/>
  <c r="G21" i="19"/>
  <c r="G43" i="19" s="1"/>
  <c r="G21" i="20"/>
  <c r="D17" i="17"/>
  <c r="D33" i="17" s="1"/>
  <c r="D15" i="17"/>
  <c r="D31" i="17" s="1"/>
  <c r="B8" i="45"/>
  <c r="B24" i="45" s="1"/>
  <c r="B5" i="47"/>
  <c r="B6" i="47"/>
  <c r="B8" i="47"/>
  <c r="B5" i="46"/>
  <c r="B21" i="46" s="1"/>
  <c r="B6" i="46"/>
  <c r="B22" i="46" s="1"/>
  <c r="B8" i="46"/>
  <c r="B24" i="46" s="1"/>
  <c r="B5" i="34"/>
  <c r="C5" i="34"/>
  <c r="B6" i="34"/>
  <c r="C6" i="34"/>
  <c r="B8" i="34"/>
  <c r="C8" i="34"/>
  <c r="B5" i="33"/>
  <c r="B21" i="33" s="1"/>
  <c r="C5" i="33"/>
  <c r="C21" i="33" s="1"/>
  <c r="B6" i="33"/>
  <c r="B22" i="33" s="1"/>
  <c r="C6" i="33"/>
  <c r="C22" i="33" s="1"/>
  <c r="B8" i="33"/>
  <c r="B24" i="33" s="1"/>
  <c r="C8" i="33"/>
  <c r="C24" i="33" s="1"/>
  <c r="H11" i="17" l="1"/>
  <c r="H27" i="17" s="1"/>
  <c r="D18" i="17"/>
  <c r="D34" i="17" s="1"/>
  <c r="H9" i="17"/>
  <c r="H25" i="17" s="1"/>
  <c r="C9" i="34"/>
  <c r="C9" i="33"/>
  <c r="C25" i="33" s="1"/>
  <c r="H12" i="17" l="1"/>
  <c r="H28" i="17" s="1"/>
  <c r="H14" i="17"/>
  <c r="H30" i="17" s="1"/>
  <c r="C11" i="34"/>
  <c r="C11" i="33"/>
  <c r="C27" i="33" s="1"/>
  <c r="H17" i="17" l="1"/>
  <c r="H33" i="17" s="1"/>
  <c r="H15" i="17"/>
  <c r="H31" i="17" s="1"/>
  <c r="C14" i="33"/>
  <c r="C30" i="33" s="1"/>
  <c r="C14" i="34"/>
  <c r="C12" i="33"/>
  <c r="C28" i="33" s="1"/>
  <c r="C12" i="34"/>
  <c r="H18" i="17" l="1"/>
  <c r="H34" i="17" s="1"/>
  <c r="C17" i="33"/>
  <c r="C33" i="33" s="1"/>
  <c r="C17" i="34"/>
  <c r="C15" i="33"/>
  <c r="C31" i="33" s="1"/>
  <c r="C15" i="34"/>
  <c r="C18" i="34" l="1"/>
  <c r="C18" i="33"/>
  <c r="C34" i="33" s="1"/>
  <c r="F11" i="17" l="1"/>
  <c r="F27" i="17" s="1"/>
  <c r="F9" i="17"/>
  <c r="F25" i="17" s="1"/>
  <c r="F14" i="17" l="1"/>
  <c r="F30" i="17" s="1"/>
  <c r="F12" i="17"/>
  <c r="F28" i="17" s="1"/>
  <c r="F15" i="17" l="1"/>
  <c r="F31" i="17" s="1"/>
  <c r="F17" i="17"/>
  <c r="F33" i="17" s="1"/>
  <c r="F18" i="17" l="1"/>
  <c r="F34" i="17" s="1"/>
  <c r="AG11" i="17" l="1"/>
  <c r="AG27" i="17" s="1"/>
  <c r="Y11" i="17"/>
  <c r="Y27" i="17" s="1"/>
  <c r="Q11" i="17"/>
  <c r="Q27" i="17" s="1"/>
  <c r="Y9" i="17"/>
  <c r="Y25" i="17" s="1"/>
  <c r="Q9" i="17"/>
  <c r="Q25" i="17" s="1"/>
  <c r="K11" i="17"/>
  <c r="K27" i="17" s="1"/>
  <c r="R9" i="17"/>
  <c r="R25" i="17" s="1"/>
  <c r="AG9" i="17"/>
  <c r="AG25" i="17" s="1"/>
  <c r="P11" i="17"/>
  <c r="P27" i="17" s="1"/>
  <c r="AF9" i="17"/>
  <c r="AF25" i="17" s="1"/>
  <c r="W11" i="17"/>
  <c r="W27" i="17" s="1"/>
  <c r="X9" i="17"/>
  <c r="X25" i="17" s="1"/>
  <c r="N11" i="17"/>
  <c r="N27" i="17" s="1"/>
  <c r="M11" i="17"/>
  <c r="M27" i="17" s="1"/>
  <c r="Z11" i="17"/>
  <c r="Z27" i="17" s="1"/>
  <c r="AE11" i="17"/>
  <c r="AE27" i="17" s="1"/>
  <c r="V9" i="17"/>
  <c r="V25" i="17" s="1"/>
  <c r="U9" i="17"/>
  <c r="U25" i="17" s="1"/>
  <c r="N9" i="17"/>
  <c r="N25" i="17" s="1"/>
  <c r="AB9" i="17"/>
  <c r="AB25" i="17" s="1"/>
  <c r="T9" i="17"/>
  <c r="T25" i="17" s="1"/>
  <c r="L9" i="17"/>
  <c r="L25" i="17" s="1"/>
  <c r="T11" i="17"/>
  <c r="T27" i="17" s="1"/>
  <c r="L11" i="17"/>
  <c r="L27" i="17" s="1"/>
  <c r="V11" i="17"/>
  <c r="V27" i="17" s="1"/>
  <c r="Z9" i="17"/>
  <c r="Z25" i="17" s="1"/>
  <c r="AB11" i="17"/>
  <c r="AB27" i="17" s="1"/>
  <c r="U11" i="17"/>
  <c r="U27" i="17" s="1"/>
  <c r="O11" i="17"/>
  <c r="O27" i="17" s="1"/>
  <c r="O9" i="17"/>
  <c r="O25" i="17" s="1"/>
  <c r="P9" i="17"/>
  <c r="P25" i="17" s="1"/>
  <c r="AD9" i="17"/>
  <c r="AD25" i="17" s="1"/>
  <c r="AD11" i="17"/>
  <c r="AD27" i="17" s="1"/>
  <c r="AC9" i="17"/>
  <c r="AC25" i="17" s="1"/>
  <c r="AC11" i="17"/>
  <c r="AC27" i="17" s="1"/>
  <c r="M9" i="17"/>
  <c r="M25" i="17" s="1"/>
  <c r="R11" i="17"/>
  <c r="R27" i="17" s="1"/>
  <c r="S11" i="17"/>
  <c r="S27" i="17" s="1"/>
  <c r="S9" i="17"/>
  <c r="S25" i="17" s="1"/>
  <c r="AA11" i="17"/>
  <c r="AA27" i="17" s="1"/>
  <c r="AA9" i="17"/>
  <c r="AA25" i="17" s="1"/>
  <c r="AE9" i="17"/>
  <c r="AE25" i="17" s="1"/>
  <c r="W9" i="17"/>
  <c r="W25" i="17" s="1"/>
  <c r="AF11" i="17"/>
  <c r="AF27" i="17" s="1"/>
  <c r="X11" i="17"/>
  <c r="X27" i="17" s="1"/>
  <c r="K9" i="17"/>
  <c r="K25" i="17" s="1"/>
  <c r="AY6" i="44"/>
  <c r="AY22" i="44" s="1"/>
  <c r="AX6" i="44"/>
  <c r="AX22" i="44" s="1"/>
  <c r="AW6" i="44"/>
  <c r="AW22" i="44" s="1"/>
  <c r="AV6" i="44"/>
  <c r="AV22" i="44" s="1"/>
  <c r="AU6" i="44"/>
  <c r="AU22" i="44" s="1"/>
  <c r="AT6" i="44"/>
  <c r="AT22" i="44" s="1"/>
  <c r="AS6" i="44"/>
  <c r="AS22" i="44" s="1"/>
  <c r="AR6" i="44"/>
  <c r="AR22" i="44" s="1"/>
  <c r="AQ6" i="44"/>
  <c r="AQ22" i="44" s="1"/>
  <c r="AP6" i="44"/>
  <c r="AP22" i="44" s="1"/>
  <c r="AO6" i="44"/>
  <c r="AO22" i="44" s="1"/>
  <c r="AN6" i="44"/>
  <c r="AN22" i="44" s="1"/>
  <c r="AM6" i="44"/>
  <c r="AM22" i="44" s="1"/>
  <c r="AL6" i="44"/>
  <c r="AL22" i="44" s="1"/>
  <c r="AK6" i="44"/>
  <c r="AK22" i="44" s="1"/>
  <c r="AJ6" i="44"/>
  <c r="AJ22" i="44" s="1"/>
  <c r="AI6" i="44"/>
  <c r="AI22" i="44" s="1"/>
  <c r="AH6" i="44"/>
  <c r="AH22" i="44" s="1"/>
  <c r="AG6" i="44"/>
  <c r="AG22" i="44" s="1"/>
  <c r="AF6" i="44"/>
  <c r="AF22" i="44" s="1"/>
  <c r="AE6" i="44"/>
  <c r="AE22" i="44" s="1"/>
  <c r="AD6" i="44"/>
  <c r="AD22" i="44" s="1"/>
  <c r="AC6" i="44"/>
  <c r="AC22" i="44" s="1"/>
  <c r="AB6" i="44"/>
  <c r="AB22" i="44" s="1"/>
  <c r="AA6" i="44"/>
  <c r="AA22" i="44" s="1"/>
  <c r="Z6" i="44"/>
  <c r="Z22" i="44" s="1"/>
  <c r="Y6" i="44"/>
  <c r="Y22" i="44" s="1"/>
  <c r="X6" i="44"/>
  <c r="X22" i="44" s="1"/>
  <c r="W6" i="44"/>
  <c r="W22" i="44" s="1"/>
  <c r="V6" i="44"/>
  <c r="V22" i="44" s="1"/>
  <c r="U6" i="44"/>
  <c r="U22" i="44" s="1"/>
  <c r="T6" i="44"/>
  <c r="T22" i="44" s="1"/>
  <c r="S6" i="44"/>
  <c r="S22" i="44" s="1"/>
  <c r="R6" i="44"/>
  <c r="R22" i="44" s="1"/>
  <c r="Q6" i="44"/>
  <c r="Q22" i="44" s="1"/>
  <c r="P6" i="44"/>
  <c r="P22" i="44" s="1"/>
  <c r="O6" i="44"/>
  <c r="O22" i="44" s="1"/>
  <c r="N6" i="44"/>
  <c r="N22" i="44" s="1"/>
  <c r="M6" i="44"/>
  <c r="M22" i="44" s="1"/>
  <c r="L6" i="44"/>
  <c r="L22" i="44" s="1"/>
  <c r="K6" i="44"/>
  <c r="K22" i="44" s="1"/>
  <c r="J6" i="44"/>
  <c r="J22" i="44" s="1"/>
  <c r="I6" i="44"/>
  <c r="I22" i="44" s="1"/>
  <c r="H6" i="44"/>
  <c r="H22" i="44" s="1"/>
  <c r="G6" i="44"/>
  <c r="G22" i="44" s="1"/>
  <c r="F6" i="44"/>
  <c r="F22" i="44" s="1"/>
  <c r="E6" i="44"/>
  <c r="E22" i="44" s="1"/>
  <c r="D6" i="44"/>
  <c r="D22" i="44" s="1"/>
  <c r="C6" i="44"/>
  <c r="C22" i="44" s="1"/>
  <c r="B6" i="44"/>
  <c r="B22" i="44" s="1"/>
  <c r="AY5" i="44"/>
  <c r="AY21" i="44" s="1"/>
  <c r="AX5" i="44"/>
  <c r="AX21" i="44" s="1"/>
  <c r="AW5" i="44"/>
  <c r="AW21" i="44" s="1"/>
  <c r="AV5" i="44"/>
  <c r="AV21" i="44" s="1"/>
  <c r="AU5" i="44"/>
  <c r="AU21" i="44" s="1"/>
  <c r="AT5" i="44"/>
  <c r="AT21" i="44" s="1"/>
  <c r="AS5" i="44"/>
  <c r="AS21" i="44" s="1"/>
  <c r="AR5" i="44"/>
  <c r="AR21" i="44" s="1"/>
  <c r="AQ5" i="44"/>
  <c r="AQ21" i="44" s="1"/>
  <c r="AP5" i="44"/>
  <c r="AP21" i="44" s="1"/>
  <c r="AO5" i="44"/>
  <c r="AO21" i="44" s="1"/>
  <c r="AN5" i="44"/>
  <c r="AN21" i="44" s="1"/>
  <c r="AM5" i="44"/>
  <c r="AM21" i="44" s="1"/>
  <c r="AL5" i="44"/>
  <c r="AL21" i="44" s="1"/>
  <c r="AK5" i="44"/>
  <c r="AK21" i="44" s="1"/>
  <c r="AJ5" i="44"/>
  <c r="AJ21" i="44" s="1"/>
  <c r="AI5" i="44"/>
  <c r="AI21" i="44" s="1"/>
  <c r="AH5" i="44"/>
  <c r="AH21" i="44" s="1"/>
  <c r="AG5" i="44"/>
  <c r="AG21" i="44" s="1"/>
  <c r="AF5" i="44"/>
  <c r="AF21" i="44" s="1"/>
  <c r="AE5" i="44"/>
  <c r="AE21" i="44" s="1"/>
  <c r="AD5" i="44"/>
  <c r="AD21" i="44" s="1"/>
  <c r="AC5" i="44"/>
  <c r="AC21" i="44" s="1"/>
  <c r="AB5" i="44"/>
  <c r="AB21" i="44" s="1"/>
  <c r="AA5" i="44"/>
  <c r="AA21" i="44" s="1"/>
  <c r="Z5" i="44"/>
  <c r="Z21" i="44" s="1"/>
  <c r="Y5" i="44"/>
  <c r="Y21" i="44" s="1"/>
  <c r="X5" i="44"/>
  <c r="X21" i="44" s="1"/>
  <c r="W5" i="44"/>
  <c r="W21" i="44" s="1"/>
  <c r="V5" i="44"/>
  <c r="V21" i="44" s="1"/>
  <c r="U5" i="44"/>
  <c r="U21" i="44" s="1"/>
  <c r="T5" i="44"/>
  <c r="T21" i="44" s="1"/>
  <c r="S5" i="44"/>
  <c r="S21" i="44" s="1"/>
  <c r="R5" i="44"/>
  <c r="R21" i="44" s="1"/>
  <c r="Q5" i="44"/>
  <c r="Q21" i="44" s="1"/>
  <c r="P5" i="44"/>
  <c r="P21" i="44" s="1"/>
  <c r="O5" i="44"/>
  <c r="O21" i="44" s="1"/>
  <c r="N5" i="44"/>
  <c r="N21" i="44" s="1"/>
  <c r="M5" i="44"/>
  <c r="M21" i="44" s="1"/>
  <c r="L5" i="44"/>
  <c r="L21" i="44" s="1"/>
  <c r="K5" i="44"/>
  <c r="K21" i="44" s="1"/>
  <c r="J5" i="44"/>
  <c r="J21" i="44" s="1"/>
  <c r="I5" i="44"/>
  <c r="I21" i="44" s="1"/>
  <c r="H5" i="44"/>
  <c r="H21" i="44" s="1"/>
  <c r="G5" i="44"/>
  <c r="G21" i="44" s="1"/>
  <c r="F5" i="44"/>
  <c r="F21" i="44" s="1"/>
  <c r="E5" i="44"/>
  <c r="E21" i="44" s="1"/>
  <c r="D5" i="44"/>
  <c r="D21" i="44" s="1"/>
  <c r="C5" i="44"/>
  <c r="C21" i="44" s="1"/>
  <c r="B5" i="44"/>
  <c r="B21" i="44" s="1"/>
  <c r="Z6" i="43"/>
  <c r="Z22" i="43" s="1"/>
  <c r="Y6" i="43"/>
  <c r="Y22" i="43" s="1"/>
  <c r="X6" i="43"/>
  <c r="X22" i="43" s="1"/>
  <c r="W6" i="43"/>
  <c r="W22" i="43" s="1"/>
  <c r="V6" i="43"/>
  <c r="V22" i="43" s="1"/>
  <c r="U6" i="43"/>
  <c r="U22" i="43" s="1"/>
  <c r="T6" i="43"/>
  <c r="T22" i="43" s="1"/>
  <c r="S6" i="43"/>
  <c r="S22" i="43" s="1"/>
  <c r="R6" i="43"/>
  <c r="R22" i="43" s="1"/>
  <c r="Q6" i="43"/>
  <c r="Q22" i="43" s="1"/>
  <c r="P6" i="43"/>
  <c r="P22" i="43" s="1"/>
  <c r="O6" i="43"/>
  <c r="O22" i="43" s="1"/>
  <c r="N6" i="43"/>
  <c r="N22" i="43" s="1"/>
  <c r="M6" i="43"/>
  <c r="M22" i="43" s="1"/>
  <c r="L6" i="43"/>
  <c r="L22" i="43" s="1"/>
  <c r="K6" i="43"/>
  <c r="K22" i="43" s="1"/>
  <c r="J6" i="43"/>
  <c r="J22" i="43" s="1"/>
  <c r="I6" i="43"/>
  <c r="I22" i="43" s="1"/>
  <c r="H6" i="43"/>
  <c r="H22" i="43" s="1"/>
  <c r="G6" i="43"/>
  <c r="G22" i="43" s="1"/>
  <c r="F6" i="43"/>
  <c r="F22" i="43" s="1"/>
  <c r="E6" i="43"/>
  <c r="E22" i="43" s="1"/>
  <c r="D6" i="43"/>
  <c r="D22" i="43" s="1"/>
  <c r="C6" i="43"/>
  <c r="C22" i="43" s="1"/>
  <c r="B6" i="43"/>
  <c r="B22" i="43" s="1"/>
  <c r="Z5" i="43"/>
  <c r="Z21" i="43" s="1"/>
  <c r="Y5" i="43"/>
  <c r="Y21" i="43" s="1"/>
  <c r="X5" i="43"/>
  <c r="X21" i="43" s="1"/>
  <c r="W5" i="43"/>
  <c r="W21" i="43" s="1"/>
  <c r="V5" i="43"/>
  <c r="V21" i="43" s="1"/>
  <c r="U5" i="43"/>
  <c r="U21" i="43" s="1"/>
  <c r="T5" i="43"/>
  <c r="T21" i="43" s="1"/>
  <c r="S5" i="43"/>
  <c r="S21" i="43" s="1"/>
  <c r="R5" i="43"/>
  <c r="R21" i="43" s="1"/>
  <c r="Q5" i="43"/>
  <c r="Q21" i="43" s="1"/>
  <c r="P5" i="43"/>
  <c r="P21" i="43" s="1"/>
  <c r="O5" i="43"/>
  <c r="O21" i="43" s="1"/>
  <c r="N5" i="43"/>
  <c r="N21" i="43" s="1"/>
  <c r="M5" i="43"/>
  <c r="M21" i="43" s="1"/>
  <c r="L5" i="43"/>
  <c r="L21" i="43" s="1"/>
  <c r="K5" i="43"/>
  <c r="K21" i="43" s="1"/>
  <c r="J5" i="43"/>
  <c r="J21" i="43" s="1"/>
  <c r="I5" i="43"/>
  <c r="I21" i="43" s="1"/>
  <c r="H5" i="43"/>
  <c r="H21" i="43" s="1"/>
  <c r="G5" i="43"/>
  <c r="G21" i="43" s="1"/>
  <c r="F5" i="43"/>
  <c r="F21" i="43" s="1"/>
  <c r="E5" i="43"/>
  <c r="E21" i="43" s="1"/>
  <c r="D5" i="43"/>
  <c r="D21" i="43" s="1"/>
  <c r="C5" i="43"/>
  <c r="C21" i="43" s="1"/>
  <c r="B5" i="43"/>
  <c r="B21" i="43" s="1"/>
  <c r="AY6" i="41"/>
  <c r="AY18" i="41" s="1"/>
  <c r="AX6" i="41"/>
  <c r="AX18" i="41" s="1"/>
  <c r="AW6" i="41"/>
  <c r="AW18" i="41" s="1"/>
  <c r="AV6" i="41"/>
  <c r="AV18" i="41" s="1"/>
  <c r="AU6" i="41"/>
  <c r="AU18" i="41" s="1"/>
  <c r="AT6" i="41"/>
  <c r="AT18" i="41" s="1"/>
  <c r="AS6" i="41"/>
  <c r="AS18" i="41" s="1"/>
  <c r="AR6" i="41"/>
  <c r="AR18" i="41" s="1"/>
  <c r="AQ6" i="41"/>
  <c r="AQ18" i="41" s="1"/>
  <c r="AP6" i="41"/>
  <c r="AP18" i="41" s="1"/>
  <c r="AO6" i="41"/>
  <c r="AO18" i="41" s="1"/>
  <c r="AN6" i="41"/>
  <c r="AN18" i="41" s="1"/>
  <c r="AM6" i="41"/>
  <c r="AM18" i="41" s="1"/>
  <c r="AL6" i="41"/>
  <c r="AL18" i="41" s="1"/>
  <c r="AK6" i="41"/>
  <c r="AK18" i="41" s="1"/>
  <c r="AJ6" i="41"/>
  <c r="AJ18" i="41" s="1"/>
  <c r="AI6" i="41"/>
  <c r="AI18" i="41" s="1"/>
  <c r="AH6" i="41"/>
  <c r="AH18" i="41" s="1"/>
  <c r="AG6" i="41"/>
  <c r="AG18" i="41" s="1"/>
  <c r="AF6" i="41"/>
  <c r="AF18" i="41" s="1"/>
  <c r="AE6" i="41"/>
  <c r="AE18" i="41" s="1"/>
  <c r="AD6" i="41"/>
  <c r="AD18" i="41" s="1"/>
  <c r="AC6" i="41"/>
  <c r="AC18" i="41" s="1"/>
  <c r="AB6" i="41"/>
  <c r="AB18" i="41" s="1"/>
  <c r="AA6" i="41"/>
  <c r="AA18" i="41" s="1"/>
  <c r="Z6" i="41"/>
  <c r="Z18" i="41" s="1"/>
  <c r="Y6" i="41"/>
  <c r="Y18" i="41" s="1"/>
  <c r="X6" i="41"/>
  <c r="X18" i="41" s="1"/>
  <c r="W6" i="41"/>
  <c r="W18" i="41" s="1"/>
  <c r="V6" i="41"/>
  <c r="V18" i="41" s="1"/>
  <c r="U6" i="41"/>
  <c r="U18" i="41" s="1"/>
  <c r="T6" i="41"/>
  <c r="T18" i="41" s="1"/>
  <c r="S6" i="41"/>
  <c r="S18" i="41" s="1"/>
  <c r="R6" i="41"/>
  <c r="R18" i="41" s="1"/>
  <c r="Q6" i="41"/>
  <c r="Q18" i="41" s="1"/>
  <c r="P6" i="41"/>
  <c r="P18" i="41" s="1"/>
  <c r="O6" i="41"/>
  <c r="O18" i="41" s="1"/>
  <c r="N6" i="41"/>
  <c r="N18" i="41" s="1"/>
  <c r="M6" i="41"/>
  <c r="M18" i="41" s="1"/>
  <c r="L6" i="41"/>
  <c r="L18" i="41" s="1"/>
  <c r="K6" i="41"/>
  <c r="K18" i="41" s="1"/>
  <c r="J6" i="41"/>
  <c r="J18" i="41" s="1"/>
  <c r="I6" i="41"/>
  <c r="I18" i="41" s="1"/>
  <c r="H6" i="41"/>
  <c r="H18" i="41" s="1"/>
  <c r="G6" i="41"/>
  <c r="G18" i="41" s="1"/>
  <c r="F6" i="41"/>
  <c r="F18" i="41" s="1"/>
  <c r="E6" i="41"/>
  <c r="E18" i="41" s="1"/>
  <c r="D6" i="41"/>
  <c r="D18" i="41" s="1"/>
  <c r="C6" i="41"/>
  <c r="C18" i="41" s="1"/>
  <c r="B6" i="41"/>
  <c r="B18" i="41" s="1"/>
  <c r="AY5" i="41"/>
  <c r="AY17" i="41" s="1"/>
  <c r="AX5" i="41"/>
  <c r="AX17" i="41" s="1"/>
  <c r="AW5" i="41"/>
  <c r="AW17" i="41" s="1"/>
  <c r="AV5" i="41"/>
  <c r="AV17" i="41" s="1"/>
  <c r="AU5" i="41"/>
  <c r="AU17" i="41" s="1"/>
  <c r="AT5" i="41"/>
  <c r="AT17" i="41" s="1"/>
  <c r="AS5" i="41"/>
  <c r="AS17" i="41" s="1"/>
  <c r="AR5" i="41"/>
  <c r="AR17" i="41" s="1"/>
  <c r="AQ5" i="41"/>
  <c r="AQ17" i="41" s="1"/>
  <c r="AP5" i="41"/>
  <c r="AP17" i="41" s="1"/>
  <c r="AO5" i="41"/>
  <c r="AO17" i="41" s="1"/>
  <c r="AN5" i="41"/>
  <c r="AN17" i="41" s="1"/>
  <c r="AM5" i="41"/>
  <c r="AM17" i="41" s="1"/>
  <c r="AL5" i="41"/>
  <c r="AL17" i="41" s="1"/>
  <c r="AK5" i="41"/>
  <c r="AK17" i="41" s="1"/>
  <c r="AJ5" i="41"/>
  <c r="AJ17" i="41" s="1"/>
  <c r="AI5" i="41"/>
  <c r="AI17" i="41" s="1"/>
  <c r="AH5" i="41"/>
  <c r="AH17" i="41" s="1"/>
  <c r="AG5" i="41"/>
  <c r="AG17" i="41" s="1"/>
  <c r="AF5" i="41"/>
  <c r="AF17" i="41" s="1"/>
  <c r="AE5" i="41"/>
  <c r="AE17" i="41" s="1"/>
  <c r="AD5" i="41"/>
  <c r="AD17" i="41" s="1"/>
  <c r="AC5" i="41"/>
  <c r="AC17" i="41" s="1"/>
  <c r="AB5" i="41"/>
  <c r="AB17" i="41" s="1"/>
  <c r="AA5" i="41"/>
  <c r="AA17" i="41" s="1"/>
  <c r="Z5" i="41"/>
  <c r="Z17" i="41" s="1"/>
  <c r="Y5" i="41"/>
  <c r="Y17" i="41" s="1"/>
  <c r="X5" i="41"/>
  <c r="X17" i="41" s="1"/>
  <c r="W5" i="41"/>
  <c r="W17" i="41" s="1"/>
  <c r="V5" i="41"/>
  <c r="V17" i="41" s="1"/>
  <c r="U5" i="41"/>
  <c r="U17" i="41" s="1"/>
  <c r="T5" i="41"/>
  <c r="T17" i="41" s="1"/>
  <c r="S5" i="41"/>
  <c r="S17" i="41" s="1"/>
  <c r="R5" i="41"/>
  <c r="R17" i="41" s="1"/>
  <c r="Q5" i="41"/>
  <c r="Q17" i="41" s="1"/>
  <c r="P5" i="41"/>
  <c r="P17" i="41" s="1"/>
  <c r="O5" i="41"/>
  <c r="O17" i="41" s="1"/>
  <c r="N5" i="41"/>
  <c r="N17" i="41" s="1"/>
  <c r="M5" i="41"/>
  <c r="M17" i="41" s="1"/>
  <c r="L5" i="41"/>
  <c r="L17" i="41" s="1"/>
  <c r="K5" i="41"/>
  <c r="K17" i="41" s="1"/>
  <c r="J5" i="41"/>
  <c r="J17" i="41" s="1"/>
  <c r="I5" i="41"/>
  <c r="I17" i="41" s="1"/>
  <c r="H5" i="41"/>
  <c r="H17" i="41" s="1"/>
  <c r="G5" i="41"/>
  <c r="G17" i="41" s="1"/>
  <c r="F5" i="41"/>
  <c r="F17" i="41" s="1"/>
  <c r="E5" i="41"/>
  <c r="E17" i="41" s="1"/>
  <c r="D5" i="41"/>
  <c r="D17" i="41" s="1"/>
  <c r="C5" i="41"/>
  <c r="C17" i="41" s="1"/>
  <c r="B5" i="41"/>
  <c r="B17" i="41" s="1"/>
  <c r="AY6" i="40"/>
  <c r="AY22" i="40" s="1"/>
  <c r="AX6" i="40"/>
  <c r="AX22" i="40" s="1"/>
  <c r="AW6" i="40"/>
  <c r="AW22" i="40" s="1"/>
  <c r="AV6" i="40"/>
  <c r="AV22" i="40" s="1"/>
  <c r="AU6" i="40"/>
  <c r="AU22" i="40" s="1"/>
  <c r="AT6" i="40"/>
  <c r="AT22" i="40" s="1"/>
  <c r="AS6" i="40"/>
  <c r="AS22" i="40" s="1"/>
  <c r="AR6" i="40"/>
  <c r="AR22" i="40" s="1"/>
  <c r="AQ6" i="40"/>
  <c r="AQ22" i="40" s="1"/>
  <c r="AP6" i="40"/>
  <c r="AP22" i="40" s="1"/>
  <c r="AO6" i="40"/>
  <c r="AO22" i="40" s="1"/>
  <c r="AN6" i="40"/>
  <c r="AN22" i="40" s="1"/>
  <c r="AM6" i="40"/>
  <c r="AM22" i="40" s="1"/>
  <c r="AL6" i="40"/>
  <c r="AL22" i="40" s="1"/>
  <c r="AK6" i="40"/>
  <c r="AK22" i="40" s="1"/>
  <c r="AJ6" i="40"/>
  <c r="AJ22" i="40" s="1"/>
  <c r="AI6" i="40"/>
  <c r="AI22" i="40" s="1"/>
  <c r="AH6" i="40"/>
  <c r="AH22" i="40" s="1"/>
  <c r="AG6" i="40"/>
  <c r="AG22" i="40" s="1"/>
  <c r="AF6" i="40"/>
  <c r="AF22" i="40" s="1"/>
  <c r="AE6" i="40"/>
  <c r="AE22" i="40" s="1"/>
  <c r="AD6" i="40"/>
  <c r="AD22" i="40" s="1"/>
  <c r="AC6" i="40"/>
  <c r="AC22" i="40" s="1"/>
  <c r="AB6" i="40"/>
  <c r="AB22" i="40" s="1"/>
  <c r="AA6" i="40"/>
  <c r="AA22" i="40" s="1"/>
  <c r="Z6" i="40"/>
  <c r="Z22" i="40" s="1"/>
  <c r="Y6" i="40"/>
  <c r="Y22" i="40" s="1"/>
  <c r="X6" i="40"/>
  <c r="X22" i="40" s="1"/>
  <c r="W6" i="40"/>
  <c r="W22" i="40" s="1"/>
  <c r="V6" i="40"/>
  <c r="V22" i="40" s="1"/>
  <c r="U6" i="40"/>
  <c r="U22" i="40" s="1"/>
  <c r="T6" i="40"/>
  <c r="T22" i="40" s="1"/>
  <c r="S6" i="40"/>
  <c r="S22" i="40" s="1"/>
  <c r="R6" i="40"/>
  <c r="R22" i="40" s="1"/>
  <c r="Q6" i="40"/>
  <c r="Q22" i="40" s="1"/>
  <c r="P6" i="40"/>
  <c r="P22" i="40" s="1"/>
  <c r="O6" i="40"/>
  <c r="O22" i="40" s="1"/>
  <c r="N6" i="40"/>
  <c r="N22" i="40" s="1"/>
  <c r="M6" i="40"/>
  <c r="M22" i="40" s="1"/>
  <c r="L6" i="40"/>
  <c r="L22" i="40" s="1"/>
  <c r="K6" i="40"/>
  <c r="K22" i="40" s="1"/>
  <c r="J6" i="40"/>
  <c r="J22" i="40" s="1"/>
  <c r="I6" i="40"/>
  <c r="I22" i="40" s="1"/>
  <c r="H6" i="40"/>
  <c r="H22" i="40" s="1"/>
  <c r="G6" i="40"/>
  <c r="G22" i="40" s="1"/>
  <c r="F6" i="40"/>
  <c r="F22" i="40" s="1"/>
  <c r="E6" i="40"/>
  <c r="E22" i="40" s="1"/>
  <c r="D6" i="40"/>
  <c r="D22" i="40" s="1"/>
  <c r="C6" i="40"/>
  <c r="C22" i="40" s="1"/>
  <c r="B6" i="40"/>
  <c r="B22" i="40" s="1"/>
  <c r="AY5" i="40"/>
  <c r="AY21" i="40" s="1"/>
  <c r="AX5" i="40"/>
  <c r="AX21" i="40" s="1"/>
  <c r="AW5" i="40"/>
  <c r="AW21" i="40" s="1"/>
  <c r="AV5" i="40"/>
  <c r="AV21" i="40" s="1"/>
  <c r="AU5" i="40"/>
  <c r="AU21" i="40" s="1"/>
  <c r="AT5" i="40"/>
  <c r="AT21" i="40" s="1"/>
  <c r="AS5" i="40"/>
  <c r="AS21" i="40" s="1"/>
  <c r="AR5" i="40"/>
  <c r="AR21" i="40" s="1"/>
  <c r="AQ5" i="40"/>
  <c r="AQ21" i="40" s="1"/>
  <c r="AP5" i="40"/>
  <c r="AP21" i="40" s="1"/>
  <c r="AO5" i="40"/>
  <c r="AO21" i="40" s="1"/>
  <c r="AN5" i="40"/>
  <c r="AN21" i="40" s="1"/>
  <c r="AM5" i="40"/>
  <c r="AM21" i="40" s="1"/>
  <c r="AL5" i="40"/>
  <c r="AL21" i="40" s="1"/>
  <c r="AK5" i="40"/>
  <c r="AK21" i="40" s="1"/>
  <c r="AJ5" i="40"/>
  <c r="AJ21" i="40" s="1"/>
  <c r="AI5" i="40"/>
  <c r="AI21" i="40" s="1"/>
  <c r="AH5" i="40"/>
  <c r="AH21" i="40" s="1"/>
  <c r="AG5" i="40"/>
  <c r="AG21" i="40" s="1"/>
  <c r="AF5" i="40"/>
  <c r="AF21" i="40" s="1"/>
  <c r="AE5" i="40"/>
  <c r="AE21" i="40" s="1"/>
  <c r="AD5" i="40"/>
  <c r="AD21" i="40" s="1"/>
  <c r="AC5" i="40"/>
  <c r="AC21" i="40" s="1"/>
  <c r="AB5" i="40"/>
  <c r="AB21" i="40" s="1"/>
  <c r="AA5" i="40"/>
  <c r="AA21" i="40" s="1"/>
  <c r="Z5" i="40"/>
  <c r="Z21" i="40" s="1"/>
  <c r="Y5" i="40"/>
  <c r="Y21" i="40" s="1"/>
  <c r="X5" i="40"/>
  <c r="X21" i="40" s="1"/>
  <c r="W5" i="40"/>
  <c r="W21" i="40" s="1"/>
  <c r="V5" i="40"/>
  <c r="V21" i="40" s="1"/>
  <c r="U5" i="40"/>
  <c r="U21" i="40" s="1"/>
  <c r="T5" i="40"/>
  <c r="T21" i="40" s="1"/>
  <c r="S5" i="40"/>
  <c r="S21" i="40" s="1"/>
  <c r="R5" i="40"/>
  <c r="R21" i="40" s="1"/>
  <c r="Q5" i="40"/>
  <c r="Q21" i="40" s="1"/>
  <c r="P5" i="40"/>
  <c r="P21" i="40" s="1"/>
  <c r="O5" i="40"/>
  <c r="O21" i="40" s="1"/>
  <c r="N5" i="40"/>
  <c r="N21" i="40" s="1"/>
  <c r="M5" i="40"/>
  <c r="M21" i="40" s="1"/>
  <c r="L5" i="40"/>
  <c r="L21" i="40" s="1"/>
  <c r="K5" i="40"/>
  <c r="K21" i="40" s="1"/>
  <c r="J5" i="40"/>
  <c r="J21" i="40" s="1"/>
  <c r="I5" i="40"/>
  <c r="I21" i="40" s="1"/>
  <c r="H5" i="40"/>
  <c r="H21" i="40" s="1"/>
  <c r="G5" i="40"/>
  <c r="G21" i="40" s="1"/>
  <c r="F5" i="40"/>
  <c r="F21" i="40" s="1"/>
  <c r="E5" i="40"/>
  <c r="E21" i="40" s="1"/>
  <c r="D5" i="40"/>
  <c r="D21" i="40" s="1"/>
  <c r="C5" i="40"/>
  <c r="C21" i="40" s="1"/>
  <c r="B5" i="40"/>
  <c r="B21" i="40" s="1"/>
  <c r="Y6" i="39"/>
  <c r="Y22" i="39" s="1"/>
  <c r="X6" i="39"/>
  <c r="X22" i="39" s="1"/>
  <c r="W6" i="39"/>
  <c r="W22" i="39" s="1"/>
  <c r="V6" i="39"/>
  <c r="V22" i="39" s="1"/>
  <c r="U6" i="39"/>
  <c r="U22" i="39" s="1"/>
  <c r="T6" i="39"/>
  <c r="T22" i="39" s="1"/>
  <c r="S6" i="39"/>
  <c r="S22" i="39" s="1"/>
  <c r="R6" i="39"/>
  <c r="R22" i="39" s="1"/>
  <c r="Q6" i="39"/>
  <c r="Q22" i="39" s="1"/>
  <c r="P6" i="39"/>
  <c r="P22" i="39" s="1"/>
  <c r="O6" i="39"/>
  <c r="O22" i="39" s="1"/>
  <c r="N6" i="39"/>
  <c r="N22" i="39" s="1"/>
  <c r="M6" i="39"/>
  <c r="M22" i="39" s="1"/>
  <c r="L6" i="39"/>
  <c r="L22" i="39" s="1"/>
  <c r="K6" i="39"/>
  <c r="K22" i="39" s="1"/>
  <c r="J6" i="39"/>
  <c r="J22" i="39" s="1"/>
  <c r="I6" i="39"/>
  <c r="I22" i="39" s="1"/>
  <c r="H6" i="39"/>
  <c r="H22" i="39" s="1"/>
  <c r="G6" i="39"/>
  <c r="G22" i="39" s="1"/>
  <c r="F6" i="39"/>
  <c r="F22" i="39" s="1"/>
  <c r="E6" i="39"/>
  <c r="E22" i="39" s="1"/>
  <c r="D6" i="39"/>
  <c r="D22" i="39" s="1"/>
  <c r="C6" i="39"/>
  <c r="C22" i="39" s="1"/>
  <c r="B6" i="39"/>
  <c r="B22" i="39" s="1"/>
  <c r="Y5" i="39"/>
  <c r="Y21" i="39" s="1"/>
  <c r="X5" i="39"/>
  <c r="X21" i="39" s="1"/>
  <c r="W5" i="39"/>
  <c r="W21" i="39" s="1"/>
  <c r="V5" i="39"/>
  <c r="V21" i="39" s="1"/>
  <c r="U5" i="39"/>
  <c r="U21" i="39" s="1"/>
  <c r="T5" i="39"/>
  <c r="T21" i="39" s="1"/>
  <c r="S5" i="39"/>
  <c r="S21" i="39" s="1"/>
  <c r="R5" i="39"/>
  <c r="R21" i="39" s="1"/>
  <c r="Q5" i="39"/>
  <c r="Q21" i="39" s="1"/>
  <c r="P5" i="39"/>
  <c r="P21" i="39" s="1"/>
  <c r="O5" i="39"/>
  <c r="O21" i="39" s="1"/>
  <c r="N5" i="39"/>
  <c r="N21" i="39" s="1"/>
  <c r="M5" i="39"/>
  <c r="M21" i="39" s="1"/>
  <c r="L5" i="39"/>
  <c r="L21" i="39" s="1"/>
  <c r="K5" i="39"/>
  <c r="K21" i="39" s="1"/>
  <c r="J5" i="39"/>
  <c r="J21" i="39" s="1"/>
  <c r="I5" i="39"/>
  <c r="I21" i="39" s="1"/>
  <c r="H5" i="39"/>
  <c r="H21" i="39" s="1"/>
  <c r="G5" i="39"/>
  <c r="G21" i="39" s="1"/>
  <c r="F5" i="39"/>
  <c r="F21" i="39" s="1"/>
  <c r="E5" i="39"/>
  <c r="E21" i="39" s="1"/>
  <c r="D5" i="39"/>
  <c r="D21" i="39" s="1"/>
  <c r="C5" i="39"/>
  <c r="C21" i="39" s="1"/>
  <c r="B5" i="39"/>
  <c r="B21" i="39" s="1"/>
  <c r="BZ6" i="38"/>
  <c r="BZ22" i="38" s="1"/>
  <c r="BY6" i="38"/>
  <c r="BY22" i="38" s="1"/>
  <c r="BX6" i="38"/>
  <c r="BX22" i="38" s="1"/>
  <c r="BW6" i="38"/>
  <c r="BW22" i="38" s="1"/>
  <c r="BV6" i="38"/>
  <c r="BV22" i="38" s="1"/>
  <c r="BU6" i="38"/>
  <c r="BU22" i="38" s="1"/>
  <c r="BT6" i="38"/>
  <c r="BT22" i="38" s="1"/>
  <c r="BS6" i="38"/>
  <c r="BS22" i="38" s="1"/>
  <c r="BR6" i="38"/>
  <c r="BR22" i="38" s="1"/>
  <c r="BQ6" i="38"/>
  <c r="BQ22" i="38" s="1"/>
  <c r="BP6" i="38"/>
  <c r="BP22" i="38" s="1"/>
  <c r="BO6" i="38"/>
  <c r="BO22" i="38" s="1"/>
  <c r="BN6" i="38"/>
  <c r="BN22" i="38" s="1"/>
  <c r="BM6" i="38"/>
  <c r="BM22" i="38" s="1"/>
  <c r="BL6" i="38"/>
  <c r="BL22" i="38" s="1"/>
  <c r="BK6" i="38"/>
  <c r="BK22" i="38" s="1"/>
  <c r="BJ6" i="38"/>
  <c r="BJ22" i="38" s="1"/>
  <c r="BI6" i="38"/>
  <c r="BI22" i="38" s="1"/>
  <c r="BH6" i="38"/>
  <c r="BH22" i="38" s="1"/>
  <c r="BG6" i="38"/>
  <c r="BG22" i="38" s="1"/>
  <c r="BF6" i="38"/>
  <c r="BF22" i="38" s="1"/>
  <c r="BE6" i="38"/>
  <c r="BE22" i="38" s="1"/>
  <c r="BD6" i="38"/>
  <c r="BD22" i="38" s="1"/>
  <c r="BC6" i="38"/>
  <c r="BC22" i="38" s="1"/>
  <c r="BB6" i="38"/>
  <c r="BB22" i="38" s="1"/>
  <c r="BA6" i="38"/>
  <c r="BA22" i="38" s="1"/>
  <c r="AZ6" i="38"/>
  <c r="AZ22" i="38" s="1"/>
  <c r="AY6" i="38"/>
  <c r="AY22" i="38" s="1"/>
  <c r="AX6" i="38"/>
  <c r="AX22" i="38" s="1"/>
  <c r="AW6" i="38"/>
  <c r="AW22" i="38" s="1"/>
  <c r="AV6" i="38"/>
  <c r="AV22" i="38" s="1"/>
  <c r="AU6" i="38"/>
  <c r="AU22" i="38" s="1"/>
  <c r="AT6" i="38"/>
  <c r="AT22" i="38" s="1"/>
  <c r="AS6" i="38"/>
  <c r="AS22" i="38" s="1"/>
  <c r="AR6" i="38"/>
  <c r="AR22" i="38" s="1"/>
  <c r="AQ6" i="38"/>
  <c r="AQ22" i="38" s="1"/>
  <c r="AP6" i="38"/>
  <c r="AP22" i="38" s="1"/>
  <c r="AO6" i="38"/>
  <c r="AO22" i="38" s="1"/>
  <c r="AN6" i="38"/>
  <c r="AN22" i="38" s="1"/>
  <c r="AM6" i="38"/>
  <c r="AM22" i="38" s="1"/>
  <c r="AL6" i="38"/>
  <c r="AL22" i="38" s="1"/>
  <c r="AK6" i="38"/>
  <c r="AK22" i="38" s="1"/>
  <c r="AJ6" i="38"/>
  <c r="AJ22" i="38" s="1"/>
  <c r="AI6" i="38"/>
  <c r="AI22" i="38" s="1"/>
  <c r="AH6" i="38"/>
  <c r="AH22" i="38" s="1"/>
  <c r="AG6" i="38"/>
  <c r="AG22" i="38" s="1"/>
  <c r="AF6" i="38"/>
  <c r="AF22" i="38" s="1"/>
  <c r="AE6" i="38"/>
  <c r="AE22" i="38" s="1"/>
  <c r="AD6" i="38"/>
  <c r="AD22" i="38" s="1"/>
  <c r="AC6" i="38"/>
  <c r="AC22" i="38" s="1"/>
  <c r="AB6" i="38"/>
  <c r="AB22" i="38" s="1"/>
  <c r="AA6" i="38"/>
  <c r="AA22" i="38" s="1"/>
  <c r="Z6" i="38"/>
  <c r="Z22" i="38" s="1"/>
  <c r="Y6" i="38"/>
  <c r="Y22" i="38" s="1"/>
  <c r="X6" i="38"/>
  <c r="X22" i="38" s="1"/>
  <c r="W6" i="38"/>
  <c r="W22" i="38" s="1"/>
  <c r="V6" i="38"/>
  <c r="V22" i="38" s="1"/>
  <c r="U6" i="38"/>
  <c r="U22" i="38" s="1"/>
  <c r="T6" i="38"/>
  <c r="T22" i="38" s="1"/>
  <c r="S6" i="38"/>
  <c r="S22" i="38" s="1"/>
  <c r="R6" i="38"/>
  <c r="R22" i="38" s="1"/>
  <c r="Q6" i="38"/>
  <c r="Q22" i="38" s="1"/>
  <c r="P6" i="38"/>
  <c r="P22" i="38" s="1"/>
  <c r="O6" i="38"/>
  <c r="O22" i="38" s="1"/>
  <c r="N6" i="38"/>
  <c r="N22" i="38" s="1"/>
  <c r="M6" i="38"/>
  <c r="M22" i="38" s="1"/>
  <c r="L6" i="38"/>
  <c r="L22" i="38" s="1"/>
  <c r="K6" i="38"/>
  <c r="K22" i="38" s="1"/>
  <c r="J6" i="38"/>
  <c r="J22" i="38" s="1"/>
  <c r="I6" i="38"/>
  <c r="I22" i="38" s="1"/>
  <c r="H6" i="38"/>
  <c r="H22" i="38" s="1"/>
  <c r="G6" i="38"/>
  <c r="G22" i="38" s="1"/>
  <c r="F6" i="38"/>
  <c r="F22" i="38" s="1"/>
  <c r="E6" i="38"/>
  <c r="E22" i="38" s="1"/>
  <c r="D6" i="38"/>
  <c r="D22" i="38" s="1"/>
  <c r="C6" i="38"/>
  <c r="C22" i="38" s="1"/>
  <c r="B6" i="38"/>
  <c r="B22" i="38" s="1"/>
  <c r="BZ5" i="38"/>
  <c r="BZ21" i="38" s="1"/>
  <c r="BY5" i="38"/>
  <c r="BY21" i="38" s="1"/>
  <c r="BX5" i="38"/>
  <c r="BX21" i="38" s="1"/>
  <c r="BW5" i="38"/>
  <c r="BW21" i="38" s="1"/>
  <c r="BV5" i="38"/>
  <c r="BV21" i="38" s="1"/>
  <c r="BU5" i="38"/>
  <c r="BU21" i="38" s="1"/>
  <c r="BT5" i="38"/>
  <c r="BT21" i="38" s="1"/>
  <c r="BS5" i="38"/>
  <c r="BS21" i="38" s="1"/>
  <c r="BR5" i="38"/>
  <c r="BR21" i="38" s="1"/>
  <c r="BQ5" i="38"/>
  <c r="BQ21" i="38" s="1"/>
  <c r="BP5" i="38"/>
  <c r="BP21" i="38" s="1"/>
  <c r="BO5" i="38"/>
  <c r="BO21" i="38" s="1"/>
  <c r="BN5" i="38"/>
  <c r="BN21" i="38" s="1"/>
  <c r="BM5" i="38"/>
  <c r="BM21" i="38" s="1"/>
  <c r="BL5" i="38"/>
  <c r="BL21" i="38" s="1"/>
  <c r="BK5" i="38"/>
  <c r="BK21" i="38" s="1"/>
  <c r="BJ5" i="38"/>
  <c r="BJ21" i="38" s="1"/>
  <c r="BI5" i="38"/>
  <c r="BI21" i="38" s="1"/>
  <c r="BH5" i="38"/>
  <c r="BH21" i="38" s="1"/>
  <c r="BG5" i="38"/>
  <c r="BG21" i="38" s="1"/>
  <c r="BF5" i="38"/>
  <c r="BF21" i="38" s="1"/>
  <c r="BE5" i="38"/>
  <c r="BE21" i="38" s="1"/>
  <c r="BD5" i="38"/>
  <c r="BD21" i="38" s="1"/>
  <c r="BC5" i="38"/>
  <c r="BC21" i="38" s="1"/>
  <c r="BB5" i="38"/>
  <c r="BB21" i="38" s="1"/>
  <c r="BA5" i="38"/>
  <c r="BA21" i="38" s="1"/>
  <c r="AZ5" i="38"/>
  <c r="AZ21" i="38" s="1"/>
  <c r="AY5" i="38"/>
  <c r="AY21" i="38" s="1"/>
  <c r="AX5" i="38"/>
  <c r="AX21" i="38" s="1"/>
  <c r="AW5" i="38"/>
  <c r="AW21" i="38" s="1"/>
  <c r="AV5" i="38"/>
  <c r="AV21" i="38" s="1"/>
  <c r="AU5" i="38"/>
  <c r="AU21" i="38" s="1"/>
  <c r="AT5" i="38"/>
  <c r="AT21" i="38" s="1"/>
  <c r="AS5" i="38"/>
  <c r="AS21" i="38" s="1"/>
  <c r="AR5" i="38"/>
  <c r="AR21" i="38" s="1"/>
  <c r="AQ5" i="38"/>
  <c r="AQ21" i="38" s="1"/>
  <c r="AP5" i="38"/>
  <c r="AP21" i="38" s="1"/>
  <c r="AO5" i="38"/>
  <c r="AO21" i="38" s="1"/>
  <c r="AN5" i="38"/>
  <c r="AN21" i="38" s="1"/>
  <c r="AM5" i="38"/>
  <c r="AM21" i="38" s="1"/>
  <c r="AL5" i="38"/>
  <c r="AL21" i="38" s="1"/>
  <c r="AK5" i="38"/>
  <c r="AK21" i="38" s="1"/>
  <c r="AJ5" i="38"/>
  <c r="AJ21" i="38" s="1"/>
  <c r="AI5" i="38"/>
  <c r="AI21" i="38" s="1"/>
  <c r="AH5" i="38"/>
  <c r="AH21" i="38" s="1"/>
  <c r="AG5" i="38"/>
  <c r="AG21" i="38" s="1"/>
  <c r="AF5" i="38"/>
  <c r="AF21" i="38" s="1"/>
  <c r="AE5" i="38"/>
  <c r="AE21" i="38" s="1"/>
  <c r="AD5" i="38"/>
  <c r="AD21" i="38" s="1"/>
  <c r="AC5" i="38"/>
  <c r="AC21" i="38" s="1"/>
  <c r="AB5" i="38"/>
  <c r="AB21" i="38" s="1"/>
  <c r="AA5" i="38"/>
  <c r="AA21" i="38" s="1"/>
  <c r="Z5" i="38"/>
  <c r="Z21" i="38" s="1"/>
  <c r="Y5" i="38"/>
  <c r="Y21" i="38" s="1"/>
  <c r="X5" i="38"/>
  <c r="X21" i="38" s="1"/>
  <c r="W5" i="38"/>
  <c r="W21" i="38" s="1"/>
  <c r="V5" i="38"/>
  <c r="V21" i="38" s="1"/>
  <c r="U5" i="38"/>
  <c r="U21" i="38" s="1"/>
  <c r="T5" i="38"/>
  <c r="T21" i="38" s="1"/>
  <c r="S5" i="38"/>
  <c r="S21" i="38" s="1"/>
  <c r="R5" i="38"/>
  <c r="R21" i="38" s="1"/>
  <c r="Q5" i="38"/>
  <c r="Q21" i="38" s="1"/>
  <c r="P5" i="38"/>
  <c r="P21" i="38" s="1"/>
  <c r="O5" i="38"/>
  <c r="O21" i="38" s="1"/>
  <c r="N5" i="38"/>
  <c r="N21" i="38" s="1"/>
  <c r="M5" i="38"/>
  <c r="M21" i="38" s="1"/>
  <c r="L5" i="38"/>
  <c r="L21" i="38" s="1"/>
  <c r="K5" i="38"/>
  <c r="K21" i="38" s="1"/>
  <c r="J5" i="38"/>
  <c r="J21" i="38" s="1"/>
  <c r="I5" i="38"/>
  <c r="I21" i="38" s="1"/>
  <c r="H5" i="38"/>
  <c r="H21" i="38" s="1"/>
  <c r="G5" i="38"/>
  <c r="G21" i="38" s="1"/>
  <c r="F5" i="38"/>
  <c r="F21" i="38" s="1"/>
  <c r="E5" i="38"/>
  <c r="E21" i="38" s="1"/>
  <c r="D5" i="38"/>
  <c r="D21" i="38" s="1"/>
  <c r="C5" i="38"/>
  <c r="C21" i="38" s="1"/>
  <c r="B5" i="38"/>
  <c r="B21" i="38" s="1"/>
  <c r="B11" i="29" l="1"/>
  <c r="B27" i="29" s="1"/>
  <c r="B9" i="29"/>
  <c r="B25" i="29" s="1"/>
  <c r="B10" i="15"/>
  <c r="B10" i="14"/>
  <c r="B22" i="14" s="1"/>
  <c r="B11" i="30"/>
  <c r="B27" i="30" s="1"/>
  <c r="B11" i="16"/>
  <c r="B11" i="8"/>
  <c r="B27" i="8" s="1"/>
  <c r="B10" i="10"/>
  <c r="B22" i="10" s="1"/>
  <c r="B11" i="31"/>
  <c r="B11" i="13"/>
  <c r="B27" i="13" s="1"/>
  <c r="B9" i="30"/>
  <c r="B25" i="30" s="1"/>
  <c r="B9" i="16"/>
  <c r="B9" i="31"/>
  <c r="B9" i="13"/>
  <c r="B25" i="13" s="1"/>
  <c r="B9" i="8"/>
  <c r="B25" i="8" s="1"/>
  <c r="G11" i="17"/>
  <c r="G27" i="17" s="1"/>
  <c r="J11" i="17"/>
  <c r="J27" i="17" s="1"/>
  <c r="I11" i="17"/>
  <c r="I27" i="17" s="1"/>
  <c r="G9" i="17"/>
  <c r="G25" i="17" s="1"/>
  <c r="B9" i="17"/>
  <c r="B25" i="17" s="1"/>
  <c r="I9" i="17"/>
  <c r="I25" i="17" s="1"/>
  <c r="C11" i="17"/>
  <c r="C27" i="17" s="1"/>
  <c r="E9" i="17"/>
  <c r="E25" i="17" s="1"/>
  <c r="E11" i="17"/>
  <c r="E27" i="17" s="1"/>
  <c r="B11" i="17"/>
  <c r="B27" i="17" s="1"/>
  <c r="J9" i="17"/>
  <c r="J25" i="17" s="1"/>
  <c r="C9" i="17"/>
  <c r="C25" i="17" s="1"/>
  <c r="B9" i="45"/>
  <c r="B25" i="45" s="1"/>
  <c r="B11" i="45"/>
  <c r="B27" i="45" s="1"/>
  <c r="B11" i="34"/>
  <c r="B11" i="33"/>
  <c r="B27" i="33" s="1"/>
  <c r="B11" i="47"/>
  <c r="B11" i="46"/>
  <c r="B27" i="46" s="1"/>
  <c r="B9" i="33"/>
  <c r="B25" i="33" s="1"/>
  <c r="B9" i="34"/>
  <c r="B9" i="47"/>
  <c r="B9" i="46"/>
  <c r="B25" i="46" s="1"/>
  <c r="AG12" i="17"/>
  <c r="AG28" i="17" s="1"/>
  <c r="U12" i="17"/>
  <c r="U28" i="17" s="1"/>
  <c r="W12" i="17"/>
  <c r="W28" i="17" s="1"/>
  <c r="AG14" i="17"/>
  <c r="AG30" i="17" s="1"/>
  <c r="K14" i="17"/>
  <c r="K30" i="17" s="1"/>
  <c r="V14" i="17"/>
  <c r="V30" i="17" s="1"/>
  <c r="Y14" i="17"/>
  <c r="Y30" i="17" s="1"/>
  <c r="W14" i="17"/>
  <c r="W30" i="17" s="1"/>
  <c r="Y12" i="17"/>
  <c r="Y28" i="17" s="1"/>
  <c r="Z14" i="17"/>
  <c r="Z30" i="17" s="1"/>
  <c r="AC12" i="17"/>
  <c r="AC28" i="17" s="1"/>
  <c r="AD14" i="17"/>
  <c r="AD30" i="17" s="1"/>
  <c r="N14" i="17"/>
  <c r="N30" i="17" s="1"/>
  <c r="L14" i="17"/>
  <c r="L30" i="17" s="1"/>
  <c r="M12" i="17"/>
  <c r="M28" i="17" s="1"/>
  <c r="T12" i="17"/>
  <c r="T28" i="17" s="1"/>
  <c r="AE14" i="17"/>
  <c r="AE30" i="17" s="1"/>
  <c r="Q12" i="17"/>
  <c r="Q28" i="17" s="1"/>
  <c r="Q14" i="17"/>
  <c r="Q30" i="17" s="1"/>
  <c r="K12" i="17"/>
  <c r="K28" i="17" s="1"/>
  <c r="AE12" i="17"/>
  <c r="AE28" i="17" s="1"/>
  <c r="L12" i="17"/>
  <c r="L28" i="17" s="1"/>
  <c r="M14" i="17"/>
  <c r="M30" i="17" s="1"/>
  <c r="V12" i="17"/>
  <c r="V28" i="17" s="1"/>
  <c r="T14" i="17"/>
  <c r="T30" i="17" s="1"/>
  <c r="AC14" i="17"/>
  <c r="AC30" i="17" s="1"/>
  <c r="AD12" i="17"/>
  <c r="AD28" i="17" s="1"/>
  <c r="U14" i="17"/>
  <c r="U30" i="17" s="1"/>
  <c r="Z12" i="17"/>
  <c r="Z28" i="17" s="1"/>
  <c r="N12" i="17"/>
  <c r="N28" i="17" s="1"/>
  <c r="P14" i="17"/>
  <c r="P30" i="17" s="1"/>
  <c r="P12" i="17"/>
  <c r="P28" i="17" s="1"/>
  <c r="AB12" i="17"/>
  <c r="AB28" i="17" s="1"/>
  <c r="AB14" i="17"/>
  <c r="AB30" i="17" s="1"/>
  <c r="O14" i="17"/>
  <c r="O30" i="17" s="1"/>
  <c r="O12" i="17"/>
  <c r="O28" i="17" s="1"/>
  <c r="R12" i="17"/>
  <c r="R28" i="17" s="1"/>
  <c r="R14" i="17"/>
  <c r="R30" i="17" s="1"/>
  <c r="X14" i="17"/>
  <c r="X30" i="17" s="1"/>
  <c r="X12" i="17"/>
  <c r="X28" i="17" s="1"/>
  <c r="AF12" i="17"/>
  <c r="AF28" i="17" s="1"/>
  <c r="AF14" i="17"/>
  <c r="AF30" i="17" s="1"/>
  <c r="S12" i="17"/>
  <c r="S28" i="17" s="1"/>
  <c r="S14" i="17"/>
  <c r="S30" i="17" s="1"/>
  <c r="AA14" i="17"/>
  <c r="AA30" i="17" s="1"/>
  <c r="AA12" i="17"/>
  <c r="AA28" i="17" s="1"/>
  <c r="B12" i="29" l="1"/>
  <c r="B28" i="29" s="1"/>
  <c r="B14" i="29"/>
  <c r="B30" i="29" s="1"/>
  <c r="B12" i="31"/>
  <c r="B12" i="13"/>
  <c r="B28" i="13" s="1"/>
  <c r="B12" i="30"/>
  <c r="B28" i="30" s="1"/>
  <c r="B12" i="16"/>
  <c r="B12" i="8"/>
  <c r="B28" i="8" s="1"/>
  <c r="B12" i="10"/>
  <c r="B24" i="10" s="1"/>
  <c r="B14" i="31"/>
  <c r="B14" i="13"/>
  <c r="B30" i="13" s="1"/>
  <c r="B12" i="15"/>
  <c r="B12" i="14"/>
  <c r="B24" i="14" s="1"/>
  <c r="B14" i="30"/>
  <c r="B30" i="30" s="1"/>
  <c r="B14" i="16"/>
  <c r="B14" i="8"/>
  <c r="B30" i="8" s="1"/>
  <c r="J14" i="17"/>
  <c r="J30" i="17" s="1"/>
  <c r="G12" i="17"/>
  <c r="G28" i="17" s="1"/>
  <c r="I12" i="17"/>
  <c r="I28" i="17" s="1"/>
  <c r="E14" i="17"/>
  <c r="E30" i="17" s="1"/>
  <c r="B14" i="17"/>
  <c r="B30" i="17" s="1"/>
  <c r="I14" i="17"/>
  <c r="I30" i="17" s="1"/>
  <c r="E12" i="17"/>
  <c r="E28" i="17" s="1"/>
  <c r="C14" i="17"/>
  <c r="C30" i="17" s="1"/>
  <c r="J12" i="17"/>
  <c r="J28" i="17" s="1"/>
  <c r="B12" i="17"/>
  <c r="B28" i="17" s="1"/>
  <c r="G14" i="17"/>
  <c r="G30" i="17" s="1"/>
  <c r="C12" i="17"/>
  <c r="C28" i="17" s="1"/>
  <c r="B14" i="45"/>
  <c r="B30" i="45" s="1"/>
  <c r="B12" i="45"/>
  <c r="B28" i="45" s="1"/>
  <c r="B14" i="47"/>
  <c r="B14" i="46"/>
  <c r="B30" i="46" s="1"/>
  <c r="B14" i="33"/>
  <c r="B30" i="33" s="1"/>
  <c r="B14" i="34"/>
  <c r="B12" i="33"/>
  <c r="B28" i="33" s="1"/>
  <c r="B12" i="34"/>
  <c r="B12" i="46"/>
  <c r="B28" i="46" s="1"/>
  <c r="B12" i="47"/>
  <c r="AG17" i="17"/>
  <c r="AG33" i="17" s="1"/>
  <c r="K17" i="17"/>
  <c r="K33" i="17" s="1"/>
  <c r="AE17" i="17"/>
  <c r="AE33" i="17" s="1"/>
  <c r="Z17" i="17"/>
  <c r="Z33" i="17" s="1"/>
  <c r="V17" i="17"/>
  <c r="V33" i="17" s="1"/>
  <c r="Y15" i="17"/>
  <c r="Y31" i="17" s="1"/>
  <c r="N15" i="17"/>
  <c r="N31" i="17" s="1"/>
  <c r="AG15" i="17"/>
  <c r="AG31" i="17" s="1"/>
  <c r="K15" i="17"/>
  <c r="K31" i="17" s="1"/>
  <c r="Y17" i="17"/>
  <c r="Y33" i="17" s="1"/>
  <c r="V15" i="17"/>
  <c r="V31" i="17" s="1"/>
  <c r="W15" i="17"/>
  <c r="W31" i="17" s="1"/>
  <c r="Z15" i="17"/>
  <c r="Z31" i="17" s="1"/>
  <c r="L15" i="17"/>
  <c r="L31" i="17" s="1"/>
  <c r="Q15" i="17"/>
  <c r="Q31" i="17" s="1"/>
  <c r="AD17" i="17"/>
  <c r="AD33" i="17" s="1"/>
  <c r="Q17" i="17"/>
  <c r="Q33" i="17" s="1"/>
  <c r="W17" i="17"/>
  <c r="W33" i="17" s="1"/>
  <c r="AD15" i="17"/>
  <c r="AD31" i="17" s="1"/>
  <c r="AE15" i="17"/>
  <c r="AE31" i="17" s="1"/>
  <c r="L17" i="17"/>
  <c r="L33" i="17" s="1"/>
  <c r="AC15" i="17"/>
  <c r="AC31" i="17" s="1"/>
  <c r="AC17" i="17"/>
  <c r="AC33" i="17" s="1"/>
  <c r="T15" i="17"/>
  <c r="T31" i="17" s="1"/>
  <c r="T17" i="17"/>
  <c r="T33" i="17" s="1"/>
  <c r="U15" i="17"/>
  <c r="U31" i="17" s="1"/>
  <c r="U17" i="17"/>
  <c r="U33" i="17" s="1"/>
  <c r="M17" i="17"/>
  <c r="M33" i="17" s="1"/>
  <c r="M15" i="17"/>
  <c r="M31" i="17" s="1"/>
  <c r="P17" i="17"/>
  <c r="P33" i="17" s="1"/>
  <c r="P15" i="17"/>
  <c r="P31" i="17" s="1"/>
  <c r="AB15" i="17"/>
  <c r="AB31" i="17" s="1"/>
  <c r="AB17" i="17"/>
  <c r="AB33" i="17" s="1"/>
  <c r="O17" i="17"/>
  <c r="O33" i="17" s="1"/>
  <c r="O15" i="17"/>
  <c r="O31" i="17" s="1"/>
  <c r="R17" i="17"/>
  <c r="R33" i="17" s="1"/>
  <c r="R15" i="17"/>
  <c r="R31" i="17" s="1"/>
  <c r="S17" i="17"/>
  <c r="S33" i="17" s="1"/>
  <c r="S15" i="17"/>
  <c r="S31" i="17" s="1"/>
  <c r="AF15" i="17"/>
  <c r="AF31" i="17" s="1"/>
  <c r="AF17" i="17"/>
  <c r="AF33" i="17" s="1"/>
  <c r="AA17" i="17"/>
  <c r="AA33" i="17" s="1"/>
  <c r="AA15" i="17"/>
  <c r="AA31" i="17" s="1"/>
  <c r="X17" i="17"/>
  <c r="X33" i="17" s="1"/>
  <c r="X15" i="17"/>
  <c r="X31" i="17" s="1"/>
  <c r="B15" i="29" l="1"/>
  <c r="B31" i="29" s="1"/>
  <c r="B17" i="29"/>
  <c r="B33" i="29" s="1"/>
  <c r="B14" i="10"/>
  <c r="B26" i="10" s="1"/>
  <c r="B17" i="16"/>
  <c r="B14" i="15"/>
  <c r="B14" i="14"/>
  <c r="B26" i="14" s="1"/>
  <c r="B17" i="31"/>
  <c r="B17" i="13"/>
  <c r="B33" i="13" s="1"/>
  <c r="B17" i="30"/>
  <c r="B33" i="30" s="1"/>
  <c r="B17" i="8"/>
  <c r="B33" i="8" s="1"/>
  <c r="B15" i="16"/>
  <c r="B15" i="31"/>
  <c r="B15" i="13"/>
  <c r="B31" i="13" s="1"/>
  <c r="B15" i="30"/>
  <c r="B31" i="30" s="1"/>
  <c r="B15" i="8"/>
  <c r="B31" i="8" s="1"/>
  <c r="E15" i="17"/>
  <c r="E31" i="17" s="1"/>
  <c r="J17" i="17"/>
  <c r="J33" i="17" s="1"/>
  <c r="C17" i="17"/>
  <c r="C33" i="17" s="1"/>
  <c r="B15" i="17"/>
  <c r="B31" i="17" s="1"/>
  <c r="J15" i="17"/>
  <c r="J31" i="17" s="1"/>
  <c r="N17" i="17"/>
  <c r="N33" i="17" s="1"/>
  <c r="I15" i="17"/>
  <c r="I31" i="17" s="1"/>
  <c r="C15" i="17"/>
  <c r="C31" i="17" s="1"/>
  <c r="G17" i="17"/>
  <c r="G33" i="17" s="1"/>
  <c r="B17" i="17"/>
  <c r="B33" i="17" s="1"/>
  <c r="G15" i="17"/>
  <c r="G31" i="17" s="1"/>
  <c r="E17" i="17"/>
  <c r="E33" i="17" s="1"/>
  <c r="I17" i="17"/>
  <c r="I33" i="17" s="1"/>
  <c r="B15" i="45"/>
  <c r="B31" i="45" s="1"/>
  <c r="B17" i="45"/>
  <c r="B33" i="45" s="1"/>
  <c r="B17" i="46"/>
  <c r="B33" i="46" s="1"/>
  <c r="B17" i="47"/>
  <c r="AG18" i="17"/>
  <c r="AG34" i="17" s="1"/>
  <c r="B17" i="34"/>
  <c r="B17" i="33"/>
  <c r="B33" i="33" s="1"/>
  <c r="B15" i="33"/>
  <c r="B31" i="33" s="1"/>
  <c r="B15" i="34"/>
  <c r="V18" i="17"/>
  <c r="V34" i="17" s="1"/>
  <c r="B15" i="47"/>
  <c r="B15" i="46"/>
  <c r="B31" i="46" s="1"/>
  <c r="Q18" i="17"/>
  <c r="Q34" i="17" s="1"/>
  <c r="W18" i="17"/>
  <c r="W34" i="17" s="1"/>
  <c r="AE18" i="17"/>
  <c r="AE34" i="17" s="1"/>
  <c r="Z18" i="17"/>
  <c r="Z34" i="17" s="1"/>
  <c r="AD18" i="17"/>
  <c r="AD34" i="17" s="1"/>
  <c r="L18" i="17"/>
  <c r="L34" i="17" s="1"/>
  <c r="AA18" i="17"/>
  <c r="AA34" i="17" s="1"/>
  <c r="O18" i="17"/>
  <c r="O34" i="17" s="1"/>
  <c r="AF18" i="17"/>
  <c r="AF34" i="17" s="1"/>
  <c r="R18" i="17"/>
  <c r="R34" i="17" s="1"/>
  <c r="U18" i="17"/>
  <c r="U34" i="17" s="1"/>
  <c r="S18" i="17"/>
  <c r="S34" i="17" s="1"/>
  <c r="P18" i="17"/>
  <c r="P34" i="17" s="1"/>
  <c r="AB18" i="17"/>
  <c r="AB34" i="17" s="1"/>
  <c r="M18" i="17"/>
  <c r="M34" i="17" s="1"/>
  <c r="AC18" i="17"/>
  <c r="AC34" i="17" s="1"/>
  <c r="X18" i="17"/>
  <c r="X34" i="17" s="1"/>
  <c r="T18" i="17"/>
  <c r="T34" i="17" s="1"/>
  <c r="B18" i="29" l="1"/>
  <c r="B34" i="29" s="1"/>
  <c r="B18" i="16"/>
  <c r="B18" i="31"/>
  <c r="B18" i="13"/>
  <c r="B34" i="13" s="1"/>
  <c r="B18" i="30"/>
  <c r="B34" i="30" s="1"/>
  <c r="B18" i="8"/>
  <c r="B34" i="8" s="1"/>
  <c r="C18" i="17"/>
  <c r="C34" i="17" s="1"/>
  <c r="K18" i="17"/>
  <c r="K34" i="17" s="1"/>
  <c r="G18" i="17"/>
  <c r="G34" i="17" s="1"/>
  <c r="B18" i="17"/>
  <c r="B34" i="17" s="1"/>
  <c r="I18" i="17"/>
  <c r="I34" i="17" s="1"/>
  <c r="Y18" i="17"/>
  <c r="Y34" i="17" s="1"/>
  <c r="E18" i="17"/>
  <c r="E34" i="17" s="1"/>
  <c r="J18" i="17"/>
  <c r="J34" i="17" s="1"/>
  <c r="N18" i="17"/>
  <c r="N34" i="17" s="1"/>
  <c r="B18" i="45"/>
  <c r="B34" i="45" s="1"/>
  <c r="B18" i="34"/>
  <c r="B18" i="33"/>
  <c r="B34" i="33" s="1"/>
  <c r="B18" i="47"/>
  <c r="B18" i="46"/>
  <c r="B34" i="46" s="1"/>
  <c r="C6" i="25" l="1"/>
  <c r="B6" i="25"/>
  <c r="C5" i="25"/>
  <c r="B5" i="25"/>
  <c r="C8" i="25" l="1"/>
  <c r="B8" i="25"/>
  <c r="B21" i="17" l="1"/>
  <c r="B22" i="17"/>
  <c r="C11" i="25" l="1"/>
  <c r="B11" i="25"/>
  <c r="B9" i="25"/>
  <c r="C9" i="25"/>
  <c r="B12" i="25" l="1"/>
  <c r="B14" i="25"/>
  <c r="C12" i="25"/>
  <c r="C14" i="25"/>
  <c r="B17" i="25" l="1"/>
  <c r="B15" i="25"/>
  <c r="C15" i="25"/>
  <c r="C17" i="25"/>
  <c r="B18" i="25" l="1"/>
  <c r="C18" i="25"/>
  <c r="AZ8" i="38" l="1"/>
  <c r="AZ24" i="38" s="1"/>
  <c r="AY8" i="44"/>
  <c r="AY24" i="44" s="1"/>
  <c r="AY8" i="41"/>
  <c r="AY20" i="41" s="1"/>
  <c r="AY8" i="40"/>
  <c r="AY24" i="40" s="1"/>
  <c r="AY8" i="38"/>
  <c r="AY24" i="38" s="1"/>
  <c r="BB8" i="38"/>
  <c r="BB24" i="38" s="1"/>
  <c r="BA8" i="38"/>
  <c r="BA24" i="38" s="1"/>
  <c r="BB11" i="38" l="1"/>
  <c r="BB27" i="38" s="1"/>
  <c r="AZ11" i="38"/>
  <c r="AZ27" i="38" s="1"/>
  <c r="BA9" i="38"/>
  <c r="BA25" i="38" s="1"/>
  <c r="BA11" i="38"/>
  <c r="BA27" i="38" s="1"/>
  <c r="AY11" i="44"/>
  <c r="AY27" i="44" s="1"/>
  <c r="AY10" i="41"/>
  <c r="AY22" i="41" s="1"/>
  <c r="AY11" i="40"/>
  <c r="AY27" i="40" s="1"/>
  <c r="AY11" i="38"/>
  <c r="AY27" i="38" s="1"/>
  <c r="AZ9" i="38"/>
  <c r="AZ25" i="38" s="1"/>
  <c r="BB9" i="38"/>
  <c r="BB25" i="38" s="1"/>
  <c r="AY9" i="44"/>
  <c r="AY25" i="44" s="1"/>
  <c r="AY9" i="40"/>
  <c r="AY25" i="40" s="1"/>
  <c r="AY9" i="38"/>
  <c r="AY25" i="38" s="1"/>
  <c r="E8" i="39" l="1"/>
  <c r="E24" i="39" s="1"/>
  <c r="BF8" i="38"/>
  <c r="BF24" i="38" s="1"/>
  <c r="W8" i="39"/>
  <c r="W24" i="39" s="1"/>
  <c r="BX8" i="38"/>
  <c r="BX24" i="38" s="1"/>
  <c r="U8" i="39"/>
  <c r="U24" i="39" s="1"/>
  <c r="BV8" i="38"/>
  <c r="BV24" i="38" s="1"/>
  <c r="BC8" i="38"/>
  <c r="BC24" i="38" s="1"/>
  <c r="B8" i="39"/>
  <c r="B24" i="39" s="1"/>
  <c r="S8" i="39"/>
  <c r="S24" i="39" s="1"/>
  <c r="BT8" i="38"/>
  <c r="BT24" i="38" s="1"/>
  <c r="G8" i="39"/>
  <c r="G24" i="39" s="1"/>
  <c r="BH8" i="38"/>
  <c r="BH24" i="38" s="1"/>
  <c r="J8" i="39"/>
  <c r="J24" i="39" s="1"/>
  <c r="BK8" i="38"/>
  <c r="BK24" i="38" s="1"/>
  <c r="F8" i="39"/>
  <c r="F24" i="39" s="1"/>
  <c r="BG8" i="38"/>
  <c r="BG24" i="38" s="1"/>
  <c r="P8" i="39"/>
  <c r="P24" i="39" s="1"/>
  <c r="BQ8" i="38"/>
  <c r="BQ24" i="38" s="1"/>
  <c r="V8" i="39"/>
  <c r="V24" i="39" s="1"/>
  <c r="BW8" i="38"/>
  <c r="BW24" i="38" s="1"/>
  <c r="N8" i="39"/>
  <c r="N24" i="39" s="1"/>
  <c r="BO8" i="38"/>
  <c r="BO24" i="38" s="1"/>
  <c r="AZ14" i="38"/>
  <c r="AZ30" i="38" s="1"/>
  <c r="X8" i="39"/>
  <c r="X24" i="39" s="1"/>
  <c r="BY8" i="38"/>
  <c r="BY24" i="38" s="1"/>
  <c r="R8" i="39"/>
  <c r="R24" i="39" s="1"/>
  <c r="BS8" i="38"/>
  <c r="BS24" i="38" s="1"/>
  <c r="Y8" i="39"/>
  <c r="Y24" i="39" s="1"/>
  <c r="BZ8" i="38"/>
  <c r="BZ24" i="38" s="1"/>
  <c r="BM8" i="38"/>
  <c r="BM24" i="38" s="1"/>
  <c r="L8" i="39"/>
  <c r="L24" i="39" s="1"/>
  <c r="AZ12" i="38"/>
  <c r="AZ28" i="38" s="1"/>
  <c r="AY14" i="44"/>
  <c r="AY30" i="44" s="1"/>
  <c r="AY14" i="40"/>
  <c r="AY30" i="40" s="1"/>
  <c r="AY12" i="41"/>
  <c r="AY24" i="41" s="1"/>
  <c r="AY14" i="38"/>
  <c r="AY30" i="38" s="1"/>
  <c r="BA14" i="38"/>
  <c r="BA30" i="38" s="1"/>
  <c r="Q8" i="39"/>
  <c r="Q24" i="39" s="1"/>
  <c r="BR8" i="38"/>
  <c r="BR24" i="38" s="1"/>
  <c r="M8" i="39"/>
  <c r="M24" i="39" s="1"/>
  <c r="BN8" i="38"/>
  <c r="BN24" i="38" s="1"/>
  <c r="BB14" i="38"/>
  <c r="BB30" i="38" s="1"/>
  <c r="BA12" i="38"/>
  <c r="BA28" i="38" s="1"/>
  <c r="C8" i="39"/>
  <c r="C24" i="39" s="1"/>
  <c r="BD8" i="38"/>
  <c r="BD24" i="38" s="1"/>
  <c r="BE8" i="38"/>
  <c r="BE24" i="38" s="1"/>
  <c r="D8" i="39"/>
  <c r="D24" i="39" s="1"/>
  <c r="BU8" i="38"/>
  <c r="BU24" i="38" s="1"/>
  <c r="T8" i="39"/>
  <c r="T24" i="39" s="1"/>
  <c r="O8" i="39"/>
  <c r="O24" i="39" s="1"/>
  <c r="BP8" i="38"/>
  <c r="BP24" i="38" s="1"/>
  <c r="BB12" i="38"/>
  <c r="BB28" i="38" s="1"/>
  <c r="AY12" i="44"/>
  <c r="AY28" i="44" s="1"/>
  <c r="AY12" i="40"/>
  <c r="AY28" i="40" s="1"/>
  <c r="AY12" i="38"/>
  <c r="AY28" i="38" s="1"/>
  <c r="Y9" i="39" l="1"/>
  <c r="Y25" i="39" s="1"/>
  <c r="BZ9" i="38"/>
  <c r="BZ25" i="38" s="1"/>
  <c r="Q9" i="39"/>
  <c r="Q25" i="39" s="1"/>
  <c r="BR9" i="38"/>
  <c r="BR25" i="38" s="1"/>
  <c r="C9" i="39"/>
  <c r="C25" i="39" s="1"/>
  <c r="BD9" i="38"/>
  <c r="BD25" i="38" s="1"/>
  <c r="V11" i="39"/>
  <c r="V27" i="39" s="1"/>
  <c r="BW11" i="38"/>
  <c r="BW27" i="38" s="1"/>
  <c r="R9" i="39"/>
  <c r="R25" i="39" s="1"/>
  <c r="BS9" i="38"/>
  <c r="BS25" i="38" s="1"/>
  <c r="L11" i="39"/>
  <c r="L27" i="39" s="1"/>
  <c r="BM11" i="38"/>
  <c r="BM27" i="38" s="1"/>
  <c r="BB17" i="38"/>
  <c r="BB33" i="38" s="1"/>
  <c r="AY17" i="44"/>
  <c r="AY33" i="44" s="1"/>
  <c r="AY14" i="41"/>
  <c r="AY26" i="41" s="1"/>
  <c r="AY17" i="40"/>
  <c r="AY33" i="40" s="1"/>
  <c r="AY17" i="38"/>
  <c r="AY33" i="38" s="1"/>
  <c r="P11" i="39"/>
  <c r="P27" i="39" s="1"/>
  <c r="BQ11" i="38"/>
  <c r="BQ27" i="38" s="1"/>
  <c r="O11" i="39"/>
  <c r="O27" i="39" s="1"/>
  <c r="BP11" i="38"/>
  <c r="BP27" i="38" s="1"/>
  <c r="Q11" i="39"/>
  <c r="Q27" i="39" s="1"/>
  <c r="BR11" i="38"/>
  <c r="BR27" i="38" s="1"/>
  <c r="B9" i="39"/>
  <c r="B25" i="39" s="1"/>
  <c r="BC9" i="38"/>
  <c r="BC25" i="38" s="1"/>
  <c r="U9" i="39"/>
  <c r="U25" i="39" s="1"/>
  <c r="BV9" i="38"/>
  <c r="BV25" i="38" s="1"/>
  <c r="Y11" i="39"/>
  <c r="Y27" i="39" s="1"/>
  <c r="BZ11" i="38"/>
  <c r="BZ27" i="38" s="1"/>
  <c r="BA17" i="38"/>
  <c r="BA33" i="38" s="1"/>
  <c r="G9" i="39"/>
  <c r="G25" i="39" s="1"/>
  <c r="BH9" i="38"/>
  <c r="BH25" i="38" s="1"/>
  <c r="E11" i="39"/>
  <c r="E27" i="39" s="1"/>
  <c r="BF11" i="38"/>
  <c r="BF27" i="38" s="1"/>
  <c r="N11" i="39"/>
  <c r="N27" i="39" s="1"/>
  <c r="BO11" i="38"/>
  <c r="BO27" i="38" s="1"/>
  <c r="R11" i="39"/>
  <c r="R27" i="39" s="1"/>
  <c r="BS11" i="38"/>
  <c r="BS27" i="38" s="1"/>
  <c r="BE9" i="38"/>
  <c r="BE25" i="38" s="1"/>
  <c r="D9" i="39"/>
  <c r="D25" i="39" s="1"/>
  <c r="O9" i="39"/>
  <c r="O25" i="39" s="1"/>
  <c r="BP9" i="38"/>
  <c r="BP25" i="38" s="1"/>
  <c r="M11" i="39"/>
  <c r="M27" i="39" s="1"/>
  <c r="BN11" i="38"/>
  <c r="BN27" i="38" s="1"/>
  <c r="J11" i="39"/>
  <c r="J27" i="39" s="1"/>
  <c r="BK11" i="38"/>
  <c r="BK27" i="38" s="1"/>
  <c r="T11" i="39"/>
  <c r="T27" i="39" s="1"/>
  <c r="BU11" i="38"/>
  <c r="BU27" i="38" s="1"/>
  <c r="BO9" i="38"/>
  <c r="BO25" i="38" s="1"/>
  <c r="N9" i="39"/>
  <c r="N25" i="39" s="1"/>
  <c r="H8" i="39"/>
  <c r="H24" i="39" s="1"/>
  <c r="BI8" i="38"/>
  <c r="BI24" i="38" s="1"/>
  <c r="AY15" i="44"/>
  <c r="AY31" i="44" s="1"/>
  <c r="AY15" i="40"/>
  <c r="AY31" i="40" s="1"/>
  <c r="AY15" i="38"/>
  <c r="AY31" i="38" s="1"/>
  <c r="X11" i="39"/>
  <c r="X27" i="39" s="1"/>
  <c r="BY11" i="38"/>
  <c r="BY27" i="38" s="1"/>
  <c r="AZ15" i="38"/>
  <c r="AZ31" i="38" s="1"/>
  <c r="L9" i="39"/>
  <c r="L25" i="39" s="1"/>
  <c r="BM9" i="38"/>
  <c r="BM25" i="38" s="1"/>
  <c r="B11" i="39"/>
  <c r="B27" i="39" s="1"/>
  <c r="BC11" i="38"/>
  <c r="BC27" i="38" s="1"/>
  <c r="M9" i="39"/>
  <c r="M25" i="39" s="1"/>
  <c r="BN9" i="38"/>
  <c r="BN25" i="38" s="1"/>
  <c r="G11" i="39"/>
  <c r="G27" i="39" s="1"/>
  <c r="BH11" i="38"/>
  <c r="BH27" i="38" s="1"/>
  <c r="E9" i="39"/>
  <c r="E25" i="39" s="1"/>
  <c r="BF9" i="38"/>
  <c r="BF25" i="38" s="1"/>
  <c r="U11" i="39"/>
  <c r="U27" i="39" s="1"/>
  <c r="BV11" i="38"/>
  <c r="BV27" i="38" s="1"/>
  <c r="K8" i="39"/>
  <c r="K24" i="39" s="1"/>
  <c r="BL8" i="38"/>
  <c r="BL24" i="38" s="1"/>
  <c r="BA15" i="38"/>
  <c r="BA31" i="38" s="1"/>
  <c r="AZ17" i="38"/>
  <c r="AZ33" i="38" s="1"/>
  <c r="I8" i="39"/>
  <c r="I24" i="39" s="1"/>
  <c r="BJ8" i="38"/>
  <c r="BJ24" i="38" s="1"/>
  <c r="C11" i="39"/>
  <c r="C27" i="39" s="1"/>
  <c r="BD11" i="38"/>
  <c r="BD27" i="38" s="1"/>
  <c r="X9" i="39"/>
  <c r="X25" i="39" s="1"/>
  <c r="BY9" i="38"/>
  <c r="BY25" i="38" s="1"/>
  <c r="V9" i="39"/>
  <c r="V25" i="39" s="1"/>
  <c r="BW9" i="38"/>
  <c r="BW25" i="38" s="1"/>
  <c r="W11" i="39"/>
  <c r="W27" i="39" s="1"/>
  <c r="BX11" i="38"/>
  <c r="BX27" i="38" s="1"/>
  <c r="S9" i="39"/>
  <c r="S25" i="39" s="1"/>
  <c r="BT9" i="38"/>
  <c r="BT25" i="38" s="1"/>
  <c r="J9" i="39"/>
  <c r="J25" i="39" s="1"/>
  <c r="BK9" i="38"/>
  <c r="BK25" i="38" s="1"/>
  <c r="BE11" i="38"/>
  <c r="BE27" i="38" s="1"/>
  <c r="D11" i="39"/>
  <c r="D27" i="39" s="1"/>
  <c r="BG9" i="38"/>
  <c r="BG25" i="38" s="1"/>
  <c r="F9" i="39"/>
  <c r="F25" i="39" s="1"/>
  <c r="T9" i="39"/>
  <c r="T25" i="39" s="1"/>
  <c r="BU9" i="38"/>
  <c r="BU25" i="38" s="1"/>
  <c r="BB15" i="38"/>
  <c r="BB31" i="38" s="1"/>
  <c r="W9" i="39"/>
  <c r="W25" i="39" s="1"/>
  <c r="BX9" i="38"/>
  <c r="BX25" i="38" s="1"/>
  <c r="P9" i="39"/>
  <c r="P25" i="39" s="1"/>
  <c r="BQ9" i="38"/>
  <c r="BQ25" i="38" s="1"/>
  <c r="S11" i="39"/>
  <c r="S27" i="39" s="1"/>
  <c r="BT11" i="38"/>
  <c r="BT27" i="38" s="1"/>
  <c r="BG11" i="38"/>
  <c r="BG27" i="38" s="1"/>
  <c r="F11" i="39"/>
  <c r="F27" i="39" s="1"/>
  <c r="Q14" i="39" l="1"/>
  <c r="Q30" i="39" s="1"/>
  <c r="BR14" i="38"/>
  <c r="BR30" i="38" s="1"/>
  <c r="H9" i="39"/>
  <c r="H25" i="39" s="1"/>
  <c r="BI9" i="38"/>
  <c r="BI25" i="38" s="1"/>
  <c r="J12" i="39"/>
  <c r="J28" i="39" s="1"/>
  <c r="BK12" i="38"/>
  <c r="BK28" i="38" s="1"/>
  <c r="P14" i="39"/>
  <c r="P30" i="39" s="1"/>
  <c r="BQ14" i="38"/>
  <c r="BQ30" i="38" s="1"/>
  <c r="L14" i="39"/>
  <c r="L30" i="39" s="1"/>
  <c r="BM14" i="38"/>
  <c r="BM30" i="38" s="1"/>
  <c r="J14" i="39"/>
  <c r="J30" i="39" s="1"/>
  <c r="BK14" i="38"/>
  <c r="BK30" i="38" s="1"/>
  <c r="S12" i="39"/>
  <c r="S28" i="39" s="1"/>
  <c r="BT12" i="38"/>
  <c r="BT28" i="38" s="1"/>
  <c r="BU14" i="38"/>
  <c r="BU30" i="38" s="1"/>
  <c r="T14" i="39"/>
  <c r="T30" i="39" s="1"/>
  <c r="F12" i="39"/>
  <c r="F28" i="39" s="1"/>
  <c r="BG12" i="38"/>
  <c r="BG28" i="38" s="1"/>
  <c r="W14" i="39"/>
  <c r="W30" i="39" s="1"/>
  <c r="BX14" i="38"/>
  <c r="BX30" i="38" s="1"/>
  <c r="N14" i="39"/>
  <c r="N30" i="39" s="1"/>
  <c r="BO14" i="38"/>
  <c r="BO30" i="38" s="1"/>
  <c r="BW14" i="38"/>
  <c r="BW30" i="38" s="1"/>
  <c r="V14" i="39"/>
  <c r="V30" i="39" s="1"/>
  <c r="M14" i="39"/>
  <c r="M30" i="39" s="1"/>
  <c r="BN14" i="38"/>
  <c r="BN30" i="38" s="1"/>
  <c r="B12" i="39"/>
  <c r="B28" i="39" s="1"/>
  <c r="BC12" i="38"/>
  <c r="BC28" i="38" s="1"/>
  <c r="R12" i="39"/>
  <c r="R28" i="39" s="1"/>
  <c r="BS12" i="38"/>
  <c r="BS28" i="38" s="1"/>
  <c r="E14" i="39"/>
  <c r="E30" i="39" s="1"/>
  <c r="BF14" i="38"/>
  <c r="BF30" i="38" s="1"/>
  <c r="H11" i="39"/>
  <c r="H27" i="39" s="1"/>
  <c r="BI11" i="38"/>
  <c r="BI27" i="38" s="1"/>
  <c r="AM8" i="44"/>
  <c r="AM24" i="44" s="1"/>
  <c r="AM8" i="41"/>
  <c r="AM20" i="41" s="1"/>
  <c r="AM8" i="40"/>
  <c r="AM24" i="40" s="1"/>
  <c r="AM8" i="38"/>
  <c r="AM24" i="38" s="1"/>
  <c r="O14" i="39"/>
  <c r="O30" i="39" s="1"/>
  <c r="BP14" i="38"/>
  <c r="BP30" i="38" s="1"/>
  <c r="AY18" i="44"/>
  <c r="AY34" i="44" s="1"/>
  <c r="AY18" i="40"/>
  <c r="AY34" i="40" s="1"/>
  <c r="AY18" i="38"/>
  <c r="AY34" i="38" s="1"/>
  <c r="F14" i="39"/>
  <c r="F30" i="39" s="1"/>
  <c r="BG14" i="38"/>
  <c r="BG30" i="38" s="1"/>
  <c r="X12" i="39"/>
  <c r="X28" i="39" s="1"/>
  <c r="BY12" i="38"/>
  <c r="BY28" i="38" s="1"/>
  <c r="D12" i="39"/>
  <c r="D28" i="39" s="1"/>
  <c r="BE12" i="38"/>
  <c r="BE28" i="38" s="1"/>
  <c r="C12" i="39"/>
  <c r="C28" i="39" s="1"/>
  <c r="BD12" i="38"/>
  <c r="BD28" i="38" s="1"/>
  <c r="N12" i="39"/>
  <c r="N28" i="39" s="1"/>
  <c r="BO12" i="38"/>
  <c r="BO28" i="38" s="1"/>
  <c r="O12" i="39"/>
  <c r="O28" i="39" s="1"/>
  <c r="BP12" i="38"/>
  <c r="BP28" i="38" s="1"/>
  <c r="U14" i="39"/>
  <c r="U30" i="39" s="1"/>
  <c r="BV14" i="38"/>
  <c r="BV30" i="38" s="1"/>
  <c r="G14" i="39"/>
  <c r="G30" i="39" s="1"/>
  <c r="BH14" i="38"/>
  <c r="BH30" i="38" s="1"/>
  <c r="K11" i="39"/>
  <c r="K27" i="39" s="1"/>
  <c r="BL11" i="38"/>
  <c r="BL27" i="38" s="1"/>
  <c r="S14" i="39"/>
  <c r="S30" i="39" s="1"/>
  <c r="BT14" i="38"/>
  <c r="BT30" i="38" s="1"/>
  <c r="C14" i="39"/>
  <c r="C30" i="39" s="1"/>
  <c r="BD14" i="38"/>
  <c r="BD30" i="38" s="1"/>
  <c r="B14" i="39"/>
  <c r="B30" i="39" s="1"/>
  <c r="BC14" i="38"/>
  <c r="BC30" i="38" s="1"/>
  <c r="X14" i="39"/>
  <c r="X30" i="39" s="1"/>
  <c r="BY14" i="38"/>
  <c r="BY30" i="38" s="1"/>
  <c r="R14" i="39"/>
  <c r="R30" i="39" s="1"/>
  <c r="BS14" i="38"/>
  <c r="BS30" i="38" s="1"/>
  <c r="P12" i="39"/>
  <c r="P28" i="39" s="1"/>
  <c r="BQ12" i="38"/>
  <c r="BQ28" i="38" s="1"/>
  <c r="AR8" i="44"/>
  <c r="AR24" i="44" s="1"/>
  <c r="AR8" i="41"/>
  <c r="AR20" i="41" s="1"/>
  <c r="AR8" i="40"/>
  <c r="AR24" i="40" s="1"/>
  <c r="AR8" i="38"/>
  <c r="AR24" i="38" s="1"/>
  <c r="D14" i="39"/>
  <c r="D30" i="39" s="1"/>
  <c r="BE14" i="38"/>
  <c r="BE30" i="38" s="1"/>
  <c r="BU12" i="38"/>
  <c r="BU28" i="38" s="1"/>
  <c r="T12" i="39"/>
  <c r="T28" i="39" s="1"/>
  <c r="V12" i="39"/>
  <c r="V28" i="39" s="1"/>
  <c r="BW12" i="38"/>
  <c r="BW28" i="38" s="1"/>
  <c r="M12" i="39"/>
  <c r="M28" i="39" s="1"/>
  <c r="BN12" i="38"/>
  <c r="BN28" i="38" s="1"/>
  <c r="U12" i="39"/>
  <c r="U28" i="39" s="1"/>
  <c r="BV12" i="38"/>
  <c r="BV28" i="38" s="1"/>
  <c r="G12" i="39"/>
  <c r="G28" i="39" s="1"/>
  <c r="BH12" i="38"/>
  <c r="BH28" i="38" s="1"/>
  <c r="Q12" i="39"/>
  <c r="Q28" i="39" s="1"/>
  <c r="BR12" i="38"/>
  <c r="BR28" i="38" s="1"/>
  <c r="I11" i="39"/>
  <c r="I27" i="39" s="1"/>
  <c r="BJ11" i="38"/>
  <c r="BJ27" i="38" s="1"/>
  <c r="Y14" i="39"/>
  <c r="Y30" i="39" s="1"/>
  <c r="BZ14" i="38"/>
  <c r="BZ30" i="38" s="1"/>
  <c r="AZ18" i="38"/>
  <c r="AZ34" i="38" s="1"/>
  <c r="W12" i="39"/>
  <c r="W28" i="39" s="1"/>
  <c r="BX12" i="38"/>
  <c r="BX28" i="38" s="1"/>
  <c r="I9" i="39"/>
  <c r="I25" i="39" s="1"/>
  <c r="BJ9" i="38"/>
  <c r="BJ25" i="38" s="1"/>
  <c r="K9" i="39"/>
  <c r="K25" i="39" s="1"/>
  <c r="BL9" i="38"/>
  <c r="BL25" i="38" s="1"/>
  <c r="BM12" i="38"/>
  <c r="BM28" i="38" s="1"/>
  <c r="L12" i="39"/>
  <c r="L28" i="39" s="1"/>
  <c r="E12" i="39"/>
  <c r="E28" i="39" s="1"/>
  <c r="BF12" i="38"/>
  <c r="BF28" i="38" s="1"/>
  <c r="Y12" i="39"/>
  <c r="Y28" i="39" s="1"/>
  <c r="BZ12" i="38"/>
  <c r="BZ28" i="38" s="1"/>
  <c r="BA18" i="38"/>
  <c r="BA34" i="38" s="1"/>
  <c r="BB18" i="38"/>
  <c r="BB34" i="38" s="1"/>
  <c r="AQ8" i="44" l="1"/>
  <c r="AQ24" i="44" s="1"/>
  <c r="AQ8" i="41"/>
  <c r="AQ20" i="41" s="1"/>
  <c r="AQ8" i="40"/>
  <c r="AQ24" i="40" s="1"/>
  <c r="AQ8" i="38"/>
  <c r="AQ24" i="38" s="1"/>
  <c r="AK8" i="44"/>
  <c r="AK24" i="44" s="1"/>
  <c r="AK8" i="40"/>
  <c r="AK24" i="40" s="1"/>
  <c r="AK8" i="41"/>
  <c r="AK20" i="41" s="1"/>
  <c r="AK8" i="38"/>
  <c r="AK24" i="38" s="1"/>
  <c r="Q17" i="39"/>
  <c r="Q33" i="39" s="1"/>
  <c r="BR17" i="38"/>
  <c r="BR33" i="38" s="1"/>
  <c r="G17" i="39"/>
  <c r="G33" i="39" s="1"/>
  <c r="BH17" i="38"/>
  <c r="BH33" i="38" s="1"/>
  <c r="BW17" i="38"/>
  <c r="BW33" i="38" s="1"/>
  <c r="V17" i="39"/>
  <c r="V33" i="39" s="1"/>
  <c r="W17" i="39"/>
  <c r="W33" i="39" s="1"/>
  <c r="BX17" i="38"/>
  <c r="BX33" i="38" s="1"/>
  <c r="T15" i="39"/>
  <c r="T31" i="39" s="1"/>
  <c r="BU15" i="38"/>
  <c r="BU31" i="38" s="1"/>
  <c r="P15" i="39"/>
  <c r="P31" i="39" s="1"/>
  <c r="BQ15" i="38"/>
  <c r="BQ31" i="38" s="1"/>
  <c r="AO8" i="44"/>
  <c r="AO24" i="44" s="1"/>
  <c r="AO8" i="41"/>
  <c r="AO20" i="41" s="1"/>
  <c r="AO8" i="40"/>
  <c r="AO24" i="40" s="1"/>
  <c r="AO8" i="38"/>
  <c r="AO24" i="38" s="1"/>
  <c r="AW8" i="44"/>
  <c r="AW24" i="44" s="1"/>
  <c r="AW8" i="41"/>
  <c r="AW20" i="41" s="1"/>
  <c r="AW8" i="40"/>
  <c r="AW24" i="40" s="1"/>
  <c r="AW8" i="38"/>
  <c r="AW24" i="38" s="1"/>
  <c r="R15" i="39"/>
  <c r="R31" i="39" s="1"/>
  <c r="BS15" i="38"/>
  <c r="BS31" i="38" s="1"/>
  <c r="B15" i="39"/>
  <c r="B31" i="39" s="1"/>
  <c r="BC15" i="38"/>
  <c r="BC31" i="38" s="1"/>
  <c r="C17" i="39"/>
  <c r="C33" i="39" s="1"/>
  <c r="BD17" i="38"/>
  <c r="BD33" i="38" s="1"/>
  <c r="G15" i="39"/>
  <c r="G31" i="39" s="1"/>
  <c r="BH15" i="38"/>
  <c r="BH31" i="38" s="1"/>
  <c r="P17" i="39"/>
  <c r="P33" i="39" s="1"/>
  <c r="BQ17" i="38"/>
  <c r="BQ33" i="38" s="1"/>
  <c r="AR11" i="44"/>
  <c r="AR27" i="44" s="1"/>
  <c r="AR10" i="41"/>
  <c r="AR22" i="41" s="1"/>
  <c r="AR11" i="38"/>
  <c r="AR27" i="38" s="1"/>
  <c r="AR11" i="40"/>
  <c r="AR27" i="40" s="1"/>
  <c r="AB8" i="44"/>
  <c r="AB24" i="44" s="1"/>
  <c r="AB8" i="41"/>
  <c r="AB20" i="41" s="1"/>
  <c r="AB8" i="40"/>
  <c r="AB24" i="40" s="1"/>
  <c r="AB8" i="38"/>
  <c r="AB24" i="38" s="1"/>
  <c r="AU8" i="44"/>
  <c r="AU24" i="44" s="1"/>
  <c r="AU8" i="41"/>
  <c r="AU20" i="41" s="1"/>
  <c r="AU8" i="40"/>
  <c r="AU24" i="40" s="1"/>
  <c r="AU8" i="38"/>
  <c r="AU24" i="38" s="1"/>
  <c r="Q15" i="39"/>
  <c r="Q31" i="39" s="1"/>
  <c r="BR15" i="38"/>
  <c r="BR31" i="38" s="1"/>
  <c r="H14" i="39"/>
  <c r="H30" i="39" s="1"/>
  <c r="BI14" i="38"/>
  <c r="BI30" i="38" s="1"/>
  <c r="R17" i="39"/>
  <c r="R33" i="39" s="1"/>
  <c r="BS17" i="38"/>
  <c r="BS33" i="38" s="1"/>
  <c r="B17" i="39"/>
  <c r="B33" i="39" s="1"/>
  <c r="BC17" i="38"/>
  <c r="BC33" i="38" s="1"/>
  <c r="C15" i="39"/>
  <c r="C31" i="39" s="1"/>
  <c r="BD15" i="38"/>
  <c r="BD31" i="38" s="1"/>
  <c r="K12" i="39"/>
  <c r="K28" i="39" s="1"/>
  <c r="BL12" i="38"/>
  <c r="BL28" i="38" s="1"/>
  <c r="M15" i="39"/>
  <c r="M31" i="39" s="1"/>
  <c r="BN15" i="38"/>
  <c r="BN31" i="38" s="1"/>
  <c r="D15" i="39"/>
  <c r="D31" i="39" s="1"/>
  <c r="BE15" i="38"/>
  <c r="BE31" i="38" s="1"/>
  <c r="N15" i="39"/>
  <c r="N31" i="39" s="1"/>
  <c r="BO15" i="38"/>
  <c r="BO31" i="38" s="1"/>
  <c r="AR9" i="44"/>
  <c r="AR25" i="44" s="1"/>
  <c r="AR9" i="40"/>
  <c r="AR25" i="40" s="1"/>
  <c r="AR9" i="38"/>
  <c r="AR25" i="38" s="1"/>
  <c r="AP8" i="44"/>
  <c r="AP24" i="44" s="1"/>
  <c r="AP8" i="41"/>
  <c r="AP20" i="41" s="1"/>
  <c r="AP8" i="40"/>
  <c r="AP24" i="40" s="1"/>
  <c r="AP8" i="38"/>
  <c r="AP24" i="38" s="1"/>
  <c r="AI8" i="44"/>
  <c r="AI24" i="44" s="1"/>
  <c r="AI8" i="41"/>
  <c r="AI20" i="41" s="1"/>
  <c r="AI8" i="40"/>
  <c r="AI24" i="40" s="1"/>
  <c r="AI8" i="38"/>
  <c r="AI24" i="38" s="1"/>
  <c r="AD8" i="44"/>
  <c r="AD24" i="44" s="1"/>
  <c r="AD8" i="40"/>
  <c r="AD24" i="40" s="1"/>
  <c r="AD8" i="41"/>
  <c r="AD20" i="41" s="1"/>
  <c r="AD8" i="38"/>
  <c r="AD24" i="38" s="1"/>
  <c r="AG8" i="44"/>
  <c r="AG24" i="44" s="1"/>
  <c r="AG8" i="41"/>
  <c r="AG20" i="41" s="1"/>
  <c r="AG8" i="40"/>
  <c r="AG24" i="40" s="1"/>
  <c r="AG8" i="38"/>
  <c r="AG24" i="38" s="1"/>
  <c r="AS8" i="44"/>
  <c r="AS24" i="44" s="1"/>
  <c r="AS8" i="40"/>
  <c r="AS24" i="40" s="1"/>
  <c r="AS8" i="41"/>
  <c r="AS20" i="41" s="1"/>
  <c r="AS8" i="38"/>
  <c r="AS24" i="38" s="1"/>
  <c r="S15" i="39"/>
  <c r="S31" i="39" s="1"/>
  <c r="BT15" i="38"/>
  <c r="BT31" i="38" s="1"/>
  <c r="K14" i="39"/>
  <c r="K30" i="39" s="1"/>
  <c r="BL14" i="38"/>
  <c r="BL30" i="38" s="1"/>
  <c r="O15" i="39"/>
  <c r="O31" i="39" s="1"/>
  <c r="BP15" i="38"/>
  <c r="BP31" i="38" s="1"/>
  <c r="BE17" i="38"/>
  <c r="BE33" i="38" s="1"/>
  <c r="D17" i="39"/>
  <c r="D33" i="39" s="1"/>
  <c r="BO17" i="38"/>
  <c r="BO33" i="38" s="1"/>
  <c r="N17" i="39"/>
  <c r="N33" i="39" s="1"/>
  <c r="X15" i="39"/>
  <c r="X31" i="39" s="1"/>
  <c r="BY15" i="38"/>
  <c r="BY31" i="38" s="1"/>
  <c r="AC8" i="44"/>
  <c r="AC24" i="44" s="1"/>
  <c r="AC8" i="40"/>
  <c r="AC24" i="40" s="1"/>
  <c r="AC8" i="41"/>
  <c r="AC20" i="41" s="1"/>
  <c r="AC8" i="38"/>
  <c r="AC24" i="38" s="1"/>
  <c r="AJ8" i="44"/>
  <c r="AJ24" i="44" s="1"/>
  <c r="AJ8" i="41"/>
  <c r="AJ20" i="41" s="1"/>
  <c r="AJ8" i="40"/>
  <c r="AJ24" i="40" s="1"/>
  <c r="AJ8" i="38"/>
  <c r="AJ24" i="38" s="1"/>
  <c r="AX8" i="44"/>
  <c r="AX24" i="44" s="1"/>
  <c r="AX8" i="41"/>
  <c r="AX20" i="41" s="1"/>
  <c r="AX8" i="40"/>
  <c r="AX24" i="40" s="1"/>
  <c r="AX8" i="38"/>
  <c r="AX24" i="38" s="1"/>
  <c r="U17" i="39"/>
  <c r="U33" i="39" s="1"/>
  <c r="BV17" i="38"/>
  <c r="BV33" i="38" s="1"/>
  <c r="F15" i="39"/>
  <c r="F31" i="39" s="1"/>
  <c r="BG15" i="38"/>
  <c r="BG31" i="38" s="1"/>
  <c r="E15" i="39"/>
  <c r="E31" i="39" s="1"/>
  <c r="BF15" i="38"/>
  <c r="BF31" i="38" s="1"/>
  <c r="V15" i="39"/>
  <c r="V31" i="39" s="1"/>
  <c r="BW15" i="38"/>
  <c r="BW31" i="38" s="1"/>
  <c r="L15" i="39"/>
  <c r="L31" i="39" s="1"/>
  <c r="BM15" i="38"/>
  <c r="BM31" i="38" s="1"/>
  <c r="BU17" i="38"/>
  <c r="BU33" i="38" s="1"/>
  <c r="T17" i="39"/>
  <c r="T33" i="39" s="1"/>
  <c r="AM9" i="44"/>
  <c r="AM25" i="44" s="1"/>
  <c r="AM9" i="40"/>
  <c r="AM25" i="40" s="1"/>
  <c r="AM9" i="38"/>
  <c r="AM25" i="38" s="1"/>
  <c r="AA8" i="44"/>
  <c r="AA24" i="44" s="1"/>
  <c r="AA8" i="41"/>
  <c r="AA20" i="41" s="1"/>
  <c r="AA8" i="40"/>
  <c r="AA24" i="40" s="1"/>
  <c r="AA8" i="38"/>
  <c r="AA24" i="38" s="1"/>
  <c r="AE8" i="44"/>
  <c r="AE24" i="44" s="1"/>
  <c r="AE8" i="41"/>
  <c r="AE20" i="41" s="1"/>
  <c r="AE8" i="40"/>
  <c r="AE24" i="40" s="1"/>
  <c r="AE8" i="38"/>
  <c r="AE24" i="38" s="1"/>
  <c r="AV8" i="44"/>
  <c r="AV24" i="44" s="1"/>
  <c r="AV8" i="41"/>
  <c r="AV20" i="41" s="1"/>
  <c r="AV8" i="38"/>
  <c r="AV24" i="38" s="1"/>
  <c r="AV8" i="40"/>
  <c r="AV24" i="40" s="1"/>
  <c r="Y15" i="39"/>
  <c r="Y31" i="39" s="1"/>
  <c r="BZ15" i="38"/>
  <c r="BZ31" i="38" s="1"/>
  <c r="I12" i="39"/>
  <c r="I28" i="39" s="1"/>
  <c r="BJ12" i="38"/>
  <c r="BJ28" i="38" s="1"/>
  <c r="U15" i="39"/>
  <c r="U31" i="39" s="1"/>
  <c r="BV15" i="38"/>
  <c r="BV31" i="38" s="1"/>
  <c r="E17" i="39"/>
  <c r="E33" i="39" s="1"/>
  <c r="BF17" i="38"/>
  <c r="BF33" i="38" s="1"/>
  <c r="BM17" i="38"/>
  <c r="BM33" i="38" s="1"/>
  <c r="L17" i="39"/>
  <c r="L33" i="39" s="1"/>
  <c r="AF8" i="44"/>
  <c r="AF24" i="44" s="1"/>
  <c r="AF8" i="41"/>
  <c r="AF20" i="41" s="1"/>
  <c r="AF8" i="40"/>
  <c r="AF24" i="40" s="1"/>
  <c r="AF8" i="38"/>
  <c r="AF24" i="38" s="1"/>
  <c r="J17" i="39"/>
  <c r="J33" i="39" s="1"/>
  <c r="BK17" i="38"/>
  <c r="BK33" i="38" s="1"/>
  <c r="O17" i="39"/>
  <c r="O33" i="39" s="1"/>
  <c r="BP17" i="38"/>
  <c r="BP33" i="38" s="1"/>
  <c r="AH8" i="44"/>
  <c r="AH24" i="44" s="1"/>
  <c r="AH8" i="41"/>
  <c r="AH20" i="41" s="1"/>
  <c r="AH8" i="40"/>
  <c r="AH24" i="40" s="1"/>
  <c r="AH8" i="38"/>
  <c r="AH24" i="38" s="1"/>
  <c r="AL8" i="44"/>
  <c r="AL24" i="44" s="1"/>
  <c r="AL8" i="40"/>
  <c r="AL24" i="40" s="1"/>
  <c r="AL8" i="41"/>
  <c r="AL20" i="41" s="1"/>
  <c r="AL8" i="38"/>
  <c r="AL24" i="38" s="1"/>
  <c r="AT8" i="44"/>
  <c r="AT24" i="44" s="1"/>
  <c r="AT8" i="40"/>
  <c r="AT24" i="40" s="1"/>
  <c r="AT8" i="41"/>
  <c r="AT20" i="41" s="1"/>
  <c r="AT8" i="38"/>
  <c r="AT24" i="38" s="1"/>
  <c r="Y17" i="39"/>
  <c r="Y33" i="39" s="1"/>
  <c r="BZ17" i="38"/>
  <c r="BZ33" i="38" s="1"/>
  <c r="I14" i="39"/>
  <c r="I30" i="39" s="1"/>
  <c r="BJ14" i="38"/>
  <c r="BJ30" i="38" s="1"/>
  <c r="J15" i="39"/>
  <c r="J31" i="39" s="1"/>
  <c r="BK15" i="38"/>
  <c r="BK31" i="38" s="1"/>
  <c r="H12" i="39"/>
  <c r="H28" i="39" s="1"/>
  <c r="BI12" i="38"/>
  <c r="BI28" i="38" s="1"/>
  <c r="X17" i="39"/>
  <c r="X33" i="39" s="1"/>
  <c r="BY17" i="38"/>
  <c r="BY33" i="38" s="1"/>
  <c r="S17" i="39"/>
  <c r="S33" i="39" s="1"/>
  <c r="BT17" i="38"/>
  <c r="BT33" i="38" s="1"/>
  <c r="BG17" i="38"/>
  <c r="BG33" i="38" s="1"/>
  <c r="F17" i="39"/>
  <c r="F33" i="39" s="1"/>
  <c r="M17" i="39"/>
  <c r="M33" i="39" s="1"/>
  <c r="BN17" i="38"/>
  <c r="BN33" i="38" s="1"/>
  <c r="W15" i="39"/>
  <c r="W31" i="39" s="1"/>
  <c r="BX15" i="38"/>
  <c r="BX31" i="38" s="1"/>
  <c r="AM11" i="44"/>
  <c r="AM27" i="44" s="1"/>
  <c r="AM10" i="41"/>
  <c r="AM22" i="41" s="1"/>
  <c r="AM11" i="40"/>
  <c r="AM27" i="40" s="1"/>
  <c r="AM11" i="38"/>
  <c r="AM27" i="38" s="1"/>
  <c r="AV11" i="44" l="1"/>
  <c r="AV27" i="44" s="1"/>
  <c r="AV10" i="41"/>
  <c r="AV22" i="41" s="1"/>
  <c r="AV11" i="40"/>
  <c r="AV27" i="40" s="1"/>
  <c r="AV11" i="38"/>
  <c r="AV27" i="38" s="1"/>
  <c r="D18" i="39"/>
  <c r="D34" i="39" s="1"/>
  <c r="BE18" i="38"/>
  <c r="BE34" i="38" s="1"/>
  <c r="AC9" i="44"/>
  <c r="AC25" i="44" s="1"/>
  <c r="AC9" i="40"/>
  <c r="AC25" i="40" s="1"/>
  <c r="AC9" i="38"/>
  <c r="AC25" i="38" s="1"/>
  <c r="AQ9" i="44"/>
  <c r="AQ25" i="44" s="1"/>
  <c r="AQ9" i="40"/>
  <c r="AQ25" i="40" s="1"/>
  <c r="AQ9" i="38"/>
  <c r="AQ25" i="38" s="1"/>
  <c r="F18" i="39"/>
  <c r="F34" i="39" s="1"/>
  <c r="BG18" i="38"/>
  <c r="BG34" i="38" s="1"/>
  <c r="AW11" i="44"/>
  <c r="AW27" i="44" s="1"/>
  <c r="AW10" i="41"/>
  <c r="AW22" i="41" s="1"/>
  <c r="AW11" i="40"/>
  <c r="AW27" i="40" s="1"/>
  <c r="AW11" i="38"/>
  <c r="AW27" i="38" s="1"/>
  <c r="BM18" i="38"/>
  <c r="BM34" i="38" s="1"/>
  <c r="L18" i="39"/>
  <c r="L34" i="39" s="1"/>
  <c r="AE9" i="44"/>
  <c r="AE25" i="44" s="1"/>
  <c r="AE9" i="40"/>
  <c r="AE25" i="40" s="1"/>
  <c r="AE9" i="38"/>
  <c r="AE25" i="38" s="1"/>
  <c r="AQ11" i="44"/>
  <c r="AQ27" i="44" s="1"/>
  <c r="AQ10" i="41"/>
  <c r="AQ22" i="41" s="1"/>
  <c r="AQ11" i="40"/>
  <c r="AQ27" i="40" s="1"/>
  <c r="AQ11" i="38"/>
  <c r="AQ27" i="38" s="1"/>
  <c r="AL9" i="44"/>
  <c r="AL25" i="44" s="1"/>
  <c r="AL9" i="40"/>
  <c r="AL25" i="40" s="1"/>
  <c r="AL9" i="38"/>
  <c r="AL25" i="38" s="1"/>
  <c r="AO11" i="44"/>
  <c r="AO27" i="44" s="1"/>
  <c r="AO10" i="41"/>
  <c r="AO22" i="41" s="1"/>
  <c r="AO11" i="40"/>
  <c r="AO27" i="40" s="1"/>
  <c r="AO11" i="38"/>
  <c r="AO27" i="38" s="1"/>
  <c r="AJ11" i="44"/>
  <c r="AJ27" i="44" s="1"/>
  <c r="AJ10" i="41"/>
  <c r="AJ22" i="41" s="1"/>
  <c r="AJ11" i="38"/>
  <c r="AJ27" i="38" s="1"/>
  <c r="AJ11" i="40"/>
  <c r="AJ27" i="40" s="1"/>
  <c r="AC11" i="44"/>
  <c r="AC27" i="44" s="1"/>
  <c r="AC10" i="41"/>
  <c r="AC22" i="41" s="1"/>
  <c r="AC11" i="40"/>
  <c r="AC27" i="40" s="1"/>
  <c r="AC11" i="38"/>
  <c r="AC27" i="38" s="1"/>
  <c r="AX11" i="44"/>
  <c r="AX27" i="44" s="1"/>
  <c r="AX10" i="41"/>
  <c r="AX22" i="41" s="1"/>
  <c r="AX11" i="40"/>
  <c r="AX27" i="40" s="1"/>
  <c r="AX11" i="38"/>
  <c r="AX27" i="38" s="1"/>
  <c r="AW9" i="44"/>
  <c r="AW25" i="44" s="1"/>
  <c r="AW9" i="40"/>
  <c r="AW25" i="40" s="1"/>
  <c r="AW9" i="38"/>
  <c r="AW25" i="38" s="1"/>
  <c r="K15" i="39"/>
  <c r="K31" i="39" s="1"/>
  <c r="BL15" i="38"/>
  <c r="BL31" i="38" s="1"/>
  <c r="AJ9" i="44"/>
  <c r="AJ25" i="44" s="1"/>
  <c r="AJ9" i="40"/>
  <c r="AJ25" i="40" s="1"/>
  <c r="AJ9" i="38"/>
  <c r="AJ25" i="38" s="1"/>
  <c r="AB11" i="44"/>
  <c r="AB27" i="44" s="1"/>
  <c r="AB11" i="40"/>
  <c r="AB27" i="40" s="1"/>
  <c r="AB11" i="38"/>
  <c r="AB27" i="38" s="1"/>
  <c r="AB10" i="41"/>
  <c r="AB22" i="41" s="1"/>
  <c r="AE11" i="44"/>
  <c r="AE27" i="44" s="1"/>
  <c r="AE10" i="41"/>
  <c r="AE22" i="41" s="1"/>
  <c r="AE11" i="40"/>
  <c r="AE27" i="40" s="1"/>
  <c r="AE11" i="38"/>
  <c r="AE27" i="38" s="1"/>
  <c r="AR12" i="44"/>
  <c r="AR28" i="44" s="1"/>
  <c r="AR12" i="40"/>
  <c r="AR28" i="40" s="1"/>
  <c r="AR12" i="38"/>
  <c r="AR28" i="38" s="1"/>
  <c r="AM12" i="44"/>
  <c r="AM28" i="44" s="1"/>
  <c r="AM12" i="40"/>
  <c r="AM28" i="40" s="1"/>
  <c r="AM12" i="38"/>
  <c r="AM28" i="38" s="1"/>
  <c r="AL11" i="44"/>
  <c r="AL27" i="44" s="1"/>
  <c r="AL10" i="41"/>
  <c r="AL22" i="41" s="1"/>
  <c r="AL11" i="38"/>
  <c r="AL27" i="38" s="1"/>
  <c r="AL11" i="40"/>
  <c r="AL27" i="40" s="1"/>
  <c r="W18" i="39"/>
  <c r="W34" i="39" s="1"/>
  <c r="BX18" i="38"/>
  <c r="BX34" i="38" s="1"/>
  <c r="M18" i="39"/>
  <c r="M34" i="39" s="1"/>
  <c r="BN18" i="38"/>
  <c r="BN34" i="38" s="1"/>
  <c r="K17" i="39"/>
  <c r="K33" i="39" s="1"/>
  <c r="BL17" i="38"/>
  <c r="BL33" i="38" s="1"/>
  <c r="G18" i="39"/>
  <c r="G34" i="39" s="1"/>
  <c r="BH18" i="38"/>
  <c r="BH34" i="38" s="1"/>
  <c r="Y18" i="39"/>
  <c r="Y34" i="39" s="1"/>
  <c r="BZ18" i="38"/>
  <c r="BZ34" i="38" s="1"/>
  <c r="AD9" i="44"/>
  <c r="AD25" i="44" s="1"/>
  <c r="AD9" i="40"/>
  <c r="AD25" i="40" s="1"/>
  <c r="AD9" i="38"/>
  <c r="AD25" i="38" s="1"/>
  <c r="J18" i="39"/>
  <c r="J34" i="39" s="1"/>
  <c r="BK18" i="38"/>
  <c r="BK34" i="38" s="1"/>
  <c r="AX9" i="44"/>
  <c r="AX25" i="44" s="1"/>
  <c r="AX9" i="40"/>
  <c r="AX25" i="40" s="1"/>
  <c r="AX9" i="38"/>
  <c r="AX25" i="38" s="1"/>
  <c r="H15" i="39"/>
  <c r="H31" i="39" s="1"/>
  <c r="BI15" i="38"/>
  <c r="BI31" i="38" s="1"/>
  <c r="AG9" i="44"/>
  <c r="AG25" i="44" s="1"/>
  <c r="AG9" i="40"/>
  <c r="AG25" i="40" s="1"/>
  <c r="AG9" i="38"/>
  <c r="AG25" i="38" s="1"/>
  <c r="AB9" i="44"/>
  <c r="AB25" i="44" s="1"/>
  <c r="AB9" i="40"/>
  <c r="AB25" i="40" s="1"/>
  <c r="AB9" i="38"/>
  <c r="AB25" i="38" s="1"/>
  <c r="AK9" i="44"/>
  <c r="AK25" i="44" s="1"/>
  <c r="AK9" i="40"/>
  <c r="AK25" i="40" s="1"/>
  <c r="AK9" i="38"/>
  <c r="AK25" i="38" s="1"/>
  <c r="S18" i="39"/>
  <c r="S34" i="39" s="1"/>
  <c r="BT18" i="38"/>
  <c r="BT34" i="38" s="1"/>
  <c r="I15" i="39"/>
  <c r="I31" i="39" s="1"/>
  <c r="BJ15" i="38"/>
  <c r="BJ31" i="38" s="1"/>
  <c r="BO18" i="38"/>
  <c r="BO34" i="38" s="1"/>
  <c r="N18" i="39"/>
  <c r="N34" i="39" s="1"/>
  <c r="B18" i="39"/>
  <c r="B34" i="39" s="1"/>
  <c r="BC18" i="38"/>
  <c r="BC34" i="38" s="1"/>
  <c r="P18" i="39"/>
  <c r="P34" i="39" s="1"/>
  <c r="BQ18" i="38"/>
  <c r="BQ34" i="38" s="1"/>
  <c r="C18" i="39"/>
  <c r="C34" i="39" s="1"/>
  <c r="BD18" i="38"/>
  <c r="BD34" i="38" s="1"/>
  <c r="AU9" i="44"/>
  <c r="AU25" i="44" s="1"/>
  <c r="AU9" i="40"/>
  <c r="AU25" i="40" s="1"/>
  <c r="AU9" i="38"/>
  <c r="AU25" i="38" s="1"/>
  <c r="AG11" i="44"/>
  <c r="AG27" i="44" s="1"/>
  <c r="AG10" i="41"/>
  <c r="AG22" i="41" s="1"/>
  <c r="AG11" i="40"/>
  <c r="AG27" i="40" s="1"/>
  <c r="AG11" i="38"/>
  <c r="AG27" i="38" s="1"/>
  <c r="AF11" i="44"/>
  <c r="AF27" i="44" s="1"/>
  <c r="AF10" i="41"/>
  <c r="AF22" i="41" s="1"/>
  <c r="AF11" i="40"/>
  <c r="AF27" i="40" s="1"/>
  <c r="AF11" i="38"/>
  <c r="AF27" i="38" s="1"/>
  <c r="AK11" i="44"/>
  <c r="AK27" i="44" s="1"/>
  <c r="AK10" i="41"/>
  <c r="AK22" i="41" s="1"/>
  <c r="AK11" i="40"/>
  <c r="AK27" i="40" s="1"/>
  <c r="AK11" i="38"/>
  <c r="AK27" i="38" s="1"/>
  <c r="AP11" i="44"/>
  <c r="AP27" i="44" s="1"/>
  <c r="AP10" i="41"/>
  <c r="AP22" i="41" s="1"/>
  <c r="AP11" i="40"/>
  <c r="AP27" i="40" s="1"/>
  <c r="AP11" i="38"/>
  <c r="AP27" i="38" s="1"/>
  <c r="O18" i="39"/>
  <c r="O34" i="39" s="1"/>
  <c r="BP18" i="38"/>
  <c r="BP34" i="38" s="1"/>
  <c r="I17" i="39"/>
  <c r="I33" i="39" s="1"/>
  <c r="BJ17" i="38"/>
  <c r="BJ33" i="38" s="1"/>
  <c r="U18" i="39"/>
  <c r="U34" i="39" s="1"/>
  <c r="BV18" i="38"/>
  <c r="BV34" i="38" s="1"/>
  <c r="Q18" i="39"/>
  <c r="Q34" i="39" s="1"/>
  <c r="BR18" i="38"/>
  <c r="BR34" i="38" s="1"/>
  <c r="E18" i="39"/>
  <c r="E34" i="39" s="1"/>
  <c r="BF18" i="38"/>
  <c r="BF34" i="38" s="1"/>
  <c r="H17" i="39"/>
  <c r="H33" i="39" s="1"/>
  <c r="BI17" i="38"/>
  <c r="BI33" i="38" s="1"/>
  <c r="AU11" i="44"/>
  <c r="AU27" i="44" s="1"/>
  <c r="AU10" i="41"/>
  <c r="AU22" i="41" s="1"/>
  <c r="AU11" i="40"/>
  <c r="AU27" i="40" s="1"/>
  <c r="AU11" i="38"/>
  <c r="AU27" i="38" s="1"/>
  <c r="AI11" i="44"/>
  <c r="AI27" i="44" s="1"/>
  <c r="AI10" i="41"/>
  <c r="AI22" i="41" s="1"/>
  <c r="AI11" i="40"/>
  <c r="AI27" i="40" s="1"/>
  <c r="AI11" i="38"/>
  <c r="AI27" i="38" s="1"/>
  <c r="AF9" i="44"/>
  <c r="AF25" i="44" s="1"/>
  <c r="AF9" i="40"/>
  <c r="AF25" i="40" s="1"/>
  <c r="AF9" i="38"/>
  <c r="AF25" i="38" s="1"/>
  <c r="AR14" i="44"/>
  <c r="AR30" i="44" s="1"/>
  <c r="AR14" i="40"/>
  <c r="AR30" i="40" s="1"/>
  <c r="AR12" i="41"/>
  <c r="AR24" i="41" s="1"/>
  <c r="AR14" i="38"/>
  <c r="AR30" i="38" s="1"/>
  <c r="AM14" i="44"/>
  <c r="AM30" i="44" s="1"/>
  <c r="AM12" i="41"/>
  <c r="AM24" i="41" s="1"/>
  <c r="AM14" i="40"/>
  <c r="AM30" i="40" s="1"/>
  <c r="AM14" i="38"/>
  <c r="AM30" i="38" s="1"/>
  <c r="AP9" i="44"/>
  <c r="AP25" i="44" s="1"/>
  <c r="AP9" i="40"/>
  <c r="AP25" i="40" s="1"/>
  <c r="AP9" i="38"/>
  <c r="AP25" i="38" s="1"/>
  <c r="AS11" i="44"/>
  <c r="AS27" i="44" s="1"/>
  <c r="AS10" i="41"/>
  <c r="AS22" i="41" s="1"/>
  <c r="AS11" i="40"/>
  <c r="AS27" i="40" s="1"/>
  <c r="AS11" i="38"/>
  <c r="AS27" i="38" s="1"/>
  <c r="BW18" i="38"/>
  <c r="BW34" i="38" s="1"/>
  <c r="V18" i="39"/>
  <c r="V34" i="39" s="1"/>
  <c r="AT11" i="44"/>
  <c r="AT27" i="44" s="1"/>
  <c r="AT10" i="41"/>
  <c r="AT22" i="41" s="1"/>
  <c r="AT11" i="40"/>
  <c r="AT27" i="40" s="1"/>
  <c r="AT11" i="38"/>
  <c r="AT27" i="38" s="1"/>
  <c r="AT9" i="44"/>
  <c r="AT25" i="44" s="1"/>
  <c r="AT9" i="40"/>
  <c r="AT25" i="40" s="1"/>
  <c r="AT9" i="38"/>
  <c r="AT25" i="38" s="1"/>
  <c r="AH11" i="44"/>
  <c r="AH27" i="44" s="1"/>
  <c r="AH10" i="41"/>
  <c r="AH22" i="41" s="1"/>
  <c r="AH11" i="40"/>
  <c r="AH27" i="40" s="1"/>
  <c r="AH11" i="38"/>
  <c r="AH27" i="38" s="1"/>
  <c r="AI9" i="44"/>
  <c r="AI25" i="44" s="1"/>
  <c r="AI9" i="40"/>
  <c r="AI25" i="40" s="1"/>
  <c r="AI9" i="38"/>
  <c r="AI25" i="38" s="1"/>
  <c r="AA11" i="44"/>
  <c r="AA27" i="44" s="1"/>
  <c r="AA10" i="41"/>
  <c r="AA22" i="41" s="1"/>
  <c r="AA11" i="40"/>
  <c r="AA27" i="40" s="1"/>
  <c r="AA11" i="38"/>
  <c r="AA27" i="38" s="1"/>
  <c r="AN8" i="44"/>
  <c r="AN24" i="44" s="1"/>
  <c r="AN8" i="41"/>
  <c r="AN20" i="41" s="1"/>
  <c r="AN8" i="38"/>
  <c r="AN24" i="38" s="1"/>
  <c r="AN8" i="40"/>
  <c r="AN24" i="40" s="1"/>
  <c r="T18" i="39"/>
  <c r="T34" i="39" s="1"/>
  <c r="BU18" i="38"/>
  <c r="BU34" i="38" s="1"/>
  <c r="X18" i="39"/>
  <c r="X34" i="39" s="1"/>
  <c r="BY18" i="38"/>
  <c r="BY34" i="38" s="1"/>
  <c r="AV9" i="44"/>
  <c r="AV25" i="44" s="1"/>
  <c r="AV9" i="38"/>
  <c r="AV25" i="38" s="1"/>
  <c r="AV9" i="40"/>
  <c r="AV25" i="40" s="1"/>
  <c r="AS9" i="44"/>
  <c r="AS25" i="44" s="1"/>
  <c r="AS9" i="40"/>
  <c r="AS25" i="40" s="1"/>
  <c r="AS9" i="38"/>
  <c r="AS25" i="38" s="1"/>
  <c r="R18" i="39"/>
  <c r="R34" i="39" s="1"/>
  <c r="BS18" i="38"/>
  <c r="BS34" i="38" s="1"/>
  <c r="AH9" i="44"/>
  <c r="AH25" i="44" s="1"/>
  <c r="AH9" i="40"/>
  <c r="AH25" i="40" s="1"/>
  <c r="AH9" i="38"/>
  <c r="AH25" i="38" s="1"/>
  <c r="AD11" i="44"/>
  <c r="AD27" i="44" s="1"/>
  <c r="AD10" i="41"/>
  <c r="AD22" i="41" s="1"/>
  <c r="AD11" i="38"/>
  <c r="AD27" i="38" s="1"/>
  <c r="AD11" i="40"/>
  <c r="AD27" i="40" s="1"/>
  <c r="AA9" i="44"/>
  <c r="AA25" i="44" s="1"/>
  <c r="AA9" i="40"/>
  <c r="AA25" i="40" s="1"/>
  <c r="AA9" i="38"/>
  <c r="AA25" i="38" s="1"/>
  <c r="AO9" i="44"/>
  <c r="AO25" i="44" s="1"/>
  <c r="AO9" i="40"/>
  <c r="AO25" i="40" s="1"/>
  <c r="AO9" i="38"/>
  <c r="AO25" i="38" s="1"/>
  <c r="AE12" i="44" l="1"/>
  <c r="AE28" i="44" s="1"/>
  <c r="AE12" i="40"/>
  <c r="AE28" i="40" s="1"/>
  <c r="AE12" i="38"/>
  <c r="AE28" i="38" s="1"/>
  <c r="AD12" i="44"/>
  <c r="AD28" i="44" s="1"/>
  <c r="AD12" i="40"/>
  <c r="AD28" i="40" s="1"/>
  <c r="AD12" i="38"/>
  <c r="AD28" i="38" s="1"/>
  <c r="AI14" i="44"/>
  <c r="AI30" i="44" s="1"/>
  <c r="AI14" i="40"/>
  <c r="AI30" i="40" s="1"/>
  <c r="AI12" i="41"/>
  <c r="AI24" i="41" s="1"/>
  <c r="AI14" i="38"/>
  <c r="AI30" i="38" s="1"/>
  <c r="AM17" i="44"/>
  <c r="AM33" i="44" s="1"/>
  <c r="AM17" i="40"/>
  <c r="AM33" i="40" s="1"/>
  <c r="AM14" i="41"/>
  <c r="AM26" i="41" s="1"/>
  <c r="AM17" i="38"/>
  <c r="AM33" i="38" s="1"/>
  <c r="AP12" i="44"/>
  <c r="AP28" i="44" s="1"/>
  <c r="AP12" i="38"/>
  <c r="AP28" i="38" s="1"/>
  <c r="AP12" i="40"/>
  <c r="AP28" i="40" s="1"/>
  <c r="AV14" i="44"/>
  <c r="AV30" i="44" s="1"/>
  <c r="AV12" i="41"/>
  <c r="AV24" i="41" s="1"/>
  <c r="AV14" i="40"/>
  <c r="AV30" i="40" s="1"/>
  <c r="AV14" i="38"/>
  <c r="AV30" i="38" s="1"/>
  <c r="AB12" i="44"/>
  <c r="AB28" i="44" s="1"/>
  <c r="AB12" i="40"/>
  <c r="AB28" i="40" s="1"/>
  <c r="AB12" i="38"/>
  <c r="AB28" i="38" s="1"/>
  <c r="AC14" i="44"/>
  <c r="AC30" i="44" s="1"/>
  <c r="AC14" i="40"/>
  <c r="AC30" i="40" s="1"/>
  <c r="AC12" i="41"/>
  <c r="AC24" i="41" s="1"/>
  <c r="AC14" i="38"/>
  <c r="AC30" i="38" s="1"/>
  <c r="AJ12" i="44"/>
  <c r="AJ28" i="44" s="1"/>
  <c r="AJ12" i="40"/>
  <c r="AJ28" i="40" s="1"/>
  <c r="AJ12" i="38"/>
  <c r="AJ28" i="38" s="1"/>
  <c r="AA14" i="44"/>
  <c r="AA30" i="44" s="1"/>
  <c r="AA14" i="40"/>
  <c r="AA30" i="40" s="1"/>
  <c r="AA12" i="41"/>
  <c r="AA24" i="41" s="1"/>
  <c r="AA14" i="38"/>
  <c r="AA30" i="38" s="1"/>
  <c r="AI12" i="44"/>
  <c r="AI28" i="44" s="1"/>
  <c r="AI12" i="40"/>
  <c r="AI28" i="40" s="1"/>
  <c r="AI12" i="38"/>
  <c r="AI28" i="38" s="1"/>
  <c r="AF12" i="44"/>
  <c r="AF28" i="44" s="1"/>
  <c r="AF12" i="40"/>
  <c r="AF28" i="40" s="1"/>
  <c r="AF12" i="38"/>
  <c r="AF28" i="38" s="1"/>
  <c r="AP14" i="44"/>
  <c r="AP30" i="44" s="1"/>
  <c r="AP14" i="40"/>
  <c r="AP30" i="40" s="1"/>
  <c r="AP14" i="38"/>
  <c r="AP30" i="38" s="1"/>
  <c r="AP12" i="41"/>
  <c r="AP24" i="41" s="1"/>
  <c r="AO14" i="44"/>
  <c r="AO30" i="44" s="1"/>
  <c r="AO14" i="40"/>
  <c r="AO30" i="40" s="1"/>
  <c r="AO12" i="41"/>
  <c r="AO24" i="41" s="1"/>
  <c r="AO14" i="38"/>
  <c r="AO30" i="38" s="1"/>
  <c r="AN11" i="44"/>
  <c r="AN27" i="44" s="1"/>
  <c r="AN10" i="41"/>
  <c r="AN22" i="41" s="1"/>
  <c r="AN11" i="40"/>
  <c r="AN27" i="40" s="1"/>
  <c r="AN11" i="38"/>
  <c r="AN27" i="38" s="1"/>
  <c r="AC12" i="44"/>
  <c r="AC28" i="44" s="1"/>
  <c r="AC12" i="40"/>
  <c r="AC28" i="40" s="1"/>
  <c r="AC12" i="38"/>
  <c r="AC28" i="38" s="1"/>
  <c r="AR17" i="44"/>
  <c r="AR33" i="44" s="1"/>
  <c r="AR14" i="41"/>
  <c r="AR26" i="41" s="1"/>
  <c r="AR17" i="40"/>
  <c r="AR33" i="40" s="1"/>
  <c r="AR17" i="38"/>
  <c r="AR33" i="38" s="1"/>
  <c r="AQ12" i="44"/>
  <c r="AQ28" i="44" s="1"/>
  <c r="AQ12" i="40"/>
  <c r="AQ28" i="40" s="1"/>
  <c r="AQ12" i="38"/>
  <c r="AQ28" i="38" s="1"/>
  <c r="AH12" i="44"/>
  <c r="AH28" i="44" s="1"/>
  <c r="AH12" i="38"/>
  <c r="AH28" i="38" s="1"/>
  <c r="AH12" i="40"/>
  <c r="AH28" i="40" s="1"/>
  <c r="AR15" i="44"/>
  <c r="AR31" i="44" s="1"/>
  <c r="AR15" i="40"/>
  <c r="AR31" i="40" s="1"/>
  <c r="AR15" i="38"/>
  <c r="AR31" i="38" s="1"/>
  <c r="AL12" i="44"/>
  <c r="AL28" i="44" s="1"/>
  <c r="AL12" i="40"/>
  <c r="AL28" i="40" s="1"/>
  <c r="AL12" i="38"/>
  <c r="AL28" i="38" s="1"/>
  <c r="AN9" i="44"/>
  <c r="AN25" i="44" s="1"/>
  <c r="AN9" i="40"/>
  <c r="AN25" i="40" s="1"/>
  <c r="AN9" i="38"/>
  <c r="AN25" i="38" s="1"/>
  <c r="AX14" i="44"/>
  <c r="AX30" i="44" s="1"/>
  <c r="AX14" i="40"/>
  <c r="AX30" i="40" s="1"/>
  <c r="AX12" i="41"/>
  <c r="AX24" i="41" s="1"/>
  <c r="AX14" i="38"/>
  <c r="AX30" i="38" s="1"/>
  <c r="AW14" i="44"/>
  <c r="AW30" i="44" s="1"/>
  <c r="AW14" i="40"/>
  <c r="AW30" i="40" s="1"/>
  <c r="AW12" i="41"/>
  <c r="AW24" i="41" s="1"/>
  <c r="AW14" i="38"/>
  <c r="AW30" i="38" s="1"/>
  <c r="AL14" i="44"/>
  <c r="AL30" i="44" s="1"/>
  <c r="AL14" i="40"/>
  <c r="AL30" i="40" s="1"/>
  <c r="AL12" i="41"/>
  <c r="AL24" i="41" s="1"/>
  <c r="AL14" i="38"/>
  <c r="AL30" i="38" s="1"/>
  <c r="AU12" i="44"/>
  <c r="AU28" i="44" s="1"/>
  <c r="AU12" i="40"/>
  <c r="AU28" i="40" s="1"/>
  <c r="AU12" i="38"/>
  <c r="AU28" i="38" s="1"/>
  <c r="AT14" i="44"/>
  <c r="AT30" i="44" s="1"/>
  <c r="AT14" i="40"/>
  <c r="AT30" i="40" s="1"/>
  <c r="AT12" i="41"/>
  <c r="AT24" i="41" s="1"/>
  <c r="AT14" i="38"/>
  <c r="AT30" i="38" s="1"/>
  <c r="AS12" i="44"/>
  <c r="AS28" i="44" s="1"/>
  <c r="AS12" i="40"/>
  <c r="AS28" i="40" s="1"/>
  <c r="AS12" i="38"/>
  <c r="AS28" i="38" s="1"/>
  <c r="AS14" i="44"/>
  <c r="AS30" i="44" s="1"/>
  <c r="AS14" i="40"/>
  <c r="AS30" i="40" s="1"/>
  <c r="AS12" i="41"/>
  <c r="AS24" i="41" s="1"/>
  <c r="AS14" i="38"/>
  <c r="AS30" i="38" s="1"/>
  <c r="AV12" i="44"/>
  <c r="AV28" i="44" s="1"/>
  <c r="AV12" i="40"/>
  <c r="AV28" i="40" s="1"/>
  <c r="AV12" i="38"/>
  <c r="AV28" i="38" s="1"/>
  <c r="AT12" i="44"/>
  <c r="AT28" i="44" s="1"/>
  <c r="AT12" i="40"/>
  <c r="AT28" i="40" s="1"/>
  <c r="AT12" i="38"/>
  <c r="AT28" i="38" s="1"/>
  <c r="K18" i="39"/>
  <c r="K34" i="39" s="1"/>
  <c r="BL18" i="38"/>
  <c r="BL34" i="38" s="1"/>
  <c r="I18" i="39"/>
  <c r="I34" i="39" s="1"/>
  <c r="BJ18" i="38"/>
  <c r="BJ34" i="38" s="1"/>
  <c r="AX12" i="44"/>
  <c r="AX28" i="44" s="1"/>
  <c r="AX12" i="38"/>
  <c r="AX28" i="38" s="1"/>
  <c r="AX12" i="40"/>
  <c r="AX28" i="40" s="1"/>
  <c r="AW12" i="44"/>
  <c r="AW28" i="44" s="1"/>
  <c r="AW12" i="40"/>
  <c r="AW28" i="40" s="1"/>
  <c r="AW12" i="38"/>
  <c r="AW28" i="38" s="1"/>
  <c r="AB14" i="44"/>
  <c r="AB30" i="44" s="1"/>
  <c r="AB14" i="40"/>
  <c r="AB30" i="40" s="1"/>
  <c r="AB12" i="41"/>
  <c r="AB24" i="41" s="1"/>
  <c r="AB14" i="38"/>
  <c r="AB30" i="38" s="1"/>
  <c r="AF14" i="44"/>
  <c r="AF30" i="44" s="1"/>
  <c r="AF12" i="41"/>
  <c r="AF24" i="41" s="1"/>
  <c r="AF14" i="40"/>
  <c r="AF30" i="40" s="1"/>
  <c r="AF14" i="38"/>
  <c r="AF30" i="38" s="1"/>
  <c r="AG12" i="44"/>
  <c r="AG28" i="44" s="1"/>
  <c r="AG12" i="40"/>
  <c r="AG28" i="40" s="1"/>
  <c r="AG12" i="38"/>
  <c r="AG28" i="38" s="1"/>
  <c r="H18" i="39"/>
  <c r="H34" i="39" s="1"/>
  <c r="BI18" i="38"/>
  <c r="BI34" i="38" s="1"/>
  <c r="AH14" i="44"/>
  <c r="AH30" i="44" s="1"/>
  <c r="AH14" i="40"/>
  <c r="AH30" i="40" s="1"/>
  <c r="AH14" i="38"/>
  <c r="AH30" i="38" s="1"/>
  <c r="AH12" i="41"/>
  <c r="AH24" i="41" s="1"/>
  <c r="AM15" i="44"/>
  <c r="AM31" i="44" s="1"/>
  <c r="AM15" i="40"/>
  <c r="AM31" i="40" s="1"/>
  <c r="AM15" i="38"/>
  <c r="AM31" i="38" s="1"/>
  <c r="AK14" i="44"/>
  <c r="AK30" i="44" s="1"/>
  <c r="AK14" i="40"/>
  <c r="AK30" i="40" s="1"/>
  <c r="AK12" i="41"/>
  <c r="AK24" i="41" s="1"/>
  <c r="AK14" i="38"/>
  <c r="AK30" i="38" s="1"/>
  <c r="AU14" i="44"/>
  <c r="AU30" i="44" s="1"/>
  <c r="AU12" i="41"/>
  <c r="AU24" i="41" s="1"/>
  <c r="AU14" i="40"/>
  <c r="AU30" i="40" s="1"/>
  <c r="AU14" i="38"/>
  <c r="AU30" i="38" s="1"/>
  <c r="AE14" i="44"/>
  <c r="AE30" i="44" s="1"/>
  <c r="AE12" i="41"/>
  <c r="AE24" i="41" s="1"/>
  <c r="AE14" i="40"/>
  <c r="AE30" i="40" s="1"/>
  <c r="AE14" i="38"/>
  <c r="AE30" i="38" s="1"/>
  <c r="AJ14" i="44"/>
  <c r="AJ30" i="44" s="1"/>
  <c r="AJ14" i="40"/>
  <c r="AJ30" i="40" s="1"/>
  <c r="AJ12" i="41"/>
  <c r="AJ24" i="41" s="1"/>
  <c r="AJ14" i="38"/>
  <c r="AJ30" i="38" s="1"/>
  <c r="AD14" i="44"/>
  <c r="AD30" i="44" s="1"/>
  <c r="AD14" i="40"/>
  <c r="AD30" i="40" s="1"/>
  <c r="AD12" i="41"/>
  <c r="AD24" i="41" s="1"/>
  <c r="AD14" i="38"/>
  <c r="AD30" i="38" s="1"/>
  <c r="AA12" i="44"/>
  <c r="AA28" i="44" s="1"/>
  <c r="AA12" i="40"/>
  <c r="AA28" i="40" s="1"/>
  <c r="AA12" i="38"/>
  <c r="AA28" i="38" s="1"/>
  <c r="AG14" i="44"/>
  <c r="AG30" i="44" s="1"/>
  <c r="AG14" i="40"/>
  <c r="AG30" i="40" s="1"/>
  <c r="AG12" i="41"/>
  <c r="AG24" i="41" s="1"/>
  <c r="AG14" i="38"/>
  <c r="AG30" i="38" s="1"/>
  <c r="AK12" i="44"/>
  <c r="AK28" i="44" s="1"/>
  <c r="AK12" i="40"/>
  <c r="AK28" i="40" s="1"/>
  <c r="AK12" i="38"/>
  <c r="AK28" i="38" s="1"/>
  <c r="AQ14" i="44"/>
  <c r="AQ30" i="44" s="1"/>
  <c r="AQ14" i="40"/>
  <c r="AQ30" i="40" s="1"/>
  <c r="AQ12" i="41"/>
  <c r="AQ24" i="41" s="1"/>
  <c r="AQ14" i="38"/>
  <c r="AQ30" i="38" s="1"/>
  <c r="AO12" i="44"/>
  <c r="AO28" i="44" s="1"/>
  <c r="AO12" i="40"/>
  <c r="AO28" i="40" s="1"/>
  <c r="AO12" i="38"/>
  <c r="AO28" i="38" s="1"/>
  <c r="AW17" i="44" l="1"/>
  <c r="AW33" i="44" s="1"/>
  <c r="AW17" i="40"/>
  <c r="AW33" i="40" s="1"/>
  <c r="AW14" i="41"/>
  <c r="AW26" i="41" s="1"/>
  <c r="AW17" i="38"/>
  <c r="AW33" i="38" s="1"/>
  <c r="AN14" i="44"/>
  <c r="AN30" i="44" s="1"/>
  <c r="AN12" i="41"/>
  <c r="AN24" i="41" s="1"/>
  <c r="AN14" i="40"/>
  <c r="AN30" i="40" s="1"/>
  <c r="AN14" i="38"/>
  <c r="AN30" i="38" s="1"/>
  <c r="AS17" i="44"/>
  <c r="AS33" i="44" s="1"/>
  <c r="AS14" i="41"/>
  <c r="AS26" i="41" s="1"/>
  <c r="AS17" i="40"/>
  <c r="AS33" i="40" s="1"/>
  <c r="AS17" i="38"/>
  <c r="AS33" i="38" s="1"/>
  <c r="AD15" i="44"/>
  <c r="AD31" i="44" s="1"/>
  <c r="AD15" i="38"/>
  <c r="AD31" i="38" s="1"/>
  <c r="AD15" i="40"/>
  <c r="AD31" i="40" s="1"/>
  <c r="AK17" i="44"/>
  <c r="AK33" i="44" s="1"/>
  <c r="AK14" i="41"/>
  <c r="AK26" i="41" s="1"/>
  <c r="AK17" i="40"/>
  <c r="AK33" i="40" s="1"/>
  <c r="AK17" i="38"/>
  <c r="AK33" i="38" s="1"/>
  <c r="AN12" i="44"/>
  <c r="AN28" i="44" s="1"/>
  <c r="AN12" i="40"/>
  <c r="AN28" i="40" s="1"/>
  <c r="AN12" i="38"/>
  <c r="AN28" i="38" s="1"/>
  <c r="AC17" i="44"/>
  <c r="AC33" i="44" s="1"/>
  <c r="AC14" i="41"/>
  <c r="AC26" i="41" s="1"/>
  <c r="AC17" i="40"/>
  <c r="AC33" i="40" s="1"/>
  <c r="AC17" i="38"/>
  <c r="AC33" i="38" s="1"/>
  <c r="AJ17" i="44"/>
  <c r="AJ33" i="44" s="1"/>
  <c r="AJ14" i="41"/>
  <c r="AJ26" i="41" s="1"/>
  <c r="AJ17" i="40"/>
  <c r="AJ33" i="40" s="1"/>
  <c r="AJ17" i="38"/>
  <c r="AJ33" i="38" s="1"/>
  <c r="AX17" i="44"/>
  <c r="AX33" i="44" s="1"/>
  <c r="AX17" i="40"/>
  <c r="AX33" i="40" s="1"/>
  <c r="AX14" i="41"/>
  <c r="AX26" i="41" s="1"/>
  <c r="AX17" i="38"/>
  <c r="AX33" i="38" s="1"/>
  <c r="AU17" i="44"/>
  <c r="AU33" i="44" s="1"/>
  <c r="AU17" i="40"/>
  <c r="AU33" i="40" s="1"/>
  <c r="AU14" i="41"/>
  <c r="AU26" i="41" s="1"/>
  <c r="AU17" i="38"/>
  <c r="AU33" i="38" s="1"/>
  <c r="AL15" i="44"/>
  <c r="AL31" i="44" s="1"/>
  <c r="AL15" i="40"/>
  <c r="AL31" i="40" s="1"/>
  <c r="AL15" i="38"/>
  <c r="AL31" i="38" s="1"/>
  <c r="AQ17" i="44"/>
  <c r="AQ33" i="44" s="1"/>
  <c r="AQ14" i="41"/>
  <c r="AQ26" i="41" s="1"/>
  <c r="AQ17" i="40"/>
  <c r="AQ33" i="40" s="1"/>
  <c r="AQ17" i="38"/>
  <c r="AQ33" i="38" s="1"/>
  <c r="AO17" i="44"/>
  <c r="AO33" i="44" s="1"/>
  <c r="AO17" i="40"/>
  <c r="AO33" i="40" s="1"/>
  <c r="AO14" i="41"/>
  <c r="AO26" i="41" s="1"/>
  <c r="AO17" i="38"/>
  <c r="AO33" i="38" s="1"/>
  <c r="AL17" i="44"/>
  <c r="AL33" i="44" s="1"/>
  <c r="AL14" i="41"/>
  <c r="AL26" i="41" s="1"/>
  <c r="AL17" i="40"/>
  <c r="AL33" i="40" s="1"/>
  <c r="AL17" i="38"/>
  <c r="AL33" i="38" s="1"/>
  <c r="AC15" i="44"/>
  <c r="AC31" i="44" s="1"/>
  <c r="AC15" i="40"/>
  <c r="AC31" i="40" s="1"/>
  <c r="AC15" i="38"/>
  <c r="AC31" i="38" s="1"/>
  <c r="AW15" i="44"/>
  <c r="AW31" i="44" s="1"/>
  <c r="AW15" i="40"/>
  <c r="AW31" i="40" s="1"/>
  <c r="AW15" i="38"/>
  <c r="AW31" i="38" s="1"/>
  <c r="AB17" i="44"/>
  <c r="AB33" i="44" s="1"/>
  <c r="AB14" i="41"/>
  <c r="AB26" i="41" s="1"/>
  <c r="AB17" i="40"/>
  <c r="AB33" i="40" s="1"/>
  <c r="AB17" i="38"/>
  <c r="AB33" i="38" s="1"/>
  <c r="AG17" i="44"/>
  <c r="AG33" i="44" s="1"/>
  <c r="AG17" i="40"/>
  <c r="AG33" i="40" s="1"/>
  <c r="AG14" i="41"/>
  <c r="AG26" i="41" s="1"/>
  <c r="AG17" i="38"/>
  <c r="AG33" i="38" s="1"/>
  <c r="AX15" i="44"/>
  <c r="AX31" i="44" s="1"/>
  <c r="AX15" i="40"/>
  <c r="AX31" i="40" s="1"/>
  <c r="AX15" i="38"/>
  <c r="AX31" i="38" s="1"/>
  <c r="AV15" i="44"/>
  <c r="AV31" i="44" s="1"/>
  <c r="AV15" i="40"/>
  <c r="AV31" i="40" s="1"/>
  <c r="AV15" i="38"/>
  <c r="AV31" i="38" s="1"/>
  <c r="AF17" i="44"/>
  <c r="AF33" i="44" s="1"/>
  <c r="AF17" i="40"/>
  <c r="AF33" i="40" s="1"/>
  <c r="AF17" i="38"/>
  <c r="AF33" i="38" s="1"/>
  <c r="AF14" i="41"/>
  <c r="AF26" i="41" s="1"/>
  <c r="AD17" i="44"/>
  <c r="AD33" i="44" s="1"/>
  <c r="AD14" i="41"/>
  <c r="AD26" i="41" s="1"/>
  <c r="AD17" i="40"/>
  <c r="AD33" i="40" s="1"/>
  <c r="AD17" i="38"/>
  <c r="AD33" i="38" s="1"/>
  <c r="AQ15" i="44"/>
  <c r="AQ31" i="44" s="1"/>
  <c r="AQ15" i="40"/>
  <c r="AQ31" i="40" s="1"/>
  <c r="AQ15" i="38"/>
  <c r="AQ31" i="38" s="1"/>
  <c r="AP15" i="44"/>
  <c r="AP31" i="44" s="1"/>
  <c r="AP15" i="40"/>
  <c r="AP31" i="40" s="1"/>
  <c r="AP15" i="38"/>
  <c r="AP31" i="38" s="1"/>
  <c r="AF15" i="44"/>
  <c r="AF31" i="44" s="1"/>
  <c r="AF15" i="40"/>
  <c r="AF31" i="40" s="1"/>
  <c r="AF15" i="38"/>
  <c r="AF31" i="38" s="1"/>
  <c r="AR18" i="44"/>
  <c r="AR34" i="44" s="1"/>
  <c r="AR18" i="40"/>
  <c r="AR34" i="40" s="1"/>
  <c r="AR18" i="38"/>
  <c r="AR34" i="38" s="1"/>
  <c r="AU15" i="44"/>
  <c r="AU31" i="44" s="1"/>
  <c r="AU15" i="40"/>
  <c r="AU31" i="40" s="1"/>
  <c r="AU15" i="38"/>
  <c r="AU31" i="38" s="1"/>
  <c r="AB15" i="44"/>
  <c r="AB31" i="44" s="1"/>
  <c r="AB15" i="40"/>
  <c r="AB31" i="40" s="1"/>
  <c r="AB15" i="38"/>
  <c r="AB31" i="38" s="1"/>
  <c r="AT15" i="44"/>
  <c r="AT31" i="44" s="1"/>
  <c r="AT15" i="40"/>
  <c r="AT31" i="40" s="1"/>
  <c r="AT15" i="38"/>
  <c r="AT31" i="38" s="1"/>
  <c r="AV17" i="44"/>
  <c r="AV33" i="44" s="1"/>
  <c r="AV17" i="40"/>
  <c r="AV33" i="40" s="1"/>
  <c r="AV17" i="38"/>
  <c r="AV33" i="38" s="1"/>
  <c r="AV14" i="41"/>
  <c r="AV26" i="41" s="1"/>
  <c r="AH15" i="44"/>
  <c r="AH31" i="44" s="1"/>
  <c r="AH15" i="40"/>
  <c r="AH31" i="40" s="1"/>
  <c r="AH15" i="38"/>
  <c r="AH31" i="38" s="1"/>
  <c r="AA15" i="44"/>
  <c r="AA31" i="44" s="1"/>
  <c r="AA15" i="40"/>
  <c r="AA31" i="40" s="1"/>
  <c r="AA15" i="38"/>
  <c r="AA31" i="38" s="1"/>
  <c r="AA17" i="44"/>
  <c r="AA33" i="44" s="1"/>
  <c r="AA14" i="41"/>
  <c r="AA26" i="41" s="1"/>
  <c r="AA17" i="40"/>
  <c r="AA33" i="40" s="1"/>
  <c r="AA17" i="38"/>
  <c r="AA33" i="38" s="1"/>
  <c r="AI15" i="44"/>
  <c r="AI31" i="44" s="1"/>
  <c r="AI15" i="40"/>
  <c r="AI31" i="40" s="1"/>
  <c r="AI15" i="38"/>
  <c r="AI31" i="38" s="1"/>
  <c r="AG15" i="44"/>
  <c r="AG31" i="44" s="1"/>
  <c r="AG15" i="40"/>
  <c r="AG31" i="40" s="1"/>
  <c r="AG15" i="38"/>
  <c r="AG31" i="38" s="1"/>
  <c r="AE17" i="44"/>
  <c r="AE33" i="44" s="1"/>
  <c r="AE17" i="40"/>
  <c r="AE33" i="40" s="1"/>
  <c r="AE14" i="41"/>
  <c r="AE26" i="41" s="1"/>
  <c r="AE17" i="38"/>
  <c r="AE33" i="38" s="1"/>
  <c r="AE15" i="44"/>
  <c r="AE31" i="44" s="1"/>
  <c r="AE15" i="40"/>
  <c r="AE31" i="40" s="1"/>
  <c r="AE15" i="38"/>
  <c r="AE31" i="38" s="1"/>
  <c r="AK15" i="44"/>
  <c r="AK31" i="44" s="1"/>
  <c r="AK15" i="40"/>
  <c r="AK31" i="40" s="1"/>
  <c r="AK15" i="38"/>
  <c r="AK31" i="38" s="1"/>
  <c r="AT17" i="44"/>
  <c r="AT33" i="44" s="1"/>
  <c r="AT14" i="41"/>
  <c r="AT26" i="41" s="1"/>
  <c r="AT17" i="40"/>
  <c r="AT33" i="40" s="1"/>
  <c r="AT17" i="38"/>
  <c r="AT33" i="38" s="1"/>
  <c r="AS15" i="44"/>
  <c r="AS31" i="44" s="1"/>
  <c r="AS15" i="40"/>
  <c r="AS31" i="40" s="1"/>
  <c r="AS15" i="38"/>
  <c r="AS31" i="38" s="1"/>
  <c r="AH17" i="44"/>
  <c r="AH33" i="44" s="1"/>
  <c r="AH17" i="40"/>
  <c r="AH33" i="40" s="1"/>
  <c r="AH14" i="41"/>
  <c r="AH26" i="41" s="1"/>
  <c r="AH17" i="38"/>
  <c r="AH33" i="38" s="1"/>
  <c r="AI17" i="44"/>
  <c r="AI33" i="44" s="1"/>
  <c r="AI14" i="41"/>
  <c r="AI26" i="41" s="1"/>
  <c r="AI17" i="40"/>
  <c r="AI33" i="40" s="1"/>
  <c r="AI17" i="38"/>
  <c r="AI33" i="38" s="1"/>
  <c r="AJ15" i="44"/>
  <c r="AJ31" i="44" s="1"/>
  <c r="AJ15" i="40"/>
  <c r="AJ31" i="40" s="1"/>
  <c r="AJ15" i="38"/>
  <c r="AJ31" i="38" s="1"/>
  <c r="AO15" i="44"/>
  <c r="AO31" i="44" s="1"/>
  <c r="AO15" i="40"/>
  <c r="AO31" i="40" s="1"/>
  <c r="AO15" i="38"/>
  <c r="AO31" i="38" s="1"/>
  <c r="AP17" i="44"/>
  <c r="AP33" i="44" s="1"/>
  <c r="AP17" i="40"/>
  <c r="AP33" i="40" s="1"/>
  <c r="AP14" i="41"/>
  <c r="AP26" i="41" s="1"/>
  <c r="AP17" i="38"/>
  <c r="AP33" i="38" s="1"/>
  <c r="AM18" i="44"/>
  <c r="AM34" i="44" s="1"/>
  <c r="AM18" i="40"/>
  <c r="AM34" i="40" s="1"/>
  <c r="AM18" i="38"/>
  <c r="AM34" i="38" s="1"/>
  <c r="AF18" i="44" l="1"/>
  <c r="AF34" i="44" s="1"/>
  <c r="AF18" i="40"/>
  <c r="AF34" i="40" s="1"/>
  <c r="AF18" i="38"/>
  <c r="AF34" i="38" s="1"/>
  <c r="AW18" i="44"/>
  <c r="AW34" i="44" s="1"/>
  <c r="AW18" i="40"/>
  <c r="AW34" i="40" s="1"/>
  <c r="AW18" i="38"/>
  <c r="AW34" i="38" s="1"/>
  <c r="AB18" i="44"/>
  <c r="AB34" i="44" s="1"/>
  <c r="AB18" i="40"/>
  <c r="AB34" i="40" s="1"/>
  <c r="AB18" i="38"/>
  <c r="AB34" i="38" s="1"/>
  <c r="AL18" i="44"/>
  <c r="AL34" i="44" s="1"/>
  <c r="AL18" i="40"/>
  <c r="AL34" i="40" s="1"/>
  <c r="AL18" i="38"/>
  <c r="AL34" i="38" s="1"/>
  <c r="AU18" i="44"/>
  <c r="AU34" i="44" s="1"/>
  <c r="AU18" i="40"/>
  <c r="AU34" i="40" s="1"/>
  <c r="AU18" i="38"/>
  <c r="AU34" i="38" s="1"/>
  <c r="AS18" i="44"/>
  <c r="AS34" i="44" s="1"/>
  <c r="AS18" i="40"/>
  <c r="AS34" i="40" s="1"/>
  <c r="AS18" i="38"/>
  <c r="AS34" i="38" s="1"/>
  <c r="AV18" i="44"/>
  <c r="AV34" i="44" s="1"/>
  <c r="AV18" i="40"/>
  <c r="AV34" i="40" s="1"/>
  <c r="AV18" i="38"/>
  <c r="AV34" i="38" s="1"/>
  <c r="AI18" i="44"/>
  <c r="AI34" i="44" s="1"/>
  <c r="AI18" i="40"/>
  <c r="AI34" i="40" s="1"/>
  <c r="AI18" i="38"/>
  <c r="AI34" i="38" s="1"/>
  <c r="AK18" i="44"/>
  <c r="AK34" i="44" s="1"/>
  <c r="AK18" i="40"/>
  <c r="AK34" i="40" s="1"/>
  <c r="AK18" i="38"/>
  <c r="AK34" i="38" s="1"/>
  <c r="AN15" i="44"/>
  <c r="AN31" i="44" s="1"/>
  <c r="AN15" i="40"/>
  <c r="AN31" i="40" s="1"/>
  <c r="AN15" i="38"/>
  <c r="AN31" i="38" s="1"/>
  <c r="AJ18" i="44"/>
  <c r="AJ34" i="44" s="1"/>
  <c r="AJ18" i="40"/>
  <c r="AJ34" i="40" s="1"/>
  <c r="AJ18" i="38"/>
  <c r="AJ34" i="38" s="1"/>
  <c r="AH18" i="44"/>
  <c r="AH34" i="44" s="1"/>
  <c r="AH18" i="38"/>
  <c r="AH34" i="38" s="1"/>
  <c r="AH18" i="40"/>
  <c r="AH34" i="40" s="1"/>
  <c r="AQ18" i="44"/>
  <c r="AQ34" i="44" s="1"/>
  <c r="AQ18" i="40"/>
  <c r="AQ34" i="40" s="1"/>
  <c r="AQ18" i="38"/>
  <c r="AQ34" i="38" s="1"/>
  <c r="AO18" i="44"/>
  <c r="AO34" i="44" s="1"/>
  <c r="AO18" i="40"/>
  <c r="AO34" i="40" s="1"/>
  <c r="AO18" i="38"/>
  <c r="AO34" i="38" s="1"/>
  <c r="AA18" i="44"/>
  <c r="AA34" i="44" s="1"/>
  <c r="AA18" i="40"/>
  <c r="AA34" i="40" s="1"/>
  <c r="AA18" i="38"/>
  <c r="AA34" i="38" s="1"/>
  <c r="AP18" i="44"/>
  <c r="AP34" i="44" s="1"/>
  <c r="AP18" i="38"/>
  <c r="AP34" i="38" s="1"/>
  <c r="AP18" i="40"/>
  <c r="AP34" i="40" s="1"/>
  <c r="AG18" i="44"/>
  <c r="AG34" i="44" s="1"/>
  <c r="AG18" i="40"/>
  <c r="AG34" i="40" s="1"/>
  <c r="AG18" i="38"/>
  <c r="AG34" i="38" s="1"/>
  <c r="AE18" i="44"/>
  <c r="AE34" i="44" s="1"/>
  <c r="AE18" i="40"/>
  <c r="AE34" i="40" s="1"/>
  <c r="AE18" i="38"/>
  <c r="AE34" i="38" s="1"/>
  <c r="AT18" i="44"/>
  <c r="AT34" i="44" s="1"/>
  <c r="AT18" i="40"/>
  <c r="AT34" i="40" s="1"/>
  <c r="AT18" i="38"/>
  <c r="AT34" i="38" s="1"/>
  <c r="AN17" i="44"/>
  <c r="AN33" i="44" s="1"/>
  <c r="AN17" i="40"/>
  <c r="AN33" i="40" s="1"/>
  <c r="AN17" i="38"/>
  <c r="AN33" i="38" s="1"/>
  <c r="AN14" i="41"/>
  <c r="AN26" i="41" s="1"/>
  <c r="AC18" i="44"/>
  <c r="AC34" i="44" s="1"/>
  <c r="AC18" i="40"/>
  <c r="AC34" i="40" s="1"/>
  <c r="AC18" i="38"/>
  <c r="AC34" i="38" s="1"/>
  <c r="AX18" i="44"/>
  <c r="AX34" i="44" s="1"/>
  <c r="AX18" i="40"/>
  <c r="AX34" i="40" s="1"/>
  <c r="AX18" i="38"/>
  <c r="AX34" i="38" s="1"/>
  <c r="AD18" i="44"/>
  <c r="AD34" i="44" s="1"/>
  <c r="AD18" i="40"/>
  <c r="AD34" i="40" s="1"/>
  <c r="AD18" i="38"/>
  <c r="AD34" i="38" s="1"/>
  <c r="AN18" i="44" l="1"/>
  <c r="AN34" i="44" s="1"/>
  <c r="AN18" i="40"/>
  <c r="AN34" i="40" s="1"/>
  <c r="AN18" i="38"/>
  <c r="AN34" i="38" s="1"/>
  <c r="R8" i="44" l="1"/>
  <c r="R24" i="44" s="1"/>
  <c r="R8" i="41"/>
  <c r="R20" i="41" s="1"/>
  <c r="R8" i="43"/>
  <c r="R24" i="43" s="1"/>
  <c r="R8" i="40"/>
  <c r="R24" i="40" s="1"/>
  <c r="R8" i="38"/>
  <c r="R24" i="38" s="1"/>
  <c r="J8" i="44" l="1"/>
  <c r="J24" i="44" s="1"/>
  <c r="J8" i="41"/>
  <c r="J20" i="41" s="1"/>
  <c r="J8" i="43"/>
  <c r="J24" i="43" s="1"/>
  <c r="J8" i="40"/>
  <c r="J24" i="40" s="1"/>
  <c r="J8" i="38"/>
  <c r="J24" i="38" s="1"/>
  <c r="V8" i="44"/>
  <c r="V24" i="44" s="1"/>
  <c r="V8" i="40"/>
  <c r="V24" i="40" s="1"/>
  <c r="V8" i="43"/>
  <c r="V24" i="43" s="1"/>
  <c r="V8" i="41"/>
  <c r="V20" i="41" s="1"/>
  <c r="V8" i="38"/>
  <c r="V24" i="38" s="1"/>
  <c r="H8" i="44"/>
  <c r="H24" i="44" s="1"/>
  <c r="H8" i="41"/>
  <c r="H20" i="41" s="1"/>
  <c r="H8" i="43"/>
  <c r="H24" i="43" s="1"/>
  <c r="H8" i="38"/>
  <c r="H24" i="38" s="1"/>
  <c r="H8" i="40"/>
  <c r="H24" i="40" s="1"/>
  <c r="Q8" i="44"/>
  <c r="Q24" i="44" s="1"/>
  <c r="Q8" i="41"/>
  <c r="Q20" i="41" s="1"/>
  <c r="Q8" i="43"/>
  <c r="Q24" i="43" s="1"/>
  <c r="Q8" i="40"/>
  <c r="Q24" i="40" s="1"/>
  <c r="Q8" i="38"/>
  <c r="Q24" i="38" s="1"/>
  <c r="T8" i="44"/>
  <c r="T24" i="44" s="1"/>
  <c r="T8" i="41"/>
  <c r="T20" i="41" s="1"/>
  <c r="T8" i="43"/>
  <c r="T24" i="43" s="1"/>
  <c r="T8" i="40"/>
  <c r="T24" i="40" s="1"/>
  <c r="T8" i="38"/>
  <c r="T24" i="38" s="1"/>
  <c r="O8" i="44"/>
  <c r="O24" i="44" s="1"/>
  <c r="O8" i="41"/>
  <c r="O20" i="41" s="1"/>
  <c r="O8" i="40"/>
  <c r="O24" i="40" s="1"/>
  <c r="O8" i="43"/>
  <c r="O24" i="43" s="1"/>
  <c r="O8" i="38"/>
  <c r="O24" i="38" s="1"/>
  <c r="W8" i="44"/>
  <c r="W24" i="44" s="1"/>
  <c r="W8" i="41"/>
  <c r="W20" i="41" s="1"/>
  <c r="W8" i="40"/>
  <c r="W24" i="40" s="1"/>
  <c r="W8" i="43"/>
  <c r="W24" i="43" s="1"/>
  <c r="W8" i="38"/>
  <c r="W24" i="38" s="1"/>
  <c r="R9" i="44"/>
  <c r="R25" i="44" s="1"/>
  <c r="R9" i="43"/>
  <c r="R25" i="43" s="1"/>
  <c r="R9" i="40"/>
  <c r="R25" i="40" s="1"/>
  <c r="R9" i="38"/>
  <c r="R25" i="38" s="1"/>
  <c r="S8" i="44"/>
  <c r="S24" i="44" s="1"/>
  <c r="S8" i="41"/>
  <c r="S20" i="41" s="1"/>
  <c r="S8" i="43"/>
  <c r="S24" i="43" s="1"/>
  <c r="S8" i="40"/>
  <c r="S24" i="40" s="1"/>
  <c r="S8" i="38"/>
  <c r="S24" i="38" s="1"/>
  <c r="D8" i="44"/>
  <c r="D24" i="44" s="1"/>
  <c r="D8" i="41"/>
  <c r="D20" i="41" s="1"/>
  <c r="D8" i="43"/>
  <c r="D24" i="43" s="1"/>
  <c r="D8" i="40"/>
  <c r="D24" i="40" s="1"/>
  <c r="D8" i="38"/>
  <c r="D24" i="38" s="1"/>
  <c r="I8" i="44"/>
  <c r="I24" i="44" s="1"/>
  <c r="I8" i="41"/>
  <c r="I20" i="41" s="1"/>
  <c r="I8" i="43"/>
  <c r="I24" i="43" s="1"/>
  <c r="I8" i="40"/>
  <c r="I24" i="40" s="1"/>
  <c r="I8" i="38"/>
  <c r="I24" i="38" s="1"/>
  <c r="X8" i="44"/>
  <c r="X24" i="44" s="1"/>
  <c r="X8" i="41"/>
  <c r="X20" i="41" s="1"/>
  <c r="X8" i="43"/>
  <c r="X24" i="43" s="1"/>
  <c r="X8" i="38"/>
  <c r="X24" i="38" s="1"/>
  <c r="X8" i="40"/>
  <c r="X24" i="40" s="1"/>
  <c r="R11" i="44"/>
  <c r="R27" i="44" s="1"/>
  <c r="R10" i="41"/>
  <c r="R22" i="41" s="1"/>
  <c r="R11" i="40"/>
  <c r="R27" i="40" s="1"/>
  <c r="R11" i="43"/>
  <c r="R27" i="43" s="1"/>
  <c r="R11" i="38"/>
  <c r="R27" i="38" s="1"/>
  <c r="N8" i="44"/>
  <c r="N24" i="44" s="1"/>
  <c r="N8" i="40"/>
  <c r="N24" i="40" s="1"/>
  <c r="N8" i="43"/>
  <c r="N24" i="43" s="1"/>
  <c r="N8" i="41"/>
  <c r="N20" i="41" s="1"/>
  <c r="N8" i="38"/>
  <c r="N24" i="38" s="1"/>
  <c r="F8" i="44"/>
  <c r="F24" i="44" s="1"/>
  <c r="F8" i="40"/>
  <c r="F24" i="40" s="1"/>
  <c r="F8" i="43"/>
  <c r="F24" i="43" s="1"/>
  <c r="F8" i="41"/>
  <c r="F20" i="41" s="1"/>
  <c r="F8" i="38"/>
  <c r="F24" i="38" s="1"/>
  <c r="P8" i="44"/>
  <c r="P24" i="44" s="1"/>
  <c r="P8" i="41"/>
  <c r="P20" i="41" s="1"/>
  <c r="P8" i="43"/>
  <c r="P24" i="43" s="1"/>
  <c r="P8" i="38"/>
  <c r="P24" i="38" s="1"/>
  <c r="P8" i="40"/>
  <c r="P24" i="40" s="1"/>
  <c r="Y8" i="44"/>
  <c r="Y24" i="44" s="1"/>
  <c r="Y8" i="41"/>
  <c r="Y20" i="41" s="1"/>
  <c r="Y8" i="43"/>
  <c r="Y24" i="43" s="1"/>
  <c r="Y8" i="40"/>
  <c r="Y24" i="40" s="1"/>
  <c r="Y8" i="38"/>
  <c r="Y24" i="38" s="1"/>
  <c r="G8" i="44"/>
  <c r="G24" i="44" s="1"/>
  <c r="G8" i="41"/>
  <c r="G20" i="41" s="1"/>
  <c r="G8" i="40"/>
  <c r="G24" i="40" s="1"/>
  <c r="G8" i="43"/>
  <c r="G24" i="43" s="1"/>
  <c r="G8" i="38"/>
  <c r="G24" i="38" s="1"/>
  <c r="E8" i="44"/>
  <c r="E24" i="44" s="1"/>
  <c r="E8" i="43"/>
  <c r="E24" i="43" s="1"/>
  <c r="E8" i="40"/>
  <c r="E24" i="40" s="1"/>
  <c r="E8" i="41"/>
  <c r="E20" i="41" s="1"/>
  <c r="E8" i="38"/>
  <c r="E24" i="38" s="1"/>
  <c r="B8" i="44"/>
  <c r="B24" i="44" s="1"/>
  <c r="B8" i="41"/>
  <c r="B20" i="41" s="1"/>
  <c r="B8" i="43"/>
  <c r="B24" i="43" s="1"/>
  <c r="B8" i="40"/>
  <c r="B24" i="40" s="1"/>
  <c r="B8" i="38"/>
  <c r="B24" i="38" s="1"/>
  <c r="L8" i="44"/>
  <c r="L24" i="44" s="1"/>
  <c r="L8" i="41"/>
  <c r="L20" i="41" s="1"/>
  <c r="L8" i="43"/>
  <c r="L24" i="43" s="1"/>
  <c r="L8" i="40"/>
  <c r="L24" i="40" s="1"/>
  <c r="L8" i="38"/>
  <c r="L24" i="38" s="1"/>
  <c r="Z8" i="44"/>
  <c r="Z24" i="44" s="1"/>
  <c r="Z8" i="41"/>
  <c r="Z20" i="41" s="1"/>
  <c r="Z8" i="43"/>
  <c r="Z24" i="43" s="1"/>
  <c r="Z8" i="40"/>
  <c r="Z24" i="40" s="1"/>
  <c r="Z8" i="38"/>
  <c r="Z24" i="38" s="1"/>
  <c r="K8" i="44"/>
  <c r="K24" i="44" s="1"/>
  <c r="K8" i="41"/>
  <c r="K20" i="41" s="1"/>
  <c r="K8" i="43"/>
  <c r="K24" i="43" s="1"/>
  <c r="K8" i="40"/>
  <c r="K24" i="40" s="1"/>
  <c r="K8" i="38"/>
  <c r="K24" i="38" s="1"/>
  <c r="C8" i="44"/>
  <c r="C24" i="44" s="1"/>
  <c r="C8" i="41"/>
  <c r="C20" i="41" s="1"/>
  <c r="C8" i="43"/>
  <c r="C24" i="43" s="1"/>
  <c r="C8" i="40"/>
  <c r="C24" i="40" s="1"/>
  <c r="C8" i="38"/>
  <c r="C24" i="38" s="1"/>
  <c r="M8" i="44"/>
  <c r="M24" i="44" s="1"/>
  <c r="M8" i="43"/>
  <c r="M24" i="43" s="1"/>
  <c r="M8" i="40"/>
  <c r="M24" i="40" s="1"/>
  <c r="M8" i="41"/>
  <c r="M20" i="41" s="1"/>
  <c r="M8" i="38"/>
  <c r="M24" i="38" s="1"/>
  <c r="U8" i="44"/>
  <c r="U24" i="44" s="1"/>
  <c r="U8" i="43"/>
  <c r="U24" i="43" s="1"/>
  <c r="U8" i="40"/>
  <c r="U24" i="40" s="1"/>
  <c r="U8" i="41"/>
  <c r="U20" i="41" s="1"/>
  <c r="U8" i="38"/>
  <c r="U24" i="38" s="1"/>
  <c r="S9" i="44" l="1"/>
  <c r="S25" i="44" s="1"/>
  <c r="S9" i="43"/>
  <c r="S25" i="43" s="1"/>
  <c r="S9" i="40"/>
  <c r="S25" i="40" s="1"/>
  <c r="S9" i="38"/>
  <c r="S25" i="38" s="1"/>
  <c r="V11" i="44"/>
  <c r="V27" i="44" s="1"/>
  <c r="V10" i="41"/>
  <c r="V22" i="41" s="1"/>
  <c r="V11" i="43"/>
  <c r="V27" i="43" s="1"/>
  <c r="V11" i="40"/>
  <c r="V27" i="40" s="1"/>
  <c r="V11" i="38"/>
  <c r="V27" i="38" s="1"/>
  <c r="U11" i="44"/>
  <c r="U27" i="44" s="1"/>
  <c r="U10" i="41"/>
  <c r="U22" i="41" s="1"/>
  <c r="U11" i="40"/>
  <c r="U27" i="40" s="1"/>
  <c r="U11" i="38"/>
  <c r="U27" i="38" s="1"/>
  <c r="U11" i="43"/>
  <c r="U27" i="43" s="1"/>
  <c r="T11" i="44"/>
  <c r="T27" i="44" s="1"/>
  <c r="T11" i="43"/>
  <c r="T27" i="43" s="1"/>
  <c r="T11" i="40"/>
  <c r="T27" i="40" s="1"/>
  <c r="T11" i="38"/>
  <c r="T27" i="38" s="1"/>
  <c r="T10" i="41"/>
  <c r="T22" i="41" s="1"/>
  <c r="Z11" i="44"/>
  <c r="Z27" i="44" s="1"/>
  <c r="Z10" i="41"/>
  <c r="Z22" i="41" s="1"/>
  <c r="Z11" i="40"/>
  <c r="Z27" i="40" s="1"/>
  <c r="Z11" i="43"/>
  <c r="Z27" i="43" s="1"/>
  <c r="Z11" i="38"/>
  <c r="Z27" i="38" s="1"/>
  <c r="F9" i="44"/>
  <c r="F25" i="44" s="1"/>
  <c r="F9" i="43"/>
  <c r="F25" i="43" s="1"/>
  <c r="F9" i="40"/>
  <c r="F25" i="40" s="1"/>
  <c r="F9" i="38"/>
  <c r="F25" i="38" s="1"/>
  <c r="F11" i="44"/>
  <c r="F27" i="44" s="1"/>
  <c r="F10" i="41"/>
  <c r="F22" i="41" s="1"/>
  <c r="F11" i="43"/>
  <c r="F27" i="43" s="1"/>
  <c r="F11" i="38"/>
  <c r="F27" i="38" s="1"/>
  <c r="F11" i="40"/>
  <c r="F27" i="40" s="1"/>
  <c r="E9" i="44"/>
  <c r="E25" i="44" s="1"/>
  <c r="E9" i="43"/>
  <c r="E25" i="43" s="1"/>
  <c r="E9" i="40"/>
  <c r="E25" i="40" s="1"/>
  <c r="E9" i="38"/>
  <c r="E25" i="38" s="1"/>
  <c r="E11" i="44"/>
  <c r="E27" i="44" s="1"/>
  <c r="E10" i="41"/>
  <c r="E22" i="41" s="1"/>
  <c r="E11" i="40"/>
  <c r="E27" i="40" s="1"/>
  <c r="E11" i="38"/>
  <c r="E27" i="38" s="1"/>
  <c r="E11" i="43"/>
  <c r="E27" i="43" s="1"/>
  <c r="D9" i="44"/>
  <c r="D25" i="44" s="1"/>
  <c r="D9" i="43"/>
  <c r="D25" i="43" s="1"/>
  <c r="D9" i="40"/>
  <c r="D25" i="40" s="1"/>
  <c r="D9" i="38"/>
  <c r="D25" i="38" s="1"/>
  <c r="D11" i="44"/>
  <c r="D27" i="44" s="1"/>
  <c r="D11" i="43"/>
  <c r="D27" i="43" s="1"/>
  <c r="D11" i="38"/>
  <c r="D27" i="38" s="1"/>
  <c r="D11" i="40"/>
  <c r="D27" i="40" s="1"/>
  <c r="D10" i="41"/>
  <c r="D22" i="41" s="1"/>
  <c r="P9" i="44"/>
  <c r="P25" i="44" s="1"/>
  <c r="P9" i="43"/>
  <c r="P25" i="43" s="1"/>
  <c r="P9" i="38"/>
  <c r="P25" i="38" s="1"/>
  <c r="P9" i="40"/>
  <c r="P25" i="40" s="1"/>
  <c r="M11" i="44"/>
  <c r="M27" i="44" s="1"/>
  <c r="M10" i="41"/>
  <c r="M22" i="41" s="1"/>
  <c r="M11" i="40"/>
  <c r="M27" i="40" s="1"/>
  <c r="M11" i="38"/>
  <c r="M27" i="38" s="1"/>
  <c r="M11" i="43"/>
  <c r="M27" i="43" s="1"/>
  <c r="L9" i="44"/>
  <c r="L25" i="44" s="1"/>
  <c r="L9" i="43"/>
  <c r="L25" i="43" s="1"/>
  <c r="L9" i="40"/>
  <c r="L25" i="40" s="1"/>
  <c r="L9" i="38"/>
  <c r="L25" i="38" s="1"/>
  <c r="K9" i="44"/>
  <c r="K25" i="44" s="1"/>
  <c r="K9" i="43"/>
  <c r="K25" i="43" s="1"/>
  <c r="K9" i="40"/>
  <c r="K25" i="40" s="1"/>
  <c r="K9" i="38"/>
  <c r="K25" i="38" s="1"/>
  <c r="J9" i="44"/>
  <c r="J25" i="44" s="1"/>
  <c r="J9" i="43"/>
  <c r="J25" i="43" s="1"/>
  <c r="J9" i="40"/>
  <c r="J25" i="40" s="1"/>
  <c r="J9" i="38"/>
  <c r="J25" i="38" s="1"/>
  <c r="I9" i="44"/>
  <c r="I25" i="44" s="1"/>
  <c r="I9" i="43"/>
  <c r="I25" i="43" s="1"/>
  <c r="I9" i="40"/>
  <c r="I25" i="40" s="1"/>
  <c r="I9" i="38"/>
  <c r="I25" i="38" s="1"/>
  <c r="O9" i="44"/>
  <c r="O25" i="44" s="1"/>
  <c r="O9" i="43"/>
  <c r="O25" i="43" s="1"/>
  <c r="O9" i="40"/>
  <c r="O25" i="40" s="1"/>
  <c r="O9" i="38"/>
  <c r="O25" i="38" s="1"/>
  <c r="Q11" i="44"/>
  <c r="Q27" i="44" s="1"/>
  <c r="Q10" i="41"/>
  <c r="Q22" i="41" s="1"/>
  <c r="Q11" i="40"/>
  <c r="Q27" i="40" s="1"/>
  <c r="Q11" i="43"/>
  <c r="Q27" i="43" s="1"/>
  <c r="Q11" i="38"/>
  <c r="Q27" i="38" s="1"/>
  <c r="N9" i="44"/>
  <c r="N25" i="44" s="1"/>
  <c r="N9" i="40"/>
  <c r="N25" i="40" s="1"/>
  <c r="N9" i="43"/>
  <c r="N25" i="43" s="1"/>
  <c r="N9" i="38"/>
  <c r="N25" i="38" s="1"/>
  <c r="Y11" i="44"/>
  <c r="Y27" i="44" s="1"/>
  <c r="Y10" i="41"/>
  <c r="Y22" i="41" s="1"/>
  <c r="Y11" i="40"/>
  <c r="Y27" i="40" s="1"/>
  <c r="Y11" i="43"/>
  <c r="Y27" i="43" s="1"/>
  <c r="Y11" i="38"/>
  <c r="Y27" i="38" s="1"/>
  <c r="X11" i="44"/>
  <c r="X27" i="44" s="1"/>
  <c r="X10" i="41"/>
  <c r="X22" i="41" s="1"/>
  <c r="X11" i="40"/>
  <c r="X27" i="40" s="1"/>
  <c r="X11" i="43"/>
  <c r="X27" i="43" s="1"/>
  <c r="X11" i="38"/>
  <c r="X27" i="38" s="1"/>
  <c r="W9" i="44"/>
  <c r="W25" i="44" s="1"/>
  <c r="W9" i="43"/>
  <c r="W25" i="43" s="1"/>
  <c r="W9" i="40"/>
  <c r="W25" i="40" s="1"/>
  <c r="W9" i="38"/>
  <c r="W25" i="38" s="1"/>
  <c r="R14" i="44"/>
  <c r="R30" i="44" s="1"/>
  <c r="R14" i="40"/>
  <c r="R30" i="40" s="1"/>
  <c r="R14" i="43"/>
  <c r="R30" i="43" s="1"/>
  <c r="R14" i="38"/>
  <c r="R30" i="38" s="1"/>
  <c r="R12" i="41"/>
  <c r="R24" i="41" s="1"/>
  <c r="B9" i="44"/>
  <c r="B25" i="44" s="1"/>
  <c r="B9" i="43"/>
  <c r="B25" i="43" s="1"/>
  <c r="B9" i="40"/>
  <c r="B25" i="40" s="1"/>
  <c r="B9" i="38"/>
  <c r="B25" i="38" s="1"/>
  <c r="G9" i="44"/>
  <c r="G25" i="44" s="1"/>
  <c r="G9" i="43"/>
  <c r="G25" i="43" s="1"/>
  <c r="G9" i="40"/>
  <c r="G25" i="40" s="1"/>
  <c r="G9" i="38"/>
  <c r="G25" i="38" s="1"/>
  <c r="H11" i="44"/>
  <c r="H27" i="44" s="1"/>
  <c r="H10" i="41"/>
  <c r="H22" i="41" s="1"/>
  <c r="H11" i="40"/>
  <c r="H27" i="40" s="1"/>
  <c r="H11" i="43"/>
  <c r="H27" i="43" s="1"/>
  <c r="H11" i="38"/>
  <c r="H27" i="38" s="1"/>
  <c r="P11" i="44"/>
  <c r="P27" i="44" s="1"/>
  <c r="P10" i="41"/>
  <c r="P22" i="41" s="1"/>
  <c r="P11" i="40"/>
  <c r="P27" i="40" s="1"/>
  <c r="P11" i="43"/>
  <c r="P27" i="43" s="1"/>
  <c r="P11" i="38"/>
  <c r="P27" i="38" s="1"/>
  <c r="M9" i="44"/>
  <c r="M25" i="44" s="1"/>
  <c r="M9" i="43"/>
  <c r="M25" i="43" s="1"/>
  <c r="M9" i="40"/>
  <c r="M25" i="40" s="1"/>
  <c r="M9" i="38"/>
  <c r="M25" i="38" s="1"/>
  <c r="L11" i="44"/>
  <c r="L27" i="44" s="1"/>
  <c r="L11" i="43"/>
  <c r="L27" i="43" s="1"/>
  <c r="L11" i="38"/>
  <c r="L27" i="38" s="1"/>
  <c r="L11" i="40"/>
  <c r="L27" i="40" s="1"/>
  <c r="L10" i="41"/>
  <c r="L22" i="41" s="1"/>
  <c r="K11" i="44"/>
  <c r="K27" i="44" s="1"/>
  <c r="K11" i="43"/>
  <c r="K27" i="43" s="1"/>
  <c r="K10" i="41"/>
  <c r="K22" i="41" s="1"/>
  <c r="K11" i="40"/>
  <c r="K27" i="40" s="1"/>
  <c r="K11" i="38"/>
  <c r="K27" i="38" s="1"/>
  <c r="J11" i="44"/>
  <c r="J27" i="44" s="1"/>
  <c r="J10" i="41"/>
  <c r="J22" i="41" s="1"/>
  <c r="J11" i="40"/>
  <c r="J27" i="40" s="1"/>
  <c r="J11" i="43"/>
  <c r="J27" i="43" s="1"/>
  <c r="J11" i="38"/>
  <c r="J27" i="38" s="1"/>
  <c r="I11" i="44"/>
  <c r="I27" i="44" s="1"/>
  <c r="I10" i="41"/>
  <c r="I22" i="41" s="1"/>
  <c r="I11" i="40"/>
  <c r="I27" i="40" s="1"/>
  <c r="I11" i="43"/>
  <c r="I27" i="43" s="1"/>
  <c r="I11" i="38"/>
  <c r="I27" i="38" s="1"/>
  <c r="O11" i="44"/>
  <c r="O27" i="44" s="1"/>
  <c r="O10" i="41"/>
  <c r="O22" i="41" s="1"/>
  <c r="O11" i="40"/>
  <c r="O27" i="40" s="1"/>
  <c r="O11" i="43"/>
  <c r="O27" i="43" s="1"/>
  <c r="O11" i="38"/>
  <c r="O27" i="38" s="1"/>
  <c r="Q9" i="44"/>
  <c r="Q25" i="44" s="1"/>
  <c r="Q9" i="43"/>
  <c r="Q25" i="43" s="1"/>
  <c r="Q9" i="40"/>
  <c r="Q25" i="40" s="1"/>
  <c r="Q9" i="38"/>
  <c r="Q25" i="38" s="1"/>
  <c r="N11" i="44"/>
  <c r="N27" i="44" s="1"/>
  <c r="N10" i="41"/>
  <c r="N22" i="41" s="1"/>
  <c r="N11" i="43"/>
  <c r="N27" i="43" s="1"/>
  <c r="N11" i="38"/>
  <c r="N27" i="38" s="1"/>
  <c r="N11" i="40"/>
  <c r="N27" i="40" s="1"/>
  <c r="Y9" i="44"/>
  <c r="Y25" i="44" s="1"/>
  <c r="Y9" i="43"/>
  <c r="Y25" i="43" s="1"/>
  <c r="Y9" i="40"/>
  <c r="Y25" i="40" s="1"/>
  <c r="Y9" i="38"/>
  <c r="Y25" i="38" s="1"/>
  <c r="X9" i="44"/>
  <c r="X25" i="44" s="1"/>
  <c r="X9" i="43"/>
  <c r="X25" i="43" s="1"/>
  <c r="X9" i="38"/>
  <c r="X25" i="38" s="1"/>
  <c r="X9" i="40"/>
  <c r="X25" i="40" s="1"/>
  <c r="W11" i="44"/>
  <c r="W27" i="44" s="1"/>
  <c r="W10" i="41"/>
  <c r="W22" i="41" s="1"/>
  <c r="W11" i="40"/>
  <c r="W27" i="40" s="1"/>
  <c r="W11" i="43"/>
  <c r="W27" i="43" s="1"/>
  <c r="W11" i="38"/>
  <c r="W27" i="38" s="1"/>
  <c r="G11" i="44"/>
  <c r="G27" i="44" s="1"/>
  <c r="G10" i="41"/>
  <c r="G22" i="41" s="1"/>
  <c r="G11" i="40"/>
  <c r="G27" i="40" s="1"/>
  <c r="G11" i="43"/>
  <c r="G27" i="43" s="1"/>
  <c r="G11" i="38"/>
  <c r="G27" i="38" s="1"/>
  <c r="H9" i="44"/>
  <c r="H25" i="44" s="1"/>
  <c r="H9" i="43"/>
  <c r="H25" i="43" s="1"/>
  <c r="H9" i="40"/>
  <c r="H25" i="40" s="1"/>
  <c r="H9" i="38"/>
  <c r="H25" i="38" s="1"/>
  <c r="C11" i="44"/>
  <c r="C27" i="44" s="1"/>
  <c r="C11" i="43"/>
  <c r="C27" i="43" s="1"/>
  <c r="C10" i="41"/>
  <c r="C22" i="41" s="1"/>
  <c r="C11" i="40"/>
  <c r="C27" i="40" s="1"/>
  <c r="C11" i="38"/>
  <c r="C27" i="38" s="1"/>
  <c r="C9" i="44"/>
  <c r="C25" i="44" s="1"/>
  <c r="C9" i="43"/>
  <c r="C25" i="43" s="1"/>
  <c r="C9" i="40"/>
  <c r="C25" i="40" s="1"/>
  <c r="C9" i="38"/>
  <c r="C25" i="38" s="1"/>
  <c r="B11" i="44"/>
  <c r="B27" i="44" s="1"/>
  <c r="B10" i="41"/>
  <c r="B22" i="41" s="1"/>
  <c r="B11" i="40"/>
  <c r="B27" i="40" s="1"/>
  <c r="B11" i="43"/>
  <c r="B27" i="43" s="1"/>
  <c r="B11" i="38"/>
  <c r="B27" i="38" s="1"/>
  <c r="S11" i="44"/>
  <c r="S27" i="44" s="1"/>
  <c r="S11" i="43"/>
  <c r="S27" i="43" s="1"/>
  <c r="S10" i="41"/>
  <c r="S22" i="41" s="1"/>
  <c r="S11" i="40"/>
  <c r="S27" i="40" s="1"/>
  <c r="S11" i="38"/>
  <c r="S27" i="38" s="1"/>
  <c r="V9" i="44"/>
  <c r="V25" i="44" s="1"/>
  <c r="V9" i="43"/>
  <c r="V25" i="43" s="1"/>
  <c r="V9" i="40"/>
  <c r="V25" i="40" s="1"/>
  <c r="V9" i="38"/>
  <c r="V25" i="38" s="1"/>
  <c r="U9" i="44"/>
  <c r="U25" i="44" s="1"/>
  <c r="U9" i="43"/>
  <c r="U25" i="43" s="1"/>
  <c r="U9" i="40"/>
  <c r="U25" i="40" s="1"/>
  <c r="U9" i="38"/>
  <c r="U25" i="38" s="1"/>
  <c r="R12" i="44"/>
  <c r="R28" i="44" s="1"/>
  <c r="R12" i="43"/>
  <c r="R28" i="43" s="1"/>
  <c r="R12" i="38"/>
  <c r="R28" i="38" s="1"/>
  <c r="R12" i="40"/>
  <c r="R28" i="40" s="1"/>
  <c r="T9" i="44"/>
  <c r="T25" i="44" s="1"/>
  <c r="T9" i="43"/>
  <c r="T25" i="43" s="1"/>
  <c r="T9" i="40"/>
  <c r="T25" i="40" s="1"/>
  <c r="T9" i="38"/>
  <c r="T25" i="38" s="1"/>
  <c r="Z9" i="44"/>
  <c r="Z25" i="44" s="1"/>
  <c r="Z9" i="43"/>
  <c r="Z25" i="43" s="1"/>
  <c r="Z9" i="40"/>
  <c r="Z25" i="40" s="1"/>
  <c r="Z9" i="38"/>
  <c r="Z25" i="38" s="1"/>
  <c r="B12" i="44" l="1"/>
  <c r="B28" i="44" s="1"/>
  <c r="B12" i="43"/>
  <c r="B28" i="43" s="1"/>
  <c r="B12" i="38"/>
  <c r="B28" i="38" s="1"/>
  <c r="B12" i="40"/>
  <c r="B28" i="40" s="1"/>
  <c r="Q14" i="44"/>
  <c r="Q30" i="44" s="1"/>
  <c r="Q14" i="43"/>
  <c r="Q30" i="43" s="1"/>
  <c r="Q14" i="40"/>
  <c r="Q30" i="40" s="1"/>
  <c r="Q12" i="41"/>
  <c r="Q24" i="41" s="1"/>
  <c r="Q14" i="38"/>
  <c r="Q30" i="38" s="1"/>
  <c r="W14" i="44"/>
  <c r="W30" i="44" s="1"/>
  <c r="W12" i="41"/>
  <c r="W24" i="41" s="1"/>
  <c r="W14" i="43"/>
  <c r="W30" i="43" s="1"/>
  <c r="W14" i="40"/>
  <c r="W30" i="40" s="1"/>
  <c r="W14" i="38"/>
  <c r="W30" i="38" s="1"/>
  <c r="R15" i="44"/>
  <c r="R31" i="44" s="1"/>
  <c r="R15" i="43"/>
  <c r="R31" i="43" s="1"/>
  <c r="R15" i="40"/>
  <c r="R31" i="40" s="1"/>
  <c r="R15" i="38"/>
  <c r="R31" i="38" s="1"/>
  <c r="S12" i="44"/>
  <c r="S28" i="44" s="1"/>
  <c r="S12" i="40"/>
  <c r="S28" i="40" s="1"/>
  <c r="S12" i="43"/>
  <c r="S28" i="43" s="1"/>
  <c r="S12" i="38"/>
  <c r="S28" i="38" s="1"/>
  <c r="S14" i="44"/>
  <c r="S30" i="44" s="1"/>
  <c r="S14" i="40"/>
  <c r="S30" i="40" s="1"/>
  <c r="S12" i="41"/>
  <c r="S24" i="41" s="1"/>
  <c r="S14" i="38"/>
  <c r="S30" i="38" s="1"/>
  <c r="S14" i="43"/>
  <c r="S30" i="43" s="1"/>
  <c r="U14" i="44"/>
  <c r="U30" i="44" s="1"/>
  <c r="U14" i="40"/>
  <c r="U30" i="40" s="1"/>
  <c r="U12" i="41"/>
  <c r="U24" i="41" s="1"/>
  <c r="U14" i="43"/>
  <c r="U30" i="43" s="1"/>
  <c r="U14" i="38"/>
  <c r="U30" i="38" s="1"/>
  <c r="X14" i="44"/>
  <c r="X30" i="44" s="1"/>
  <c r="X12" i="41"/>
  <c r="X24" i="41" s="1"/>
  <c r="X14" i="43"/>
  <c r="X30" i="43" s="1"/>
  <c r="X14" i="40"/>
  <c r="X30" i="40" s="1"/>
  <c r="X14" i="38"/>
  <c r="X30" i="38" s="1"/>
  <c r="Y14" i="44"/>
  <c r="Y30" i="44" s="1"/>
  <c r="Y14" i="43"/>
  <c r="Y30" i="43" s="1"/>
  <c r="Y14" i="40"/>
  <c r="Y30" i="40" s="1"/>
  <c r="Y12" i="41"/>
  <c r="Y24" i="41" s="1"/>
  <c r="Y14" i="38"/>
  <c r="Y30" i="38" s="1"/>
  <c r="U12" i="44"/>
  <c r="U28" i="44" s="1"/>
  <c r="U12" i="40"/>
  <c r="U28" i="40" s="1"/>
  <c r="U12" i="43"/>
  <c r="U28" i="43" s="1"/>
  <c r="U12" i="38"/>
  <c r="U28" i="38" s="1"/>
  <c r="V12" i="44"/>
  <c r="V28" i="44" s="1"/>
  <c r="V12" i="40"/>
  <c r="V28" i="40" s="1"/>
  <c r="V12" i="43"/>
  <c r="V28" i="43" s="1"/>
  <c r="V12" i="38"/>
  <c r="V28" i="38" s="1"/>
  <c r="E12" i="44"/>
  <c r="E28" i="44" s="1"/>
  <c r="E12" i="40"/>
  <c r="E28" i="40" s="1"/>
  <c r="E12" i="43"/>
  <c r="E28" i="43" s="1"/>
  <c r="E12" i="38"/>
  <c r="E28" i="38" s="1"/>
  <c r="C12" i="44"/>
  <c r="C28" i="44" s="1"/>
  <c r="C12" i="40"/>
  <c r="C28" i="40" s="1"/>
  <c r="C12" i="43"/>
  <c r="C28" i="43" s="1"/>
  <c r="C12" i="38"/>
  <c r="C28" i="38" s="1"/>
  <c r="D14" i="44"/>
  <c r="D30" i="44" s="1"/>
  <c r="D14" i="40"/>
  <c r="D30" i="40" s="1"/>
  <c r="D12" i="41"/>
  <c r="D24" i="41" s="1"/>
  <c r="D14" i="43"/>
  <c r="D30" i="43" s="1"/>
  <c r="D14" i="38"/>
  <c r="D30" i="38" s="1"/>
  <c r="T12" i="44"/>
  <c r="T28" i="44" s="1"/>
  <c r="T12" i="40"/>
  <c r="T28" i="40" s="1"/>
  <c r="T12" i="43"/>
  <c r="T28" i="43" s="1"/>
  <c r="T12" i="38"/>
  <c r="T28" i="38" s="1"/>
  <c r="D12" i="44"/>
  <c r="D28" i="44" s="1"/>
  <c r="D12" i="40"/>
  <c r="D28" i="40" s="1"/>
  <c r="D12" i="43"/>
  <c r="D28" i="43" s="1"/>
  <c r="D12" i="38"/>
  <c r="D28" i="38" s="1"/>
  <c r="P14" i="44"/>
  <c r="P30" i="44" s="1"/>
  <c r="P12" i="41"/>
  <c r="P24" i="41" s="1"/>
  <c r="P14" i="43"/>
  <c r="P30" i="43" s="1"/>
  <c r="P14" i="40"/>
  <c r="P30" i="40" s="1"/>
  <c r="P14" i="38"/>
  <c r="P30" i="38" s="1"/>
  <c r="N12" i="44"/>
  <c r="N28" i="44" s="1"/>
  <c r="N12" i="40"/>
  <c r="N28" i="40" s="1"/>
  <c r="N12" i="43"/>
  <c r="N28" i="43" s="1"/>
  <c r="N12" i="38"/>
  <c r="N28" i="38" s="1"/>
  <c r="V14" i="44"/>
  <c r="V30" i="44" s="1"/>
  <c r="V14" i="40"/>
  <c r="V30" i="40" s="1"/>
  <c r="V12" i="41"/>
  <c r="V24" i="41" s="1"/>
  <c r="V14" i="43"/>
  <c r="V30" i="43" s="1"/>
  <c r="V14" i="38"/>
  <c r="V30" i="38" s="1"/>
  <c r="F12" i="44"/>
  <c r="F28" i="44" s="1"/>
  <c r="F12" i="40"/>
  <c r="F28" i="40" s="1"/>
  <c r="F12" i="43"/>
  <c r="F28" i="43" s="1"/>
  <c r="F12" i="38"/>
  <c r="F28" i="38" s="1"/>
  <c r="C14" i="44"/>
  <c r="C30" i="44" s="1"/>
  <c r="C14" i="40"/>
  <c r="C30" i="40" s="1"/>
  <c r="C12" i="41"/>
  <c r="C24" i="41" s="1"/>
  <c r="C14" i="38"/>
  <c r="C30" i="38" s="1"/>
  <c r="C14" i="43"/>
  <c r="C30" i="43" s="1"/>
  <c r="H14" i="44"/>
  <c r="H30" i="44" s="1"/>
  <c r="H12" i="41"/>
  <c r="H24" i="41" s="1"/>
  <c r="H14" i="43"/>
  <c r="H30" i="43" s="1"/>
  <c r="H14" i="40"/>
  <c r="H30" i="40" s="1"/>
  <c r="H14" i="38"/>
  <c r="H30" i="38" s="1"/>
  <c r="H12" i="44"/>
  <c r="H28" i="44" s="1"/>
  <c r="H12" i="40"/>
  <c r="H28" i="40" s="1"/>
  <c r="H12" i="43"/>
  <c r="H28" i="43" s="1"/>
  <c r="H12" i="38"/>
  <c r="H28" i="38" s="1"/>
  <c r="P12" i="44"/>
  <c r="P28" i="44" s="1"/>
  <c r="P12" i="40"/>
  <c r="P28" i="40" s="1"/>
  <c r="P12" i="43"/>
  <c r="P28" i="43" s="1"/>
  <c r="P12" i="38"/>
  <c r="P28" i="38" s="1"/>
  <c r="O12" i="44"/>
  <c r="O28" i="44" s="1"/>
  <c r="O12" i="40"/>
  <c r="O28" i="40" s="1"/>
  <c r="O12" i="43"/>
  <c r="O28" i="43" s="1"/>
  <c r="O12" i="38"/>
  <c r="O28" i="38" s="1"/>
  <c r="K12" i="44"/>
  <c r="K28" i="44" s="1"/>
  <c r="K12" i="40"/>
  <c r="K28" i="40" s="1"/>
  <c r="K12" i="43"/>
  <c r="K28" i="43" s="1"/>
  <c r="K12" i="38"/>
  <c r="K28" i="38" s="1"/>
  <c r="L12" i="44"/>
  <c r="L28" i="44" s="1"/>
  <c r="L12" i="40"/>
  <c r="L28" i="40" s="1"/>
  <c r="L12" i="43"/>
  <c r="L28" i="43" s="1"/>
  <c r="L12" i="38"/>
  <c r="L28" i="38" s="1"/>
  <c r="Q12" i="44"/>
  <c r="Q28" i="44" s="1"/>
  <c r="Q12" i="43"/>
  <c r="Q28" i="43" s="1"/>
  <c r="Q12" i="40"/>
  <c r="Q28" i="40" s="1"/>
  <c r="Q12" i="38"/>
  <c r="Q28" i="38" s="1"/>
  <c r="M12" i="44"/>
  <c r="M28" i="44" s="1"/>
  <c r="M12" i="40"/>
  <c r="M28" i="40" s="1"/>
  <c r="M12" i="43"/>
  <c r="M28" i="43" s="1"/>
  <c r="M12" i="38"/>
  <c r="M28" i="38" s="1"/>
  <c r="W12" i="44"/>
  <c r="W28" i="44" s="1"/>
  <c r="W12" i="40"/>
  <c r="W28" i="40" s="1"/>
  <c r="W12" i="43"/>
  <c r="W28" i="43" s="1"/>
  <c r="W12" i="38"/>
  <c r="W28" i="38" s="1"/>
  <c r="T14" i="44"/>
  <c r="T30" i="44" s="1"/>
  <c r="T14" i="40"/>
  <c r="T30" i="40" s="1"/>
  <c r="T12" i="41"/>
  <c r="T24" i="41" s="1"/>
  <c r="T14" i="43"/>
  <c r="T30" i="43" s="1"/>
  <c r="T14" i="38"/>
  <c r="T30" i="38" s="1"/>
  <c r="K14" i="44"/>
  <c r="K30" i="44" s="1"/>
  <c r="K14" i="40"/>
  <c r="K30" i="40" s="1"/>
  <c r="K12" i="41"/>
  <c r="K24" i="41" s="1"/>
  <c r="K14" i="38"/>
  <c r="K30" i="38" s="1"/>
  <c r="K14" i="43"/>
  <c r="K30" i="43" s="1"/>
  <c r="I14" i="44"/>
  <c r="I30" i="44" s="1"/>
  <c r="I14" i="43"/>
  <c r="I30" i="43" s="1"/>
  <c r="I14" i="40"/>
  <c r="I30" i="40" s="1"/>
  <c r="I12" i="41"/>
  <c r="I24" i="41" s="1"/>
  <c r="I14" i="38"/>
  <c r="I30" i="38" s="1"/>
  <c r="Z14" i="44"/>
  <c r="Z30" i="44" s="1"/>
  <c r="Z14" i="43"/>
  <c r="Z30" i="43" s="1"/>
  <c r="Z14" i="40"/>
  <c r="Z30" i="40" s="1"/>
  <c r="Z14" i="38"/>
  <c r="Z30" i="38" s="1"/>
  <c r="Z12" i="41"/>
  <c r="Z24" i="41" s="1"/>
  <c r="L14" i="44"/>
  <c r="L30" i="44" s="1"/>
  <c r="L14" i="40"/>
  <c r="L30" i="40" s="1"/>
  <c r="L12" i="41"/>
  <c r="L24" i="41" s="1"/>
  <c r="L14" i="43"/>
  <c r="L30" i="43" s="1"/>
  <c r="L14" i="38"/>
  <c r="L30" i="38" s="1"/>
  <c r="G14" i="44"/>
  <c r="G30" i="44" s="1"/>
  <c r="G12" i="41"/>
  <c r="G24" i="41" s="1"/>
  <c r="G14" i="43"/>
  <c r="G30" i="43" s="1"/>
  <c r="G14" i="40"/>
  <c r="G30" i="40" s="1"/>
  <c r="G14" i="38"/>
  <c r="G30" i="38" s="1"/>
  <c r="F14" i="44"/>
  <c r="F30" i="44" s="1"/>
  <c r="F14" i="40"/>
  <c r="F30" i="40" s="1"/>
  <c r="F12" i="41"/>
  <c r="F24" i="41" s="1"/>
  <c r="F14" i="43"/>
  <c r="F30" i="43" s="1"/>
  <c r="F14" i="38"/>
  <c r="F30" i="38" s="1"/>
  <c r="I12" i="44"/>
  <c r="I28" i="44" s="1"/>
  <c r="I12" i="43"/>
  <c r="I28" i="43" s="1"/>
  <c r="I12" i="40"/>
  <c r="I28" i="40" s="1"/>
  <c r="I12" i="38"/>
  <c r="I28" i="38" s="1"/>
  <c r="X12" i="44"/>
  <c r="X28" i="44" s="1"/>
  <c r="X12" i="40"/>
  <c r="X28" i="40" s="1"/>
  <c r="X12" i="43"/>
  <c r="X28" i="43" s="1"/>
  <c r="X12" i="38"/>
  <c r="X28" i="38" s="1"/>
  <c r="B14" i="44"/>
  <c r="B30" i="44" s="1"/>
  <c r="B14" i="40"/>
  <c r="B30" i="40" s="1"/>
  <c r="B14" i="43"/>
  <c r="B30" i="43" s="1"/>
  <c r="B12" i="41"/>
  <c r="B24" i="41" s="1"/>
  <c r="B14" i="38"/>
  <c r="B30" i="38" s="1"/>
  <c r="G12" i="44"/>
  <c r="G28" i="44" s="1"/>
  <c r="G12" i="40"/>
  <c r="G28" i="40" s="1"/>
  <c r="G12" i="43"/>
  <c r="G28" i="43" s="1"/>
  <c r="G12" i="38"/>
  <c r="G28" i="38" s="1"/>
  <c r="N14" i="44"/>
  <c r="N30" i="44" s="1"/>
  <c r="N14" i="40"/>
  <c r="N30" i="40" s="1"/>
  <c r="N12" i="41"/>
  <c r="N24" i="41" s="1"/>
  <c r="N14" i="43"/>
  <c r="N30" i="43" s="1"/>
  <c r="N14" i="38"/>
  <c r="N30" i="38" s="1"/>
  <c r="O14" i="44"/>
  <c r="O30" i="44" s="1"/>
  <c r="O12" i="41"/>
  <c r="O24" i="41" s="1"/>
  <c r="O14" i="43"/>
  <c r="O30" i="43" s="1"/>
  <c r="O14" i="40"/>
  <c r="O30" i="40" s="1"/>
  <c r="O14" i="38"/>
  <c r="O30" i="38" s="1"/>
  <c r="M14" i="44"/>
  <c r="M30" i="44" s="1"/>
  <c r="M14" i="40"/>
  <c r="M30" i="40" s="1"/>
  <c r="M12" i="41"/>
  <c r="M24" i="41" s="1"/>
  <c r="M14" i="43"/>
  <c r="M30" i="43" s="1"/>
  <c r="M14" i="38"/>
  <c r="M30" i="38" s="1"/>
  <c r="Y12" i="44"/>
  <c r="Y28" i="44" s="1"/>
  <c r="Y12" i="43"/>
  <c r="Y28" i="43" s="1"/>
  <c r="Y12" i="40"/>
  <c r="Y28" i="40" s="1"/>
  <c r="Y12" i="38"/>
  <c r="Y28" i="38" s="1"/>
  <c r="Z12" i="44"/>
  <c r="Z28" i="44" s="1"/>
  <c r="Z12" i="43"/>
  <c r="Z28" i="43" s="1"/>
  <c r="Z12" i="40"/>
  <c r="Z28" i="40" s="1"/>
  <c r="Z12" i="38"/>
  <c r="Z28" i="38" s="1"/>
  <c r="J14" i="44"/>
  <c r="J30" i="44" s="1"/>
  <c r="J14" i="40"/>
  <c r="J30" i="40" s="1"/>
  <c r="J14" i="43"/>
  <c r="J30" i="43" s="1"/>
  <c r="J12" i="41"/>
  <c r="J24" i="41" s="1"/>
  <c r="J14" i="38"/>
  <c r="J30" i="38" s="1"/>
  <c r="E14" i="44"/>
  <c r="E30" i="44" s="1"/>
  <c r="E14" i="40"/>
  <c r="E30" i="40" s="1"/>
  <c r="E12" i="41"/>
  <c r="E24" i="41" s="1"/>
  <c r="E14" i="43"/>
  <c r="E30" i="43" s="1"/>
  <c r="E14" i="38"/>
  <c r="E30" i="38" s="1"/>
  <c r="J12" i="44"/>
  <c r="J28" i="44" s="1"/>
  <c r="J12" i="43"/>
  <c r="J28" i="43" s="1"/>
  <c r="J12" i="38"/>
  <c r="J28" i="38" s="1"/>
  <c r="J12" i="40"/>
  <c r="J28" i="40" s="1"/>
  <c r="R17" i="44"/>
  <c r="R33" i="44" s="1"/>
  <c r="R17" i="40"/>
  <c r="R33" i="40" s="1"/>
  <c r="R17" i="43"/>
  <c r="R33" i="43" s="1"/>
  <c r="R14" i="41"/>
  <c r="R26" i="41" s="1"/>
  <c r="R17" i="38"/>
  <c r="R33" i="38" s="1"/>
  <c r="L15" i="44" l="1"/>
  <c r="L31" i="44" s="1"/>
  <c r="L15" i="40"/>
  <c r="L31" i="40" s="1"/>
  <c r="L15" i="43"/>
  <c r="L31" i="43" s="1"/>
  <c r="L15" i="38"/>
  <c r="L31" i="38" s="1"/>
  <c r="K15" i="44"/>
  <c r="K31" i="44" s="1"/>
  <c r="K15" i="40"/>
  <c r="K31" i="40" s="1"/>
  <c r="K15" i="43"/>
  <c r="K31" i="43" s="1"/>
  <c r="K15" i="38"/>
  <c r="K31" i="38" s="1"/>
  <c r="P17" i="44"/>
  <c r="P33" i="44" s="1"/>
  <c r="P17" i="43"/>
  <c r="P33" i="43" s="1"/>
  <c r="P17" i="40"/>
  <c r="P33" i="40" s="1"/>
  <c r="P14" i="41"/>
  <c r="P26" i="41" s="1"/>
  <c r="P17" i="38"/>
  <c r="P33" i="38" s="1"/>
  <c r="W17" i="44"/>
  <c r="W33" i="44" s="1"/>
  <c r="W17" i="43"/>
  <c r="W33" i="43" s="1"/>
  <c r="W17" i="40"/>
  <c r="W33" i="40" s="1"/>
  <c r="W14" i="41"/>
  <c r="W26" i="41" s="1"/>
  <c r="W17" i="38"/>
  <c r="W33" i="38" s="1"/>
  <c r="H15" i="44"/>
  <c r="H31" i="44" s="1"/>
  <c r="H15" i="43"/>
  <c r="H31" i="43" s="1"/>
  <c r="H15" i="40"/>
  <c r="H31" i="40" s="1"/>
  <c r="H15" i="38"/>
  <c r="H31" i="38" s="1"/>
  <c r="C15" i="44"/>
  <c r="C31" i="44" s="1"/>
  <c r="C15" i="40"/>
  <c r="C31" i="40" s="1"/>
  <c r="C15" i="43"/>
  <c r="C31" i="43" s="1"/>
  <c r="C15" i="38"/>
  <c r="C31" i="38" s="1"/>
  <c r="K17" i="44"/>
  <c r="K33" i="44" s="1"/>
  <c r="K17" i="43"/>
  <c r="K33" i="43" s="1"/>
  <c r="K14" i="41"/>
  <c r="K26" i="41" s="1"/>
  <c r="K17" i="40"/>
  <c r="K33" i="40" s="1"/>
  <c r="K17" i="38"/>
  <c r="K33" i="38" s="1"/>
  <c r="Q17" i="44"/>
  <c r="Q33" i="44" s="1"/>
  <c r="Q17" i="40"/>
  <c r="Q33" i="40" s="1"/>
  <c r="Q17" i="43"/>
  <c r="Q33" i="43" s="1"/>
  <c r="Q14" i="41"/>
  <c r="Q26" i="41" s="1"/>
  <c r="Q17" i="38"/>
  <c r="Q33" i="38" s="1"/>
  <c r="N17" i="44"/>
  <c r="N33" i="44" s="1"/>
  <c r="N14" i="41"/>
  <c r="N26" i="41" s="1"/>
  <c r="N17" i="40"/>
  <c r="N33" i="40" s="1"/>
  <c r="N17" i="43"/>
  <c r="N33" i="43" s="1"/>
  <c r="N17" i="38"/>
  <c r="N33" i="38" s="1"/>
  <c r="T17" i="44"/>
  <c r="T33" i="44" s="1"/>
  <c r="T14" i="41"/>
  <c r="T26" i="41" s="1"/>
  <c r="T17" i="43"/>
  <c r="T33" i="43" s="1"/>
  <c r="T17" i="40"/>
  <c r="T33" i="40" s="1"/>
  <c r="T17" i="38"/>
  <c r="T33" i="38" s="1"/>
  <c r="Y15" i="44"/>
  <c r="Y31" i="44" s="1"/>
  <c r="Y15" i="43"/>
  <c r="Y31" i="43" s="1"/>
  <c r="Y15" i="40"/>
  <c r="Y31" i="40" s="1"/>
  <c r="Y15" i="38"/>
  <c r="Y31" i="38" s="1"/>
  <c r="X15" i="44"/>
  <c r="X31" i="44" s="1"/>
  <c r="X15" i="43"/>
  <c r="X31" i="43" s="1"/>
  <c r="X15" i="40"/>
  <c r="X31" i="40" s="1"/>
  <c r="X15" i="38"/>
  <c r="X31" i="38" s="1"/>
  <c r="N15" i="44"/>
  <c r="N31" i="44" s="1"/>
  <c r="N15" i="43"/>
  <c r="N31" i="43" s="1"/>
  <c r="N15" i="38"/>
  <c r="N31" i="38" s="1"/>
  <c r="N15" i="40"/>
  <c r="N31" i="40" s="1"/>
  <c r="Z15" i="44"/>
  <c r="Z31" i="44" s="1"/>
  <c r="Z15" i="43"/>
  <c r="Z31" i="43" s="1"/>
  <c r="Z15" i="40"/>
  <c r="Z31" i="40" s="1"/>
  <c r="Z15" i="38"/>
  <c r="Z31" i="38" s="1"/>
  <c r="S15" i="44"/>
  <c r="S31" i="44" s="1"/>
  <c r="S15" i="43"/>
  <c r="S31" i="43" s="1"/>
  <c r="S15" i="40"/>
  <c r="S31" i="40" s="1"/>
  <c r="S15" i="38"/>
  <c r="S31" i="38" s="1"/>
  <c r="J17" i="44"/>
  <c r="J33" i="44" s="1"/>
  <c r="J17" i="40"/>
  <c r="J33" i="40" s="1"/>
  <c r="J17" i="43"/>
  <c r="J33" i="43" s="1"/>
  <c r="J14" i="41"/>
  <c r="J26" i="41" s="1"/>
  <c r="J17" i="38"/>
  <c r="J33" i="38" s="1"/>
  <c r="E17" i="44"/>
  <c r="E33" i="44" s="1"/>
  <c r="E14" i="41"/>
  <c r="E26" i="41" s="1"/>
  <c r="E17" i="40"/>
  <c r="E33" i="40" s="1"/>
  <c r="E17" i="43"/>
  <c r="E33" i="43" s="1"/>
  <c r="E17" i="38"/>
  <c r="E33" i="38" s="1"/>
  <c r="F17" i="44"/>
  <c r="F33" i="44" s="1"/>
  <c r="F14" i="41"/>
  <c r="F26" i="41" s="1"/>
  <c r="F17" i="40"/>
  <c r="F33" i="40" s="1"/>
  <c r="F17" i="43"/>
  <c r="F33" i="43" s="1"/>
  <c r="F17" i="38"/>
  <c r="F33" i="38" s="1"/>
  <c r="C17" i="44"/>
  <c r="C33" i="44" s="1"/>
  <c r="C17" i="43"/>
  <c r="C33" i="43" s="1"/>
  <c r="C14" i="41"/>
  <c r="C26" i="41" s="1"/>
  <c r="C17" i="40"/>
  <c r="C33" i="40" s="1"/>
  <c r="C17" i="38"/>
  <c r="C33" i="38" s="1"/>
  <c r="D15" i="44"/>
  <c r="D31" i="44" s="1"/>
  <c r="D15" i="40"/>
  <c r="D31" i="40" s="1"/>
  <c r="D15" i="43"/>
  <c r="D31" i="43" s="1"/>
  <c r="D15" i="38"/>
  <c r="D31" i="38" s="1"/>
  <c r="L17" i="44"/>
  <c r="L33" i="44" s="1"/>
  <c r="L17" i="43"/>
  <c r="L33" i="43" s="1"/>
  <c r="L14" i="41"/>
  <c r="L26" i="41" s="1"/>
  <c r="L17" i="38"/>
  <c r="L33" i="38" s="1"/>
  <c r="L17" i="40"/>
  <c r="L33" i="40" s="1"/>
  <c r="I17" i="44"/>
  <c r="I33" i="44" s="1"/>
  <c r="I17" i="40"/>
  <c r="I33" i="40" s="1"/>
  <c r="I17" i="43"/>
  <c r="I33" i="43" s="1"/>
  <c r="I14" i="41"/>
  <c r="I26" i="41" s="1"/>
  <c r="I17" i="38"/>
  <c r="I33" i="38" s="1"/>
  <c r="M17" i="44"/>
  <c r="M33" i="44" s="1"/>
  <c r="M17" i="43"/>
  <c r="M33" i="43" s="1"/>
  <c r="M14" i="41"/>
  <c r="M26" i="41" s="1"/>
  <c r="M17" i="40"/>
  <c r="M33" i="40" s="1"/>
  <c r="M17" i="38"/>
  <c r="M33" i="38" s="1"/>
  <c r="M15" i="44"/>
  <c r="M31" i="44" s="1"/>
  <c r="M15" i="43"/>
  <c r="M31" i="43" s="1"/>
  <c r="M15" i="40"/>
  <c r="M31" i="40" s="1"/>
  <c r="M15" i="38"/>
  <c r="M31" i="38" s="1"/>
  <c r="V17" i="44"/>
  <c r="V33" i="44" s="1"/>
  <c r="V14" i="41"/>
  <c r="V26" i="41" s="1"/>
  <c r="V17" i="43"/>
  <c r="V33" i="43" s="1"/>
  <c r="V17" i="40"/>
  <c r="V33" i="40" s="1"/>
  <c r="V17" i="38"/>
  <c r="V33" i="38" s="1"/>
  <c r="U17" i="44"/>
  <c r="U33" i="44" s="1"/>
  <c r="U14" i="41"/>
  <c r="U26" i="41" s="1"/>
  <c r="U17" i="43"/>
  <c r="U33" i="43" s="1"/>
  <c r="U17" i="40"/>
  <c r="U33" i="40" s="1"/>
  <c r="U17" i="38"/>
  <c r="U33" i="38" s="1"/>
  <c r="E15" i="44"/>
  <c r="E31" i="44" s="1"/>
  <c r="E15" i="43"/>
  <c r="E31" i="43" s="1"/>
  <c r="E15" i="40"/>
  <c r="E31" i="40" s="1"/>
  <c r="E15" i="38"/>
  <c r="E31" i="38" s="1"/>
  <c r="G15" i="44"/>
  <c r="G31" i="44" s="1"/>
  <c r="G15" i="43"/>
  <c r="G31" i="43" s="1"/>
  <c r="G15" i="40"/>
  <c r="G31" i="40" s="1"/>
  <c r="G15" i="38"/>
  <c r="G31" i="38" s="1"/>
  <c r="G17" i="44"/>
  <c r="G33" i="44" s="1"/>
  <c r="G17" i="40"/>
  <c r="G33" i="40" s="1"/>
  <c r="G17" i="43"/>
  <c r="G33" i="43" s="1"/>
  <c r="G14" i="41"/>
  <c r="G26" i="41" s="1"/>
  <c r="G17" i="38"/>
  <c r="G33" i="38" s="1"/>
  <c r="B17" i="44"/>
  <c r="B33" i="44" s="1"/>
  <c r="B17" i="40"/>
  <c r="B33" i="40" s="1"/>
  <c r="B17" i="43"/>
  <c r="B33" i="43" s="1"/>
  <c r="B14" i="41"/>
  <c r="B26" i="41" s="1"/>
  <c r="B17" i="38"/>
  <c r="B33" i="38" s="1"/>
  <c r="O15" i="44"/>
  <c r="O31" i="44" s="1"/>
  <c r="O15" i="43"/>
  <c r="O31" i="43" s="1"/>
  <c r="O15" i="40"/>
  <c r="O31" i="40" s="1"/>
  <c r="O15" i="38"/>
  <c r="O31" i="38" s="1"/>
  <c r="J15" i="44"/>
  <c r="J31" i="44" s="1"/>
  <c r="J15" i="43"/>
  <c r="J31" i="43" s="1"/>
  <c r="J15" i="40"/>
  <c r="J31" i="40" s="1"/>
  <c r="J15" i="38"/>
  <c r="J31" i="38" s="1"/>
  <c r="P15" i="44"/>
  <c r="P31" i="44" s="1"/>
  <c r="P15" i="43"/>
  <c r="P31" i="43" s="1"/>
  <c r="P15" i="40"/>
  <c r="P31" i="40" s="1"/>
  <c r="P15" i="38"/>
  <c r="P31" i="38" s="1"/>
  <c r="Q15" i="44"/>
  <c r="Q31" i="44" s="1"/>
  <c r="Q15" i="43"/>
  <c r="Q31" i="43" s="1"/>
  <c r="Q15" i="40"/>
  <c r="Q31" i="40" s="1"/>
  <c r="Q15" i="38"/>
  <c r="Q31" i="38" s="1"/>
  <c r="R18" i="44"/>
  <c r="R34" i="44" s="1"/>
  <c r="R18" i="43"/>
  <c r="R34" i="43" s="1"/>
  <c r="R18" i="40"/>
  <c r="R34" i="40" s="1"/>
  <c r="R18" i="38"/>
  <c r="R34" i="38" s="1"/>
  <c r="T15" i="44"/>
  <c r="T31" i="44" s="1"/>
  <c r="T15" i="40"/>
  <c r="T31" i="40" s="1"/>
  <c r="T15" i="43"/>
  <c r="T31" i="43" s="1"/>
  <c r="T15" i="38"/>
  <c r="T31" i="38" s="1"/>
  <c r="Y17" i="44"/>
  <c r="Y33" i="44" s="1"/>
  <c r="Y17" i="40"/>
  <c r="Y33" i="40" s="1"/>
  <c r="Y14" i="41"/>
  <c r="Y26" i="41" s="1"/>
  <c r="Y17" i="43"/>
  <c r="Y33" i="43" s="1"/>
  <c r="Y17" i="38"/>
  <c r="Y33" i="38" s="1"/>
  <c r="X17" i="44"/>
  <c r="X33" i="44" s="1"/>
  <c r="X17" i="43"/>
  <c r="X33" i="43" s="1"/>
  <c r="X17" i="40"/>
  <c r="X33" i="40" s="1"/>
  <c r="X14" i="41"/>
  <c r="X26" i="41" s="1"/>
  <c r="X17" i="38"/>
  <c r="X33" i="38" s="1"/>
  <c r="V15" i="44"/>
  <c r="V31" i="44" s="1"/>
  <c r="V15" i="43"/>
  <c r="V31" i="43" s="1"/>
  <c r="V15" i="38"/>
  <c r="V31" i="38" s="1"/>
  <c r="V15" i="40"/>
  <c r="V31" i="40" s="1"/>
  <c r="Z17" i="44"/>
  <c r="Z33" i="44" s="1"/>
  <c r="Z17" i="40"/>
  <c r="Z33" i="40" s="1"/>
  <c r="Z14" i="41"/>
  <c r="Z26" i="41" s="1"/>
  <c r="Z17" i="38"/>
  <c r="Z33" i="38" s="1"/>
  <c r="Z17" i="43"/>
  <c r="Z33" i="43" s="1"/>
  <c r="H17" i="44"/>
  <c r="H33" i="44" s="1"/>
  <c r="H17" i="43"/>
  <c r="H33" i="43" s="1"/>
  <c r="H17" i="40"/>
  <c r="H33" i="40" s="1"/>
  <c r="H14" i="41"/>
  <c r="H26" i="41" s="1"/>
  <c r="H17" i="38"/>
  <c r="H33" i="38" s="1"/>
  <c r="F15" i="44"/>
  <c r="F31" i="44" s="1"/>
  <c r="F15" i="43"/>
  <c r="F31" i="43" s="1"/>
  <c r="F15" i="38"/>
  <c r="F31" i="38" s="1"/>
  <c r="F15" i="40"/>
  <c r="F31" i="40" s="1"/>
  <c r="D17" i="44"/>
  <c r="D33" i="44" s="1"/>
  <c r="D14" i="41"/>
  <c r="D26" i="41" s="1"/>
  <c r="D17" i="43"/>
  <c r="D33" i="43" s="1"/>
  <c r="D17" i="40"/>
  <c r="D33" i="40" s="1"/>
  <c r="D17" i="38"/>
  <c r="D33" i="38" s="1"/>
  <c r="B15" i="44"/>
  <c r="B31" i="44" s="1"/>
  <c r="B15" i="40"/>
  <c r="B31" i="40" s="1"/>
  <c r="B15" i="43"/>
  <c r="B31" i="43" s="1"/>
  <c r="B15" i="38"/>
  <c r="B31" i="38" s="1"/>
  <c r="I15" i="44"/>
  <c r="I31" i="44" s="1"/>
  <c r="I15" i="43"/>
  <c r="I31" i="43" s="1"/>
  <c r="I15" i="40"/>
  <c r="I31" i="40" s="1"/>
  <c r="I15" i="38"/>
  <c r="I31" i="38" s="1"/>
  <c r="O17" i="44"/>
  <c r="O33" i="44" s="1"/>
  <c r="O17" i="40"/>
  <c r="O33" i="40" s="1"/>
  <c r="O14" i="41"/>
  <c r="O26" i="41" s="1"/>
  <c r="O17" i="43"/>
  <c r="O33" i="43" s="1"/>
  <c r="O17" i="38"/>
  <c r="O33" i="38" s="1"/>
  <c r="U15" i="44"/>
  <c r="U31" i="44" s="1"/>
  <c r="U15" i="40"/>
  <c r="U31" i="40" s="1"/>
  <c r="U15" i="43"/>
  <c r="U31" i="43" s="1"/>
  <c r="U15" i="38"/>
  <c r="U31" i="38" s="1"/>
  <c r="S17" i="44"/>
  <c r="S33" i="44" s="1"/>
  <c r="S17" i="43"/>
  <c r="S33" i="43" s="1"/>
  <c r="S14" i="41"/>
  <c r="S26" i="41" s="1"/>
  <c r="S17" i="40"/>
  <c r="S33" i="40" s="1"/>
  <c r="S17" i="38"/>
  <c r="S33" i="38" s="1"/>
  <c r="W15" i="44"/>
  <c r="W31" i="44" s="1"/>
  <c r="W15" i="43"/>
  <c r="W31" i="43" s="1"/>
  <c r="W15" i="40"/>
  <c r="W31" i="40" s="1"/>
  <c r="W15" i="38"/>
  <c r="W31" i="38" s="1"/>
  <c r="J18" i="44" l="1"/>
  <c r="J34" i="44" s="1"/>
  <c r="J18" i="43"/>
  <c r="J34" i="43" s="1"/>
  <c r="J18" i="40"/>
  <c r="J34" i="40" s="1"/>
  <c r="J18" i="38"/>
  <c r="J34" i="38" s="1"/>
  <c r="Q18" i="44"/>
  <c r="Q34" i="44" s="1"/>
  <c r="Q18" i="43"/>
  <c r="Q34" i="43" s="1"/>
  <c r="Q18" i="40"/>
  <c r="Q34" i="40" s="1"/>
  <c r="Q18" i="38"/>
  <c r="Q34" i="38" s="1"/>
  <c r="S18" i="44"/>
  <c r="S34" i="44" s="1"/>
  <c r="S18" i="43"/>
  <c r="S34" i="43" s="1"/>
  <c r="S18" i="40"/>
  <c r="S34" i="40" s="1"/>
  <c r="S18" i="38"/>
  <c r="S34" i="38" s="1"/>
  <c r="T18" i="44"/>
  <c r="T34" i="44" s="1"/>
  <c r="T18" i="43"/>
  <c r="T34" i="43" s="1"/>
  <c r="T18" i="40"/>
  <c r="T34" i="40" s="1"/>
  <c r="T18" i="38"/>
  <c r="T34" i="38" s="1"/>
  <c r="G18" i="44"/>
  <c r="G34" i="44" s="1"/>
  <c r="G18" i="43"/>
  <c r="G34" i="43" s="1"/>
  <c r="G18" i="40"/>
  <c r="G34" i="40" s="1"/>
  <c r="G18" i="38"/>
  <c r="G34" i="38" s="1"/>
  <c r="F18" i="44"/>
  <c r="F34" i="44" s="1"/>
  <c r="F18" i="43"/>
  <c r="F34" i="43" s="1"/>
  <c r="F18" i="40"/>
  <c r="F34" i="40" s="1"/>
  <c r="F18" i="38"/>
  <c r="F34" i="38" s="1"/>
  <c r="E18" i="44"/>
  <c r="E34" i="44" s="1"/>
  <c r="E18" i="43"/>
  <c r="E34" i="43" s="1"/>
  <c r="E18" i="40"/>
  <c r="E34" i="40" s="1"/>
  <c r="E18" i="38"/>
  <c r="E34" i="38" s="1"/>
  <c r="I18" i="44"/>
  <c r="I34" i="44" s="1"/>
  <c r="I18" i="43"/>
  <c r="I34" i="43" s="1"/>
  <c r="I18" i="40"/>
  <c r="I34" i="40" s="1"/>
  <c r="I18" i="38"/>
  <c r="I34" i="38" s="1"/>
  <c r="Z18" i="44"/>
  <c r="Z34" i="44" s="1"/>
  <c r="Z18" i="43"/>
  <c r="Z34" i="43" s="1"/>
  <c r="Z18" i="38"/>
  <c r="Z34" i="38" s="1"/>
  <c r="Z18" i="40"/>
  <c r="Z34" i="40" s="1"/>
  <c r="D18" i="44"/>
  <c r="D34" i="44" s="1"/>
  <c r="D18" i="43"/>
  <c r="D34" i="43" s="1"/>
  <c r="D18" i="40"/>
  <c r="D34" i="40" s="1"/>
  <c r="D18" i="38"/>
  <c r="D34" i="38" s="1"/>
  <c r="N18" i="44"/>
  <c r="N34" i="44" s="1"/>
  <c r="N18" i="40"/>
  <c r="N34" i="40" s="1"/>
  <c r="N18" i="43"/>
  <c r="N34" i="43" s="1"/>
  <c r="N18" i="38"/>
  <c r="N34" i="38" s="1"/>
  <c r="X18" i="44"/>
  <c r="X34" i="44" s="1"/>
  <c r="X18" i="40"/>
  <c r="X34" i="40" s="1"/>
  <c r="X18" i="43"/>
  <c r="X34" i="43" s="1"/>
  <c r="X18" i="38"/>
  <c r="X34" i="38" s="1"/>
  <c r="W18" i="44"/>
  <c r="W34" i="44" s="1"/>
  <c r="W18" i="43"/>
  <c r="W34" i="43" s="1"/>
  <c r="W18" i="40"/>
  <c r="W34" i="40" s="1"/>
  <c r="W18" i="38"/>
  <c r="W34" i="38" s="1"/>
  <c r="B18" i="44"/>
  <c r="B34" i="44" s="1"/>
  <c r="B18" i="43"/>
  <c r="B34" i="43" s="1"/>
  <c r="B18" i="40"/>
  <c r="B34" i="40" s="1"/>
  <c r="B18" i="38"/>
  <c r="B34" i="38" s="1"/>
  <c r="P18" i="44"/>
  <c r="P34" i="44" s="1"/>
  <c r="P18" i="40"/>
  <c r="P34" i="40" s="1"/>
  <c r="P18" i="43"/>
  <c r="P34" i="43" s="1"/>
  <c r="P18" i="38"/>
  <c r="P34" i="38" s="1"/>
  <c r="L18" i="44"/>
  <c r="L34" i="44" s="1"/>
  <c r="L18" i="40"/>
  <c r="L34" i="40" s="1"/>
  <c r="L18" i="38"/>
  <c r="L34" i="38" s="1"/>
  <c r="L18" i="43"/>
  <c r="L34" i="43" s="1"/>
  <c r="M18" i="44"/>
  <c r="M34" i="44" s="1"/>
  <c r="M18" i="40"/>
  <c r="M34" i="40" s="1"/>
  <c r="M18" i="43"/>
  <c r="M34" i="43" s="1"/>
  <c r="M18" i="38"/>
  <c r="M34" i="38" s="1"/>
  <c r="O18" i="44"/>
  <c r="O34" i="44" s="1"/>
  <c r="O18" i="43"/>
  <c r="O34" i="43" s="1"/>
  <c r="O18" i="40"/>
  <c r="O34" i="40" s="1"/>
  <c r="O18" i="38"/>
  <c r="O34" i="38" s="1"/>
  <c r="Y18" i="44"/>
  <c r="Y34" i="44" s="1"/>
  <c r="Y18" i="43"/>
  <c r="Y34" i="43" s="1"/>
  <c r="Y18" i="40"/>
  <c r="Y34" i="40" s="1"/>
  <c r="Y18" i="38"/>
  <c r="Y34" i="38" s="1"/>
  <c r="V18" i="44"/>
  <c r="V34" i="44" s="1"/>
  <c r="V18" i="40"/>
  <c r="V34" i="40" s="1"/>
  <c r="V18" i="38"/>
  <c r="V34" i="38" s="1"/>
  <c r="V18" i="43"/>
  <c r="V34" i="43" s="1"/>
  <c r="H18" i="44"/>
  <c r="H34" i="44" s="1"/>
  <c r="H18" i="40"/>
  <c r="H34" i="40" s="1"/>
  <c r="H18" i="43"/>
  <c r="H34" i="43" s="1"/>
  <c r="H18" i="38"/>
  <c r="H34" i="38" s="1"/>
  <c r="C18" i="44"/>
  <c r="C34" i="44" s="1"/>
  <c r="C18" i="43"/>
  <c r="C34" i="43" s="1"/>
  <c r="C18" i="40"/>
  <c r="C34" i="40" s="1"/>
  <c r="C18" i="38"/>
  <c r="C34" i="38" s="1"/>
  <c r="K18" i="44"/>
  <c r="K34" i="44" s="1"/>
  <c r="K18" i="40"/>
  <c r="K34" i="40" s="1"/>
  <c r="K18" i="43"/>
  <c r="K34" i="43" s="1"/>
  <c r="K18" i="38"/>
  <c r="K34" i="38" s="1"/>
  <c r="U18" i="44"/>
  <c r="U34" i="44" s="1"/>
  <c r="U18" i="40"/>
  <c r="U34" i="40" s="1"/>
  <c r="U18" i="43"/>
  <c r="U34" i="43" s="1"/>
  <c r="U18" i="38"/>
  <c r="U34" i="38" s="1"/>
</calcChain>
</file>

<file path=xl/sharedStrings.xml><?xml version="1.0" encoding="utf-8"?>
<sst xmlns="http://schemas.openxmlformats.org/spreadsheetml/2006/main" count="2249" uniqueCount="207">
  <si>
    <t>C завтраками/ Bed and breakfast</t>
  </si>
  <si>
    <t>Открытые тарифы/ Open rates</t>
  </si>
  <si>
    <t>Нетто тарифы/ Net rates</t>
  </si>
  <si>
    <t>В стоимость включено/ Rates include:</t>
  </si>
  <si>
    <t>Бесплатный беспроводной интернет на всей территории отеля/ Wi-Fi;</t>
  </si>
  <si>
    <t>Чай/кофе, вода в номера/tea and coffee in the room;</t>
  </si>
  <si>
    <t>Подъем до уровня +960 м./ Free of charge access to a cable car "Krasnaya Polyana" К-1  (Polyana 540 - Polyana 960);</t>
  </si>
  <si>
    <t>НДС 20% (в рублях) за номер в сутки/ VAT 20%</t>
  </si>
  <si>
    <t>Условия аннуляции/ Cancellation policy:</t>
  </si>
  <si>
    <t>Люкс/ Suite</t>
  </si>
  <si>
    <t>Тариф "C завтраками"/ "Bed and breakfast" rates</t>
  </si>
  <si>
    <t>Стандарт с одной большой кроватью/с двумя раздельными кроватями/ Standart (king, twin)</t>
  </si>
  <si>
    <t>Стандартный номер с одной большой кроватью и видом на горы/ Standartd with mountain view (king, twin)</t>
  </si>
  <si>
    <t>Люкс Супериор/ Superior Suite</t>
  </si>
  <si>
    <t>Новотель Конгресс Красная Поляна 4*/ Novotel Congress Krasnaya Polyana 4*</t>
  </si>
  <si>
    <t>Тариф "Без питания"/ "Room only" rates</t>
  </si>
  <si>
    <t xml:space="preserve">Тариф "Раннее бронирование" на базе завтраков/ "Early booking" rates (BB) </t>
  </si>
  <si>
    <r>
      <t xml:space="preserve">Тарифы «Раннего бронирования»  являются невозвратными. В случае сокращения или отмены бронирования, взимается штраф в размере </t>
    </r>
    <r>
      <rPr>
        <b/>
        <sz val="9"/>
        <color indexed="8"/>
        <rFont val="Times New Roman"/>
        <family val="1"/>
        <charset val="204"/>
      </rPr>
      <t xml:space="preserve">100% </t>
    </r>
    <r>
      <rPr>
        <sz val="9"/>
        <color indexed="8"/>
        <rFont val="Times New Roman"/>
        <family val="1"/>
        <charset val="204"/>
      </rPr>
      <t xml:space="preserve">от стоимости бронирования, совершенного Заказчиком/
"Early booking" rates are non-refundable. In case of reduction or cancellation of the reservation, a penalty - </t>
    </r>
    <r>
      <rPr>
        <b/>
        <sz val="9"/>
        <color indexed="8"/>
        <rFont val="Times New Roman"/>
        <family val="1"/>
        <charset val="204"/>
      </rPr>
      <t>100%</t>
    </r>
    <r>
      <rPr>
        <sz val="9"/>
        <color indexed="8"/>
        <rFont val="Times New Roman"/>
        <family val="1"/>
        <charset val="204"/>
      </rPr>
      <t xml:space="preserve"> of the cost of the reservation.</t>
    </r>
  </si>
  <si>
    <t>Условия/ Conditions:</t>
  </si>
  <si>
    <t xml:space="preserve">
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</si>
  <si>
    <t>Открытые тарифы/ Open rates -10%</t>
  </si>
  <si>
    <t>отдыхай и катай</t>
  </si>
  <si>
    <t>Мин срок бронирования до заезда: 3 дня/ Min. Booking period before arrival: 3 days.</t>
  </si>
  <si>
    <t>Специальное предложение "Отдыхай и катай"  / Special offer "Rest and Ski"</t>
  </si>
  <si>
    <t xml:space="preserve">NETTO  RATES </t>
  </si>
  <si>
    <r>
      <t>Дневной спортивный ски-пасс на каждый день проживания в отеле</t>
    </r>
    <r>
      <rPr>
        <b/>
        <i/>
        <sz val="9"/>
        <rFont val="Times New Roman"/>
        <family val="1"/>
        <charset val="204"/>
      </rPr>
      <t>*</t>
    </r>
    <r>
      <rPr>
        <b/>
        <sz val="9"/>
        <rFont val="Times New Roman"/>
        <family val="1"/>
        <charset val="204"/>
      </rPr>
      <t xml:space="preserve">/ </t>
    </r>
    <r>
      <rPr>
        <sz val="9"/>
        <rFont val="Times New Roman"/>
        <family val="1"/>
        <charset val="204"/>
      </rPr>
      <t>Ski-pass (sporty) on a daily basis</t>
    </r>
    <r>
      <rPr>
        <b/>
        <i/>
        <sz val="9"/>
        <rFont val="Times New Roman"/>
        <family val="1"/>
        <charset val="204"/>
      </rPr>
      <t>*</t>
    </r>
  </si>
  <si>
    <t>Тарифы на дополнительные ски-пассы (для доп. мест)/ Rates for additional ski passes (for extra beds):</t>
  </si>
  <si>
    <t>Условия / Conditions:</t>
  </si>
  <si>
    <t>Дополнительно ЕДИНОРАЗОВО в стоимость заявки добавляются прогулочные ски-пассы  для каждого взрослого и ребенка, стоимость - 1200 взрослый / 750 детский. При размещении дополнительных гостей, также ЕДИНОРАЗОВО добавляются в стоимость заявки прогулочные ски-пассы на каждого гостя - 1200 взрослый/750 детский. Стоимость прогулочных ски-пассов на всех взрослых и детей просим сразу добавлять в заявку. / Extra pay  for ski-passes per every adult and child at once. Cost  - 1200 rub per adult / 750 rub per child.  The cost of the ski-passes for each guest (at extra bed)  is also added - 1200 rub per adult / 750 rub per child. Please, add the cost of ski-passes for all and adult children to the application immediately.</t>
  </si>
  <si>
    <r>
      <rPr>
        <sz val="9"/>
        <color theme="1"/>
        <rFont val="Times New Roman"/>
        <family val="1"/>
      </rPr>
      <t>Период бронирования</t>
    </r>
    <r>
      <rPr>
        <b/>
        <sz val="9"/>
        <color theme="1"/>
        <rFont val="Times New Roman"/>
        <family val="1"/>
        <charset val="204"/>
      </rPr>
      <t xml:space="preserve">: 21.02.2022 - 10.04.2022 /  </t>
    </r>
    <r>
      <rPr>
        <sz val="9"/>
        <color theme="1"/>
        <rFont val="Times New Roman"/>
        <family val="1"/>
      </rPr>
      <t>Period of sales</t>
    </r>
    <r>
      <rPr>
        <b/>
        <sz val="9"/>
        <color theme="1"/>
        <rFont val="Times New Roman"/>
        <family val="1"/>
        <charset val="204"/>
      </rPr>
      <t>: 21.02.2022 - 10.04.2022</t>
    </r>
  </si>
  <si>
    <r>
      <t xml:space="preserve">Период проживания: </t>
    </r>
    <r>
      <rPr>
        <b/>
        <sz val="9"/>
        <rFont val="Times New Roman"/>
        <family val="1"/>
        <charset val="204"/>
      </rPr>
      <t xml:space="preserve">с 18.03.2022 - 11.04.2022 </t>
    </r>
    <r>
      <rPr>
        <sz val="9"/>
        <rFont val="Times New Roman"/>
        <family val="1"/>
        <charset val="204"/>
      </rPr>
      <t xml:space="preserve">/ Period of stay: </t>
    </r>
    <r>
      <rPr>
        <b/>
        <sz val="9"/>
        <rFont val="Times New Roman"/>
        <family val="1"/>
        <charset val="204"/>
      </rPr>
      <t>18.03.2022 - 11.04.2022</t>
    </r>
  </si>
  <si>
    <t>Бесплатное размещение 2 детей возрастом до 12 лет, включая завтрак и доп.место /  Free accommodation for 2 children under 12 years old, including breakfast and extra bed.</t>
  </si>
  <si>
    <t>1. Прогулочные билеты к горным вершинам «Панорама Красной Поляны»
действуют на подъём к смотровой площадке на Поляну 2200, для всех взрослых, проживающих в номере / Walking tickets to the mountain peaks "Panorama Krasnaya Polyana".
Tickets are valid for the single hike up to the observation deck at the Polyana 2200, for all adults staying in the room</t>
  </si>
  <si>
    <t xml:space="preserve">2. Обзорная экскурсия на Поляне 540 для всех гостей, проживающих в номере / Panoramic tour at the Polyana 540 for all guests staying in the room
</t>
  </si>
  <si>
    <t xml:space="preserve">3. 2-часовое занятие на горных лыжах в группе для новичков. Действует для всех гостей старше 3 лет, проживающих в номере (занятия – по вторникам и четвергам) / 2-hour beginners' skiing lesson. Valid for all guests over the age of 3 staying in the room (classes are on Tuesdays and Thursdays)
</t>
  </si>
  <si>
    <t>4. Посещение хаски-центра, знакомство с культурой северных народов. Действует на одного ребенка до 18 лет / Visit to the Husky Center, explore the culture of northern people. Valid for one child under 18 years old</t>
  </si>
  <si>
    <t>5. Интерактивная экскурсия по истории Красной Поляны и стикерпак «Серна Поля» в подарок 
Действует для всех гостей, проживающих в номере, стикерпак для детей до 18 лет (экскурсия проводится 2 раза в неделю) / Interactive tour of the history of Krasnaya Polyana and a "Serna Polya" stickerpack as a gift. Valid for all guests staying in the room, stickerpack for children under 18 years old (lesson takes place 2 times a week)</t>
  </si>
  <si>
    <t>6. 1 час игры в киберспортивном клубе COLIZEUM. Действует для всех новых пользователей клуба с 8:00 до 17:00 / 1 hour of playing at COLIZEUM cybersports club is valid for all new users of the club from 8:00 to 17:00</t>
  </si>
  <si>
    <t>7. Билет на аттракцион «Богатырские гонки» от Сочи Парка. Действует на 1 гостя старше 4 лет, ростом от 110 см / Ticket to the attraction "Bogatyr Races" from Sochi Park. Valid for 1 guest over 4 years of age, 110 cm tall and above</t>
  </si>
  <si>
    <t>8. Беговая тренировка с фитнес-инструктором длительностью 1 час. Действует для всех гостей, проживающих в номере / Running training with a fitness instructor for 1 hour. Valid for all room guests</t>
  </si>
  <si>
    <t xml:space="preserve">9. Стретчинг-занятие с фитнес-инструктором в Rixos Royal SPA. Действует для всех гостей, проживающих в номере.  / Stretching training with fitness instructor at Rixos Royal SPA. Valid for all guests staying in the room
</t>
  </si>
  <si>
    <t>10.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</si>
  <si>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r>
      <t>*</t>
    </r>
    <r>
      <rPr>
        <sz val="8"/>
        <color indexed="8"/>
        <rFont val="Verdana"/>
        <family val="2"/>
        <charset val="204"/>
      </rPr>
      <t> </t>
    </r>
    <r>
      <rPr>
        <u/>
        <sz val="8"/>
        <color indexed="8"/>
        <rFont val="Verdana"/>
        <family val="2"/>
        <charset val="204"/>
      </rPr>
      <t>Услуги и бонусы предложения действуют только в период проживания и предоставляются однократно, согласно условиям в купонной книге /</t>
    </r>
    <r>
      <rPr>
        <sz val="8"/>
        <color indexed="8"/>
        <rFont val="Verdana"/>
        <family val="2"/>
        <charset val="204"/>
      </rPr>
      <t>* Services and bonus offers are valid only during the stay and are provided once, according to the conditions in the coupon book.</t>
    </r>
  </si>
  <si>
    <t>Купонная книга выдается при заселении из расчета: 1 номер = 1 книга / Coupon book is issued at check-in at the rate: 1 room = 1 book.</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</si>
  <si>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he services provided may depend on the weather conditions and the work of ropeways. NAO "Krasnaya Polyana" reserves the right to change the services in the package.</t>
  </si>
  <si>
    <r>
      <t>Предложение ограничено и не комбинируется с</t>
    </r>
    <r>
      <rPr>
        <i/>
        <sz val="8"/>
        <color indexed="8"/>
        <rFont val="Verdana"/>
        <family val="2"/>
        <charset val="204"/>
      </rPr>
      <t> </t>
    </r>
    <r>
      <rPr>
        <sz val="8"/>
        <color indexed="8"/>
        <rFont val="Verdana"/>
        <family val="2"/>
        <charset val="204"/>
      </rPr>
      <t>другими действующими акциями отеля / The offer is limited and cannot be combined with other current hotel promotions.</t>
    </r>
  </si>
  <si>
    <t>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t>
  </si>
  <si>
    <t>the reservation can be canceled without penalty up to 24 hours before arrival. Cancellation after the specified time - a penalty - the cost of the first night of stay.</t>
  </si>
  <si>
    <t>Специальный тариф "Весенние каникулы" / Special offer "Spring holidays"</t>
  </si>
  <si>
    <r>
      <t xml:space="preserve">По купонной книге в предложение </t>
    </r>
    <r>
      <rPr>
        <b/>
        <sz val="10"/>
        <rFont val="Times New Roman"/>
        <family val="1"/>
        <charset val="204"/>
      </rPr>
      <t>«Весенние Каникулы»</t>
    </r>
    <r>
      <rPr>
        <sz val="10"/>
        <rFont val="Times New Roman"/>
        <family val="1"/>
        <charset val="204"/>
      </rPr>
      <t xml:space="preserve"> входят </t>
    </r>
    <r>
      <rPr>
        <i/>
        <sz val="10"/>
        <rFont val="Times New Roman"/>
        <family val="1"/>
        <charset val="204"/>
      </rPr>
      <t>бесплатно* / The special offer "Spring holidays" includes free of charge (for hotel guests):</t>
    </r>
    <r>
      <rPr>
        <sz val="10"/>
        <rFont val="Times New Roman"/>
        <family val="1"/>
        <charset val="204"/>
      </rPr>
      <t>:</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</si>
  <si>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sz val="9"/>
        <color indexed="10"/>
        <rFont val="Times New Roman"/>
        <family val="1"/>
        <charset val="204"/>
      </rPr>
      <t xml:space="preserve">
</t>
    </r>
  </si>
  <si>
    <t>Открытый тариф "Зарядись Энергией Гор"</t>
  </si>
  <si>
    <r>
      <t xml:space="preserve">Период продажи: </t>
    </r>
    <r>
      <rPr>
        <b/>
        <sz val="9"/>
        <rFont val="Times New Roman"/>
        <family val="1"/>
      </rPr>
      <t>18.03.2022</t>
    </r>
    <r>
      <rPr>
        <b/>
        <sz val="9"/>
        <rFont val="Times New Roman"/>
        <family val="1"/>
        <charset val="204"/>
      </rPr>
      <t xml:space="preserve"> - 29.09.2022</t>
    </r>
    <r>
      <rPr>
        <sz val="9"/>
        <rFont val="Times New Roman"/>
        <family val="1"/>
        <charset val="204"/>
      </rPr>
      <t xml:space="preserve">/ Period of sales: </t>
    </r>
    <r>
      <rPr>
        <b/>
        <sz val="9"/>
        <rFont val="Times New Roman"/>
        <family val="1"/>
        <charset val="204"/>
      </rPr>
      <t>18.03.2022 - 29.09.2022</t>
    </r>
  </si>
  <si>
    <r>
      <t xml:space="preserve">Период проживания: </t>
    </r>
    <r>
      <rPr>
        <b/>
        <sz val="9"/>
        <rFont val="Times New Roman"/>
        <family val="1"/>
      </rPr>
      <t>01.06.2022</t>
    </r>
    <r>
      <rPr>
        <b/>
        <sz val="9"/>
        <rFont val="Times New Roman"/>
        <family val="1"/>
        <charset val="204"/>
      </rPr>
      <t xml:space="preserve"> - 30.09.2022​</t>
    </r>
    <r>
      <rPr>
        <sz val="9"/>
        <rFont val="Times New Roman"/>
        <family val="1"/>
        <charset val="204"/>
      </rPr>
      <t xml:space="preserve">/ Period of stay: </t>
    </r>
    <r>
      <rPr>
        <b/>
        <sz val="9"/>
        <rFont val="Times New Roman"/>
        <family val="1"/>
        <charset val="204"/>
      </rPr>
      <t>01.06.2022 - 30.09.2022​</t>
    </r>
  </si>
  <si>
    <t>Купонная книга с 11 бесплатными активностями курорта и скидками на другие акции</t>
  </si>
  <si>
    <r>
      <t>В предложение «Зарядись энергией гор» входят </t>
    </r>
    <r>
      <rPr>
        <b/>
        <i/>
        <sz val="8"/>
        <color indexed="8"/>
        <rFont val="Verdana"/>
        <family val="2"/>
        <charset val="204"/>
      </rPr>
      <t>бесплатно</t>
    </r>
    <r>
      <rPr>
        <b/>
        <sz val="8"/>
        <color indexed="8"/>
        <rFont val="Verdana"/>
        <family val="2"/>
        <charset val="204"/>
      </rPr>
      <t> </t>
    </r>
    <r>
      <rPr>
        <sz val="8"/>
        <color indexed="8"/>
        <rFont val="Verdana"/>
        <family val="2"/>
        <charset val="204"/>
      </rPr>
      <t>хиты летнего сезона (</t>
    </r>
    <r>
      <rPr>
        <sz val="8"/>
        <color rgb="FFC00000"/>
        <rFont val="Verdana"/>
        <family val="2"/>
        <charset val="204"/>
      </rPr>
      <t>* условия предлоставления услуг подробно представлены в купонной книге</t>
    </r>
    <r>
      <rPr>
        <sz val="8"/>
        <color indexed="8"/>
        <rFont val="Verdana"/>
        <family val="2"/>
        <charset val="204"/>
      </rPr>
      <t>):</t>
    </r>
  </si>
  <si>
    <t>1. Прогулочные билеты на канатную дорогу для посещения водопада Поликаря высотой 70 м 
 Действует для всех взрослых гостей, проживающих в номере./ Walking tickets for the cable car to visit the waterfall of Polikaria, 70 m high. Valid for all adult guests staying in the room</t>
  </si>
  <si>
    <t>2. Обзорная групповая экскурсия с гидом по достопримечательностям курорта. Действует для всех гостей, проживающих в номере. / Guided group tour of the resort's landmarks 
Valid for all room guests</t>
  </si>
  <si>
    <t xml:space="preserve">3.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</si>
  <si>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 xml:space="preserve">4.  Фитнес-тренировка в группе на территории курорта. Действует для всех гостей, проживающих в номере. / Fitness training in the group on the territory of the resort
Valid for all in-room guests.
</t>
  </si>
  <si>
    <t>5.  Мастер-класс Академии райдеров по катанию на скейтбордах и роликах. Действует для всех гостей, проживающих в номер. / Master class of the Academy of Riders in skateboarding and rollerblading. Valid for all room guests</t>
  </si>
  <si>
    <t>6.  Тестовый спуск по трассам байк-парка. Действует на 1 гостя старше 14 лет / Bike park test downhill. Valid for 1 guest over 14 years old</t>
  </si>
  <si>
    <t>7.  Прокат городского велосипеда на 1 час. Действует на одного взрослого и ребёнка до 12 лет/ City bike rental for 1 hour. Valid for one adult and a child under 12 years of age</t>
  </si>
  <si>
    <r>
      <t>8. Прокат беговелов на 1 час. Действует на всех детей от 2 до 5 лет, проживающих в номере</t>
    </r>
    <r>
      <rPr>
        <sz val="10"/>
        <rFont val="Arial Cyr"/>
        <charset val="204"/>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</si>
  <si>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t xml:space="preserve">9.  Прохождение 1 маршрута Верёвочного парка 900. Действует на 1 гостя, проживающего в номере / Passage of 1 route of the Rope Park 900. Valid for 1 guest staying in the room
</t>
  </si>
  <si>
    <t xml:space="preserve">10.  Видео 360° с панорамной площадки на Поляне 2200. Действует на 1 видео. / 360° video from the panoramic site at Glade 2200. Valid for 1 video
</t>
  </si>
  <si>
    <t>Трансфер на пляж Имеретинский</t>
  </si>
  <si>
    <t xml:space="preserve">*Пляж функционирует с 01.06.2022-30.09.2022,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</si>
  <si>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На период </t>
    </r>
    <r>
      <rPr>
        <b/>
        <sz val="9"/>
        <color theme="1"/>
        <rFont val="Times New Roman"/>
        <family val="1"/>
        <charset val="204"/>
      </rPr>
      <t>30.12.2022-08.01.2023, включительно</t>
    </r>
    <r>
      <rPr>
        <sz val="9"/>
        <color theme="1"/>
        <rFont val="Times New Roman"/>
        <family val="1"/>
        <charset val="204"/>
      </rPr>
      <t>, -  бесплатная отмена бронирования за 3</t>
    </r>
    <r>
      <rPr>
        <b/>
        <sz val="9"/>
        <color theme="1"/>
        <rFont val="Times New Roman"/>
        <family val="1"/>
        <charset val="204"/>
      </rPr>
      <t>0</t>
    </r>
    <r>
      <rPr>
        <sz val="9"/>
        <color theme="1"/>
        <rFont val="Times New Roman"/>
        <family val="1"/>
        <charset val="204"/>
      </rPr>
      <t xml:space="preserve"> дней до заезда. Бронирование должно быть </t>
    </r>
    <r>
      <rPr>
        <b/>
        <sz val="9"/>
        <color theme="1"/>
        <rFont val="Times New Roman"/>
        <family val="1"/>
        <charset val="204"/>
      </rPr>
      <t>100%</t>
    </r>
    <r>
      <rPr>
        <sz val="9"/>
        <color theme="1"/>
        <rFont val="Times New Roman"/>
        <family val="1"/>
        <charset val="204"/>
      </rPr>
      <t xml:space="preserve"> предоплаченным Заказчиком. Отмена после указанного времени – штраф в </t>
    </r>
    <r>
      <rPr>
        <b/>
        <sz val="9"/>
        <color theme="1"/>
        <rFont val="Times New Roman"/>
        <family val="1"/>
        <charset val="204"/>
      </rPr>
      <t>100%</t>
    </r>
    <r>
      <rPr>
        <sz val="9"/>
        <color theme="1"/>
        <rFont val="Times New Roman"/>
        <family val="1"/>
        <charset val="204"/>
      </rPr>
      <t xml:space="preserve"> размере от стоимости бронирования.
The reservation can be canceled without penalty up to 24 hours before arrival. Cancellation after the specified time - a penalty - the cost of the first night of stay.
 For the period </t>
    </r>
    <r>
      <rPr>
        <b/>
        <sz val="9"/>
        <color theme="1"/>
        <rFont val="Times New Roman"/>
        <family val="1"/>
        <charset val="204"/>
      </rPr>
      <t>30.12.2022-08.01.2023 inclusive</t>
    </r>
    <r>
      <rPr>
        <sz val="9"/>
        <color theme="1"/>
        <rFont val="Times New Roman"/>
        <family val="1"/>
        <charset val="204"/>
      </rPr>
      <t>, - free cancellation 3</t>
    </r>
    <r>
      <rPr>
        <b/>
        <sz val="9"/>
        <color theme="1"/>
        <rFont val="Times New Roman"/>
        <family val="1"/>
        <charset val="204"/>
      </rPr>
      <t>0</t>
    </r>
    <r>
      <rPr>
        <sz val="9"/>
        <color theme="1"/>
        <rFont val="Times New Roman"/>
        <family val="1"/>
        <charset val="204"/>
      </rPr>
      <t xml:space="preserve"> days before arrival. Reservation must be </t>
    </r>
    <r>
      <rPr>
        <b/>
        <sz val="9"/>
        <color theme="1"/>
        <rFont val="Times New Roman"/>
        <family val="1"/>
        <charset val="204"/>
      </rPr>
      <t>100%</t>
    </r>
    <r>
      <rPr>
        <sz val="9"/>
        <color theme="1"/>
        <rFont val="Times New Roman"/>
        <family val="1"/>
        <charset val="204"/>
      </rPr>
      <t xml:space="preserve"> prepaid by the Customer. Cancellation after the specified time - a penalty - </t>
    </r>
    <r>
      <rPr>
        <b/>
        <sz val="9"/>
        <color theme="1"/>
        <rFont val="Times New Roman"/>
        <family val="1"/>
        <charset val="204"/>
      </rPr>
      <t>100%</t>
    </r>
    <r>
      <rPr>
        <sz val="9"/>
        <color theme="1"/>
        <rFont val="Times New Roman"/>
        <family val="1"/>
        <charset val="204"/>
      </rPr>
      <t xml:space="preserve"> of the cost of the reservation.</t>
    </r>
    <r>
      <rPr>
        <sz val="9"/>
        <color indexed="8"/>
        <rFont val="Times New Roman"/>
        <family val="1"/>
        <charset val="204"/>
      </rPr>
      <t xml:space="preserve">
</t>
    </r>
  </si>
  <si>
    <r>
      <t>Мин срок бронирования до заезда: 14</t>
    </r>
    <r>
      <rPr>
        <sz val="9"/>
        <color indexed="8"/>
        <rFont val="Times New Roman"/>
        <family val="1"/>
        <charset val="204"/>
      </rPr>
      <t xml:space="preserve"> дней/ Min. Booking period before arrival: 14 days.</t>
    </r>
  </si>
  <si>
    <t xml:space="preserve">% НДС согласно НК РФ </t>
  </si>
  <si>
    <t xml:space="preserve">11. Бесплатный трансфер на морской пляж Курорта Красная Поляна / Free shuttle service to the sea beach of Krasnaya Polyana Resort
</t>
  </si>
  <si>
    <r>
      <t xml:space="preserve">Дополнительно ЕДИНОРАЗОВО в стоимость заявки добавляются прогулочные ски-пассы  для каждого взрослого и ребенка, стоимость - </t>
    </r>
    <r>
      <rPr>
        <b/>
        <sz val="11"/>
        <color theme="1"/>
        <rFont val="Calibri"/>
        <family val="2"/>
      </rPr>
      <t>1300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1300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adult at once. Cost  - </t>
    </r>
    <r>
      <rPr>
        <b/>
        <sz val="11"/>
        <color theme="1"/>
        <rFont val="Calibri"/>
        <family val="2"/>
      </rPr>
      <t>1300</t>
    </r>
    <r>
      <rPr>
        <sz val="11"/>
        <color theme="1"/>
        <rFont val="Calibri"/>
        <family val="2"/>
        <charset val="204"/>
      </rPr>
      <t xml:space="preserve"> rub per adult.  The cost of the ski-passes for each guest (at extra bed)  is also added - </t>
    </r>
    <r>
      <rPr>
        <b/>
        <sz val="11"/>
        <color theme="1"/>
        <rFont val="Calibri"/>
        <family val="2"/>
      </rPr>
      <t>1300</t>
    </r>
    <r>
      <rPr>
        <sz val="11"/>
        <color theme="1"/>
        <rFont val="Calibri"/>
        <family val="2"/>
        <charset val="204"/>
      </rPr>
      <t xml:space="preserve"> rub per adult. Please, add the cost of ski-passes for all and adult children to the application immediately.</t>
    </r>
  </si>
  <si>
    <t xml:space="preserve">10.  Восхождение на пик Черной Пирамиды / Climbing the peak of the Black Pyramid
</t>
  </si>
  <si>
    <t>Новотель Красная Поляна 4*/ Novotel Krasnaya Polyana 4*</t>
  </si>
  <si>
    <t>в том числе НДС, предусмотренный НК РФ</t>
  </si>
  <si>
    <r>
      <t xml:space="preserve">Период продажи: </t>
    </r>
    <r>
      <rPr>
        <b/>
        <sz val="9"/>
        <rFont val="Times New Roman"/>
        <family val="1"/>
        <charset val="204"/>
      </rPr>
      <t>с 05.08.2022 - 29.11.2022​</t>
    </r>
    <r>
      <rPr>
        <sz val="9"/>
        <rFont val="Times New Roman"/>
        <family val="1"/>
        <charset val="204"/>
      </rPr>
      <t xml:space="preserve">/ Period of sales: </t>
    </r>
    <r>
      <rPr>
        <b/>
        <sz val="9"/>
        <rFont val="Times New Roman"/>
        <family val="1"/>
        <charset val="204"/>
      </rPr>
      <t>с 05.08.2022 - 29.11.20212</t>
    </r>
  </si>
  <si>
    <r>
      <t xml:space="preserve">Период проживания: </t>
    </r>
    <r>
      <rPr>
        <b/>
        <sz val="9"/>
        <rFont val="Times New Roman"/>
        <family val="1"/>
        <charset val="204"/>
      </rPr>
      <t xml:space="preserve">с 01.10.2022 - 30.11.202​2 </t>
    </r>
    <r>
      <rPr>
        <sz val="9"/>
        <rFont val="Times New Roman"/>
        <family val="1"/>
        <charset val="204"/>
      </rPr>
      <t xml:space="preserve">/ Period of stay: </t>
    </r>
    <r>
      <rPr>
        <b/>
        <sz val="9"/>
        <rFont val="Times New Roman"/>
        <family val="1"/>
        <charset val="204"/>
      </rPr>
      <t>с 01.10.2022 - 30.11.202​2</t>
    </r>
  </si>
  <si>
    <r>
      <t xml:space="preserve">По купонной книге в предложение </t>
    </r>
    <r>
      <rPr>
        <b/>
        <sz val="10"/>
        <rFont val="Times New Roman"/>
        <family val="1"/>
        <charset val="204"/>
      </rPr>
      <t>«Яркие Осенние Каникулы»</t>
    </r>
    <r>
      <rPr>
        <sz val="10"/>
        <rFont val="Times New Roman"/>
        <family val="1"/>
        <charset val="204"/>
      </rPr>
      <t xml:space="preserve"> входят </t>
    </r>
    <r>
      <rPr>
        <i/>
        <sz val="10"/>
        <rFont val="Times New Roman"/>
        <family val="1"/>
        <charset val="204"/>
      </rPr>
      <t>бесплатно* / The special offer "Autumn holidays" includes free of charge (for hotel guests):</t>
    </r>
  </si>
  <si>
    <t>1. Прогулочный билет "Панорама Красной Поляны" на все открытые канатные дороги (действует для всех гостей, проживающих в номере) / The ski tour ticket "Panorama Krasnaya Polyana" for all open ropeways (valid for all guests staying in the room)</t>
  </si>
  <si>
    <t>2. Обзорная экскурсия по курорту с гидом-экскурсоводом (действует для всех гостей, проживающих в номере) / Guided sightseeing tour at the resort (valid for all guests staying in the room)</t>
  </si>
  <si>
    <t xml:space="preserve">3. Прокат роликов или скейтборда на 1 час в Академии райдеров (действует для всех гостей, проживающих в номере) / Rent a roller skates or skateboard for 1 hour at the Rider Academy (valid for all guests staying in the room)
 </t>
  </si>
  <si>
    <t>4.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</si>
  <si>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t>Специальный тариф "Осенние каникулы" / Special offer "Autumn holidays"</t>
  </si>
  <si>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 </t>
    </r>
    <r>
      <rPr>
        <b/>
        <sz val="11"/>
        <color theme="1"/>
        <rFont val="Calibri"/>
        <family val="2"/>
      </rPr>
      <t>1300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1300</t>
    </r>
    <r>
      <rPr>
        <sz val="11"/>
        <color theme="1"/>
        <rFont val="Calibri"/>
        <family val="2"/>
        <charset val="204"/>
      </rPr>
      <t xml:space="preserve"> руб.</t>
    </r>
    <r>
      <rPr>
        <sz val="11"/>
        <color theme="1"/>
        <rFont val="Calibri"/>
        <family val="2"/>
      </rPr>
      <t xml:space="preserve"> (возраст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16</t>
    </r>
    <r>
      <rPr>
        <sz val="11"/>
        <color theme="1"/>
        <rFont val="Calibri"/>
        <family val="2"/>
      </rPr>
      <t xml:space="preserve"> y.o. and up</t>
    </r>
    <r>
      <rPr>
        <sz val="11"/>
        <color theme="1"/>
        <rFont val="Calibri"/>
        <family val="2"/>
        <charset val="204"/>
      </rPr>
      <t xml:space="preserve">). Cost  - </t>
    </r>
    <r>
      <rPr>
        <b/>
        <sz val="11"/>
        <color theme="1"/>
        <rFont val="Calibri"/>
        <family val="2"/>
      </rPr>
      <t>1300</t>
    </r>
    <r>
      <rPr>
        <sz val="11"/>
        <color theme="1"/>
        <rFont val="Calibri"/>
        <family val="2"/>
        <charset val="204"/>
      </rPr>
      <t xml:space="preserve"> rub per adult (</t>
    </r>
    <r>
      <rPr>
        <sz val="11"/>
        <color theme="1"/>
        <rFont val="Calibri"/>
        <family val="2"/>
      </rPr>
      <t>ages from 16 y.o. and up).</t>
    </r>
    <r>
      <rPr>
        <sz val="11"/>
        <color theme="1"/>
        <rFont val="Calibri"/>
        <family val="2"/>
        <charset val="204"/>
      </rPr>
      <t xml:space="preserve">  The cost of the ski-passes for each guest (at extra bed)  is also added - </t>
    </r>
    <r>
      <rPr>
        <b/>
        <sz val="11"/>
        <color theme="1"/>
        <rFont val="Calibri"/>
        <family val="2"/>
      </rPr>
      <t>1300</t>
    </r>
    <r>
      <rPr>
        <sz val="11"/>
        <color theme="1"/>
        <rFont val="Calibri"/>
        <family val="2"/>
        <charset val="204"/>
      </rPr>
      <t xml:space="preserve"> rub per adult</t>
    </r>
    <r>
      <rPr>
        <sz val="11"/>
        <color theme="1"/>
        <rFont val="Calibri"/>
        <family val="2"/>
      </rPr>
      <t xml:space="preserve"> (ages from </t>
    </r>
    <r>
      <rPr>
        <b/>
        <sz val="11"/>
        <color theme="1"/>
        <rFont val="Calibri"/>
        <family val="2"/>
      </rPr>
      <t>16</t>
    </r>
    <r>
      <rPr>
        <sz val="11"/>
        <color theme="1"/>
        <rFont val="Calibri"/>
        <family val="2"/>
      </rPr>
      <t xml:space="preserve"> y.o. and up)</t>
    </r>
    <r>
      <rPr>
        <sz val="11"/>
        <color theme="1"/>
        <rFont val="Calibri"/>
        <family val="2"/>
        <charset val="204"/>
      </rPr>
      <t>. Please, add the cost of ski-passes for all adults to the application immediately.</t>
    </r>
  </si>
  <si>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 </t>
    </r>
    <r>
      <rPr>
        <b/>
        <sz val="11"/>
        <color theme="1"/>
        <rFont val="Calibri"/>
        <family val="2"/>
      </rPr>
      <t>1700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1700</t>
    </r>
    <r>
      <rPr>
        <sz val="11"/>
        <color theme="1"/>
        <rFont val="Calibri"/>
        <family val="2"/>
        <charset val="204"/>
      </rPr>
      <t xml:space="preserve"> руб.</t>
    </r>
    <r>
      <rPr>
        <sz val="11"/>
        <color theme="1"/>
        <rFont val="Calibri"/>
        <family val="2"/>
      </rPr>
      <t xml:space="preserve"> (возраст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16</t>
    </r>
    <r>
      <rPr>
        <sz val="11"/>
        <color theme="1"/>
        <rFont val="Calibri"/>
        <family val="2"/>
      </rPr>
      <t xml:space="preserve"> y.o. and up</t>
    </r>
    <r>
      <rPr>
        <sz val="11"/>
        <color theme="1"/>
        <rFont val="Calibri"/>
        <family val="2"/>
        <charset val="204"/>
      </rPr>
      <t xml:space="preserve">). Cost  - </t>
    </r>
    <r>
      <rPr>
        <b/>
        <sz val="11"/>
        <color theme="1"/>
        <rFont val="Calibri"/>
        <family val="2"/>
      </rPr>
      <t>1700</t>
    </r>
    <r>
      <rPr>
        <sz val="11"/>
        <color theme="1"/>
        <rFont val="Calibri"/>
        <family val="2"/>
        <charset val="204"/>
      </rPr>
      <t xml:space="preserve"> rub per adult (</t>
    </r>
    <r>
      <rPr>
        <sz val="11"/>
        <color theme="1"/>
        <rFont val="Calibri"/>
        <family val="2"/>
      </rPr>
      <t xml:space="preserve">ages from </t>
    </r>
    <r>
      <rPr>
        <b/>
        <sz val="11"/>
        <color theme="1"/>
        <rFont val="Calibri"/>
        <family val="2"/>
      </rPr>
      <t>16</t>
    </r>
    <r>
      <rPr>
        <sz val="11"/>
        <color theme="1"/>
        <rFont val="Calibri"/>
        <family val="2"/>
      </rPr>
      <t xml:space="preserve"> y.o. and up).</t>
    </r>
    <r>
      <rPr>
        <sz val="11"/>
        <color theme="1"/>
        <rFont val="Calibri"/>
        <family val="2"/>
        <charset val="204"/>
      </rPr>
      <t xml:space="preserve">  The cost of the ski-passes for each guest (at extra bed)  is also added - </t>
    </r>
    <r>
      <rPr>
        <b/>
        <sz val="11"/>
        <color theme="1"/>
        <rFont val="Calibri"/>
        <family val="2"/>
      </rPr>
      <t>1700</t>
    </r>
    <r>
      <rPr>
        <sz val="11"/>
        <color theme="1"/>
        <rFont val="Calibri"/>
        <family val="2"/>
        <charset val="204"/>
      </rPr>
      <t xml:space="preserve"> rub per adult</t>
    </r>
    <r>
      <rPr>
        <sz val="11"/>
        <color theme="1"/>
        <rFont val="Calibri"/>
        <family val="2"/>
      </rPr>
      <t xml:space="preserve"> (ages from </t>
    </r>
    <r>
      <rPr>
        <b/>
        <sz val="11"/>
        <color theme="1"/>
        <rFont val="Calibri"/>
        <family val="2"/>
      </rPr>
      <t>16</t>
    </r>
    <r>
      <rPr>
        <sz val="11"/>
        <color theme="1"/>
        <rFont val="Calibri"/>
        <family val="2"/>
      </rPr>
      <t xml:space="preserve"> y.o. and up)</t>
    </r>
    <r>
      <rPr>
        <sz val="11"/>
        <color theme="1"/>
        <rFont val="Calibri"/>
        <family val="2"/>
        <charset val="204"/>
      </rPr>
      <t>. Please, add the cost of ski-passes for all adults to the application immediately.</t>
    </r>
  </si>
  <si>
    <t>Люкс Джуниор / Junior Suite</t>
  </si>
  <si>
    <r>
      <rPr>
        <b/>
        <sz val="9"/>
        <rFont val="Times New Roman"/>
        <family val="1"/>
        <charset val="204"/>
      </rPr>
      <t>Период продажи:</t>
    </r>
    <r>
      <rPr>
        <sz val="9"/>
        <rFont val="Times New Roman"/>
        <family val="1"/>
        <charset val="204"/>
      </rPr>
      <t xml:space="preserve"> </t>
    </r>
    <r>
      <rPr>
        <b/>
        <sz val="9"/>
        <rFont val="Times New Roman"/>
        <family val="1"/>
      </rPr>
      <t>05.10.2022</t>
    </r>
    <r>
      <rPr>
        <b/>
        <sz val="9"/>
        <rFont val="Times New Roman"/>
        <family val="1"/>
        <charset val="204"/>
      </rPr>
      <t xml:space="preserve"> - 30.03.2023</t>
    </r>
    <r>
      <rPr>
        <sz val="9"/>
        <rFont val="Times New Roman"/>
        <family val="1"/>
        <charset val="204"/>
      </rPr>
      <t xml:space="preserve">/ Period of sales: </t>
    </r>
    <r>
      <rPr>
        <b/>
        <sz val="9"/>
        <rFont val="Times New Roman"/>
        <family val="1"/>
        <charset val="204"/>
      </rPr>
      <t>05.10.2022 - 30.03.2023</t>
    </r>
  </si>
  <si>
    <r>
      <rPr>
        <b/>
        <sz val="9"/>
        <color theme="1"/>
        <rFont val="Times New Roman"/>
        <family val="1"/>
        <charset val="204"/>
      </rPr>
      <t>16.12.2022-23.12.2022, включительно</t>
    </r>
    <r>
      <rPr>
        <sz val="9"/>
        <color theme="1"/>
        <rFont val="Times New Roman"/>
        <family val="1"/>
        <charset val="204"/>
      </rPr>
      <t xml:space="preserve"> - </t>
    </r>
    <r>
      <rPr>
        <b/>
        <sz val="9"/>
        <color theme="1"/>
        <rFont val="Times New Roman"/>
        <family val="1"/>
        <charset val="204"/>
      </rPr>
      <t>1750</t>
    </r>
    <r>
      <rPr>
        <sz val="9"/>
        <color theme="1"/>
        <rFont val="Times New Roman"/>
        <family val="1"/>
        <charset val="204"/>
      </rPr>
      <t xml:space="preserve"> рублей - взрослый, </t>
    </r>
    <r>
      <rPr>
        <b/>
        <sz val="9"/>
        <color theme="1"/>
        <rFont val="Times New Roman"/>
        <family val="1"/>
        <charset val="204"/>
      </rPr>
      <t>1200</t>
    </r>
    <r>
      <rPr>
        <sz val="9"/>
        <color theme="1"/>
        <rFont val="Times New Roman"/>
        <family val="1"/>
        <charset val="204"/>
      </rPr>
      <t xml:space="preserve"> рублей - детский / </t>
    </r>
    <r>
      <rPr>
        <b/>
        <sz val="9"/>
        <color theme="1"/>
        <rFont val="Times New Roman"/>
        <family val="1"/>
        <charset val="204"/>
      </rPr>
      <t>16.12.2022-23.12.2022 - 1750</t>
    </r>
    <r>
      <rPr>
        <sz val="9"/>
        <color theme="1"/>
        <rFont val="Times New Roman"/>
        <family val="1"/>
        <charset val="204"/>
      </rPr>
      <t xml:space="preserve">  rubles - adult, </t>
    </r>
    <r>
      <rPr>
        <b/>
        <sz val="9"/>
        <color theme="1"/>
        <rFont val="Times New Roman"/>
        <family val="1"/>
        <charset val="204"/>
      </rPr>
      <t>1200</t>
    </r>
    <r>
      <rPr>
        <sz val="9"/>
        <color theme="1"/>
        <rFont val="Times New Roman"/>
        <family val="1"/>
        <charset val="204"/>
      </rPr>
      <t xml:space="preserve"> - child.</t>
    </r>
  </si>
  <si>
    <r>
      <rPr>
        <b/>
        <sz val="9"/>
        <color theme="1"/>
        <rFont val="Times New Roman"/>
        <family val="1"/>
        <charset val="204"/>
      </rPr>
      <t>24.12.2022-08.01.2023, включительно,</t>
    </r>
    <r>
      <rPr>
        <sz val="9"/>
        <color theme="1"/>
        <rFont val="Times New Roman"/>
        <family val="1"/>
        <charset val="204"/>
      </rPr>
      <t xml:space="preserve"> - </t>
    </r>
    <r>
      <rPr>
        <b/>
        <sz val="9"/>
        <color theme="1"/>
        <rFont val="Times New Roman"/>
        <family val="1"/>
        <charset val="204"/>
      </rPr>
      <t>2400</t>
    </r>
    <r>
      <rPr>
        <sz val="9"/>
        <color theme="1"/>
        <rFont val="Times New Roman"/>
        <family val="1"/>
        <charset val="204"/>
      </rPr>
      <t xml:space="preserve"> рублей - взрослый, </t>
    </r>
    <r>
      <rPr>
        <b/>
        <sz val="9"/>
        <color theme="1"/>
        <rFont val="Times New Roman"/>
        <family val="1"/>
        <charset val="204"/>
      </rPr>
      <t>1500</t>
    </r>
    <r>
      <rPr>
        <sz val="9"/>
        <color theme="1"/>
        <rFont val="Times New Roman"/>
        <family val="1"/>
        <charset val="204"/>
      </rPr>
      <t xml:space="preserve"> рублей - детский / </t>
    </r>
    <r>
      <rPr>
        <b/>
        <sz val="9"/>
        <color theme="1"/>
        <rFont val="Times New Roman"/>
        <family val="1"/>
        <charset val="204"/>
      </rPr>
      <t>24.12.2022-08.01.2023 - 2400</t>
    </r>
    <r>
      <rPr>
        <sz val="9"/>
        <color theme="1"/>
        <rFont val="Times New Roman"/>
        <family val="1"/>
        <charset val="204"/>
      </rPr>
      <t xml:space="preserve"> rubles - adult, </t>
    </r>
    <r>
      <rPr>
        <b/>
        <sz val="9"/>
        <color theme="1"/>
        <rFont val="Times New Roman"/>
        <family val="1"/>
        <charset val="204"/>
      </rPr>
      <t>1500</t>
    </r>
    <r>
      <rPr>
        <sz val="9"/>
        <color theme="1"/>
        <rFont val="Times New Roman"/>
        <family val="1"/>
        <charset val="204"/>
      </rPr>
      <t xml:space="preserve"> - child.</t>
    </r>
  </si>
  <si>
    <r>
      <rPr>
        <b/>
        <sz val="9"/>
        <color theme="1"/>
        <rFont val="Times New Roman"/>
        <family val="1"/>
        <charset val="204"/>
      </rPr>
      <t xml:space="preserve">09.01.2023-31.03.2023, включительно </t>
    </r>
    <r>
      <rPr>
        <sz val="9"/>
        <color theme="1"/>
        <rFont val="Times New Roman"/>
        <family val="1"/>
        <charset val="204"/>
      </rPr>
      <t xml:space="preserve">- </t>
    </r>
    <r>
      <rPr>
        <b/>
        <sz val="9"/>
        <color theme="1"/>
        <rFont val="Times New Roman"/>
        <family val="1"/>
        <charset val="204"/>
      </rPr>
      <t>2000</t>
    </r>
    <r>
      <rPr>
        <sz val="9"/>
        <color theme="1"/>
        <rFont val="Times New Roman"/>
        <family val="1"/>
        <charset val="204"/>
      </rPr>
      <t xml:space="preserve"> рублей - взрослый, </t>
    </r>
    <r>
      <rPr>
        <b/>
        <sz val="9"/>
        <color theme="1"/>
        <rFont val="Times New Roman"/>
        <family val="1"/>
        <charset val="204"/>
      </rPr>
      <t xml:space="preserve">1300 </t>
    </r>
    <r>
      <rPr>
        <sz val="9"/>
        <color theme="1"/>
        <rFont val="Times New Roman"/>
        <family val="1"/>
        <charset val="204"/>
      </rPr>
      <t xml:space="preserve">рублей - детский / </t>
    </r>
    <r>
      <rPr>
        <b/>
        <sz val="9"/>
        <color theme="1"/>
        <rFont val="Times New Roman"/>
        <family val="1"/>
        <charset val="204"/>
      </rPr>
      <t>09.01.2023-31.03.2023  - 2000</t>
    </r>
    <r>
      <rPr>
        <sz val="9"/>
        <color theme="1"/>
        <rFont val="Times New Roman"/>
        <family val="1"/>
        <charset val="204"/>
      </rPr>
      <t xml:space="preserve"> rubles - adult, </t>
    </r>
    <r>
      <rPr>
        <b/>
        <sz val="9"/>
        <color theme="1"/>
        <rFont val="Times New Roman"/>
        <family val="1"/>
        <charset val="204"/>
      </rPr>
      <t>1300</t>
    </r>
    <r>
      <rPr>
        <sz val="9"/>
        <color theme="1"/>
        <rFont val="Times New Roman"/>
        <family val="1"/>
        <charset val="204"/>
      </rPr>
      <t xml:space="preserve"> - child.</t>
    </r>
  </si>
  <si>
    <t>Люкс c двуспальной кроватью / двумя раздельными кроватями / Suite King /Twin</t>
  </si>
  <si>
    <t>Улучшенный Люкс c двуспальной крватью / двумя раздельными кроватями/ Superior Suite  King /Twin</t>
  </si>
  <si>
    <t xml:space="preserve">Период 30.12.22-08.01.23 не доступен для бронирования в рамках СПО "Отдыхай и катай"  </t>
  </si>
  <si>
    <t>Размещение на основных местах</t>
  </si>
  <si>
    <t>ски-пасс 1 гость (стоимость за сутки)</t>
  </si>
  <si>
    <t>ски-пасс 2 гостя (стоимость за сутки)</t>
  </si>
  <si>
    <t>* Выдача ски-пассов на стойке регистрации в отеле при заселении.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Children's ski passes can be purchased separately at the reception.
Credit card guarantee is required</t>
  </si>
  <si>
    <t>5. Посещение кинотеатра Старсинема до 14:00 / Visiting the Starsinema until 2:00 p.m.</t>
  </si>
  <si>
    <t>6. VR-экскурсия "Полет над Красной Поляной" / VR-excursion "Flight over Krasnaya Polyana"</t>
  </si>
  <si>
    <t>7. Открытка-сувенир для отправки с вершины Чёрная Пирамида (предоставляется 1 открытка на номер) / Postcard-souvenir for sending from the summit of the Black Pyramid (1 postcard per number is provided)</t>
  </si>
  <si>
    <t>8. Мастер-класс по росписи гипсовой фигурки в детском клубе "Рай" в отеле Marriott (для всех гостей до 6 лет) / Master class in plaster figure painting at the Paradise Children's Club at the Marriott (for all guests up to 6 years old)</t>
  </si>
  <si>
    <t xml:space="preserve">9. Стикерпак с талисманом курорта Серной Полей (предоставляется один стикерпак на номер) / Sticker pack with the Sulphur Fields resort mascot (one sticker pack per room is provided)
</t>
  </si>
  <si>
    <t xml:space="preserve">10. Консультация стилиста и визажиста от салона Privé7 в Soul SPA by Marriott (всем гостям, проживающим в номере) / Stylist and makeup artist consultation from Privé7 at Soul SPA by Marriott (for all in-room guests)
</t>
  </si>
  <si>
    <t>Тариф включает ски-пассы только на взрослых гостей на основных местах. Стоимость ски-пассов на дополнительных взрослых и детей просим сразу добавлять в заявку. / The rate includes ski passes for adults only at the main places. Please add the cost of ski passes for extra adults and children to the application immediately.</t>
  </si>
  <si>
    <r>
      <rPr>
        <b/>
        <sz val="9"/>
        <rFont val="Times New Roman"/>
        <family val="1"/>
        <charset val="204"/>
      </rPr>
      <t>Период проживания</t>
    </r>
    <r>
      <rPr>
        <sz val="9"/>
        <rFont val="Times New Roman"/>
        <family val="1"/>
        <charset val="204"/>
      </rPr>
      <t xml:space="preserve">: </t>
    </r>
    <r>
      <rPr>
        <b/>
        <sz val="9"/>
        <rFont val="Times New Roman"/>
        <family val="1"/>
        <charset val="204"/>
      </rPr>
      <t>24.12.2022 - 31.03.2023</t>
    </r>
    <r>
      <rPr>
        <sz val="9"/>
        <rFont val="Times New Roman"/>
        <family val="1"/>
        <charset val="204"/>
      </rPr>
      <t xml:space="preserve">/ Period of stay: </t>
    </r>
    <r>
      <rPr>
        <b/>
        <sz val="9"/>
        <rFont val="Times New Roman"/>
        <family val="1"/>
        <charset val="204"/>
      </rPr>
      <t>24.12.2022 - 31.03.2023</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</si>
  <si>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color theme="1"/>
        <rFont val="Times New Roman"/>
        <family val="1"/>
        <charset val="204"/>
      </rPr>
      <t xml:space="preserve">
The reservation can be canceled without penalty up to 24 hours before arrival. Cancellation after the specified time - a penalty - the cost of the first night of stay.</t>
    </r>
  </si>
  <si>
    <t>Супериор с одной большой кроватью/с двумя раздельными кроватями с балконом / Superior (king, twin)</t>
  </si>
  <si>
    <t xml:space="preserve">Ограничения / Restrictions </t>
  </si>
  <si>
    <r>
      <t xml:space="preserve">Дополнительно ЕДИНОРАЗОВО в стоимость заявки добавляются прогулочные ски-пассы  для каждого взрослого и ребенка, стоимость - </t>
    </r>
    <r>
      <rPr>
        <b/>
        <sz val="11"/>
        <color theme="1"/>
        <rFont val="Calibri"/>
        <family val="2"/>
      </rPr>
      <t>1500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1500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adult and child at once. Cost  - </t>
    </r>
    <r>
      <rPr>
        <b/>
        <sz val="11"/>
        <color theme="1"/>
        <rFont val="Calibri"/>
        <family val="2"/>
      </rPr>
      <t>1500</t>
    </r>
    <r>
      <rPr>
        <sz val="11"/>
        <color theme="1"/>
        <rFont val="Calibri"/>
        <family val="2"/>
        <charset val="204"/>
      </rPr>
      <t xml:space="preserve"> rub per adult.  The cost of the ski-passes for each guest (at extra bed)  is also added - </t>
    </r>
    <r>
      <rPr>
        <b/>
        <sz val="11"/>
        <color theme="1"/>
        <rFont val="Calibri"/>
        <family val="2"/>
      </rPr>
      <t>1500</t>
    </r>
    <r>
      <rPr>
        <sz val="11"/>
        <color theme="1"/>
        <rFont val="Calibri"/>
        <family val="2"/>
        <charset val="204"/>
      </rPr>
      <t xml:space="preserve"> rub per adult. Please, add the cost of ski-passes for all persons to the application immediately.</t>
    </r>
  </si>
  <si>
    <t>1. Прогулочные билеты на подъёмники «Панорама Красной Поляны» (для всех гостей в номере 7+, до 7 лет бесплатно) / Walking passes to the ski elevators "Panorama Krasnaya Polyana" (for all guests in room 7+, up to 7 years old free of charge)</t>
  </si>
  <si>
    <t xml:space="preserve">2. Занятие на горных лыжах для детей в Академии райдеров 2 часа  (для всех детей в номере 6-12 лет, в группе по расписанию / Children's alpine skiing lesson at Rider Academy 2 hours (for all children in the room 6-12 years old, in a scheduled group
</t>
  </si>
  <si>
    <t>3. VR-экскурсия «Полёт над Красной Поляны» (для всех гостей в номере 5+) / 3. VR-excursion "Flight over Krasnaya Polyana" (for all guests in room 5+)</t>
  </si>
  <si>
    <t>4. Посещение детского развлекательного центра «Хали-Гали» 30 мин (для всех детей 4-14 лет) / Visit to the children's entertainment center "Haly-Galy" 30 min (for all children 4-14 years)</t>
  </si>
  <si>
    <t>5. Прокат роликов и скейтбордов в Академии райдеров 1 час (для всех гостей в номере) / Roller skates and skateboards rental at Rider Academy 1 hour (for all guests in the room)</t>
  </si>
  <si>
    <t>6. Интерактив «По следам кавказской серны. Знакомство с горной природой» (для всех гостей в номере) / Interactive "On the tracks of the Caucasian chamois. Acquaintance with mountain nature" (for all guests in the room)</t>
  </si>
  <si>
    <t>7. Посещение парка развлечений Wonder Land (для всех детей до 12 лет) / Visiting the Wonder Land theme park (for all children under 12 years old)</t>
  </si>
  <si>
    <t>8. Тренировка для детей в клубе единоборств «Крепость» (для всех детей в номере 5-14 лет, до 5 лет бесплатно) / Training for children in the martial arts club "Fortress" (for all children in the room 5-14 years old, under 5 years old free of charge)</t>
  </si>
  <si>
    <t xml:space="preserve">9. Прокат городского велосипеда 1 час (для всех гостей в номере) / City bike rental 1 hour (for all guests in the room)
</t>
  </si>
  <si>
    <t>10. Стикерпак «Серна Поля» в подарок (для всех детей в номере) / Serna Polya stickerpack as a gift (for all children in the room)</t>
  </si>
  <si>
    <t>Бесплатное размещение 2 детей возрастом до 15 лет включительно, включая завтрак и доп.место /  Free accommodation for 2 children under 15 years old inclusive, including breakfast and extra bed.</t>
  </si>
  <si>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 </t>
    </r>
    <r>
      <rPr>
        <b/>
        <sz val="11"/>
        <color theme="1"/>
        <rFont val="Calibri"/>
        <family val="2"/>
      </rPr>
      <t>1650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1650</t>
    </r>
    <r>
      <rPr>
        <sz val="11"/>
        <color theme="1"/>
        <rFont val="Calibri"/>
        <family val="2"/>
        <charset val="204"/>
      </rPr>
      <t xml:space="preserve"> руб.</t>
    </r>
    <r>
      <rPr>
        <sz val="11"/>
        <color theme="1"/>
        <rFont val="Calibri"/>
        <family val="2"/>
      </rPr>
      <t xml:space="preserve"> (возраст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16</t>
    </r>
    <r>
      <rPr>
        <sz val="11"/>
        <color theme="1"/>
        <rFont val="Calibri"/>
        <family val="2"/>
      </rPr>
      <t xml:space="preserve"> y.o. and up</t>
    </r>
    <r>
      <rPr>
        <sz val="11"/>
        <color theme="1"/>
        <rFont val="Calibri"/>
        <family val="2"/>
        <charset val="204"/>
      </rPr>
      <t xml:space="preserve">). Cost  - </t>
    </r>
    <r>
      <rPr>
        <b/>
        <sz val="11"/>
        <color theme="1"/>
        <rFont val="Calibri"/>
        <family val="2"/>
      </rPr>
      <t>1650</t>
    </r>
    <r>
      <rPr>
        <sz val="11"/>
        <color theme="1"/>
        <rFont val="Calibri"/>
        <family val="2"/>
        <charset val="204"/>
      </rPr>
      <t xml:space="preserve"> rub per adult (</t>
    </r>
    <r>
      <rPr>
        <sz val="11"/>
        <color theme="1"/>
        <rFont val="Calibri"/>
        <family val="2"/>
      </rPr>
      <t>ages from 16 y.o. and up).</t>
    </r>
    <r>
      <rPr>
        <sz val="11"/>
        <color theme="1"/>
        <rFont val="Calibri"/>
        <family val="2"/>
        <charset val="204"/>
      </rPr>
      <t xml:space="preserve">  The cost of the ski-passes for each guest (at extra bed)  is also added - </t>
    </r>
    <r>
      <rPr>
        <b/>
        <sz val="11"/>
        <color theme="1"/>
        <rFont val="Calibri"/>
        <family val="2"/>
      </rPr>
      <t xml:space="preserve">1650 </t>
    </r>
    <r>
      <rPr>
        <sz val="11"/>
        <color theme="1"/>
        <rFont val="Calibri"/>
        <family val="2"/>
        <charset val="204"/>
      </rPr>
      <t>rub per adult</t>
    </r>
    <r>
      <rPr>
        <sz val="11"/>
        <color theme="1"/>
        <rFont val="Calibri"/>
        <family val="2"/>
      </rPr>
      <t xml:space="preserve"> (ages from </t>
    </r>
    <r>
      <rPr>
        <b/>
        <sz val="11"/>
        <color theme="1"/>
        <rFont val="Calibri"/>
        <family val="2"/>
      </rPr>
      <t>16</t>
    </r>
    <r>
      <rPr>
        <sz val="11"/>
        <color theme="1"/>
        <rFont val="Calibri"/>
        <family val="2"/>
      </rPr>
      <t xml:space="preserve"> y.o. and up)</t>
    </r>
    <r>
      <rPr>
        <sz val="11"/>
        <color theme="1"/>
        <rFont val="Calibri"/>
        <family val="2"/>
        <charset val="204"/>
      </rPr>
      <t>. Please, add the cost of ski-passes for all adults to the application immediately.</t>
    </r>
  </si>
  <si>
    <t>Купонная книга с 10 бесплатными активностями курорта и скидками на другие акции</t>
  </si>
  <si>
    <t>1. Прогулочные билеты на канатную дорогу для посещения водопада Поликаря высотой 70 м 
 Действует для всех гостей в номере, дети до 7 лет бесплатно. / Walking tickets for the cable car to visit the waterfall Polikaria 70 m high. Valid for all guests in the room, children under 7 years old free of charge</t>
  </si>
  <si>
    <t>2. Трансфер на побережье Чёрного моря. Действует для всех гостей, проживающих в номере. / Transfer to the Black Sea coast. Valid for all guests staying in the room</t>
  </si>
  <si>
    <t xml:space="preserve">3.  Маршрут Верёвочного парка на выбор. Действует для всех гостей в номере 4+ / Rope Park itinerary of your choice. Valid for all guests in room 4+.
</t>
  </si>
  <si>
    <t xml:space="preserve">4.  Восхождение на пик Черной Пирамиды. Действует для всех гостей в номере 10+. / Climbing the peak of the Black Pyramid. Valid for all guests in Room 10+.
</t>
  </si>
  <si>
    <t xml:space="preserve">5.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</si>
  <si>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6.  Прокат городского велосипеда на 1 час. Действует на одного взрослого и ребёнка 3-12 лет/ City bike rental for 1 hour. Valid for one adult and a child under 3-12 years of age.</t>
  </si>
  <si>
    <r>
      <t>7. Прокат беговелов на 1 час. Действует на всех детей от 2 до 5 лет, проживающих в номере</t>
    </r>
    <r>
      <rPr>
        <sz val="10"/>
        <rFont val="Arial Cyr"/>
        <charset val="204"/>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</si>
  <si>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r>
      <t>8. VR-экскурсия по курорту. Действует для всех гостей в номере 5+</t>
    </r>
    <r>
      <rPr>
        <sz val="10"/>
        <rFont val="Arial Cyr"/>
        <charset val="204"/>
      </rPr>
      <t xml:space="preserve"> /</t>
    </r>
    <r>
      <rPr>
        <sz val="8"/>
        <color theme="1"/>
        <rFont val="Verdana"/>
        <family val="2"/>
        <charset val="204"/>
      </rPr>
      <t xml:space="preserve"> VR tour of the resort. Valid for all guests in room 5+</t>
    </r>
  </si>
  <si>
    <t xml:space="preserve">9.  Мастер-класс по катанию на скейтбордах и роликах. Действует для всех гостей в номере 3+ / Skateboarding and rollerblading master class. Valid for all guests in room 3+
</t>
  </si>
  <si>
    <t xml:space="preserve">10.  Открытый урок по маунтинбайку. Действует для всех гостей в номере 14+ / Open mountain biking lesson. Valid for all guests in room 14+
</t>
  </si>
  <si>
    <r>
      <t xml:space="preserve">Период продажи: </t>
    </r>
    <r>
      <rPr>
        <b/>
        <sz val="9"/>
        <rFont val="Times New Roman"/>
        <family val="1"/>
      </rPr>
      <t>22.03.2023</t>
    </r>
    <r>
      <rPr>
        <b/>
        <sz val="9"/>
        <rFont val="Times New Roman"/>
        <family val="1"/>
        <charset val="204"/>
      </rPr>
      <t xml:space="preserve"> - 29.09.2023</t>
    </r>
    <r>
      <rPr>
        <sz val="9"/>
        <rFont val="Times New Roman"/>
        <family val="1"/>
        <charset val="204"/>
      </rPr>
      <t xml:space="preserve">/ Period of sales: </t>
    </r>
    <r>
      <rPr>
        <b/>
        <sz val="9"/>
        <rFont val="Times New Roman"/>
        <family val="1"/>
        <charset val="204"/>
      </rPr>
      <t>22.03.2023 - 29.09.2023</t>
    </r>
  </si>
  <si>
    <r>
      <t xml:space="preserve">Период проживания: </t>
    </r>
    <r>
      <rPr>
        <b/>
        <sz val="9"/>
        <rFont val="Times New Roman"/>
        <family val="1"/>
      </rPr>
      <t>01.06.2023</t>
    </r>
    <r>
      <rPr>
        <b/>
        <sz val="9"/>
        <rFont val="Times New Roman"/>
        <family val="1"/>
        <charset val="204"/>
      </rPr>
      <t xml:space="preserve"> - 30.09.2023​</t>
    </r>
    <r>
      <rPr>
        <sz val="9"/>
        <rFont val="Times New Roman"/>
        <family val="1"/>
        <charset val="204"/>
      </rPr>
      <t xml:space="preserve">/ Period of stay: </t>
    </r>
    <r>
      <rPr>
        <b/>
        <sz val="9"/>
        <rFont val="Times New Roman"/>
        <family val="1"/>
        <charset val="204"/>
      </rPr>
      <t>01.06.2023 - 30.09.2023​</t>
    </r>
  </si>
  <si>
    <r>
      <rPr>
        <sz val="9"/>
        <color theme="1"/>
        <rFont val="Times New Roman"/>
        <family val="1"/>
      </rPr>
      <t>Период бронирования</t>
    </r>
    <r>
      <rPr>
        <b/>
        <sz val="9"/>
        <color theme="1"/>
        <rFont val="Times New Roman"/>
        <family val="1"/>
        <charset val="204"/>
      </rPr>
      <t xml:space="preserve">: 08.02.2023 - 30.05.2023 /  </t>
    </r>
    <r>
      <rPr>
        <sz val="9"/>
        <color theme="1"/>
        <rFont val="Times New Roman"/>
        <family val="1"/>
      </rPr>
      <t>Period of sales</t>
    </r>
    <r>
      <rPr>
        <b/>
        <sz val="9"/>
        <color theme="1"/>
        <rFont val="Times New Roman"/>
        <family val="1"/>
        <charset val="204"/>
      </rPr>
      <t>: 08.02.2023 - 30.05.2023</t>
    </r>
  </si>
  <si>
    <r>
      <t xml:space="preserve">Период проживания: </t>
    </r>
    <r>
      <rPr>
        <b/>
        <sz val="9"/>
        <rFont val="Times New Roman"/>
        <family val="1"/>
        <charset val="204"/>
      </rPr>
      <t xml:space="preserve">с 24.03.2023 - 31.05.2023 </t>
    </r>
    <r>
      <rPr>
        <sz val="9"/>
        <rFont val="Times New Roman"/>
        <family val="1"/>
        <charset val="204"/>
      </rPr>
      <t xml:space="preserve">/ Period of stay: </t>
    </r>
    <r>
      <rPr>
        <b/>
        <sz val="9"/>
        <rFont val="Times New Roman"/>
        <family val="1"/>
        <charset val="204"/>
      </rPr>
      <t>24.03.2023 - 31.05.2023</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</si>
  <si>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b/>
        <sz val="9"/>
        <color theme="1"/>
        <rFont val="Times New Roman"/>
        <family val="1"/>
      </rPr>
      <t>На период 30.12.2023-08.01.2024, включительно, -  бесплатная отмена бронирования за 45 дней до заезда. Бронирование должно быть 100% предоплаченным Заказчиком. Отмена после указанного времени – штраф в 100% размере от стоимости бронирования.</t>
    </r>
    <r>
      <rPr>
        <sz val="9"/>
        <color theme="1"/>
        <rFont val="Times New Roman"/>
        <family val="1"/>
        <charset val="204"/>
      </rPr>
      <t xml:space="preserve">
The reservation can be canceled without penalty up to 24 hours before arrival. Cancellation after the specified time - a penalty - the cost of the first night of stay.
</t>
    </r>
    <r>
      <rPr>
        <b/>
        <sz val="9"/>
        <color theme="1"/>
        <rFont val="Times New Roman"/>
        <family val="1"/>
      </rPr>
      <t xml:space="preserve"> For the period 30.12.2023-08.01.2024 inclusive, - free cancellation 45 days before arrival. Reservation must be 100% prepaid by the Customer. Cancellation after the specified time - a penalty - 100% of the cost of the reservation.</t>
    </r>
    <r>
      <rPr>
        <sz val="9"/>
        <color theme="1"/>
        <rFont val="Times New Roman"/>
        <family val="1"/>
        <charset val="204"/>
      </rPr>
      <t xml:space="preserve">
</t>
    </r>
    <r>
      <rPr>
        <sz val="9"/>
        <color indexed="8"/>
        <rFont val="Times New Roman"/>
        <family val="1"/>
        <charset val="204"/>
      </rPr>
      <t xml:space="preserve">
</t>
    </r>
  </si>
  <si>
    <t>Тариф доступен до 29.12.2023</t>
  </si>
  <si>
    <r>
      <t xml:space="preserve">Период продажи: </t>
    </r>
    <r>
      <rPr>
        <b/>
        <sz val="9"/>
        <rFont val="Times New Roman"/>
        <family val="1"/>
        <charset val="204"/>
      </rPr>
      <t>с 01.08.2023 - 29.11.2023​</t>
    </r>
    <r>
      <rPr>
        <sz val="9"/>
        <rFont val="Times New Roman"/>
        <family val="1"/>
        <charset val="204"/>
      </rPr>
      <t xml:space="preserve">/ Period of sales: </t>
    </r>
    <r>
      <rPr>
        <b/>
        <sz val="9"/>
        <rFont val="Times New Roman"/>
        <family val="1"/>
        <charset val="204"/>
      </rPr>
      <t>с  01.08.2023 - 29.11.2023</t>
    </r>
  </si>
  <si>
    <r>
      <t xml:space="preserve">Период проживания: </t>
    </r>
    <r>
      <rPr>
        <b/>
        <sz val="9"/>
        <rFont val="Times New Roman"/>
        <family val="1"/>
        <charset val="204"/>
      </rPr>
      <t xml:space="preserve">с 01.10.2023 - 30.11.202​3 </t>
    </r>
    <r>
      <rPr>
        <sz val="9"/>
        <rFont val="Times New Roman"/>
        <family val="1"/>
        <charset val="204"/>
      </rPr>
      <t xml:space="preserve">/ Period of stay: </t>
    </r>
    <r>
      <rPr>
        <b/>
        <sz val="9"/>
        <rFont val="Times New Roman"/>
        <family val="1"/>
        <charset val="204"/>
      </rPr>
      <t xml:space="preserve">с 01.10.2023 - 30.11.202​3 </t>
    </r>
  </si>
  <si>
    <t>Завтрак/ Breakfast;</t>
  </si>
  <si>
    <t>Бесплатное размещение 2 детей возрастом до 15 лет, включая завтрак и доп.место /  Free accommodation for 2 children under 15 years old, including breakfast and extra bed.</t>
  </si>
  <si>
    <r>
      <t>1. Прогулочные билеты на подъёмники "Панорама Красной Поляны"</t>
    </r>
    <r>
      <rPr>
        <sz val="9"/>
        <color rgb="FF000000"/>
        <rFont val="Verdana"/>
        <family val="2"/>
      </rPr>
      <t> (для всех гостей в номере на все открытые канатные дороги) / Walking tickets for the "Panorama of Krasnaya Polyana" elevators (for all guests in the room for all open ropeways);</t>
    </r>
  </si>
  <si>
    <r>
      <t>2. Обзорная экскурсия по высотам Курорта</t>
    </r>
    <r>
      <rPr>
        <sz val="9"/>
        <color rgb="FF000000"/>
        <rFont val="Verdana"/>
        <family val="2"/>
      </rPr>
      <t> (для всех гостей в номере) / A sightseeing tour of the Heights Resort (for all in-room guests);</t>
    </r>
  </si>
  <si>
    <r>
      <t xml:space="preserve">Дополнительно ЕДИНОРАЗОВО в стоимость заявки добавляются прогулочные ски-пассы за каждого взрослого гостя (возраст от 16 лет),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 (возраст от 16 лет). Стоимость прогулочных ски-пассов на всех взрослых просим сразу добавлять в заявку. / Extra pay  for ski-passes per every adult at once (ages from 16 y.o. and up). Cost  - </t>
    </r>
    <r>
      <rPr>
        <b/>
        <sz val="11"/>
        <color theme="1"/>
        <rFont val="Calibri"/>
        <family val="2"/>
      </rPr>
      <t>1800</t>
    </r>
    <r>
      <rPr>
        <sz val="11"/>
        <color theme="1"/>
        <rFont val="Calibri"/>
        <family val="2"/>
        <charset val="204"/>
      </rPr>
      <t xml:space="preserve"> rub per adult (ages from 16 y.o. and up).  The cost of the ski-passes for each guest (at extra bed)  is also added - </t>
    </r>
    <r>
      <rPr>
        <b/>
        <sz val="11"/>
        <color theme="1"/>
        <rFont val="Calibri"/>
        <family val="2"/>
      </rPr>
      <t>1800</t>
    </r>
    <r>
      <rPr>
        <sz val="11"/>
        <color theme="1"/>
        <rFont val="Calibri"/>
        <family val="2"/>
        <charset val="204"/>
      </rPr>
      <t xml:space="preserve"> rub per adult (ages from 16 y.o. and up). Please, add the cost of ski-passes for all adults to the application immediately.</t>
    </r>
  </si>
  <si>
    <r>
      <t>3. 1 час проката городского велосипеда</t>
    </r>
    <r>
      <rPr>
        <sz val="9"/>
        <color rgb="FF000000"/>
        <rFont val="Verdana"/>
        <family val="2"/>
      </rPr>
      <t> (для 1 взрослого и ребенка до 12 лет) / 1 hour city bike rental (for 1 adult and child under 12 years old);</t>
    </r>
  </si>
  <si>
    <r>
      <t>4. 1 маршрут верёвочного парка на выбор</t>
    </r>
    <r>
      <rPr>
        <sz val="9"/>
        <color rgb="FF000000"/>
        <rFont val="Verdana"/>
        <family val="2"/>
      </rPr>
      <t> (для всех гостей в номере) / 1 rope park route of your choice (for all in-room guests);</t>
    </r>
  </si>
  <si>
    <r>
      <t>5. Открытка-сувенир</t>
    </r>
    <r>
      <rPr>
        <sz val="9"/>
        <color rgb="FF000000"/>
        <rFont val="Verdana"/>
        <family val="2"/>
      </rPr>
      <t> (предоставляется 1 открытка на номер) / Souvenir postcard (1 postcard per room is provided);</t>
    </r>
  </si>
  <si>
    <r>
      <t>6. Стикерпак с талисманом курорта Серной Полей</t>
    </r>
    <r>
      <rPr>
        <sz val="9"/>
        <color rgb="FF000000"/>
        <rFont val="Verdana"/>
        <family val="2"/>
      </rPr>
      <t> (предоставляется один стикерпак на номер) / Stickerpack featuring the Sulphur Pole Resort mascot (one stickerpack per room is provided);</t>
    </r>
  </si>
  <si>
    <r>
      <t>7. Консультация стилиста и визажиста от салона в спа центре SOUL SPA</t>
    </r>
    <r>
      <rPr>
        <sz val="9"/>
        <color rgb="FF000000"/>
        <rFont val="Verdana"/>
        <family val="2"/>
      </rPr>
      <t> (для всех гостей в номере) / Consultation of stylist and make-up artist from the salon in the SOUL SPA center (for all guests in the room).</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</si>
  <si>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b/>
        <sz val="12"/>
        <color rgb="FFFF0000"/>
        <rFont val="Times New Roman"/>
        <family val="1"/>
      </rPr>
      <t/>
    </r>
  </si>
  <si>
    <t>Тариф включает ски-пассы только на взрослых гостей на основных местах. Стоимость ски-пассов на дополнительных взрослых просим сразу добавлять в заявку. / The rate includes ski passes for adults only at the main places. Please add the cost of ski passes for extra adults to the application immediately.</t>
  </si>
  <si>
    <t>Специальный тариф "4=3"</t>
  </si>
  <si>
    <t>Ограничения / Restrictions</t>
  </si>
  <si>
    <t xml:space="preserve">Минимальное количество ночей проживания: 4 ночи / Minimum stay 4 nights </t>
  </si>
  <si>
    <t xml:space="preserve">Максимальное количество ночей проживания: 4 ночи / Maximum stay 4 nights </t>
  </si>
  <si>
    <t>* Выдача ски-пассов на стойке регистрации в отеле при заселении. Детские ски-пассы приобретаются гостями в отеле.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Children's ski passes can be purchased separately at the reception.
Credit card guarantee is required</t>
  </si>
  <si>
    <r>
      <rPr>
        <b/>
        <sz val="9"/>
        <rFont val="Times New Roman"/>
        <family val="1"/>
        <charset val="204"/>
      </rPr>
      <t>Период продажи:</t>
    </r>
    <r>
      <rPr>
        <sz val="9"/>
        <rFont val="Times New Roman"/>
        <family val="1"/>
        <charset val="204"/>
      </rPr>
      <t xml:space="preserve"> </t>
    </r>
    <r>
      <rPr>
        <b/>
        <sz val="9"/>
        <rFont val="Times New Roman"/>
        <family val="1"/>
      </rPr>
      <t>15.11.2023-30.03.2024</t>
    </r>
    <r>
      <rPr>
        <sz val="9"/>
        <rFont val="Times New Roman"/>
        <family val="1"/>
        <charset val="204"/>
      </rPr>
      <t xml:space="preserve">/ Period of sales: </t>
    </r>
    <r>
      <rPr>
        <b/>
        <sz val="9"/>
        <rFont val="Times New Roman"/>
        <family val="1"/>
        <charset val="204"/>
      </rPr>
      <t>15.11.2023-30.03.2024</t>
    </r>
  </si>
  <si>
    <r>
      <rPr>
        <b/>
        <sz val="9"/>
        <color theme="1"/>
        <rFont val="Times New Roman"/>
        <family val="1"/>
        <charset val="204"/>
      </rPr>
      <t>15.12.2022-27.12.2023, включительно,</t>
    </r>
    <r>
      <rPr>
        <sz val="9"/>
        <color theme="1"/>
        <rFont val="Times New Roman"/>
        <family val="1"/>
        <charset val="204"/>
      </rPr>
      <t xml:space="preserve"> - </t>
    </r>
    <r>
      <rPr>
        <b/>
        <sz val="9"/>
        <color theme="1"/>
        <rFont val="Times New Roman"/>
        <family val="1"/>
        <charset val="204"/>
      </rPr>
      <t>2500</t>
    </r>
    <r>
      <rPr>
        <sz val="9"/>
        <color theme="1"/>
        <rFont val="Times New Roman"/>
        <family val="1"/>
        <charset val="204"/>
      </rPr>
      <t xml:space="preserve"> рублей - взрослый, </t>
    </r>
    <r>
      <rPr>
        <b/>
        <sz val="9"/>
        <color theme="1"/>
        <rFont val="Times New Roman"/>
        <family val="1"/>
        <charset val="204"/>
      </rPr>
      <t>15.12.2022-27.12.2023- 2500</t>
    </r>
    <r>
      <rPr>
        <sz val="9"/>
        <color theme="1"/>
        <rFont val="Times New Roman"/>
        <family val="1"/>
        <charset val="204"/>
      </rPr>
      <t xml:space="preserve"> rubles - adult</t>
    </r>
  </si>
  <si>
    <r>
      <rPr>
        <b/>
        <sz val="9"/>
        <color theme="1"/>
        <rFont val="Times New Roman"/>
        <family val="1"/>
        <charset val="204"/>
      </rPr>
      <t xml:space="preserve">09.01.2024-31.01.2024,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charset val="204"/>
      </rPr>
      <t>09.01.2024-31.01.2024 - 2700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</si>
  <si>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01.02.2024-10.03.2024, включительно </t>
    </r>
    <r>
      <rPr>
        <sz val="9"/>
        <color theme="1"/>
        <rFont val="Times New Roman"/>
        <family val="1"/>
        <charset val="204"/>
      </rPr>
      <t xml:space="preserve">- </t>
    </r>
    <r>
      <rPr>
        <b/>
        <sz val="9"/>
        <color theme="1"/>
        <rFont val="Times New Roman"/>
        <family val="1"/>
        <charset val="204"/>
      </rPr>
      <t>3500</t>
    </r>
    <r>
      <rPr>
        <sz val="9"/>
        <color theme="1"/>
        <rFont val="Times New Roman"/>
        <family val="1"/>
        <charset val="204"/>
      </rPr>
      <t xml:space="preserve"> рублей - взрослый / </t>
    </r>
    <r>
      <rPr>
        <b/>
        <sz val="9"/>
        <color theme="1"/>
        <rFont val="Times New Roman"/>
        <family val="1"/>
      </rPr>
      <t>01.02.2024-10.03.2024</t>
    </r>
    <r>
      <rPr>
        <b/>
        <sz val="9"/>
        <color theme="1"/>
        <rFont val="Times New Roman"/>
        <family val="1"/>
        <charset val="204"/>
      </rPr>
      <t>- 3500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</si>
  <si>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11.03.2024 -31.03.2024,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rPr>
      <t>11.03.2024 -31.03.2024</t>
    </r>
    <r>
      <rPr>
        <b/>
        <sz val="9"/>
        <color theme="1"/>
        <rFont val="Times New Roman"/>
        <family val="1"/>
        <charset val="204"/>
      </rPr>
      <t xml:space="preserve">- 2700 </t>
    </r>
    <r>
      <rPr>
        <sz val="9"/>
        <color theme="1"/>
        <rFont val="Times New Roman"/>
        <family val="1"/>
        <charset val="204"/>
      </rPr>
      <t>rubles - adult</t>
    </r>
    <r>
      <rPr>
        <b/>
        <sz val="9"/>
        <color theme="1"/>
        <rFont val="Times New Roman"/>
        <family val="1"/>
        <charset val="204"/>
      </rPr>
      <t/>
    </r>
  </si>
  <si>
    <r>
      <rPr>
        <sz val="9"/>
        <color theme="1"/>
        <rFont val="Times New Roman"/>
        <family val="1"/>
      </rPr>
      <t>Период бронирования</t>
    </r>
    <r>
      <rPr>
        <b/>
        <sz val="9"/>
        <color theme="1"/>
        <rFont val="Times New Roman"/>
        <family val="1"/>
        <charset val="204"/>
      </rPr>
      <t xml:space="preserve">: 18.10.2023-22.12.2023 /  </t>
    </r>
    <r>
      <rPr>
        <sz val="9"/>
        <color theme="1"/>
        <rFont val="Times New Roman"/>
        <family val="1"/>
      </rPr>
      <t>Period of sales</t>
    </r>
    <r>
      <rPr>
        <b/>
        <sz val="9"/>
        <color theme="1"/>
        <rFont val="Times New Roman"/>
        <family val="1"/>
        <charset val="204"/>
      </rPr>
      <t xml:space="preserve">: 18.10.2023-22.12.2023 </t>
    </r>
  </si>
  <si>
    <r>
      <t xml:space="preserve">Период проживания: </t>
    </r>
    <r>
      <rPr>
        <b/>
        <sz val="9"/>
        <rFont val="Times New Roman"/>
        <family val="1"/>
      </rPr>
      <t>06.11.2023-25.12.2023</t>
    </r>
    <r>
      <rPr>
        <b/>
        <sz val="9"/>
        <rFont val="Times New Roman"/>
        <family val="1"/>
        <charset val="204"/>
      </rPr>
      <t xml:space="preserve"> </t>
    </r>
    <r>
      <rPr>
        <sz val="9"/>
        <rFont val="Times New Roman"/>
        <family val="1"/>
        <charset val="204"/>
      </rPr>
      <t xml:space="preserve">/ Period of stay: </t>
    </r>
    <r>
      <rPr>
        <b/>
        <sz val="9"/>
        <rFont val="Times New Roman"/>
        <family val="1"/>
      </rPr>
      <t>06.11.2023-25.12.2023</t>
    </r>
  </si>
  <si>
    <t>Мин срок бронирования до заезда: 14 дня/ Min. Booking period before arrival: 14 days.</t>
  </si>
  <si>
    <r>
      <rPr>
        <b/>
        <sz val="9"/>
        <rFont val="Times New Roman"/>
        <family val="1"/>
        <charset val="204"/>
      </rPr>
      <t>Период проживан</t>
    </r>
    <r>
      <rPr>
        <b/>
        <sz val="9"/>
        <color theme="1"/>
        <rFont val="Times New Roman"/>
        <family val="1"/>
      </rPr>
      <t>ия: 01.12.2023-27.12.2023,</t>
    </r>
    <r>
      <rPr>
        <b/>
        <sz val="9"/>
        <rFont val="Times New Roman"/>
        <family val="1"/>
        <charset val="204"/>
      </rPr>
      <t xml:space="preserve"> включительно, 09.01.2024-31.03.2024                                                                                                                             </t>
    </r>
    <r>
      <rPr>
        <sz val="9"/>
        <color theme="1"/>
        <rFont val="Times New Roman"/>
        <family val="1"/>
      </rPr>
      <t>/ Period of stay:</t>
    </r>
    <r>
      <rPr>
        <b/>
        <sz val="9"/>
        <color theme="1"/>
        <rFont val="Times New Roman"/>
        <family val="1"/>
      </rPr>
      <t xml:space="preserve"> 01.12.2023-27.12.2023,  inclusively</t>
    </r>
    <r>
      <rPr>
        <b/>
        <sz val="9"/>
        <rFont val="Times New Roman"/>
        <family val="1"/>
      </rPr>
      <t>, 09.01.2024-31.03.2024</t>
    </r>
  </si>
  <si>
    <r>
      <rPr>
        <sz val="9"/>
        <color theme="1"/>
        <rFont val="Times New Roman"/>
        <family val="1"/>
      </rPr>
      <t>Период бронирования</t>
    </r>
    <r>
      <rPr>
        <b/>
        <sz val="9"/>
        <color theme="1"/>
        <rFont val="Times New Roman"/>
        <family val="1"/>
        <charset val="204"/>
      </rPr>
      <t xml:space="preserve">: 15.03.2023 - 30.09.2024 /  </t>
    </r>
    <r>
      <rPr>
        <sz val="9"/>
        <color theme="1"/>
        <rFont val="Times New Roman"/>
        <family val="1"/>
      </rPr>
      <t>Period of sales</t>
    </r>
    <r>
      <rPr>
        <b/>
        <sz val="9"/>
        <color theme="1"/>
        <rFont val="Times New Roman"/>
        <family val="1"/>
        <charset val="204"/>
      </rPr>
      <t>: 15.03.2023  - 30.09.2024</t>
    </r>
  </si>
  <si>
    <r>
      <t xml:space="preserve">Период проживания: </t>
    </r>
    <r>
      <rPr>
        <b/>
        <sz val="9"/>
        <color theme="1"/>
        <rFont val="Times New Roman"/>
        <family val="1"/>
        <charset val="204"/>
      </rPr>
      <t xml:space="preserve">с 01.07.2023 - 30.09.2024 </t>
    </r>
    <r>
      <rPr>
        <sz val="9"/>
        <color theme="1"/>
        <rFont val="Times New Roman"/>
        <family val="1"/>
        <charset val="204"/>
      </rPr>
      <t>/ Period of stay: 01</t>
    </r>
    <r>
      <rPr>
        <b/>
        <sz val="9"/>
        <color theme="1"/>
        <rFont val="Times New Roman"/>
        <family val="1"/>
        <charset val="204"/>
      </rPr>
      <t>.07.2023  -  30.09.2024</t>
    </r>
  </si>
  <si>
    <t>Тариф доступен c 01.04.2024 по 01.06.2024, 10.06.2024-27.06.2024, 01.07.2024-30.09.2024</t>
  </si>
  <si>
    <r>
      <t>Дополнительно на каждый день проживания в стоимость заявки добавляются  ски-пассы  для каждого взрослого, стоимость -</t>
    </r>
    <r>
      <rPr>
        <b/>
        <sz val="12"/>
        <color rgb="FFFF0000"/>
        <rFont val="Calibri"/>
        <family val="2"/>
        <charset val="204"/>
        <scheme val="minor"/>
      </rPr>
      <t xml:space="preserve"> 09.01.2024 - 31.01.2024 и 11.03.2024-31.03.2024 - 2700 рублей, 01.02.2024-10.03.2024 - 3500 рублей.</t>
    </r>
    <r>
      <rPr>
        <b/>
        <sz val="12"/>
        <color theme="1"/>
        <rFont val="Calibri"/>
        <family val="2"/>
        <charset val="204"/>
        <scheme val="minor"/>
      </rPr>
      <t xml:space="preserve"> При размещении дополнительных гостей, также на каждый день проживания добавляются в стоимость заявки ски-пассы на каждого взрослого гостя  -</t>
    </r>
    <r>
      <rPr>
        <b/>
        <sz val="12"/>
        <color rgb="FFFF0000"/>
        <rFont val="Calibri"/>
        <family val="2"/>
        <charset val="204"/>
        <scheme val="minor"/>
      </rPr>
      <t xml:space="preserve">  09.01.2024 - 31.01.2024 и 11.03.2024-31.03.2024 - 2700 рублей, 01.02.2024-10.03.2024 - 3500 рублей.</t>
    </r>
    <r>
      <rPr>
        <b/>
        <sz val="12"/>
        <color theme="1"/>
        <rFont val="Calibri"/>
        <family val="2"/>
        <charset val="204"/>
        <scheme val="minor"/>
      </rPr>
      <t xml:space="preserve"> Стоимость ски-пассов на всех взрослых сразу добавлять в заявку. / Extra pay  for each day of stay, ski passes for each adult are added to the price of the application, the cost   01/31/2024 - 01/31/2024 and 03/11/2024 - 03/31/2024- 2700 rubles, 02/01/2024 - 03/10/2024 - 3500 rubles. When placing additional guests, also for each day of stay, ski passes for each guest are added to the application price 01/31/2024 - 01/31/2024 and 03/11/2024 - 03/31/2024- 2700 rubles, 02/01/2024 - 03/10/2024 - 3500 rubles.</t>
    </r>
  </si>
  <si>
    <t xml:space="preserve">* Выдача ски-пассов на стойке регистрации в отеле при заселении. Детские ски-пассы приобретаются гостями в отеле. Возврат денежных средств за неиспользованные ски-пассы не производится.
</t>
  </si>
  <si>
    <r>
      <rPr>
        <b/>
        <sz val="9"/>
        <rFont val="Times New Roman"/>
        <family val="1"/>
        <charset val="204"/>
      </rPr>
      <t>Период продажи:</t>
    </r>
    <r>
      <rPr>
        <sz val="9"/>
        <rFont val="Times New Roman"/>
        <family val="1"/>
        <charset val="204"/>
      </rPr>
      <t xml:space="preserve"> </t>
    </r>
    <r>
      <rPr>
        <b/>
        <sz val="9"/>
        <rFont val="Times New Roman"/>
        <family val="1"/>
      </rPr>
      <t>31.01.2024-30.03.2024</t>
    </r>
    <r>
      <rPr>
        <sz val="9"/>
        <rFont val="Times New Roman"/>
        <family val="1"/>
        <charset val="204"/>
      </rPr>
      <t xml:space="preserve">/ Period of sales: </t>
    </r>
    <r>
      <rPr>
        <b/>
        <sz val="9"/>
        <rFont val="Times New Roman"/>
        <family val="1"/>
        <charset val="204"/>
      </rPr>
      <t>31.01.2024-30.03.2024</t>
    </r>
  </si>
  <si>
    <r>
      <rPr>
        <b/>
        <sz val="9"/>
        <rFont val="Times New Roman"/>
        <family val="1"/>
        <charset val="204"/>
      </rPr>
      <t>Период проживан</t>
    </r>
    <r>
      <rPr>
        <b/>
        <sz val="9"/>
        <color theme="1"/>
        <rFont val="Times New Roman"/>
        <family val="1"/>
      </rPr>
      <t>ия:31</t>
    </r>
    <r>
      <rPr>
        <b/>
        <sz val="9"/>
        <rFont val="Times New Roman"/>
        <family val="1"/>
        <charset val="204"/>
      </rPr>
      <t xml:space="preserve">.01.2024-31.03.2024                                                                                                                             </t>
    </r>
    <r>
      <rPr>
        <sz val="9"/>
        <color theme="1"/>
        <rFont val="Times New Roman"/>
        <family val="1"/>
      </rPr>
      <t xml:space="preserve">/ </t>
    </r>
    <r>
      <rPr>
        <b/>
        <sz val="9"/>
        <color theme="1"/>
        <rFont val="Times New Roman"/>
        <family val="1"/>
      </rPr>
      <t>Period of stay: 31</t>
    </r>
    <r>
      <rPr>
        <b/>
        <sz val="9"/>
        <rFont val="Times New Roman"/>
        <family val="1"/>
      </rPr>
      <t>.01.2024-31.03.2024</t>
    </r>
  </si>
  <si>
    <r>
      <rPr>
        <b/>
        <sz val="9"/>
        <color theme="1"/>
        <rFont val="Times New Roman"/>
        <family val="1"/>
        <charset val="204"/>
      </rPr>
      <t xml:space="preserve">31.01.2024-31.01.2024,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31</t>
    </r>
    <r>
      <rPr>
        <b/>
        <sz val="9"/>
        <color theme="1"/>
        <rFont val="Times New Roman"/>
        <family val="1"/>
        <charset val="204"/>
      </rPr>
      <t>.01.2024-31.01.2024 - 2700</t>
    </r>
    <r>
      <rPr>
        <sz val="9"/>
        <color theme="1"/>
        <rFont val="Times New Roman"/>
        <family val="1"/>
        <charset val="204"/>
      </rPr>
      <t xml:space="preserve"> rubles - adult</t>
    </r>
    <r>
      <rPr>
        <b/>
        <sz val="9"/>
        <color theme="1"/>
        <rFont val="Times New Roman"/>
        <family val="1"/>
        <charset val="204"/>
      </rPr>
      <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</si>
  <si>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color theme="1"/>
        <rFont val="Times New Roman"/>
        <family val="1"/>
        <charset val="204"/>
      </rPr>
      <t xml:space="preserve">
The reservation can be canceled without penalty up to 24 hours before arrival. Cancellation after the specified time - a penalty - the cost of the first night of stay.
</t>
    </r>
    <r>
      <rPr>
        <b/>
        <sz val="9"/>
        <color theme="1"/>
        <rFont val="Times New Roman"/>
        <family val="1"/>
      </rPr>
      <t xml:space="preserve"> </t>
    </r>
    <r>
      <rPr>
        <sz val="9"/>
        <color theme="1"/>
        <rFont val="Times New Roman"/>
        <family val="1"/>
        <charset val="204"/>
      </rPr>
      <t xml:space="preserve">
</t>
    </r>
    <r>
      <rPr>
        <sz val="9"/>
        <color indexed="8"/>
        <rFont val="Times New Roman"/>
        <family val="1"/>
        <charset val="204"/>
      </rPr>
      <t xml:space="preserve">
</t>
    </r>
  </si>
  <si>
    <r>
      <rPr>
        <sz val="9"/>
        <color theme="1"/>
        <rFont val="Times New Roman"/>
        <family val="1"/>
      </rPr>
      <t>Период бронирования</t>
    </r>
    <r>
      <rPr>
        <b/>
        <sz val="9"/>
        <color theme="1"/>
        <rFont val="Times New Roman"/>
        <family val="1"/>
        <charset val="204"/>
      </rPr>
      <t xml:space="preserve">: 31.01.2024- 30.09.2024/  </t>
    </r>
    <r>
      <rPr>
        <sz val="9"/>
        <color theme="1"/>
        <rFont val="Times New Roman"/>
        <family val="1"/>
      </rPr>
      <t>Period of sales</t>
    </r>
    <r>
      <rPr>
        <b/>
        <sz val="9"/>
        <color theme="1"/>
        <rFont val="Times New Roman"/>
        <family val="1"/>
        <charset val="204"/>
      </rPr>
      <t>:31.01.2024- 30.09.2024</t>
    </r>
  </si>
  <si>
    <r>
      <t xml:space="preserve">Период проживания: </t>
    </r>
    <r>
      <rPr>
        <b/>
        <sz val="9"/>
        <color theme="1"/>
        <rFont val="Times New Roman"/>
        <family val="1"/>
        <charset val="204"/>
      </rPr>
      <t xml:space="preserve">с 31.01.2024- 30.09.2024 </t>
    </r>
    <r>
      <rPr>
        <sz val="9"/>
        <color theme="1"/>
        <rFont val="Times New Roman"/>
        <family val="1"/>
        <charset val="204"/>
      </rPr>
      <t xml:space="preserve">/ Period of stay: </t>
    </r>
    <r>
      <rPr>
        <b/>
        <sz val="9"/>
        <color theme="1"/>
        <rFont val="Times New Roman"/>
        <family val="1"/>
      </rPr>
      <t>31.01.2024- 30.09.2024</t>
    </r>
  </si>
  <si>
    <r>
      <t xml:space="preserve">Дополнительно ЕДИНОРАЗОВО в стоимость заявки добавляются прогулочные ски-пассы за каждого взрослого гостя (возраст от 16 лет), стоимость - </t>
    </r>
    <r>
      <rPr>
        <b/>
        <sz val="11"/>
        <color theme="1"/>
        <rFont val="Calibri"/>
        <family val="2"/>
      </rPr>
      <t>2000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 xml:space="preserve">2000 </t>
    </r>
    <r>
      <rPr>
        <sz val="11"/>
        <color theme="1"/>
        <rFont val="Calibri"/>
        <family val="2"/>
        <charset val="204"/>
      </rPr>
      <t xml:space="preserve">руб. (возраст от 16 лет). Стоимость прогулочных ски-пассов на всех взрослых просим сразу добавлять в заявку. / Extra pay  for ski-passes per every adult at once (ages from 16 y.o. and up). Cost  - </t>
    </r>
    <r>
      <rPr>
        <b/>
        <sz val="11"/>
        <color theme="1"/>
        <rFont val="Calibri"/>
        <family val="2"/>
      </rPr>
      <t>2000</t>
    </r>
    <r>
      <rPr>
        <sz val="11"/>
        <color theme="1"/>
        <rFont val="Calibri"/>
        <family val="2"/>
        <charset val="204"/>
      </rPr>
      <t xml:space="preserve"> rub per adult (ages from 16 y.o. and up).  The cost of the ski-passes for each guest (at extra bed)  is also added - </t>
    </r>
    <r>
      <rPr>
        <b/>
        <sz val="11"/>
        <color theme="1"/>
        <rFont val="Calibri"/>
        <family val="2"/>
      </rPr>
      <t>2000</t>
    </r>
    <r>
      <rPr>
        <sz val="11"/>
        <color theme="1"/>
        <rFont val="Calibri"/>
        <family val="2"/>
        <charset val="204"/>
      </rPr>
      <t xml:space="preserve"> rub per adult (ages from 16 y.o. and up). Please, add the cost of ski-passes for all adults to the application immediately.</t>
    </r>
  </si>
  <si>
    <t>Период бронирования: 14.02.2024-30.05.2024 /  Period of sales: 14.02.2024-30.05.2024</t>
  </si>
  <si>
    <r>
      <t xml:space="preserve">Период проживания: </t>
    </r>
    <r>
      <rPr>
        <b/>
        <sz val="9"/>
        <rFont val="Times New Roman"/>
        <family val="1"/>
        <charset val="204"/>
      </rPr>
      <t xml:space="preserve">с 22.03.2024-30.05.2024 </t>
    </r>
    <r>
      <rPr>
        <sz val="9"/>
        <rFont val="Times New Roman"/>
        <family val="1"/>
        <charset val="204"/>
      </rPr>
      <t xml:space="preserve">/ Period of stay: </t>
    </r>
    <r>
      <rPr>
        <b/>
        <sz val="9"/>
        <rFont val="Times New Roman"/>
        <family val="1"/>
        <charset val="204"/>
      </rPr>
      <t>22.03.2024-30.05.2024</t>
    </r>
  </si>
  <si>
    <t>1.    Прогулочные билеты на подъёмники «Панорама Красной Поляны» с посещением смотровой площадки 360 на Поляне 2200 (для всех гостей в номере 7+, до 7 лет бесплатно)/Walking tickets for the "Panorama of Krasnaya Polyana" elevators (for all guests in the room for all open ropeways)</t>
  </si>
  <si>
    <t>2.    Занятие на горных лыжах для детей в Академии райдеров 3 часа в группе от 3 до 6 человек  (для всех детей в номере 6-12 лет, в группе по расписанию)/Alpine skiing lesson for children at the Rider Academy 3 hours in a group of 3 to 6 people (for all children in the room 6-12 years old, in a scheduled group)</t>
  </si>
  <si>
    <t>4.    Посещение Леса Чудес и Фермы северных оленей для детей от 5 до  12 лет  (бесплатно при покупке одного взрослого билета)/Visit to the Forest of Wonders and Reindeer Farm for children from 5 to 12 years old (free of charge when buying one adult ticket)</t>
  </si>
  <si>
    <t>5.    Прокат городского велосипеда 1 час (для всех гостей в номере)/City bike rental 1 hour (for all guests in the room)</t>
  </si>
  <si>
    <t>6.    Стикерпак  в подарок (1 стикер на 1 номер)/Stickerpack as a gift (1 sticker per 1 room)</t>
  </si>
  <si>
    <t>3.    Прокат роликов и скейтбордов в Академии райдеров 1 час (для всех гостей в номере)/Rollerblade and skateboard rental at Rider Academy 1 hour (for all in-room guests)</t>
  </si>
  <si>
    <t>Новотель Фит Красная Поляна 4*/ Novotel Fit Krasnaya Polyana 4*</t>
  </si>
  <si>
    <t>Специальный тариф "Каникулы в горах" / Special offer "Mountain vacations"</t>
  </si>
  <si>
    <r>
      <t xml:space="preserve">По купонной книге в предложение </t>
    </r>
    <r>
      <rPr>
        <b/>
        <sz val="10"/>
        <rFont val="Times New Roman"/>
        <family val="1"/>
        <charset val="204"/>
      </rPr>
      <t>«Каникулы в горах»</t>
    </r>
    <r>
      <rPr>
        <sz val="10"/>
        <rFont val="Times New Roman"/>
        <family val="1"/>
        <charset val="204"/>
      </rPr>
      <t xml:space="preserve"> входят </t>
    </r>
    <r>
      <rPr>
        <i/>
        <sz val="10"/>
        <rFont val="Times New Roman"/>
        <family val="1"/>
        <charset val="204"/>
      </rPr>
      <t>бесплатно* / The special offer "Mountain vacations" includes free of charge (for hotel guests):</t>
    </r>
    <r>
      <rPr>
        <sz val="10"/>
        <rFont val="Times New Roman"/>
        <family val="1"/>
        <charset val="204"/>
      </rPr>
      <t>:</t>
    </r>
  </si>
  <si>
    <t>Тариф закрыт для бронирования в даты:  30.12.2023-31.03.2024, 01.04.2024-06.04.2024 включительно</t>
  </si>
  <si>
    <t>Тариф доступен c 01.03.2024 по 01.06.2024, 10.06.2024-27.06.2024, 01.07.2024-30.09.2024</t>
  </si>
  <si>
    <t>Специальный тариф "Наполни своё лето" / Special offer "Fill up your summer"</t>
  </si>
  <si>
    <r>
      <t xml:space="preserve">Период продажи: </t>
    </r>
    <r>
      <rPr>
        <b/>
        <sz val="9"/>
        <rFont val="Times New Roman"/>
        <family val="1"/>
      </rPr>
      <t>03.04.2024</t>
    </r>
    <r>
      <rPr>
        <b/>
        <sz val="9"/>
        <rFont val="Times New Roman"/>
        <family val="1"/>
        <charset val="204"/>
      </rPr>
      <t xml:space="preserve"> - 29.09.2024 </t>
    </r>
    <r>
      <rPr>
        <sz val="9"/>
        <rFont val="Times New Roman"/>
        <family val="1"/>
        <charset val="204"/>
      </rPr>
      <t xml:space="preserve">/ Period of sales: </t>
    </r>
    <r>
      <rPr>
        <b/>
        <sz val="9"/>
        <rFont val="Times New Roman"/>
        <family val="1"/>
        <charset val="204"/>
      </rPr>
      <t>03.04.2024 - 29.09.2024</t>
    </r>
  </si>
  <si>
    <r>
      <t xml:space="preserve">Период проживания: </t>
    </r>
    <r>
      <rPr>
        <b/>
        <sz val="9"/>
        <rFont val="Times New Roman"/>
        <family val="1"/>
      </rPr>
      <t>01.06.2024</t>
    </r>
    <r>
      <rPr>
        <b/>
        <sz val="9"/>
        <rFont val="Times New Roman"/>
        <family val="1"/>
        <charset val="204"/>
      </rPr>
      <t xml:space="preserve"> - 30.09.2024 ​</t>
    </r>
    <r>
      <rPr>
        <sz val="9"/>
        <rFont val="Times New Roman"/>
        <family val="1"/>
        <charset val="204"/>
      </rPr>
      <t xml:space="preserve">/ Period of stay: </t>
    </r>
    <r>
      <rPr>
        <b/>
        <sz val="9"/>
        <rFont val="Times New Roman"/>
        <family val="1"/>
        <charset val="204"/>
      </rPr>
      <t>01.06.2024 - 30.09.2024</t>
    </r>
  </si>
  <si>
    <t>1. Прогулочные билеты "Панорама Красной Поляны" *. *Тариф включает прогулочные билеты на всех гостей, проживающих в номере 7+, до 7 лет. / Rope road walking tickets "Panorama of Krasnaya Polyana"*. *The rate includes walking tickets for all guests staying in a room 7+, up to 7 years old</t>
  </si>
  <si>
    <t>2. Трансфер на побережье Чёрного моря (для всех гостей в номере, по предварительной записи) / Transfer to the Black Sea coast (for all in-room guests, by advance appointment)</t>
  </si>
  <si>
    <t>4. Прогулка по эко-тропе "Папоротниковая" (для всех гостей в номере) / Eco-trail "Papornikaya" (for all in-room guests)</t>
  </si>
  <si>
    <t xml:space="preserve">5.  Прокат городского велосипеда на 1 час (для всех гостей в номере 7+) / City bike rental for 1 hour (for all room guests 7+)
</t>
  </si>
  <si>
    <t xml:space="preserve">6.  Занятия йогой (1 тренировка, для всех взрослых, 14+) /Yoga classes (1 session, for all adults, 14+)
</t>
  </si>
  <si>
    <t xml:space="preserve">*Пляж функционирует с 01.06.2024-30.09.2024,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</si>
  <si>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The services provided may depend on the weather conditions and the work of ropeways. NAO "Krasnaya Polyana" reserves the right to change the services in the package.</t>
  </si>
  <si>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16</t>
    </r>
    <r>
      <rPr>
        <sz val="11"/>
        <color theme="1"/>
        <rFont val="Calibri"/>
        <family val="2"/>
      </rPr>
      <t xml:space="preserve"> лет)</t>
    </r>
    <r>
      <rPr>
        <sz val="11"/>
        <color theme="1"/>
        <rFont val="Calibri"/>
        <family val="2"/>
        <charset val="204"/>
      </rPr>
      <t xml:space="preserve">,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t>
    </r>
    <r>
      <rPr>
        <sz val="11"/>
        <color theme="1"/>
        <rFont val="Calibri"/>
        <family val="2"/>
      </rPr>
      <t>.</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 xml:space="preserve">16 </t>
    </r>
    <r>
      <rPr>
        <sz val="11"/>
        <color theme="1"/>
        <rFont val="Calibri"/>
        <family val="2"/>
      </rPr>
      <t>y.o. and up</t>
    </r>
    <r>
      <rPr>
        <sz val="11"/>
        <color theme="1"/>
        <rFont val="Calibri"/>
        <family val="2"/>
        <charset val="204"/>
      </rPr>
      <t xml:space="preserve">). Cost  - </t>
    </r>
    <r>
      <rPr>
        <b/>
        <sz val="11"/>
        <color theme="1"/>
        <rFont val="Calibri"/>
        <family val="2"/>
      </rPr>
      <t>1800</t>
    </r>
    <r>
      <rPr>
        <sz val="11"/>
        <color theme="1"/>
        <rFont val="Calibri"/>
        <family val="2"/>
        <charset val="204"/>
      </rPr>
      <t xml:space="preserve"> rub per adult</t>
    </r>
    <r>
      <rPr>
        <sz val="11"/>
        <color theme="1"/>
        <rFont val="Calibri"/>
        <family val="2"/>
      </rPr>
      <t>.</t>
    </r>
    <r>
      <rPr>
        <sz val="11"/>
        <color theme="1"/>
        <rFont val="Calibri"/>
        <family val="2"/>
        <charset val="204"/>
      </rPr>
      <t xml:space="preserve">  The cost of the ski-passes for each guest (at extra bed)  is also added - </t>
    </r>
    <r>
      <rPr>
        <b/>
        <sz val="11"/>
        <color theme="1"/>
        <rFont val="Calibri"/>
        <family val="2"/>
      </rPr>
      <t>1800</t>
    </r>
    <r>
      <rPr>
        <sz val="11"/>
        <color theme="1"/>
        <rFont val="Calibri"/>
        <family val="2"/>
        <charset val="204"/>
      </rPr>
      <t xml:space="preserve"> rub per adult</t>
    </r>
    <r>
      <rPr>
        <sz val="11"/>
        <color theme="1"/>
        <rFont val="Calibri"/>
        <family val="2"/>
      </rPr>
      <t xml:space="preserve"> (ages from </t>
    </r>
    <r>
      <rPr>
        <b/>
        <sz val="11"/>
        <color theme="1"/>
        <rFont val="Calibri"/>
        <family val="2"/>
      </rPr>
      <t>16</t>
    </r>
    <r>
      <rPr>
        <sz val="11"/>
        <color theme="1"/>
        <rFont val="Calibri"/>
        <family val="2"/>
      </rPr>
      <t xml:space="preserve"> y.o. and up)</t>
    </r>
    <r>
      <rPr>
        <sz val="11"/>
        <color theme="1"/>
        <rFont val="Calibri"/>
        <family val="2"/>
        <charset val="204"/>
      </rPr>
      <t>. Please, add the cost of ski-passes for all adults to the application immediately.</t>
    </r>
  </si>
  <si>
    <r>
      <t>В предложение «Наполни свое лето» входят </t>
    </r>
    <r>
      <rPr>
        <b/>
        <i/>
        <sz val="8"/>
        <color indexed="8"/>
        <rFont val="Verdana"/>
        <family val="2"/>
        <charset val="204"/>
      </rPr>
      <t>бесплатно</t>
    </r>
    <r>
      <rPr>
        <sz val="8"/>
        <color indexed="8"/>
        <rFont val="Verdana"/>
        <family val="2"/>
        <charset val="204"/>
      </rPr>
      <t xml:space="preserve"> (</t>
    </r>
    <r>
      <rPr>
        <sz val="8"/>
        <color rgb="FFC00000"/>
        <rFont val="Verdana"/>
        <family val="2"/>
        <charset val="204"/>
      </rPr>
      <t>* условия предоставления услуг подробно представлены в купонной книге</t>
    </r>
    <r>
      <rPr>
        <sz val="8"/>
        <color indexed="8"/>
        <rFont val="Verdana"/>
        <family val="2"/>
        <charset val="204"/>
      </rPr>
      <t>) / The offer "Fill up your summer" includes free of charge (* terms of services are detailed in the coupon book):</t>
    </r>
  </si>
  <si>
    <t>3. Обзорная экскурсия по высотам с 540 до 2200 (для всех гостей в номере) / Sightseeing excursion to heights from 540 to 2200 (for all in-room guests)</t>
  </si>
  <si>
    <r>
      <t xml:space="preserve">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
</t>
    </r>
    <r>
      <rPr>
        <b/>
        <sz val="9"/>
        <color theme="1"/>
        <rFont val="Times New Roman"/>
        <family val="1"/>
      </rPr>
      <t/>
    </r>
  </si>
  <si>
    <t>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</si>
</sst>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Cyr"/>
      <charset val="204"/>
    </font>
    <font>
      <sz val="11"/>
      <color theme="1"/>
      <name val="Calibri"/>
      <family val="2"/>
      <charset val="204"/>
      <scheme val="minor"/>
    </font>
    <font>
      <sz val="10"/>
      <name val="Arial Cyr"/>
      <charset val="204"/>
    </font>
    <font>
      <b/>
      <sz val="9"/>
      <name val="Times New Roman"/>
      <family val="1"/>
      <charset val="204"/>
    </font>
    <font>
      <sz val="9"/>
      <name val="Times New Roman"/>
      <family val="1"/>
      <charset val="204"/>
    </font>
    <font>
      <b/>
      <sz val="8"/>
      <name val="Times New Roman"/>
      <family val="1"/>
      <charset val="204"/>
    </font>
    <font>
      <sz val="8"/>
      <name val="Times New Roman"/>
      <family val="1"/>
      <charset val="204"/>
    </font>
    <font>
      <b/>
      <sz val="9"/>
      <color indexed="8"/>
      <name val="Times New Roman"/>
      <family val="1"/>
      <charset val="204"/>
    </font>
    <font>
      <sz val="11"/>
      <color theme="1"/>
      <name val="Calibri"/>
      <family val="2"/>
      <charset val="204"/>
      <scheme val="minor"/>
    </font>
    <font>
      <b/>
      <sz val="9"/>
      <color theme="1"/>
      <name val="Times New Roman"/>
      <family val="1"/>
      <charset val="204"/>
    </font>
    <font>
      <sz val="9"/>
      <color theme="1"/>
      <name val="Times New Roman"/>
      <family val="1"/>
      <charset val="204"/>
    </font>
    <font>
      <b/>
      <sz val="8"/>
      <color theme="1"/>
      <name val="Times New Roman"/>
      <family val="1"/>
      <charset val="204"/>
    </font>
    <font>
      <sz val="10"/>
      <name val="Calibri"/>
      <family val="2"/>
      <charset val="204"/>
      <scheme val="minor"/>
    </font>
    <font>
      <b/>
      <sz val="9"/>
      <name val="Times New Roman"/>
      <family val="1"/>
    </font>
    <font>
      <sz val="11"/>
      <color theme="1"/>
      <name val="Calibri"/>
      <family val="2"/>
      <scheme val="minor"/>
    </font>
    <font>
      <sz val="9"/>
      <color indexed="8"/>
      <name val="Times New Roman"/>
      <family val="1"/>
      <charset val="204"/>
    </font>
    <font>
      <b/>
      <sz val="11"/>
      <name val="Times New Roman"/>
      <family val="1"/>
      <charset val="204"/>
    </font>
    <font>
      <b/>
      <i/>
      <sz val="9"/>
      <name val="Times New Roman"/>
      <family val="1"/>
      <charset val="204"/>
    </font>
    <font>
      <sz val="8"/>
      <color rgb="FF000000"/>
      <name val="Verdana"/>
      <family val="2"/>
      <charset val="204"/>
    </font>
    <font>
      <sz val="9"/>
      <color indexed="10"/>
      <name val="Times New Roman"/>
      <family val="1"/>
      <charset val="204"/>
    </font>
    <font>
      <b/>
      <sz val="11"/>
      <color rgb="FFFF0000"/>
      <name val="Times New Roman"/>
      <family val="1"/>
    </font>
    <font>
      <sz val="10"/>
      <name val="Times New Roman"/>
      <family val="1"/>
      <charset val="204"/>
    </font>
    <font>
      <sz val="11"/>
      <color theme="1"/>
      <name val="Calibri"/>
      <family val="2"/>
      <charset val="204"/>
    </font>
    <font>
      <b/>
      <sz val="9"/>
      <color theme="1"/>
      <name val="Times New Roman"/>
      <family val="1"/>
    </font>
    <font>
      <sz val="9"/>
      <color theme="1"/>
      <name val="Times New Roman"/>
      <family val="1"/>
    </font>
    <font>
      <sz val="10"/>
      <color theme="1"/>
      <name val="Times New Roman"/>
      <family val="1"/>
      <charset val="204"/>
    </font>
    <font>
      <b/>
      <sz val="10"/>
      <name val="Times New Roman"/>
      <family val="1"/>
      <charset val="204"/>
    </font>
    <font>
      <i/>
      <sz val="10"/>
      <name val="Times New Roman"/>
      <family val="1"/>
      <charset val="204"/>
    </font>
    <font>
      <sz val="9"/>
      <name val="Arial Cyr"/>
      <charset val="204"/>
    </font>
    <font>
      <b/>
      <sz val="8"/>
      <color rgb="FF000000"/>
      <name val="Verdana"/>
      <family val="2"/>
      <charset val="204"/>
    </font>
    <font>
      <sz val="8"/>
      <color indexed="8"/>
      <name val="Verdana"/>
      <family val="2"/>
      <charset val="204"/>
    </font>
    <font>
      <u/>
      <sz val="8"/>
      <color indexed="8"/>
      <name val="Verdana"/>
      <family val="2"/>
      <charset val="204"/>
    </font>
    <font>
      <i/>
      <sz val="8"/>
      <color indexed="8"/>
      <name val="Verdana"/>
      <family val="2"/>
      <charset val="204"/>
    </font>
    <font>
      <b/>
      <i/>
      <sz val="8"/>
      <color indexed="8"/>
      <name val="Verdana"/>
      <family val="2"/>
      <charset val="204"/>
    </font>
    <font>
      <b/>
      <sz val="8"/>
      <color indexed="8"/>
      <name val="Verdana"/>
      <family val="2"/>
      <charset val="204"/>
    </font>
    <font>
      <sz val="8"/>
      <color rgb="FFC00000"/>
      <name val="Verdana"/>
      <family val="2"/>
      <charset val="204"/>
    </font>
    <font>
      <sz val="8"/>
      <color theme="1"/>
      <name val="Verdana"/>
      <family val="2"/>
      <charset val="204"/>
    </font>
    <font>
      <sz val="9"/>
      <color theme="1"/>
      <name val="Verdana"/>
      <family val="2"/>
      <charset val="204"/>
    </font>
    <font>
      <b/>
      <sz val="11"/>
      <color theme="1"/>
      <name val="Calibri"/>
      <family val="2"/>
    </font>
    <font>
      <b/>
      <sz val="10"/>
      <color theme="1"/>
      <name val="Times New Roman"/>
      <family val="1"/>
      <charset val="204"/>
    </font>
    <font>
      <sz val="11"/>
      <color theme="1"/>
      <name val="Calibri"/>
      <family val="2"/>
    </font>
    <font>
      <b/>
      <sz val="9"/>
      <color rgb="FFFF0000"/>
      <name val="Times New Roman"/>
      <family val="1"/>
    </font>
    <font>
      <b/>
      <sz val="11"/>
      <color rgb="FFFF0000"/>
      <name val="Calibri"/>
      <family val="2"/>
      <charset val="204"/>
    </font>
    <font>
      <b/>
      <sz val="10"/>
      <name val="Calibri"/>
      <family val="2"/>
      <scheme val="minor"/>
    </font>
    <font>
      <b/>
      <sz val="9"/>
      <color rgb="FF000000"/>
      <name val="Verdana"/>
      <family val="2"/>
    </font>
    <font>
      <sz val="9"/>
      <color rgb="FF000000"/>
      <name val="Verdana"/>
      <family val="2"/>
    </font>
    <font>
      <b/>
      <sz val="12"/>
      <color rgb="FFFF0000"/>
      <name val="Times New Roman"/>
      <family val="1"/>
    </font>
    <font>
      <sz val="10"/>
      <name val="Calibri"/>
      <family val="2"/>
      <scheme val="minor"/>
    </font>
    <font>
      <b/>
      <sz val="12"/>
      <color theme="1"/>
      <name val="Calibri"/>
      <family val="2"/>
      <charset val="204"/>
      <scheme val="minor"/>
    </font>
    <font>
      <b/>
      <sz val="12"/>
      <color rgb="FFFF0000"/>
      <name val="Calibri"/>
      <family val="2"/>
      <charset val="204"/>
      <scheme val="minor"/>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6"/>
        <bgColor indexed="64"/>
      </patternFill>
    </fill>
    <fill>
      <patternFill patternType="solid">
        <fgColor rgb="FF00B0F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FF66"/>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2" fillId="0" borderId="0"/>
    <xf numFmtId="0" fontId="8" fillId="0" borderId="0"/>
    <xf numFmtId="0" fontId="2" fillId="0" borderId="0"/>
    <xf numFmtId="0" fontId="2" fillId="0" borderId="0"/>
    <xf numFmtId="0" fontId="14" fillId="0" borderId="0"/>
    <xf numFmtId="0" fontId="14" fillId="0" borderId="0"/>
    <xf numFmtId="0" fontId="1" fillId="0" borderId="0"/>
    <xf numFmtId="0" fontId="1" fillId="0" borderId="0"/>
    <xf numFmtId="0" fontId="1" fillId="0" borderId="0"/>
  </cellStyleXfs>
  <cellXfs count="173">
    <xf numFmtId="0" fontId="0" fillId="0" borderId="0" xfId="0"/>
    <xf numFmtId="0" fontId="4" fillId="0" borderId="0" xfId="0" applyFont="1" applyFill="1"/>
    <xf numFmtId="0" fontId="4" fillId="0" borderId="1" xfId="0" applyFont="1" applyFill="1" applyBorder="1"/>
    <xf numFmtId="0" fontId="4" fillId="0" borderId="1" xfId="0" applyFont="1" applyFill="1" applyBorder="1" applyAlignment="1">
      <alignment horizontal="right"/>
    </xf>
    <xf numFmtId="0" fontId="4" fillId="0" borderId="1" xfId="0" applyFont="1" applyFill="1" applyBorder="1" applyAlignment="1">
      <alignment wrapText="1"/>
    </xf>
    <xf numFmtId="0" fontId="4" fillId="0" borderId="2" xfId="0" applyFont="1" applyFill="1" applyBorder="1" applyAlignment="1">
      <alignment horizontal="left" wrapText="1"/>
    </xf>
    <xf numFmtId="0" fontId="4" fillId="0" borderId="0" xfId="0" applyFont="1" applyFill="1" applyBorder="1"/>
    <xf numFmtId="0" fontId="0" fillId="0" borderId="0" xfId="0" applyFill="1"/>
    <xf numFmtId="0" fontId="9" fillId="0" borderId="1" xfId="0" applyFont="1" applyFill="1" applyBorder="1" applyAlignment="1">
      <alignment horizontal="center" vertical="center" wrapText="1"/>
    </xf>
    <xf numFmtId="0" fontId="3" fillId="0" borderId="0" xfId="0" applyFont="1" applyFill="1"/>
    <xf numFmtId="0" fontId="3" fillId="0" borderId="0" xfId="0" applyFont="1" applyFill="1" applyBorder="1" applyAlignment="1">
      <alignment horizontal="center"/>
    </xf>
    <xf numFmtId="0" fontId="4" fillId="0" borderId="2"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3" xfId="0" applyFont="1" applyFill="1" applyBorder="1" applyAlignment="1">
      <alignment horizontal="left"/>
    </xf>
    <xf numFmtId="0" fontId="10" fillId="0" borderId="0" xfId="1" applyFont="1" applyFill="1" applyBorder="1" applyAlignment="1">
      <alignment horizontal="left" vertical="center"/>
    </xf>
    <xf numFmtId="0" fontId="6" fillId="0" borderId="1" xfId="0" applyFont="1" applyFill="1" applyBorder="1" applyAlignment="1">
      <alignment wrapText="1"/>
    </xf>
    <xf numFmtId="0" fontId="4" fillId="0" borderId="0" xfId="0" applyFont="1" applyFill="1" applyAlignment="1">
      <alignment wrapText="1"/>
    </xf>
    <xf numFmtId="0" fontId="4" fillId="0" borderId="0" xfId="0" applyFont="1" applyFill="1" applyAlignment="1">
      <alignment vertical="center" wrapText="1"/>
    </xf>
    <xf numFmtId="0" fontId="3" fillId="0" borderId="3" xfId="0" applyFont="1" applyFill="1" applyBorder="1" applyAlignment="1">
      <alignment horizontal="left"/>
    </xf>
    <xf numFmtId="0" fontId="4" fillId="0" borderId="0" xfId="1" applyFont="1" applyFill="1" applyAlignment="1">
      <alignment horizontal="left" vertical="center"/>
    </xf>
    <xf numFmtId="0" fontId="4" fillId="0" borderId="0" xfId="1" applyFont="1" applyFill="1" applyAlignment="1">
      <alignment horizontal="left" vertical="center" wrapText="1"/>
    </xf>
    <xf numFmtId="0" fontId="10" fillId="0" borderId="0" xfId="0" applyFont="1" applyFill="1"/>
    <xf numFmtId="0" fontId="10" fillId="0" borderId="0" xfId="1" applyFont="1" applyFill="1" applyAlignment="1">
      <alignment horizontal="left" vertical="center"/>
    </xf>
    <xf numFmtId="0" fontId="4" fillId="0" borderId="0" xfId="0" applyFont="1" applyFill="1" applyBorder="1" applyAlignment="1">
      <alignment horizontal="right"/>
    </xf>
    <xf numFmtId="0" fontId="6" fillId="0" borderId="0" xfId="0" applyFont="1" applyFill="1" applyBorder="1" applyAlignment="1">
      <alignment wrapText="1"/>
    </xf>
    <xf numFmtId="0" fontId="10" fillId="0" borderId="0" xfId="1" applyFont="1" applyFill="1" applyAlignment="1">
      <alignment horizontal="left" vertical="center" wrapText="1"/>
    </xf>
    <xf numFmtId="0" fontId="11" fillId="0" borderId="1" xfId="0" applyFont="1" applyFill="1" applyBorder="1" applyAlignment="1">
      <alignment horizontal="center" vertical="center" wrapText="1"/>
    </xf>
    <xf numFmtId="0" fontId="6" fillId="0" borderId="0" xfId="0" applyFont="1" applyFill="1" applyAlignment="1">
      <alignment horizontal="center" vertical="center"/>
    </xf>
    <xf numFmtId="1" fontId="4" fillId="0" borderId="1" xfId="0" applyNumberFormat="1" applyFont="1" applyFill="1" applyBorder="1"/>
    <xf numFmtId="1" fontId="4" fillId="0" borderId="0" xfId="0" applyNumberFormat="1" applyFont="1" applyFill="1" applyBorder="1"/>
    <xf numFmtId="0" fontId="3" fillId="2" borderId="4" xfId="0" applyFont="1" applyFill="1" applyBorder="1" applyAlignment="1">
      <alignment horizontal="left" vertical="center"/>
    </xf>
    <xf numFmtId="0" fontId="3" fillId="2" borderId="4" xfId="0" applyFont="1" applyFill="1" applyBorder="1" applyAlignment="1">
      <alignment vertical="center"/>
    </xf>
    <xf numFmtId="0" fontId="5" fillId="2" borderId="0" xfId="0" applyFont="1" applyFill="1"/>
    <xf numFmtId="0" fontId="11" fillId="0" borderId="2" xfId="0" applyFont="1" applyFill="1" applyBorder="1" applyAlignment="1">
      <alignment horizontal="center" vertical="center" wrapText="1"/>
    </xf>
    <xf numFmtId="0" fontId="13" fillId="3" borderId="5" xfId="1" applyFont="1" applyFill="1" applyBorder="1" applyAlignment="1">
      <alignment horizontal="left" vertical="center"/>
    </xf>
    <xf numFmtId="0" fontId="3" fillId="3" borderId="0" xfId="1" applyFont="1" applyFill="1" applyAlignment="1">
      <alignment horizontal="left" vertical="center"/>
    </xf>
    <xf numFmtId="0" fontId="9" fillId="0" borderId="2" xfId="0" applyFont="1" applyFill="1" applyBorder="1" applyAlignment="1">
      <alignment horizontal="center" vertical="center" wrapText="1"/>
    </xf>
    <xf numFmtId="0" fontId="10" fillId="4" borderId="0" xfId="0" applyFont="1" applyFill="1"/>
    <xf numFmtId="0" fontId="9" fillId="3" borderId="0" xfId="5" applyFont="1" applyFill="1" applyAlignment="1">
      <alignment horizontal="left" vertical="center"/>
    </xf>
    <xf numFmtId="0" fontId="10" fillId="0" borderId="0" xfId="5" applyFont="1" applyAlignment="1">
      <alignment vertical="center" wrapText="1"/>
    </xf>
    <xf numFmtId="0" fontId="9" fillId="3" borderId="0" xfId="6" applyFont="1" applyFill="1" applyAlignment="1">
      <alignment horizontal="left" vertical="center"/>
    </xf>
    <xf numFmtId="0" fontId="10" fillId="0" borderId="0" xfId="1" applyFont="1" applyFill="1" applyAlignment="1">
      <alignment horizontal="left" vertical="center"/>
    </xf>
    <xf numFmtId="0" fontId="9" fillId="3" borderId="0" xfId="0" applyFont="1" applyFill="1" applyAlignment="1">
      <alignment horizontal="left" vertical="center"/>
    </xf>
    <xf numFmtId="0" fontId="9" fillId="0" borderId="0" xfId="0" applyFont="1" applyFill="1" applyAlignment="1">
      <alignment vertical="center" wrapText="1"/>
    </xf>
    <xf numFmtId="0" fontId="9" fillId="3" borderId="0" xfId="1" applyFont="1" applyFill="1" applyBorder="1" applyAlignment="1">
      <alignment horizontal="left" vertical="center"/>
    </xf>
    <xf numFmtId="14" fontId="12" fillId="2"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 fontId="4" fillId="6" borderId="0" xfId="0" applyNumberFormat="1" applyFont="1" applyFill="1" applyBorder="1"/>
    <xf numFmtId="0" fontId="16" fillId="5" borderId="4" xfId="0" applyFont="1" applyFill="1" applyBorder="1" applyAlignment="1">
      <alignment horizontal="center" vertical="center"/>
    </xf>
    <xf numFmtId="1" fontId="4" fillId="0" borderId="0" xfId="0" applyNumberFormat="1" applyFont="1" applyFill="1"/>
    <xf numFmtId="0" fontId="3" fillId="3" borderId="0" xfId="0" applyFont="1" applyFill="1" applyBorder="1" applyAlignment="1"/>
    <xf numFmtId="0" fontId="4" fillId="0" borderId="6" xfId="0" applyFont="1" applyFill="1" applyBorder="1"/>
    <xf numFmtId="0" fontId="4" fillId="0" borderId="1" xfId="0" applyFont="1" applyFill="1" applyBorder="1" applyAlignment="1">
      <alignment horizontal="left" wrapText="1"/>
    </xf>
    <xf numFmtId="0" fontId="18" fillId="0" borderId="0" xfId="0" applyFont="1" applyBorder="1" applyAlignment="1">
      <alignment vertical="center" wrapText="1"/>
    </xf>
    <xf numFmtId="0" fontId="9" fillId="7" borderId="0" xfId="0" applyFont="1" applyFill="1"/>
    <xf numFmtId="0" fontId="9" fillId="7" borderId="12" xfId="0" applyFont="1" applyFill="1" applyBorder="1" applyAlignment="1">
      <alignment horizontal="left" vertical="center"/>
    </xf>
    <xf numFmtId="0" fontId="15" fillId="0" borderId="0" xfId="0" applyFont="1" applyFill="1" applyAlignment="1">
      <alignment vertical="center" wrapText="1"/>
    </xf>
    <xf numFmtId="0" fontId="21" fillId="0" borderId="1" xfId="0" applyFont="1" applyFill="1" applyBorder="1" applyAlignment="1">
      <alignment wrapText="1"/>
    </xf>
    <xf numFmtId="0" fontId="21" fillId="0" borderId="1" xfId="0" applyFont="1" applyFill="1" applyBorder="1"/>
    <xf numFmtId="1" fontId="21" fillId="0" borderId="1" xfId="0" applyNumberFormat="1" applyFont="1" applyFill="1" applyBorder="1" applyAlignment="1">
      <alignment wrapText="1"/>
    </xf>
    <xf numFmtId="0" fontId="9" fillId="3" borderId="12" xfId="0" applyFont="1" applyFill="1" applyBorder="1" applyAlignment="1">
      <alignment horizontal="left" vertical="center"/>
    </xf>
    <xf numFmtId="0" fontId="10" fillId="0" borderId="0" xfId="0" applyFont="1" applyAlignment="1">
      <alignment horizontal="left" vertical="center" wrapText="1"/>
    </xf>
    <xf numFmtId="0" fontId="9" fillId="5" borderId="1" xfId="0" applyFont="1" applyFill="1" applyBorder="1" applyAlignment="1">
      <alignment wrapText="1"/>
    </xf>
    <xf numFmtId="0" fontId="23" fillId="5" borderId="12" xfId="0" applyFont="1" applyFill="1" applyBorder="1" applyAlignment="1">
      <alignment horizontal="left" vertical="center"/>
    </xf>
    <xf numFmtId="0" fontId="4" fillId="5" borderId="1" xfId="0" applyFont="1" applyFill="1" applyBorder="1" applyAlignment="1">
      <alignment wrapText="1"/>
    </xf>
    <xf numFmtId="0" fontId="10" fillId="0" borderId="0" xfId="1" applyFont="1" applyAlignment="1">
      <alignment horizontal="left" vertical="center" wrapText="1"/>
    </xf>
    <xf numFmtId="0" fontId="25" fillId="5" borderId="1" xfId="0" applyFont="1" applyFill="1" applyBorder="1" applyAlignment="1">
      <alignment horizontal="left" vertical="center" wrapText="1"/>
    </xf>
    <xf numFmtId="0" fontId="18" fillId="0" borderId="1" xfId="0" applyFont="1" applyFill="1" applyBorder="1" applyAlignment="1">
      <alignment horizontal="left" vertical="center" wrapText="1" indent="1"/>
    </xf>
    <xf numFmtId="0" fontId="28" fillId="0" borderId="0" xfId="0" applyFont="1" applyFill="1"/>
    <xf numFmtId="0" fontId="29" fillId="6" borderId="1" xfId="0" applyFont="1" applyFill="1" applyBorder="1" applyAlignment="1">
      <alignment vertical="center" wrapText="1"/>
    </xf>
    <xf numFmtId="0" fontId="18" fillId="5" borderId="1" xfId="0" applyFont="1" applyFill="1" applyBorder="1" applyAlignment="1">
      <alignment vertical="center" wrapText="1"/>
    </xf>
    <xf numFmtId="0" fontId="18" fillId="0" borderId="1" xfId="0" applyFont="1" applyBorder="1" applyAlignment="1">
      <alignment wrapText="1"/>
    </xf>
    <xf numFmtId="0" fontId="18" fillId="0" borderId="1" xfId="0" applyFont="1" applyBorder="1" applyAlignment="1">
      <alignment vertical="center" wrapText="1"/>
    </xf>
    <xf numFmtId="0" fontId="10" fillId="0" borderId="0" xfId="0" applyFont="1" applyAlignment="1">
      <alignment horizontal="right" vertical="center" wrapText="1"/>
    </xf>
    <xf numFmtId="0" fontId="9" fillId="3" borderId="0" xfId="0" applyFont="1" applyFill="1" applyAlignment="1">
      <alignment horizontal="left" vertical="center" wrapText="1"/>
    </xf>
    <xf numFmtId="0" fontId="3" fillId="5" borderId="0" xfId="0" applyFont="1" applyFill="1" applyBorder="1" applyAlignment="1"/>
    <xf numFmtId="0" fontId="22" fillId="2" borderId="0" xfId="0" applyFont="1" applyFill="1" applyAlignment="1">
      <alignment horizontal="center" vertical="center" wrapText="1"/>
    </xf>
    <xf numFmtId="0" fontId="20" fillId="0" borderId="0" xfId="0" applyFont="1" applyFill="1" applyAlignment="1">
      <alignment wrapText="1"/>
    </xf>
    <xf numFmtId="0" fontId="9" fillId="9" borderId="13" xfId="0" applyFont="1" applyFill="1" applyBorder="1"/>
    <xf numFmtId="0" fontId="9" fillId="9" borderId="0" xfId="0" applyFont="1" applyFill="1"/>
    <xf numFmtId="0" fontId="4" fillId="0" borderId="1" xfId="0" applyFont="1" applyFill="1" applyBorder="1" applyAlignment="1">
      <alignment horizontal="left" vertical="top" wrapText="1"/>
    </xf>
    <xf numFmtId="0" fontId="10" fillId="0" borderId="0" xfId="1" applyFont="1" applyFill="1" applyAlignment="1">
      <alignment horizontal="left" vertical="top" wrapText="1"/>
    </xf>
    <xf numFmtId="0" fontId="18" fillId="9" borderId="0" xfId="0" applyFont="1" applyFill="1" applyAlignment="1">
      <alignment vertical="center" wrapText="1"/>
    </xf>
    <xf numFmtId="0" fontId="18" fillId="0" borderId="14" xfId="0" applyFont="1" applyFill="1" applyBorder="1" applyAlignment="1">
      <alignment horizontal="left" vertical="center" wrapText="1" indent="1"/>
    </xf>
    <xf numFmtId="0" fontId="4" fillId="2" borderId="0" xfId="0" applyFont="1" applyFill="1"/>
    <xf numFmtId="0" fontId="10" fillId="2" borderId="0" xfId="1" applyFont="1" applyFill="1" applyAlignment="1">
      <alignment horizontal="left" vertical="top" wrapText="1"/>
    </xf>
    <xf numFmtId="0" fontId="18" fillId="2" borderId="14" xfId="0" applyFont="1" applyFill="1" applyBorder="1" applyAlignment="1">
      <alignment vertical="center" wrapText="1"/>
    </xf>
    <xf numFmtId="0" fontId="23" fillId="2" borderId="12" xfId="0" applyFont="1" applyFill="1" applyBorder="1" applyAlignment="1">
      <alignment horizontal="left" vertical="center"/>
    </xf>
    <xf numFmtId="0" fontId="4" fillId="2" borderId="1" xfId="0" applyFont="1" applyFill="1" applyBorder="1" applyAlignment="1">
      <alignment wrapText="1"/>
    </xf>
    <xf numFmtId="0" fontId="10" fillId="2" borderId="0" xfId="1" applyFont="1" applyFill="1" applyAlignment="1">
      <alignment horizontal="left" vertical="center"/>
    </xf>
    <xf numFmtId="0" fontId="10" fillId="0" borderId="12" xfId="0" applyFont="1" applyFill="1" applyBorder="1" applyAlignment="1">
      <alignment vertical="center" wrapText="1"/>
    </xf>
    <xf numFmtId="0" fontId="18" fillId="2" borderId="14" xfId="0" applyFont="1" applyFill="1" applyBorder="1" applyAlignment="1">
      <alignment horizontal="left" vertical="center" wrapText="1" indent="1"/>
    </xf>
    <xf numFmtId="0" fontId="9" fillId="9" borderId="0" xfId="0" applyFont="1" applyFill="1" applyAlignment="1">
      <alignment wrapText="1"/>
    </xf>
    <xf numFmtId="0" fontId="39" fillId="3" borderId="13" xfId="0" applyFont="1" applyFill="1" applyBorder="1"/>
    <xf numFmtId="0" fontId="3" fillId="7" borderId="4" xfId="0" applyFont="1" applyFill="1" applyBorder="1" applyAlignment="1">
      <alignment horizontal="left" vertical="center"/>
    </xf>
    <xf numFmtId="0" fontId="5" fillId="7" borderId="0" xfId="0" applyFont="1" applyFill="1"/>
    <xf numFmtId="0" fontId="3" fillId="7" borderId="4" xfId="0" applyFont="1" applyFill="1" applyBorder="1" applyAlignment="1">
      <alignment vertical="center"/>
    </xf>
    <xf numFmtId="1" fontId="4" fillId="5" borderId="0" xfId="0" applyNumberFormat="1" applyFont="1" applyFill="1" applyBorder="1"/>
    <xf numFmtId="0" fontId="4" fillId="5" borderId="0" xfId="0" applyFont="1" applyFill="1"/>
    <xf numFmtId="0" fontId="4" fillId="6" borderId="0" xfId="0" applyFont="1" applyFill="1"/>
    <xf numFmtId="1" fontId="4" fillId="10" borderId="0" xfId="0" applyNumberFormat="1" applyFont="1" applyFill="1" applyBorder="1"/>
    <xf numFmtId="0" fontId="4" fillId="10" borderId="0" xfId="0" applyFont="1" applyFill="1"/>
    <xf numFmtId="0" fontId="9" fillId="7" borderId="7" xfId="0" applyFont="1" applyFill="1" applyBorder="1" applyAlignment="1">
      <alignment vertical="center" wrapText="1"/>
    </xf>
    <xf numFmtId="0" fontId="10" fillId="8" borderId="8" xfId="0" applyFont="1" applyFill="1" applyBorder="1" applyAlignment="1">
      <alignment vertical="center" wrapText="1"/>
    </xf>
    <xf numFmtId="0" fontId="10" fillId="0" borderId="9" xfId="0" applyFont="1" applyFill="1" applyBorder="1" applyAlignment="1">
      <alignment vertical="center" wrapText="1"/>
    </xf>
    <xf numFmtId="0" fontId="10" fillId="0" borderId="0" xfId="0" applyFont="1" applyFill="1" applyBorder="1" applyAlignment="1">
      <alignment vertical="center"/>
    </xf>
    <xf numFmtId="0" fontId="41" fillId="2" borderId="0" xfId="0" applyFont="1" applyFill="1"/>
    <xf numFmtId="0" fontId="13" fillId="11" borderId="1" xfId="0" applyFont="1" applyFill="1" applyBorder="1" applyAlignment="1">
      <alignment horizontal="right"/>
    </xf>
    <xf numFmtId="0" fontId="4" fillId="11" borderId="1" xfId="0" applyFont="1" applyFill="1" applyBorder="1" applyAlignment="1">
      <alignment horizontal="right"/>
    </xf>
    <xf numFmtId="0" fontId="10" fillId="12" borderId="1" xfId="0" applyFont="1" applyFill="1" applyBorder="1" applyAlignment="1">
      <alignment vertical="center"/>
    </xf>
    <xf numFmtId="0" fontId="4" fillId="5" borderId="0" xfId="0" applyFont="1" applyFill="1" applyBorder="1" applyAlignment="1">
      <alignment horizontal="left" vertical="top"/>
    </xf>
    <xf numFmtId="0" fontId="41" fillId="0" borderId="0" xfId="0" applyFont="1" applyFill="1"/>
    <xf numFmtId="0" fontId="18" fillId="2" borderId="1" xfId="0" applyFont="1" applyFill="1" applyBorder="1" applyAlignment="1">
      <alignment horizontal="left" vertical="center" wrapText="1" indent="1"/>
    </xf>
    <xf numFmtId="0" fontId="12" fillId="8" borderId="0" xfId="0" applyFont="1" applyFill="1"/>
    <xf numFmtId="0" fontId="10" fillId="6" borderId="1" xfId="0" applyFont="1" applyFill="1" applyBorder="1" applyAlignment="1">
      <alignment wrapText="1"/>
    </xf>
    <xf numFmtId="0" fontId="11" fillId="8" borderId="2" xfId="0" applyFont="1" applyFill="1" applyBorder="1" applyAlignment="1">
      <alignment horizontal="center" vertical="center" wrapText="1"/>
    </xf>
    <xf numFmtId="0" fontId="6" fillId="8" borderId="0" xfId="0" applyFont="1" applyFill="1" applyAlignment="1">
      <alignment horizontal="center" vertical="center"/>
    </xf>
    <xf numFmtId="0" fontId="4" fillId="8" borderId="0" xfId="0" applyFont="1" applyFill="1"/>
    <xf numFmtId="0" fontId="4" fillId="8" borderId="1" xfId="0" applyFont="1" applyFill="1" applyBorder="1"/>
    <xf numFmtId="0" fontId="4" fillId="8" borderId="2" xfId="0" applyFont="1" applyFill="1" applyBorder="1" applyAlignment="1">
      <alignment horizontal="left" wrapText="1"/>
    </xf>
    <xf numFmtId="0" fontId="4" fillId="8" borderId="1" xfId="0" applyFont="1" applyFill="1" applyBorder="1" applyAlignment="1">
      <alignment horizontal="right"/>
    </xf>
    <xf numFmtId="0" fontId="4" fillId="8" borderId="1" xfId="0" applyFont="1" applyFill="1" applyBorder="1" applyAlignment="1">
      <alignment wrapText="1"/>
    </xf>
    <xf numFmtId="0" fontId="9" fillId="3" borderId="12" xfId="0" applyFont="1" applyFill="1" applyBorder="1"/>
    <xf numFmtId="0" fontId="4" fillId="0" borderId="0" xfId="0" applyFont="1" applyFill="1" applyBorder="1" applyAlignment="1">
      <alignment wrapText="1"/>
    </xf>
    <xf numFmtId="0" fontId="18" fillId="13" borderId="14" xfId="0" applyFont="1" applyFill="1" applyBorder="1" applyAlignment="1">
      <alignment horizontal="left" vertical="center" wrapText="1" indent="1"/>
    </xf>
    <xf numFmtId="0" fontId="9" fillId="9" borderId="13" xfId="0" applyFont="1" applyFill="1" applyBorder="1" applyAlignment="1">
      <alignment horizontal="center" vertical="center"/>
    </xf>
    <xf numFmtId="0" fontId="3" fillId="2" borderId="0" xfId="0" applyFont="1" applyFill="1" applyAlignment="1">
      <alignment horizontal="center"/>
    </xf>
    <xf numFmtId="0" fontId="3" fillId="9" borderId="4" xfId="0" applyFont="1" applyFill="1" applyBorder="1" applyAlignment="1">
      <alignment horizontal="center" vertical="center"/>
    </xf>
    <xf numFmtId="14" fontId="12" fillId="8" borderId="1" xfId="0" applyNumberFormat="1" applyFont="1" applyFill="1" applyBorder="1" applyAlignment="1">
      <alignment horizontal="center" vertical="center" wrapText="1"/>
    </xf>
    <xf numFmtId="0" fontId="4" fillId="8" borderId="0" xfId="0" applyFont="1" applyFill="1" applyAlignment="1">
      <alignment wrapText="1"/>
    </xf>
    <xf numFmtId="0" fontId="4" fillId="8" borderId="0" xfId="0" applyFont="1" applyFill="1" applyBorder="1"/>
    <xf numFmtId="0" fontId="4" fillId="8" borderId="0" xfId="0" applyFont="1" applyFill="1" applyAlignment="1">
      <alignment vertical="center" wrapText="1"/>
    </xf>
    <xf numFmtId="0" fontId="0" fillId="8" borderId="0" xfId="0" applyFill="1"/>
    <xf numFmtId="0" fontId="21" fillId="8" borderId="1" xfId="0" applyFont="1" applyFill="1" applyBorder="1" applyAlignment="1">
      <alignment wrapText="1"/>
    </xf>
    <xf numFmtId="0" fontId="21" fillId="8" borderId="1" xfId="0" applyFont="1" applyFill="1" applyBorder="1"/>
    <xf numFmtId="0" fontId="6" fillId="8" borderId="0" xfId="0" applyFont="1" applyFill="1" applyBorder="1" applyAlignment="1">
      <alignment wrapText="1"/>
    </xf>
    <xf numFmtId="1" fontId="21" fillId="8" borderId="1" xfId="0" applyNumberFormat="1" applyFont="1" applyFill="1" applyBorder="1" applyAlignment="1">
      <alignment wrapText="1"/>
    </xf>
    <xf numFmtId="14" fontId="43" fillId="8" borderId="1" xfId="0" applyNumberFormat="1" applyFont="1" applyFill="1" applyBorder="1" applyAlignment="1">
      <alignment horizontal="center" vertical="center" wrapText="1"/>
    </xf>
    <xf numFmtId="0" fontId="13" fillId="3" borderId="5" xfId="0" applyFont="1" applyFill="1" applyBorder="1" applyAlignment="1">
      <alignment horizontal="left" vertical="center"/>
    </xf>
    <xf numFmtId="0" fontId="10" fillId="2" borderId="12" xfId="0" applyFont="1" applyFill="1" applyBorder="1" applyAlignment="1">
      <alignment vertical="center" wrapText="1"/>
    </xf>
    <xf numFmtId="0" fontId="23" fillId="2" borderId="0" xfId="0" applyFont="1" applyFill="1" applyAlignment="1">
      <alignment wrapText="1"/>
    </xf>
    <xf numFmtId="1" fontId="4" fillId="8" borderId="1" xfId="0" applyNumberFormat="1" applyFont="1" applyFill="1" applyBorder="1"/>
    <xf numFmtId="1" fontId="4" fillId="8" borderId="0" xfId="0" applyNumberFormat="1" applyFont="1" applyFill="1" applyBorder="1"/>
    <xf numFmtId="0" fontId="4" fillId="0" borderId="0" xfId="1" applyFont="1" applyAlignment="1">
      <alignment horizontal="left" vertical="center"/>
    </xf>
    <xf numFmtId="0" fontId="10" fillId="0" borderId="0" xfId="1" applyFont="1" applyAlignment="1">
      <alignment horizontal="left" vertical="center"/>
    </xf>
    <xf numFmtId="0" fontId="18" fillId="0" borderId="0" xfId="0" applyFont="1" applyFill="1" applyAlignment="1">
      <alignment horizontal="left" vertical="center" wrapText="1" indent="1"/>
    </xf>
    <xf numFmtId="0" fontId="44" fillId="2" borderId="1" xfId="0" applyFont="1" applyFill="1" applyBorder="1" applyAlignment="1">
      <alignment horizontal="left" vertical="center" wrapText="1" indent="1"/>
    </xf>
    <xf numFmtId="0" fontId="9" fillId="7" borderId="12" xfId="0" applyFont="1" applyFill="1" applyBorder="1"/>
    <xf numFmtId="0" fontId="9" fillId="7" borderId="12" xfId="0" applyFont="1" applyFill="1" applyBorder="1" applyAlignment="1">
      <alignment vertical="center" wrapText="1"/>
    </xf>
    <xf numFmtId="0" fontId="10" fillId="14" borderId="1" xfId="0" applyFont="1" applyFill="1" applyBorder="1" applyAlignment="1">
      <alignment vertical="center"/>
    </xf>
    <xf numFmtId="0" fontId="3" fillId="2" borderId="0" xfId="1" applyFont="1" applyFill="1" applyAlignment="1">
      <alignment horizontal="left" vertical="center"/>
    </xf>
    <xf numFmtId="0" fontId="9" fillId="3" borderId="12" xfId="1" applyFont="1" applyFill="1" applyBorder="1" applyAlignment="1">
      <alignment horizontal="left" vertical="center"/>
    </xf>
    <xf numFmtId="0" fontId="15" fillId="0" borderId="0" xfId="1" applyFont="1" applyFill="1" applyAlignment="1">
      <alignment vertical="center" wrapText="1"/>
    </xf>
    <xf numFmtId="0" fontId="10" fillId="0" borderId="0" xfId="1" applyFont="1" applyFill="1"/>
    <xf numFmtId="0" fontId="23" fillId="2" borderId="0" xfId="1" applyFont="1" applyFill="1"/>
    <xf numFmtId="0" fontId="4" fillId="2" borderId="15" xfId="0" applyFont="1" applyFill="1" applyBorder="1"/>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0" borderId="0" xfId="0" applyFont="1" applyFill="1" applyBorder="1" applyAlignment="1">
      <alignment vertical="center" wrapText="1"/>
    </xf>
    <xf numFmtId="0" fontId="10" fillId="8" borderId="0" xfId="0" applyFont="1" applyFill="1"/>
    <xf numFmtId="0" fontId="4" fillId="2" borderId="16" xfId="0" applyFont="1" applyFill="1" applyBorder="1" applyAlignment="1">
      <alignment horizontal="left" vertical="top" wrapText="1"/>
    </xf>
    <xf numFmtId="0" fontId="4" fillId="14" borderId="1" xfId="0" applyFont="1" applyFill="1" applyBorder="1" applyAlignment="1">
      <alignment vertical="center"/>
    </xf>
    <xf numFmtId="0" fontId="48" fillId="2" borderId="1" xfId="0" applyFont="1" applyFill="1" applyBorder="1" applyAlignment="1">
      <alignment horizontal="center" vertical="center" wrapText="1"/>
    </xf>
    <xf numFmtId="14" fontId="47" fillId="8" borderId="1" xfId="0" applyNumberFormat="1" applyFont="1" applyFill="1" applyBorder="1" applyAlignment="1">
      <alignment horizontal="center" vertical="center" wrapText="1"/>
    </xf>
    <xf numFmtId="0" fontId="9" fillId="5" borderId="12" xfId="0" applyFont="1" applyFill="1" applyBorder="1" applyAlignment="1">
      <alignment horizontal="left" vertical="center"/>
    </xf>
    <xf numFmtId="0" fontId="25" fillId="2" borderId="1" xfId="0" applyFont="1" applyFill="1" applyBorder="1" applyAlignment="1">
      <alignment horizontal="left" vertical="center" wrapText="1"/>
    </xf>
    <xf numFmtId="0" fontId="4" fillId="8" borderId="0" xfId="0" applyFont="1" applyFill="1" applyBorder="1" applyAlignment="1">
      <alignment horizontal="right"/>
    </xf>
    <xf numFmtId="0" fontId="18" fillId="13" borderId="1" xfId="0" applyFont="1" applyFill="1" applyBorder="1" applyAlignment="1">
      <alignment horizontal="left" vertical="center" wrapText="1" inden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11" xfId="0" applyFont="1" applyFill="1" applyBorder="1" applyAlignment="1">
      <alignment horizontal="center" vertical="center" wrapText="1"/>
    </xf>
  </cellXfs>
  <cellStyles count="10">
    <cellStyle name="Normal 2" xfId="9"/>
    <cellStyle name="Обычный" xfId="0" builtinId="0"/>
    <cellStyle name="Обычный 2" xfId="1"/>
    <cellStyle name="Обычный 3" xfId="2"/>
    <cellStyle name="Обычный 3 2" xfId="3"/>
    <cellStyle name="Обычный 3 3" xfId="6"/>
    <cellStyle name="Обычный 4" xfId="7"/>
    <cellStyle name="Обычный 4 2" xfId="8"/>
    <cellStyle name="Обычный 5" xfId="5"/>
    <cellStyle name="Обычный 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Reports\&#1054;&#1073;&#1085;&#1086;&#1074;&#1083;&#1077;&#1085;&#1080;&#1077;%20&#1090;&#1072;&#1088;&#1080;&#1092;&#1085;&#1099;&#1093;&#1089;&#1077;&#1090;&#1086;&#1082;\&#1044;&#1083;&#1103;%20&#1086;&#1073;&#1085;&#1086;&#1074;&#1083;&#1077;&#1085;&#1080;&#1103;%20&#1090;&#1072;&#1088;&#1080;&#1092;&#1085;&#1099;&#1093;%20&#1089;&#1077;&#1090;&#1086;&#1082;%20&#1058;&#1054;_&#1058;&#1040;\BB%20&#1090;&#1072;&#1073;&#1083;&#1080;&#1095;&#1082;&#1080;\BB%20&#1060;&#1086;&#1088;&#1084;&#1091;&#1083;&#1099;%20&#1074;&#1089;&#1077;%20&#1086;&#1090;&#1077;&#1083;&#1080;%202022-2023%20&#1082;&#1086;&#1087;&#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ixos"/>
      <sheetName val="Movenpick"/>
      <sheetName val="Movenpick RO"/>
      <sheetName val="PN BB Открытый тариф"/>
      <sheetName val="PN ВВ 15% "/>
      <sheetName val="PN ВВ 20% Нетто"/>
      <sheetName val="Ibis"/>
      <sheetName val="DL BB Открытый тариф "/>
      <sheetName val="NResort"/>
      <sheetName val="NResort RO"/>
      <sheetName val="NCongress"/>
      <sheetName val="NCongress RO"/>
      <sheetName val="DL ВВ 15% Нетто"/>
      <sheetName val="DL ВВ 20% Нетто "/>
    </sheetNames>
    <sheetDataSet>
      <sheetData sheetId="0">
        <row r="29">
          <cell r="QS29">
            <v>44900</v>
          </cell>
          <cell r="QT29">
            <v>44901</v>
          </cell>
          <cell r="QU29">
            <v>44902</v>
          </cell>
          <cell r="QV29">
            <v>44903</v>
          </cell>
          <cell r="QW29">
            <v>44904</v>
          </cell>
          <cell r="QX29">
            <v>44905</v>
          </cell>
          <cell r="QY29">
            <v>44906</v>
          </cell>
          <cell r="QZ29">
            <v>44907</v>
          </cell>
          <cell r="RA29">
            <v>44908</v>
          </cell>
          <cell r="RB29">
            <v>44909</v>
          </cell>
          <cell r="RC29">
            <v>44910</v>
          </cell>
          <cell r="RD29">
            <v>44911</v>
          </cell>
          <cell r="RE29">
            <v>44912</v>
          </cell>
          <cell r="RF29">
            <v>44913</v>
          </cell>
          <cell r="RG29">
            <v>44914</v>
          </cell>
          <cell r="RH29">
            <v>44915</v>
          </cell>
          <cell r="RI29">
            <v>44916</v>
          </cell>
          <cell r="RJ29">
            <v>44917</v>
          </cell>
          <cell r="RK29">
            <v>44918</v>
          </cell>
          <cell r="RL29">
            <v>44919</v>
          </cell>
          <cell r="RM29">
            <v>44920</v>
          </cell>
          <cell r="RN29">
            <v>44921</v>
          </cell>
          <cell r="RO29">
            <v>44922</v>
          </cell>
          <cell r="RP29">
            <v>44923</v>
          </cell>
          <cell r="RQ29">
            <v>44924</v>
          </cell>
          <cell r="RR29">
            <v>44925</v>
          </cell>
          <cell r="RS29">
            <v>44926</v>
          </cell>
          <cell r="RT29">
            <v>44927</v>
          </cell>
          <cell r="RU29">
            <v>44928</v>
          </cell>
          <cell r="RV29">
            <v>44929</v>
          </cell>
          <cell r="RW29">
            <v>44930</v>
          </cell>
          <cell r="RX29">
            <v>44931</v>
          </cell>
          <cell r="RY29">
            <v>44932</v>
          </cell>
          <cell r="RZ29">
            <v>44933</v>
          </cell>
          <cell r="SA29">
            <v>44934</v>
          </cell>
          <cell r="SB29">
            <v>44935</v>
          </cell>
          <cell r="SC29">
            <v>44936</v>
          </cell>
          <cell r="SD29">
            <v>44937</v>
          </cell>
          <cell r="SE29">
            <v>44938</v>
          </cell>
          <cell r="SF29">
            <v>44939</v>
          </cell>
          <cell r="SG29">
            <v>44940</v>
          </cell>
          <cell r="SH29">
            <v>44941</v>
          </cell>
          <cell r="SI29">
            <v>44942</v>
          </cell>
          <cell r="SJ29">
            <v>44943</v>
          </cell>
          <cell r="SK29">
            <v>44944</v>
          </cell>
          <cell r="SL29">
            <v>44945</v>
          </cell>
          <cell r="SM29">
            <v>44946</v>
          </cell>
          <cell r="SN29">
            <v>44947</v>
          </cell>
          <cell r="SO29">
            <v>44948</v>
          </cell>
          <cell r="SP29">
            <v>44949</v>
          </cell>
          <cell r="SQ29">
            <v>44950</v>
          </cell>
          <cell r="SR29">
            <v>44951</v>
          </cell>
          <cell r="SS29">
            <v>44952</v>
          </cell>
          <cell r="ST29">
            <v>44953</v>
          </cell>
          <cell r="SU29">
            <v>44954</v>
          </cell>
          <cell r="SV29">
            <v>44955</v>
          </cell>
          <cell r="SW29">
            <v>44956</v>
          </cell>
          <cell r="SX29">
            <v>44957</v>
          </cell>
          <cell r="SY29">
            <v>44958</v>
          </cell>
          <cell r="SZ29">
            <v>44959</v>
          </cell>
          <cell r="TA29">
            <v>44960</v>
          </cell>
          <cell r="TB29">
            <v>44961</v>
          </cell>
          <cell r="TC29">
            <v>44962</v>
          </cell>
          <cell r="TD29">
            <v>44963</v>
          </cell>
          <cell r="TE29">
            <v>44964</v>
          </cell>
          <cell r="TF29">
            <v>44965</v>
          </cell>
          <cell r="TG29">
            <v>44966</v>
          </cell>
          <cell r="TH29">
            <v>44967</v>
          </cell>
          <cell r="TI29">
            <v>44968</v>
          </cell>
          <cell r="TJ29">
            <v>44969</v>
          </cell>
          <cell r="TK29">
            <v>44970</v>
          </cell>
          <cell r="TL29">
            <v>44971</v>
          </cell>
          <cell r="TM29">
            <v>44972</v>
          </cell>
          <cell r="TN29">
            <v>44973</v>
          </cell>
          <cell r="TO29">
            <v>44974</v>
          </cell>
          <cell r="TP29">
            <v>44975</v>
          </cell>
          <cell r="TQ29">
            <v>44976</v>
          </cell>
          <cell r="TR29">
            <v>44977</v>
          </cell>
          <cell r="TS29">
            <v>44978</v>
          </cell>
          <cell r="TT29">
            <v>44979</v>
          </cell>
          <cell r="TU29">
            <v>44980</v>
          </cell>
          <cell r="TV29">
            <v>44981</v>
          </cell>
          <cell r="TW29">
            <v>44982</v>
          </cell>
          <cell r="TX29">
            <v>44983</v>
          </cell>
          <cell r="TY29">
            <v>44984</v>
          </cell>
          <cell r="TZ29">
            <v>44985</v>
          </cell>
          <cell r="UA29">
            <v>44986</v>
          </cell>
          <cell r="UB29">
            <v>44987</v>
          </cell>
          <cell r="UC29">
            <v>44988</v>
          </cell>
          <cell r="UD29">
            <v>44989</v>
          </cell>
          <cell r="UE29">
            <v>44990</v>
          </cell>
          <cell r="UF29">
            <v>44991</v>
          </cell>
          <cell r="UG29">
            <v>44992</v>
          </cell>
          <cell r="UH29">
            <v>44993</v>
          </cell>
          <cell r="UI29">
            <v>44994</v>
          </cell>
          <cell r="UJ29">
            <v>44995</v>
          </cell>
          <cell r="UK29">
            <v>44996</v>
          </cell>
          <cell r="UL29">
            <v>44997</v>
          </cell>
          <cell r="UM29">
            <v>44998</v>
          </cell>
          <cell r="UN29">
            <v>44999</v>
          </cell>
          <cell r="UO29">
            <v>45000</v>
          </cell>
          <cell r="UP29">
            <v>45001</v>
          </cell>
          <cell r="UQ29">
            <v>45002</v>
          </cell>
          <cell r="UR29">
            <v>45003</v>
          </cell>
          <cell r="US29">
            <v>45004</v>
          </cell>
          <cell r="UT29">
            <v>45005</v>
          </cell>
          <cell r="UU29">
            <v>45006</v>
          </cell>
          <cell r="UV29">
            <v>45007</v>
          </cell>
          <cell r="UW29">
            <v>45008</v>
          </cell>
          <cell r="UX29">
            <v>45009</v>
          </cell>
          <cell r="UY29">
            <v>45010</v>
          </cell>
          <cell r="UZ29">
            <v>45011</v>
          </cell>
          <cell r="VA29">
            <v>45012</v>
          </cell>
          <cell r="VB29">
            <v>45013</v>
          </cell>
          <cell r="VC29">
            <v>45014</v>
          </cell>
          <cell r="VD29">
            <v>45015</v>
          </cell>
          <cell r="VE29">
            <v>45016</v>
          </cell>
          <cell r="VF29">
            <v>45017</v>
          </cell>
          <cell r="VG29">
            <v>45018</v>
          </cell>
          <cell r="VH29">
            <v>45019</v>
          </cell>
          <cell r="VI29">
            <v>45020</v>
          </cell>
          <cell r="VJ29">
            <v>45021</v>
          </cell>
          <cell r="VK29">
            <v>45022</v>
          </cell>
          <cell r="VL29">
            <v>45023</v>
          </cell>
          <cell r="VM29">
            <v>45024</v>
          </cell>
          <cell r="VN29">
            <v>45025</v>
          </cell>
          <cell r="VO29">
            <v>45026</v>
          </cell>
          <cell r="VP29">
            <v>45027</v>
          </cell>
          <cell r="VQ29">
            <v>45028</v>
          </cell>
          <cell r="VR29">
            <v>45029</v>
          </cell>
          <cell r="VS29">
            <v>45030</v>
          </cell>
          <cell r="VT29">
            <v>45031</v>
          </cell>
          <cell r="VU29">
            <v>45032</v>
          </cell>
          <cell r="VV29">
            <v>45033</v>
          </cell>
          <cell r="VW29">
            <v>45034</v>
          </cell>
          <cell r="VX29">
            <v>45035</v>
          </cell>
          <cell r="VY29">
            <v>45036</v>
          </cell>
          <cell r="VZ29">
            <v>45037</v>
          </cell>
          <cell r="WA29">
            <v>45038</v>
          </cell>
          <cell r="WB29">
            <v>45039</v>
          </cell>
          <cell r="WC29">
            <v>45040</v>
          </cell>
          <cell r="WD29">
            <v>45041</v>
          </cell>
          <cell r="WE29">
            <v>45042</v>
          </cell>
          <cell r="WF29">
            <v>45043</v>
          </cell>
          <cell r="WG29">
            <v>45044</v>
          </cell>
          <cell r="WH29">
            <v>45045</v>
          </cell>
          <cell r="WI29">
            <v>45046</v>
          </cell>
          <cell r="WJ29">
            <v>45047</v>
          </cell>
          <cell r="WK29">
            <v>45048</v>
          </cell>
          <cell r="WL29">
            <v>45049</v>
          </cell>
          <cell r="WM29">
            <v>45050</v>
          </cell>
          <cell r="WN29">
            <v>45051</v>
          </cell>
          <cell r="WO29">
            <v>45052</v>
          </cell>
          <cell r="WP29">
            <v>45053</v>
          </cell>
          <cell r="WQ29">
            <v>45054</v>
          </cell>
          <cell r="WR29">
            <v>45055</v>
          </cell>
          <cell r="WS29">
            <v>45056</v>
          </cell>
          <cell r="WT29">
            <v>45057</v>
          </cell>
          <cell r="WU29">
            <v>45058</v>
          </cell>
          <cell r="WV29">
            <v>45059</v>
          </cell>
          <cell r="WW29">
            <v>45060</v>
          </cell>
          <cell r="WX29">
            <v>45061</v>
          </cell>
          <cell r="WY29">
            <v>45062</v>
          </cell>
          <cell r="WZ29">
            <v>45063</v>
          </cell>
          <cell r="XA29">
            <v>45064</v>
          </cell>
          <cell r="XB29">
            <v>45065</v>
          </cell>
          <cell r="XC29">
            <v>45066</v>
          </cell>
          <cell r="XD29">
            <v>45067</v>
          </cell>
          <cell r="XE29">
            <v>45068</v>
          </cell>
          <cell r="XF29">
            <v>45069</v>
          </cell>
          <cell r="XG29">
            <v>45070</v>
          </cell>
          <cell r="XH29">
            <v>45071</v>
          </cell>
          <cell r="XI29">
            <v>45072</v>
          </cell>
          <cell r="XJ29">
            <v>45073</v>
          </cell>
          <cell r="XK29">
            <v>45074</v>
          </cell>
          <cell r="XL29">
            <v>45075</v>
          </cell>
          <cell r="XM29">
            <v>45076</v>
          </cell>
          <cell r="XN29">
            <v>45077</v>
          </cell>
          <cell r="XO29">
            <v>45078</v>
          </cell>
          <cell r="XP29">
            <v>45079</v>
          </cell>
          <cell r="XQ29">
            <v>45080</v>
          </cell>
          <cell r="XR29">
            <v>45081</v>
          </cell>
          <cell r="XS29">
            <v>45082</v>
          </cell>
          <cell r="XT29">
            <v>45083</v>
          </cell>
          <cell r="XU29">
            <v>45084</v>
          </cell>
          <cell r="XV29">
            <v>45085</v>
          </cell>
          <cell r="XW29">
            <v>45086</v>
          </cell>
          <cell r="XX29">
            <v>45087</v>
          </cell>
          <cell r="XY29">
            <v>45088</v>
          </cell>
          <cell r="XZ29">
            <v>45089</v>
          </cell>
          <cell r="YA29">
            <v>45090</v>
          </cell>
          <cell r="YB29">
            <v>45091</v>
          </cell>
          <cell r="YC29">
            <v>45092</v>
          </cell>
          <cell r="YD29">
            <v>45093</v>
          </cell>
          <cell r="YE29">
            <v>45094</v>
          </cell>
          <cell r="YF29">
            <v>45095</v>
          </cell>
          <cell r="YG29">
            <v>45096</v>
          </cell>
          <cell r="YH29">
            <v>45097</v>
          </cell>
          <cell r="YI29">
            <v>45098</v>
          </cell>
          <cell r="YJ29">
            <v>45099</v>
          </cell>
          <cell r="YK29">
            <v>45100</v>
          </cell>
          <cell r="YL29">
            <v>45101</v>
          </cell>
          <cell r="YM29">
            <v>45102</v>
          </cell>
          <cell r="YN29">
            <v>45103</v>
          </cell>
          <cell r="YO29">
            <v>45104</v>
          </cell>
          <cell r="YP29">
            <v>45105</v>
          </cell>
          <cell r="YQ29">
            <v>45106</v>
          </cell>
          <cell r="YR29">
            <v>45107</v>
          </cell>
          <cell r="YS29">
            <v>45108</v>
          </cell>
          <cell r="YT29">
            <v>45109</v>
          </cell>
          <cell r="YU29">
            <v>45110</v>
          </cell>
          <cell r="YV29">
            <v>45111</v>
          </cell>
          <cell r="YW29">
            <v>45112</v>
          </cell>
          <cell r="YX29">
            <v>45113</v>
          </cell>
          <cell r="YY29">
            <v>45114</v>
          </cell>
          <cell r="YZ29">
            <v>45115</v>
          </cell>
          <cell r="ZA29">
            <v>45116</v>
          </cell>
          <cell r="ZB29">
            <v>45117</v>
          </cell>
          <cell r="ZC29">
            <v>45118</v>
          </cell>
          <cell r="ZD29">
            <v>45119</v>
          </cell>
          <cell r="ZE29">
            <v>45120</v>
          </cell>
          <cell r="ZF29">
            <v>45121</v>
          </cell>
          <cell r="ZG29">
            <v>45122</v>
          </cell>
          <cell r="ZH29">
            <v>45123</v>
          </cell>
          <cell r="ZI29">
            <v>45124</v>
          </cell>
          <cell r="ZJ29">
            <v>45125</v>
          </cell>
          <cell r="ZK29">
            <v>45126</v>
          </cell>
          <cell r="ZL29">
            <v>45127</v>
          </cell>
          <cell r="ZM29">
            <v>45128</v>
          </cell>
          <cell r="ZN29">
            <v>45129</v>
          </cell>
          <cell r="ZO29">
            <v>45130</v>
          </cell>
          <cell r="ZP29">
            <v>45131</v>
          </cell>
          <cell r="ZQ29">
            <v>45132</v>
          </cell>
          <cell r="ZR29">
            <v>45133</v>
          </cell>
          <cell r="ZS29">
            <v>45134</v>
          </cell>
          <cell r="ZT29">
            <v>45135</v>
          </cell>
          <cell r="ZU29">
            <v>45136</v>
          </cell>
          <cell r="ZV29">
            <v>45137</v>
          </cell>
          <cell r="ZW29">
            <v>45138</v>
          </cell>
          <cell r="ZX29">
            <v>45139</v>
          </cell>
          <cell r="ZY29">
            <v>45140</v>
          </cell>
          <cell r="ZZ29">
            <v>45141</v>
          </cell>
          <cell r="AAA29">
            <v>45142</v>
          </cell>
          <cell r="AAB29">
            <v>45143</v>
          </cell>
          <cell r="AAC29">
            <v>45144</v>
          </cell>
          <cell r="AAD29">
            <v>45145</v>
          </cell>
          <cell r="AAE29">
            <v>45146</v>
          </cell>
          <cell r="AAF29">
            <v>45147</v>
          </cell>
          <cell r="AAG29">
            <v>45148</v>
          </cell>
          <cell r="AAH29">
            <v>45149</v>
          </cell>
          <cell r="AAI29">
            <v>45150</v>
          </cell>
          <cell r="AAJ29">
            <v>45151</v>
          </cell>
          <cell r="AAK29">
            <v>45152</v>
          </cell>
          <cell r="AAL29">
            <v>45153</v>
          </cell>
          <cell r="AAM29">
            <v>45154</v>
          </cell>
          <cell r="AAN29">
            <v>45155</v>
          </cell>
          <cell r="AAO29">
            <v>45156</v>
          </cell>
          <cell r="AAP29">
            <v>45157</v>
          </cell>
          <cell r="AAQ29">
            <v>45158</v>
          </cell>
          <cell r="AAR29">
            <v>45159</v>
          </cell>
          <cell r="AAS29">
            <v>45160</v>
          </cell>
          <cell r="AAT29">
            <v>45161</v>
          </cell>
          <cell r="AAU29">
            <v>45162</v>
          </cell>
          <cell r="AAV29">
            <v>45163</v>
          </cell>
          <cell r="AAW29">
            <v>45164</v>
          </cell>
          <cell r="AAX29">
            <v>45165</v>
          </cell>
          <cell r="AAY29">
            <v>45166</v>
          </cell>
          <cell r="AAZ29">
            <v>45167</v>
          </cell>
          <cell r="ABA29">
            <v>45168</v>
          </cell>
          <cell r="ABB29">
            <v>45169</v>
          </cell>
          <cell r="ABC29">
            <v>45170</v>
          </cell>
          <cell r="ABD29">
            <v>45171</v>
          </cell>
          <cell r="ABE29">
            <v>45172</v>
          </cell>
          <cell r="ABF29">
            <v>45173</v>
          </cell>
          <cell r="ABG29">
            <v>45174</v>
          </cell>
          <cell r="ABH29">
            <v>45175</v>
          </cell>
          <cell r="ABI29">
            <v>45176</v>
          </cell>
          <cell r="ABJ29">
            <v>45177</v>
          </cell>
          <cell r="ABK29">
            <v>45178</v>
          </cell>
          <cell r="ABL29">
            <v>45179</v>
          </cell>
          <cell r="ABM29">
            <v>45180</v>
          </cell>
          <cell r="ABN29">
            <v>45181</v>
          </cell>
          <cell r="ABO29">
            <v>45182</v>
          </cell>
          <cell r="ABP29">
            <v>45183</v>
          </cell>
          <cell r="ABQ29">
            <v>45184</v>
          </cell>
          <cell r="ABR29">
            <v>45185</v>
          </cell>
          <cell r="ABS29">
            <v>45186</v>
          </cell>
          <cell r="ABT29">
            <v>45187</v>
          </cell>
          <cell r="ABU29">
            <v>45188</v>
          </cell>
          <cell r="ABV29">
            <v>45189</v>
          </cell>
          <cell r="ABW29">
            <v>45190</v>
          </cell>
          <cell r="ABX29">
            <v>45191</v>
          </cell>
          <cell r="ABY29">
            <v>45192</v>
          </cell>
          <cell r="ABZ29">
            <v>45193</v>
          </cell>
          <cell r="ACA29">
            <v>45194</v>
          </cell>
          <cell r="ACB29">
            <v>45195</v>
          </cell>
          <cell r="ACC29">
            <v>45196</v>
          </cell>
          <cell r="ACD29">
            <v>45197</v>
          </cell>
          <cell r="ACE29">
            <v>45198</v>
          </cell>
          <cell r="ACF29">
            <v>45199</v>
          </cell>
          <cell r="ACG29">
            <v>45200</v>
          </cell>
          <cell r="ACH29">
            <v>45201</v>
          </cell>
          <cell r="ACI29">
            <v>45202</v>
          </cell>
          <cell r="ACJ29">
            <v>45203</v>
          </cell>
          <cell r="ACK29">
            <v>45204</v>
          </cell>
          <cell r="ACL29">
            <v>45205</v>
          </cell>
          <cell r="ACM29">
            <v>45206</v>
          </cell>
          <cell r="ACN29">
            <v>45207</v>
          </cell>
          <cell r="ACO29">
            <v>45208</v>
          </cell>
          <cell r="ACP29">
            <v>45209</v>
          </cell>
          <cell r="ACQ29">
            <v>45210</v>
          </cell>
          <cell r="ACR29">
            <v>45211</v>
          </cell>
          <cell r="ACS29">
            <v>45212</v>
          </cell>
          <cell r="ACT29">
            <v>45213</v>
          </cell>
          <cell r="ACU29">
            <v>45214</v>
          </cell>
          <cell r="ACV29">
            <v>45215</v>
          </cell>
          <cell r="ACW29">
            <v>45216</v>
          </cell>
          <cell r="ACX29">
            <v>45217</v>
          </cell>
          <cell r="ACY29">
            <v>45218</v>
          </cell>
          <cell r="ACZ29">
            <v>45219</v>
          </cell>
          <cell r="ADA29">
            <v>45220</v>
          </cell>
          <cell r="ADB29">
            <v>45221</v>
          </cell>
          <cell r="ADC29">
            <v>45222</v>
          </cell>
          <cell r="ADD29">
            <v>45223</v>
          </cell>
          <cell r="ADE29">
            <v>45224</v>
          </cell>
          <cell r="ADF29">
            <v>45225</v>
          </cell>
          <cell r="ADG29">
            <v>45226</v>
          </cell>
          <cell r="ADH29">
            <v>45227</v>
          </cell>
          <cell r="ADI29">
            <v>45228</v>
          </cell>
          <cell r="ADJ29">
            <v>45229</v>
          </cell>
          <cell r="ADK29">
            <v>45230</v>
          </cell>
          <cell r="ADL29">
            <v>45231</v>
          </cell>
          <cell r="ADM29">
            <v>45232</v>
          </cell>
          <cell r="ADN29">
            <v>45233</v>
          </cell>
          <cell r="ADO29">
            <v>45234</v>
          </cell>
          <cell r="ADP29">
            <v>45235</v>
          </cell>
          <cell r="ADQ29">
            <v>45236</v>
          </cell>
          <cell r="ADR29">
            <v>45237</v>
          </cell>
          <cell r="ADS29">
            <v>45238</v>
          </cell>
          <cell r="ADT29">
            <v>45239</v>
          </cell>
          <cell r="ADU29">
            <v>45240</v>
          </cell>
          <cell r="ADV29">
            <v>45241</v>
          </cell>
          <cell r="ADW29">
            <v>45242</v>
          </cell>
          <cell r="ADX29">
            <v>45243</v>
          </cell>
          <cell r="ADY29">
            <v>45244</v>
          </cell>
          <cell r="ADZ29">
            <v>45245</v>
          </cell>
          <cell r="AEA29">
            <v>45246</v>
          </cell>
          <cell r="AEB29">
            <v>45247</v>
          </cell>
          <cell r="AEC29">
            <v>45248</v>
          </cell>
          <cell r="AED29">
            <v>45249</v>
          </cell>
          <cell r="AEE29">
            <v>45250</v>
          </cell>
          <cell r="AEF29">
            <v>45251</v>
          </cell>
          <cell r="AEG29">
            <v>45252</v>
          </cell>
          <cell r="AEH29">
            <v>45253</v>
          </cell>
          <cell r="AEI29">
            <v>45254</v>
          </cell>
          <cell r="AEJ29">
            <v>45255</v>
          </cell>
          <cell r="AEK29">
            <v>45256</v>
          </cell>
          <cell r="AEL29">
            <v>45257</v>
          </cell>
          <cell r="AEM29">
            <v>45258</v>
          </cell>
          <cell r="AEN29">
            <v>45259</v>
          </cell>
          <cell r="AEO29">
            <v>45260</v>
          </cell>
          <cell r="AEP29">
            <v>45261</v>
          </cell>
          <cell r="AEQ29">
            <v>45262</v>
          </cell>
          <cell r="AER29">
            <v>45263</v>
          </cell>
          <cell r="AES29">
            <v>45264</v>
          </cell>
          <cell r="AET29">
            <v>45265</v>
          </cell>
          <cell r="AEU29">
            <v>45266</v>
          </cell>
          <cell r="AEV29">
            <v>45267</v>
          </cell>
          <cell r="AEW29">
            <v>45268</v>
          </cell>
          <cell r="AEX29">
            <v>45269</v>
          </cell>
          <cell r="AEY29">
            <v>45270</v>
          </cell>
          <cell r="AEZ29">
            <v>45271</v>
          </cell>
          <cell r="AFA29">
            <v>45272</v>
          </cell>
          <cell r="AFB29">
            <v>45273</v>
          </cell>
          <cell r="AFC29">
            <v>45274</v>
          </cell>
          <cell r="AFD29">
            <v>45275</v>
          </cell>
          <cell r="AFE29">
            <v>45276</v>
          </cell>
          <cell r="AFF29">
            <v>45277</v>
          </cell>
          <cell r="AFG29">
            <v>45278</v>
          </cell>
          <cell r="AFH29">
            <v>45279</v>
          </cell>
          <cell r="AFI29">
            <v>45280</v>
          </cell>
          <cell r="AFJ29">
            <v>45281</v>
          </cell>
          <cell r="AFK29">
            <v>45282</v>
          </cell>
          <cell r="AFL29">
            <v>45283</v>
          </cell>
          <cell r="AFM29">
            <v>45284</v>
          </cell>
          <cell r="AFN29">
            <v>45285</v>
          </cell>
          <cell r="AFO29">
            <v>45286</v>
          </cell>
          <cell r="AFP29">
            <v>45287</v>
          </cell>
          <cell r="AFQ29">
            <v>45288</v>
          </cell>
          <cell r="AFR29">
            <v>45289</v>
          </cell>
          <cell r="AFS29">
            <v>45290</v>
          </cell>
          <cell r="AFT29">
            <v>45291</v>
          </cell>
          <cell r="AFU29">
            <v>45292</v>
          </cell>
          <cell r="AFV29">
            <v>45293</v>
          </cell>
          <cell r="AFW29">
            <v>45294</v>
          </cell>
          <cell r="AFX29">
            <v>45295</v>
          </cell>
          <cell r="AFY29">
            <v>45296</v>
          </cell>
          <cell r="AFZ29">
            <v>45297</v>
          </cell>
          <cell r="AGA29">
            <v>45298</v>
          </cell>
          <cell r="AGB29">
            <v>45299</v>
          </cell>
          <cell r="AGC29">
            <v>45300</v>
          </cell>
          <cell r="AGD29">
            <v>45301</v>
          </cell>
          <cell r="AGE29">
            <v>45302</v>
          </cell>
          <cell r="AGF29">
            <v>45303</v>
          </cell>
          <cell r="AGG29">
            <v>45304</v>
          </cell>
          <cell r="AGH29">
            <v>45305</v>
          </cell>
          <cell r="AGI29">
            <v>45306</v>
          </cell>
          <cell r="AGJ29">
            <v>45307</v>
          </cell>
          <cell r="AGK29">
            <v>45308</v>
          </cell>
          <cell r="AGL29">
            <v>45309</v>
          </cell>
          <cell r="AGM29">
            <v>45310</v>
          </cell>
          <cell r="AGN29">
            <v>45311</v>
          </cell>
          <cell r="AGO29">
            <v>45312</v>
          </cell>
          <cell r="AGP29">
            <v>45313</v>
          </cell>
          <cell r="AGQ29">
            <v>45314</v>
          </cell>
          <cell r="AGR29">
            <v>45315</v>
          </cell>
          <cell r="AGS29">
            <v>45316</v>
          </cell>
          <cell r="AGT29">
            <v>45317</v>
          </cell>
          <cell r="AGU29">
            <v>45318</v>
          </cell>
          <cell r="AGV29">
            <v>45319</v>
          </cell>
          <cell r="AGW29">
            <v>45320</v>
          </cell>
          <cell r="AGX29">
            <v>45321</v>
          </cell>
          <cell r="AGY29">
            <v>45322</v>
          </cell>
          <cell r="AGZ29">
            <v>45323</v>
          </cell>
          <cell r="AHA29">
            <v>45324</v>
          </cell>
          <cell r="AHB29">
            <v>45325</v>
          </cell>
          <cell r="AHC29">
            <v>45326</v>
          </cell>
          <cell r="AHD29">
            <v>45327</v>
          </cell>
          <cell r="AHE29">
            <v>45328</v>
          </cell>
          <cell r="AHF29">
            <v>45329</v>
          </cell>
          <cell r="AHG29">
            <v>45330</v>
          </cell>
          <cell r="AHH29">
            <v>45331</v>
          </cell>
          <cell r="AHI29">
            <v>45332</v>
          </cell>
          <cell r="AHJ29">
            <v>45333</v>
          </cell>
          <cell r="AHK29">
            <v>45334</v>
          </cell>
          <cell r="AHL29">
            <v>45335</v>
          </cell>
          <cell r="AHM29">
            <v>45336</v>
          </cell>
          <cell r="AHN29">
            <v>45337</v>
          </cell>
          <cell r="AHO29">
            <v>45338</v>
          </cell>
          <cell r="AHP29">
            <v>45339</v>
          </cell>
          <cell r="AHQ29">
            <v>45340</v>
          </cell>
          <cell r="AHR29">
            <v>45341</v>
          </cell>
          <cell r="AHS29">
            <v>45342</v>
          </cell>
          <cell r="AHT29">
            <v>45343</v>
          </cell>
          <cell r="AHU29">
            <v>45344</v>
          </cell>
          <cell r="AHV29">
            <v>45345</v>
          </cell>
          <cell r="AHW29">
            <v>45346</v>
          </cell>
          <cell r="AHX29">
            <v>45347</v>
          </cell>
          <cell r="AHY29">
            <v>45348</v>
          </cell>
          <cell r="AHZ29">
            <v>45349</v>
          </cell>
          <cell r="AIA29">
            <v>45350</v>
          </cell>
          <cell r="AIB29">
            <v>45351</v>
          </cell>
          <cell r="AIC29">
            <v>45352</v>
          </cell>
          <cell r="AID29">
            <v>45353</v>
          </cell>
          <cell r="AIE29">
            <v>45354</v>
          </cell>
          <cell r="AIF29">
            <v>45355</v>
          </cell>
          <cell r="AIG29">
            <v>45356</v>
          </cell>
          <cell r="AIH29">
            <v>45357</v>
          </cell>
          <cell r="AII29">
            <v>45358</v>
          </cell>
          <cell r="AIJ29">
            <v>45359</v>
          </cell>
          <cell r="AIK29">
            <v>45360</v>
          </cell>
          <cell r="AIL29">
            <v>45361</v>
          </cell>
          <cell r="AIM29">
            <v>45362</v>
          </cell>
          <cell r="AIN29">
            <v>45363</v>
          </cell>
          <cell r="AIO29">
            <v>45364</v>
          </cell>
          <cell r="AIP29">
            <v>45365</v>
          </cell>
          <cell r="AIQ29">
            <v>45366</v>
          </cell>
          <cell r="AIR29">
            <v>45367</v>
          </cell>
          <cell r="AIS29">
            <v>45368</v>
          </cell>
          <cell r="AIT29">
            <v>45369</v>
          </cell>
          <cell r="AIU29">
            <v>45370</v>
          </cell>
          <cell r="AIV29">
            <v>45371</v>
          </cell>
          <cell r="AIW29">
            <v>45372</v>
          </cell>
          <cell r="AIX29">
            <v>45373</v>
          </cell>
          <cell r="AIY29">
            <v>45374</v>
          </cell>
          <cell r="AIZ29">
            <v>45375</v>
          </cell>
          <cell r="AJA29">
            <v>45376</v>
          </cell>
          <cell r="AJB29">
            <v>45377</v>
          </cell>
          <cell r="AJC29">
            <v>45378</v>
          </cell>
          <cell r="AJD29">
            <v>45379</v>
          </cell>
          <cell r="AJE29">
            <v>45380</v>
          </cell>
          <cell r="AJF29">
            <v>45381</v>
          </cell>
          <cell r="AJG29">
            <v>45382</v>
          </cell>
          <cell r="AJH29">
            <v>45383</v>
          </cell>
          <cell r="AJI29">
            <v>45384</v>
          </cell>
          <cell r="AJJ29">
            <v>45385</v>
          </cell>
          <cell r="AJK29">
            <v>45386</v>
          </cell>
          <cell r="AJL29">
            <v>45387</v>
          </cell>
          <cell r="AJM29">
            <v>45388</v>
          </cell>
          <cell r="AJN29">
            <v>45389</v>
          </cell>
          <cell r="AJO29">
            <v>45390</v>
          </cell>
          <cell r="AJP29">
            <v>45391</v>
          </cell>
          <cell r="AJQ29">
            <v>45392</v>
          </cell>
          <cell r="AJR29">
            <v>45393</v>
          </cell>
          <cell r="AJS29">
            <v>45394</v>
          </cell>
          <cell r="AJT29">
            <v>45395</v>
          </cell>
          <cell r="AJU29">
            <v>45396</v>
          </cell>
          <cell r="AJV29">
            <v>45397</v>
          </cell>
          <cell r="AJW29">
            <v>45398</v>
          </cell>
          <cell r="AJX29">
            <v>45399</v>
          </cell>
          <cell r="AJY29">
            <v>45400</v>
          </cell>
          <cell r="AJZ29">
            <v>45401</v>
          </cell>
          <cell r="AKA29">
            <v>45402</v>
          </cell>
          <cell r="AKB29">
            <v>45403</v>
          </cell>
          <cell r="AKC29">
            <v>45404</v>
          </cell>
          <cell r="AKD29">
            <v>45405</v>
          </cell>
          <cell r="AKE29">
            <v>45406</v>
          </cell>
          <cell r="AKF29">
            <v>45407</v>
          </cell>
          <cell r="AKG29">
            <v>45408</v>
          </cell>
          <cell r="AKH29">
            <v>45409</v>
          </cell>
          <cell r="AKI29">
            <v>45410</v>
          </cell>
          <cell r="AKJ29">
            <v>45411</v>
          </cell>
          <cell r="AKK29">
            <v>45412</v>
          </cell>
          <cell r="AKL29">
            <v>45413</v>
          </cell>
          <cell r="AKM29">
            <v>45414</v>
          </cell>
          <cell r="AKN29">
            <v>45415</v>
          </cell>
          <cell r="AKO29">
            <v>45416</v>
          </cell>
          <cell r="AKP29">
            <v>45417</v>
          </cell>
          <cell r="AKQ29">
            <v>45418</v>
          </cell>
          <cell r="AKR29">
            <v>45419</v>
          </cell>
          <cell r="AKS29">
            <v>45420</v>
          </cell>
          <cell r="AKT29">
            <v>45421</v>
          </cell>
          <cell r="AKU29">
            <v>45422</v>
          </cell>
          <cell r="AKV29">
            <v>45423</v>
          </cell>
          <cell r="AKW29">
            <v>45424</v>
          </cell>
          <cell r="AKX29">
            <v>45425</v>
          </cell>
          <cell r="AKY29">
            <v>45426</v>
          </cell>
          <cell r="AKZ29">
            <v>45427</v>
          </cell>
          <cell r="ALA29">
            <v>45428</v>
          </cell>
          <cell r="ALB29">
            <v>45429</v>
          </cell>
          <cell r="ALC29">
            <v>45430</v>
          </cell>
          <cell r="ALD29">
            <v>45431</v>
          </cell>
          <cell r="ALE29">
            <v>45432</v>
          </cell>
          <cell r="ALF29">
            <v>45433</v>
          </cell>
          <cell r="ALG29">
            <v>45434</v>
          </cell>
          <cell r="ALH29">
            <v>45435</v>
          </cell>
          <cell r="ALI29">
            <v>45436</v>
          </cell>
          <cell r="ALJ29">
            <v>45437</v>
          </cell>
          <cell r="ALK29">
            <v>45438</v>
          </cell>
          <cell r="ALL29">
            <v>45439</v>
          </cell>
          <cell r="ALM29">
            <v>45440</v>
          </cell>
          <cell r="ALN29">
            <v>45441</v>
          </cell>
          <cell r="ALO29">
            <v>45442</v>
          </cell>
          <cell r="ALP29">
            <v>45443</v>
          </cell>
          <cell r="ALQ29">
            <v>45444</v>
          </cell>
          <cell r="ALR29">
            <v>45445</v>
          </cell>
          <cell r="ALS29">
            <v>45446</v>
          </cell>
          <cell r="ALT29">
            <v>45447</v>
          </cell>
          <cell r="ALU29">
            <v>45448</v>
          </cell>
          <cell r="ALV29">
            <v>45449</v>
          </cell>
          <cell r="ALW29">
            <v>45450</v>
          </cell>
          <cell r="ALX29">
            <v>45451</v>
          </cell>
          <cell r="ALY29">
            <v>45452</v>
          </cell>
          <cell r="ALZ29">
            <v>45453</v>
          </cell>
          <cell r="AMA29">
            <v>45454</v>
          </cell>
          <cell r="AMB29">
            <v>45455</v>
          </cell>
          <cell r="AMC29">
            <v>45456</v>
          </cell>
          <cell r="AMD29">
            <v>45457</v>
          </cell>
          <cell r="AME29">
            <v>45458</v>
          </cell>
          <cell r="AMF29">
            <v>45459</v>
          </cell>
          <cell r="AMG29">
            <v>45460</v>
          </cell>
          <cell r="AMH29">
            <v>45461</v>
          </cell>
          <cell r="AMI29">
            <v>45462</v>
          </cell>
          <cell r="AMJ29">
            <v>45463</v>
          </cell>
          <cell r="AMK29">
            <v>45464</v>
          </cell>
          <cell r="AML29">
            <v>45465</v>
          </cell>
          <cell r="AMM29">
            <v>45466</v>
          </cell>
          <cell r="AMN29">
            <v>45467</v>
          </cell>
          <cell r="AMO29">
            <v>45468</v>
          </cell>
          <cell r="AMP29">
            <v>45469</v>
          </cell>
          <cell r="AMQ29">
            <v>45470</v>
          </cell>
          <cell r="AMR29">
            <v>45471</v>
          </cell>
          <cell r="AMS29">
            <v>45472</v>
          </cell>
          <cell r="AMT29">
            <v>45473</v>
          </cell>
          <cell r="AMU29">
            <v>45474</v>
          </cell>
          <cell r="AMV29">
            <v>45475</v>
          </cell>
          <cell r="AMW29">
            <v>45476</v>
          </cell>
          <cell r="AMX29">
            <v>45477</v>
          </cell>
          <cell r="AMY29">
            <v>45478</v>
          </cell>
          <cell r="AMZ29">
            <v>45479</v>
          </cell>
          <cell r="ANA29">
            <v>45480</v>
          </cell>
          <cell r="ANB29">
            <v>45481</v>
          </cell>
          <cell r="ANC29">
            <v>45482</v>
          </cell>
          <cell r="AND29">
            <v>45483</v>
          </cell>
          <cell r="ANE29">
            <v>45484</v>
          </cell>
          <cell r="ANF29">
            <v>45485</v>
          </cell>
          <cell r="ANG29">
            <v>45486</v>
          </cell>
          <cell r="ANH29">
            <v>45487</v>
          </cell>
          <cell r="ANI29">
            <v>45488</v>
          </cell>
          <cell r="ANJ29">
            <v>45489</v>
          </cell>
          <cell r="ANK29">
            <v>45490</v>
          </cell>
          <cell r="ANL29">
            <v>45491</v>
          </cell>
          <cell r="ANM29">
            <v>45492</v>
          </cell>
          <cell r="ANN29">
            <v>45493</v>
          </cell>
          <cell r="ANO29">
            <v>45494</v>
          </cell>
          <cell r="ANP29">
            <v>45495</v>
          </cell>
          <cell r="ANQ29">
            <v>45496</v>
          </cell>
          <cell r="ANR29">
            <v>45497</v>
          </cell>
          <cell r="ANS29">
            <v>45498</v>
          </cell>
          <cell r="ANT29">
            <v>45499</v>
          </cell>
          <cell r="ANU29">
            <v>45500</v>
          </cell>
          <cell r="ANV29">
            <v>45501</v>
          </cell>
          <cell r="ANW29">
            <v>45502</v>
          </cell>
          <cell r="ANX29">
            <v>45503</v>
          </cell>
          <cell r="ANY29">
            <v>45504</v>
          </cell>
          <cell r="ANZ29">
            <v>45505</v>
          </cell>
          <cell r="AOA29">
            <v>45506</v>
          </cell>
          <cell r="AOB29">
            <v>45507</v>
          </cell>
          <cell r="AOC29">
            <v>45508</v>
          </cell>
          <cell r="AOD29">
            <v>45509</v>
          </cell>
          <cell r="AOE29">
            <v>45510</v>
          </cell>
          <cell r="AOF29">
            <v>45511</v>
          </cell>
          <cell r="AOG29">
            <v>45512</v>
          </cell>
          <cell r="AOH29">
            <v>45513</v>
          </cell>
          <cell r="AOI29">
            <v>45514</v>
          </cell>
          <cell r="AOJ29">
            <v>45515</v>
          </cell>
          <cell r="AOK29">
            <v>45516</v>
          </cell>
          <cell r="AOL29">
            <v>45517</v>
          </cell>
          <cell r="AOM29">
            <v>45518</v>
          </cell>
          <cell r="AON29">
            <v>45519</v>
          </cell>
          <cell r="AOO29">
            <v>45520</v>
          </cell>
          <cell r="AOP29">
            <v>45521</v>
          </cell>
          <cell r="AOQ29">
            <v>45522</v>
          </cell>
          <cell r="AOR29">
            <v>45523</v>
          </cell>
          <cell r="AOS29">
            <v>45524</v>
          </cell>
          <cell r="AOT29">
            <v>45525</v>
          </cell>
          <cell r="AOU29">
            <v>45526</v>
          </cell>
          <cell r="AOV29">
            <v>45527</v>
          </cell>
          <cell r="AOW29">
            <v>45528</v>
          </cell>
          <cell r="AOX29">
            <v>45529</v>
          </cell>
          <cell r="AOY29">
            <v>45530</v>
          </cell>
          <cell r="AOZ29">
            <v>45531</v>
          </cell>
          <cell r="APA29">
            <v>45532</v>
          </cell>
          <cell r="APB29">
            <v>45533</v>
          </cell>
          <cell r="APC29">
            <v>45534</v>
          </cell>
          <cell r="APD29">
            <v>45535</v>
          </cell>
          <cell r="APE29">
            <v>45536</v>
          </cell>
          <cell r="APF29">
            <v>45537</v>
          </cell>
          <cell r="APG29">
            <v>45538</v>
          </cell>
          <cell r="APH29">
            <v>45539</v>
          </cell>
          <cell r="API29">
            <v>45540</v>
          </cell>
          <cell r="APJ29">
            <v>45541</v>
          </cell>
          <cell r="APK29">
            <v>45542</v>
          </cell>
          <cell r="APL29">
            <v>45543</v>
          </cell>
          <cell r="APM29">
            <v>45544</v>
          </cell>
          <cell r="APN29">
            <v>45545</v>
          </cell>
          <cell r="APO29">
            <v>45546</v>
          </cell>
          <cell r="APP29">
            <v>45547</v>
          </cell>
          <cell r="APQ29">
            <v>45548</v>
          </cell>
          <cell r="APR29">
            <v>45549</v>
          </cell>
          <cell r="APS29">
            <v>45550</v>
          </cell>
          <cell r="APT29">
            <v>45551</v>
          </cell>
          <cell r="APU29">
            <v>45552</v>
          </cell>
          <cell r="APV29">
            <v>45553</v>
          </cell>
          <cell r="APW29">
            <v>45554</v>
          </cell>
          <cell r="APX29">
            <v>45555</v>
          </cell>
          <cell r="APY29">
            <v>45556</v>
          </cell>
          <cell r="APZ29">
            <v>45557</v>
          </cell>
          <cell r="AQA29">
            <v>45558</v>
          </cell>
          <cell r="AQB29">
            <v>45559</v>
          </cell>
          <cell r="AQC29">
            <v>45560</v>
          </cell>
          <cell r="AQD29">
            <v>45561</v>
          </cell>
          <cell r="AQE29">
            <v>45562</v>
          </cell>
          <cell r="AQF29">
            <v>45563</v>
          </cell>
          <cell r="AQG29">
            <v>45564</v>
          </cell>
          <cell r="AQH29">
            <v>45565</v>
          </cell>
        </row>
        <row r="30">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10950</v>
          </cell>
          <cell r="RK30">
            <v>10950</v>
          </cell>
          <cell r="RL30">
            <v>10950</v>
          </cell>
          <cell r="RM30">
            <v>10950</v>
          </cell>
          <cell r="RN30">
            <v>10950</v>
          </cell>
          <cell r="RO30">
            <v>10950</v>
          </cell>
          <cell r="RP30">
            <v>14150</v>
          </cell>
          <cell r="RQ30">
            <v>19350</v>
          </cell>
          <cell r="RR30">
            <v>24500</v>
          </cell>
          <cell r="RS30">
            <v>30500</v>
          </cell>
          <cell r="RT30">
            <v>30500</v>
          </cell>
          <cell r="RU30">
            <v>30500</v>
          </cell>
          <cell r="RV30">
            <v>30500</v>
          </cell>
          <cell r="RW30">
            <v>30500</v>
          </cell>
          <cell r="RX30">
            <v>28500</v>
          </cell>
          <cell r="RY30">
            <v>26500</v>
          </cell>
          <cell r="RZ30">
            <v>20500</v>
          </cell>
          <cell r="SA30">
            <v>18500</v>
          </cell>
          <cell r="SB30">
            <v>16000</v>
          </cell>
          <cell r="SC30">
            <v>16000</v>
          </cell>
          <cell r="SD30">
            <v>16000</v>
          </cell>
          <cell r="SE30">
            <v>16000</v>
          </cell>
          <cell r="SF30">
            <v>16000</v>
          </cell>
          <cell r="SG30">
            <v>14000</v>
          </cell>
          <cell r="SH30">
            <v>14000</v>
          </cell>
          <cell r="SI30">
            <v>14000</v>
          </cell>
          <cell r="SJ30">
            <v>14000</v>
          </cell>
          <cell r="SK30">
            <v>14000</v>
          </cell>
          <cell r="SL30">
            <v>16000</v>
          </cell>
          <cell r="SM30">
            <v>16000</v>
          </cell>
          <cell r="SN30">
            <v>16000</v>
          </cell>
          <cell r="SO30">
            <v>18000</v>
          </cell>
          <cell r="SP30">
            <v>18000</v>
          </cell>
          <cell r="SQ30">
            <v>18000</v>
          </cell>
          <cell r="SR30">
            <v>20000</v>
          </cell>
          <cell r="SS30">
            <v>22000</v>
          </cell>
          <cell r="ST30">
            <v>22000</v>
          </cell>
          <cell r="SU30">
            <v>16000</v>
          </cell>
          <cell r="SV30">
            <v>18000</v>
          </cell>
          <cell r="SW30">
            <v>18000</v>
          </cell>
          <cell r="SX30">
            <v>18000</v>
          </cell>
          <cell r="SY30">
            <v>22000</v>
          </cell>
          <cell r="SZ30">
            <v>22000</v>
          </cell>
          <cell r="TA30">
            <v>22000</v>
          </cell>
          <cell r="TB30">
            <v>20500</v>
          </cell>
          <cell r="TC30">
            <v>20500</v>
          </cell>
          <cell r="TD30">
            <v>20500</v>
          </cell>
          <cell r="TE30">
            <v>20500</v>
          </cell>
          <cell r="TF30">
            <v>22000</v>
          </cell>
          <cell r="TG30">
            <v>22000</v>
          </cell>
          <cell r="TH30">
            <v>22000</v>
          </cell>
          <cell r="TI30">
            <v>22000</v>
          </cell>
          <cell r="TJ30">
            <v>22000</v>
          </cell>
          <cell r="TK30">
            <v>22000</v>
          </cell>
          <cell r="TL30">
            <v>22000</v>
          </cell>
          <cell r="TM30">
            <v>24000</v>
          </cell>
          <cell r="TN30">
            <v>28000</v>
          </cell>
          <cell r="TO30">
            <v>28000</v>
          </cell>
          <cell r="TP30">
            <v>28000</v>
          </cell>
          <cell r="TQ30">
            <v>28000</v>
          </cell>
          <cell r="TR30">
            <v>28000</v>
          </cell>
          <cell r="TS30">
            <v>28000</v>
          </cell>
          <cell r="TT30">
            <v>30000</v>
          </cell>
          <cell r="TU30">
            <v>30000</v>
          </cell>
          <cell r="TV30">
            <v>28000</v>
          </cell>
          <cell r="TW30">
            <v>14000</v>
          </cell>
          <cell r="TX30">
            <v>20000</v>
          </cell>
          <cell r="TY30">
            <v>20000</v>
          </cell>
          <cell r="TZ30">
            <v>20000</v>
          </cell>
          <cell r="UA30">
            <v>18000</v>
          </cell>
          <cell r="UB30">
            <v>18000</v>
          </cell>
          <cell r="UC30">
            <v>16000</v>
          </cell>
          <cell r="UD30">
            <v>16000</v>
          </cell>
          <cell r="UE30">
            <v>16000</v>
          </cell>
          <cell r="UF30">
            <v>16000</v>
          </cell>
          <cell r="UG30">
            <v>18000</v>
          </cell>
          <cell r="UH30">
            <v>18000</v>
          </cell>
          <cell r="UI30">
            <v>18000</v>
          </cell>
          <cell r="UJ30">
            <v>14000</v>
          </cell>
          <cell r="UK30">
            <v>14000</v>
          </cell>
          <cell r="UL30">
            <v>14000</v>
          </cell>
          <cell r="UM30">
            <v>14000</v>
          </cell>
          <cell r="UN30">
            <v>14000</v>
          </cell>
          <cell r="UO30">
            <v>14000</v>
          </cell>
          <cell r="UP30">
            <v>14000</v>
          </cell>
          <cell r="UQ30">
            <v>12000</v>
          </cell>
          <cell r="UR30">
            <v>12000</v>
          </cell>
          <cell r="US30">
            <v>12000</v>
          </cell>
          <cell r="UT30">
            <v>12000</v>
          </cell>
          <cell r="UU30">
            <v>12000</v>
          </cell>
          <cell r="UV30">
            <v>12000</v>
          </cell>
          <cell r="UW30">
            <v>14000</v>
          </cell>
          <cell r="UX30">
            <v>14000</v>
          </cell>
          <cell r="UY30">
            <v>12000</v>
          </cell>
          <cell r="UZ30">
            <v>12000</v>
          </cell>
          <cell r="VA30">
            <v>12000</v>
          </cell>
          <cell r="VB30">
            <v>12000</v>
          </cell>
          <cell r="VC30">
            <v>12000</v>
          </cell>
          <cell r="VD30">
            <v>12000</v>
          </cell>
          <cell r="VE30">
            <v>12000</v>
          </cell>
          <cell r="VF30" t="e">
            <v>#REF!</v>
          </cell>
          <cell r="VG30" t="e">
            <v>#REF!</v>
          </cell>
          <cell r="VH30" t="e">
            <v>#REF!</v>
          </cell>
          <cell r="VI30" t="e">
            <v>#REF!</v>
          </cell>
          <cell r="VJ30" t="e">
            <v>#REF!</v>
          </cell>
          <cell r="VK30" t="e">
            <v>#REF!</v>
          </cell>
          <cell r="VL30" t="e">
            <v>#REF!</v>
          </cell>
          <cell r="VM30" t="e">
            <v>#REF!</v>
          </cell>
          <cell r="VN30" t="e">
            <v>#REF!</v>
          </cell>
          <cell r="VO30" t="e">
            <v>#REF!</v>
          </cell>
          <cell r="VP30" t="e">
            <v>#REF!</v>
          </cell>
          <cell r="VQ30" t="e">
            <v>#REF!</v>
          </cell>
          <cell r="VR30" t="e">
            <v>#REF!</v>
          </cell>
          <cell r="VS30" t="e">
            <v>#REF!</v>
          </cell>
          <cell r="VT30" t="e">
            <v>#REF!</v>
          </cell>
          <cell r="VU30" t="e">
            <v>#REF!</v>
          </cell>
          <cell r="VV30" t="e">
            <v>#REF!</v>
          </cell>
          <cell r="VW30" t="e">
            <v>#REF!</v>
          </cell>
          <cell r="VX30" t="e">
            <v>#REF!</v>
          </cell>
          <cell r="VY30" t="e">
            <v>#REF!</v>
          </cell>
          <cell r="VZ30" t="e">
            <v>#REF!</v>
          </cell>
          <cell r="WA30" t="e">
            <v>#REF!</v>
          </cell>
          <cell r="WB30" t="e">
            <v>#REF!</v>
          </cell>
          <cell r="WC30" t="e">
            <v>#REF!</v>
          </cell>
          <cell r="WD30" t="e">
            <v>#REF!</v>
          </cell>
          <cell r="WE30" t="e">
            <v>#REF!</v>
          </cell>
          <cell r="WF30" t="e">
            <v>#REF!</v>
          </cell>
          <cell r="WG30" t="e">
            <v>#REF!</v>
          </cell>
          <cell r="WH30" t="e">
            <v>#REF!</v>
          </cell>
          <cell r="WI30" t="e">
            <v>#REF!</v>
          </cell>
          <cell r="WJ30" t="e">
            <v>#REF!</v>
          </cell>
          <cell r="WK30" t="e">
            <v>#REF!</v>
          </cell>
          <cell r="WL30" t="e">
            <v>#REF!</v>
          </cell>
          <cell r="WM30" t="e">
            <v>#REF!</v>
          </cell>
          <cell r="WN30" t="e">
            <v>#REF!</v>
          </cell>
          <cell r="WO30" t="e">
            <v>#REF!</v>
          </cell>
          <cell r="WP30" t="e">
            <v>#REF!</v>
          </cell>
          <cell r="WQ30" t="e">
            <v>#REF!</v>
          </cell>
          <cell r="WR30" t="e">
            <v>#REF!</v>
          </cell>
          <cell r="WS30" t="e">
            <v>#REF!</v>
          </cell>
          <cell r="WT30" t="e">
            <v>#REF!</v>
          </cell>
          <cell r="WU30" t="e">
            <v>#REF!</v>
          </cell>
          <cell r="WV30" t="e">
            <v>#REF!</v>
          </cell>
          <cell r="WW30" t="e">
            <v>#REF!</v>
          </cell>
          <cell r="WX30" t="e">
            <v>#REF!</v>
          </cell>
          <cell r="WY30" t="e">
            <v>#REF!</v>
          </cell>
          <cell r="WZ30" t="e">
            <v>#REF!</v>
          </cell>
          <cell r="XA30" t="e">
            <v>#REF!</v>
          </cell>
          <cell r="XB30" t="e">
            <v>#REF!</v>
          </cell>
          <cell r="XC30" t="e">
            <v>#REF!</v>
          </cell>
          <cell r="XD30" t="e">
            <v>#REF!</v>
          </cell>
          <cell r="XE30" t="e">
            <v>#REF!</v>
          </cell>
          <cell r="XF30" t="e">
            <v>#REF!</v>
          </cell>
          <cell r="XG30" t="e">
            <v>#REF!</v>
          </cell>
          <cell r="XH30" t="e">
            <v>#REF!</v>
          </cell>
          <cell r="XI30" t="e">
            <v>#REF!</v>
          </cell>
          <cell r="XJ30" t="e">
            <v>#REF!</v>
          </cell>
          <cell r="XK30" t="e">
            <v>#REF!</v>
          </cell>
          <cell r="XL30" t="e">
            <v>#REF!</v>
          </cell>
          <cell r="XM30" t="e">
            <v>#REF!</v>
          </cell>
          <cell r="XN30" t="e">
            <v>#REF!</v>
          </cell>
          <cell r="XO30" t="e">
            <v>#REF!</v>
          </cell>
          <cell r="XP30" t="e">
            <v>#REF!</v>
          </cell>
          <cell r="XQ30" t="e">
            <v>#REF!</v>
          </cell>
          <cell r="XR30" t="e">
            <v>#REF!</v>
          </cell>
          <cell r="XS30" t="e">
            <v>#REF!</v>
          </cell>
          <cell r="XT30" t="e">
            <v>#REF!</v>
          </cell>
          <cell r="XU30" t="e">
            <v>#REF!</v>
          </cell>
          <cell r="XV30" t="e">
            <v>#REF!</v>
          </cell>
          <cell r="XW30" t="e">
            <v>#REF!</v>
          </cell>
          <cell r="XX30" t="e">
            <v>#REF!</v>
          </cell>
          <cell r="XY30" t="e">
            <v>#REF!</v>
          </cell>
          <cell r="XZ30" t="e">
            <v>#REF!</v>
          </cell>
          <cell r="YA30" t="e">
            <v>#REF!</v>
          </cell>
          <cell r="YB30" t="e">
            <v>#REF!</v>
          </cell>
          <cell r="YC30" t="e">
            <v>#REF!</v>
          </cell>
          <cell r="YD30" t="e">
            <v>#REF!</v>
          </cell>
          <cell r="YE30" t="e">
            <v>#REF!</v>
          </cell>
          <cell r="YF30" t="e">
            <v>#REF!</v>
          </cell>
          <cell r="YG30" t="e">
            <v>#REF!</v>
          </cell>
          <cell r="YH30" t="e">
            <v>#REF!</v>
          </cell>
          <cell r="YI30" t="e">
            <v>#REF!</v>
          </cell>
          <cell r="YJ30" t="e">
            <v>#REF!</v>
          </cell>
          <cell r="YK30" t="e">
            <v>#REF!</v>
          </cell>
          <cell r="YL30" t="e">
            <v>#REF!</v>
          </cell>
          <cell r="YM30" t="e">
            <v>#REF!</v>
          </cell>
          <cell r="YN30" t="e">
            <v>#REF!</v>
          </cell>
          <cell r="YO30" t="e">
            <v>#REF!</v>
          </cell>
          <cell r="YP30" t="e">
            <v>#REF!</v>
          </cell>
          <cell r="YQ30" t="e">
            <v>#REF!</v>
          </cell>
          <cell r="YR30" t="e">
            <v>#REF!</v>
          </cell>
          <cell r="YS30" t="e">
            <v>#REF!</v>
          </cell>
          <cell r="YT30" t="e">
            <v>#REF!</v>
          </cell>
          <cell r="YU30" t="e">
            <v>#REF!</v>
          </cell>
          <cell r="YV30" t="e">
            <v>#REF!</v>
          </cell>
          <cell r="YW30" t="e">
            <v>#REF!</v>
          </cell>
          <cell r="YX30" t="e">
            <v>#REF!</v>
          </cell>
          <cell r="YY30" t="e">
            <v>#REF!</v>
          </cell>
          <cell r="YZ30" t="e">
            <v>#REF!</v>
          </cell>
          <cell r="ZA30" t="e">
            <v>#REF!</v>
          </cell>
          <cell r="ZB30" t="e">
            <v>#REF!</v>
          </cell>
          <cell r="ZC30" t="e">
            <v>#REF!</v>
          </cell>
          <cell r="ZD30" t="e">
            <v>#REF!</v>
          </cell>
          <cell r="ZE30" t="e">
            <v>#REF!</v>
          </cell>
          <cell r="ZF30" t="e">
            <v>#REF!</v>
          </cell>
          <cell r="ZG30" t="e">
            <v>#REF!</v>
          </cell>
          <cell r="ZH30" t="e">
            <v>#REF!</v>
          </cell>
          <cell r="ZI30" t="e">
            <v>#REF!</v>
          </cell>
          <cell r="ZJ30" t="e">
            <v>#REF!</v>
          </cell>
          <cell r="ZK30" t="e">
            <v>#REF!</v>
          </cell>
          <cell r="ZL30" t="e">
            <v>#REF!</v>
          </cell>
          <cell r="ZM30" t="e">
            <v>#REF!</v>
          </cell>
          <cell r="ZN30" t="e">
            <v>#REF!</v>
          </cell>
          <cell r="ZO30" t="e">
            <v>#REF!</v>
          </cell>
          <cell r="ZP30" t="e">
            <v>#REF!</v>
          </cell>
          <cell r="ZQ30" t="e">
            <v>#REF!</v>
          </cell>
          <cell r="ZR30" t="e">
            <v>#REF!</v>
          </cell>
          <cell r="ZS30" t="e">
            <v>#REF!</v>
          </cell>
          <cell r="ZT30" t="e">
            <v>#REF!</v>
          </cell>
          <cell r="ZU30" t="e">
            <v>#REF!</v>
          </cell>
          <cell r="ZV30" t="e">
            <v>#REF!</v>
          </cell>
          <cell r="ZW30" t="e">
            <v>#REF!</v>
          </cell>
          <cell r="ZX30" t="e">
            <v>#REF!</v>
          </cell>
          <cell r="ZY30" t="e">
            <v>#REF!</v>
          </cell>
          <cell r="ZZ30" t="e">
            <v>#REF!</v>
          </cell>
          <cell r="AAA30" t="e">
            <v>#REF!</v>
          </cell>
          <cell r="AAB30" t="e">
            <v>#REF!</v>
          </cell>
          <cell r="AAC30" t="e">
            <v>#REF!</v>
          </cell>
          <cell r="AAD30" t="e">
            <v>#REF!</v>
          </cell>
          <cell r="AAE30" t="e">
            <v>#REF!</v>
          </cell>
          <cell r="AAF30" t="e">
            <v>#REF!</v>
          </cell>
          <cell r="AAG30" t="e">
            <v>#REF!</v>
          </cell>
          <cell r="AAH30" t="e">
            <v>#REF!</v>
          </cell>
          <cell r="AAI30" t="e">
            <v>#REF!</v>
          </cell>
          <cell r="AAJ30" t="e">
            <v>#REF!</v>
          </cell>
          <cell r="AAK30" t="e">
            <v>#REF!</v>
          </cell>
          <cell r="AAL30" t="e">
            <v>#REF!</v>
          </cell>
          <cell r="AAM30" t="e">
            <v>#REF!</v>
          </cell>
          <cell r="AAN30" t="e">
            <v>#REF!</v>
          </cell>
          <cell r="AAO30" t="e">
            <v>#REF!</v>
          </cell>
          <cell r="AAP30" t="e">
            <v>#REF!</v>
          </cell>
          <cell r="AAQ30" t="e">
            <v>#REF!</v>
          </cell>
          <cell r="AAR30" t="e">
            <v>#REF!</v>
          </cell>
          <cell r="AAS30" t="e">
            <v>#REF!</v>
          </cell>
          <cell r="AAT30" t="e">
            <v>#REF!</v>
          </cell>
          <cell r="AAU30" t="e">
            <v>#REF!</v>
          </cell>
          <cell r="AAV30" t="e">
            <v>#REF!</v>
          </cell>
          <cell r="AAW30" t="e">
            <v>#REF!</v>
          </cell>
          <cell r="AAX30" t="e">
            <v>#REF!</v>
          </cell>
          <cell r="AAY30" t="e">
            <v>#REF!</v>
          </cell>
          <cell r="AAZ30" t="e">
            <v>#REF!</v>
          </cell>
          <cell r="ABA30" t="e">
            <v>#REF!</v>
          </cell>
          <cell r="ABB30" t="e">
            <v>#REF!</v>
          </cell>
          <cell r="ABC30" t="e">
            <v>#REF!</v>
          </cell>
          <cell r="ABD30" t="e">
            <v>#REF!</v>
          </cell>
          <cell r="ABE30" t="e">
            <v>#REF!</v>
          </cell>
          <cell r="ABF30" t="e">
            <v>#REF!</v>
          </cell>
          <cell r="ABG30" t="e">
            <v>#REF!</v>
          </cell>
          <cell r="ABH30" t="e">
            <v>#REF!</v>
          </cell>
          <cell r="ABI30" t="e">
            <v>#REF!</v>
          </cell>
          <cell r="ABJ30" t="e">
            <v>#REF!</v>
          </cell>
          <cell r="ABK30" t="e">
            <v>#REF!</v>
          </cell>
          <cell r="ABL30" t="e">
            <v>#REF!</v>
          </cell>
          <cell r="ABM30" t="e">
            <v>#REF!</v>
          </cell>
          <cell r="ABN30" t="e">
            <v>#REF!</v>
          </cell>
          <cell r="ABO30" t="e">
            <v>#REF!</v>
          </cell>
          <cell r="ABP30" t="e">
            <v>#REF!</v>
          </cell>
          <cell r="ABQ30" t="e">
            <v>#REF!</v>
          </cell>
          <cell r="ABR30" t="e">
            <v>#REF!</v>
          </cell>
          <cell r="ABS30" t="e">
            <v>#REF!</v>
          </cell>
          <cell r="ABT30" t="e">
            <v>#REF!</v>
          </cell>
          <cell r="ABU30" t="e">
            <v>#REF!</v>
          </cell>
          <cell r="ABV30" t="e">
            <v>#REF!</v>
          </cell>
          <cell r="ABW30" t="e">
            <v>#REF!</v>
          </cell>
          <cell r="ABX30" t="e">
            <v>#REF!</v>
          </cell>
          <cell r="ABY30" t="e">
            <v>#REF!</v>
          </cell>
          <cell r="ABZ30" t="e">
            <v>#REF!</v>
          </cell>
          <cell r="ACA30" t="e">
            <v>#REF!</v>
          </cell>
          <cell r="ACB30" t="e">
            <v>#REF!</v>
          </cell>
          <cell r="ACC30" t="e">
            <v>#REF!</v>
          </cell>
          <cell r="ACD30" t="e">
            <v>#REF!</v>
          </cell>
          <cell r="ACE30" t="e">
            <v>#REF!</v>
          </cell>
          <cell r="ACF30" t="e">
            <v>#REF!</v>
          </cell>
          <cell r="ACG30" t="e">
            <v>#REF!</v>
          </cell>
          <cell r="ACH30" t="e">
            <v>#REF!</v>
          </cell>
          <cell r="ACI30" t="e">
            <v>#REF!</v>
          </cell>
          <cell r="ACJ30" t="e">
            <v>#REF!</v>
          </cell>
          <cell r="ACK30" t="e">
            <v>#REF!</v>
          </cell>
          <cell r="ACL30" t="e">
            <v>#REF!</v>
          </cell>
          <cell r="ACM30" t="e">
            <v>#REF!</v>
          </cell>
          <cell r="ACN30" t="e">
            <v>#REF!</v>
          </cell>
          <cell r="ACO30" t="e">
            <v>#REF!</v>
          </cell>
          <cell r="ACP30" t="e">
            <v>#REF!</v>
          </cell>
          <cell r="ACQ30" t="e">
            <v>#REF!</v>
          </cell>
          <cell r="ACR30" t="e">
            <v>#REF!</v>
          </cell>
          <cell r="ACS30" t="e">
            <v>#REF!</v>
          </cell>
          <cell r="ACT30" t="e">
            <v>#REF!</v>
          </cell>
          <cell r="ACU30" t="e">
            <v>#REF!</v>
          </cell>
          <cell r="ACV30" t="e">
            <v>#REF!</v>
          </cell>
          <cell r="ACW30" t="e">
            <v>#REF!</v>
          </cell>
          <cell r="ACX30" t="e">
            <v>#REF!</v>
          </cell>
          <cell r="ACY30" t="e">
            <v>#REF!</v>
          </cell>
          <cell r="ACZ30" t="e">
            <v>#REF!</v>
          </cell>
          <cell r="ADA30" t="e">
            <v>#REF!</v>
          </cell>
          <cell r="ADB30" t="e">
            <v>#REF!</v>
          </cell>
          <cell r="ADC30" t="e">
            <v>#REF!</v>
          </cell>
          <cell r="ADD30" t="e">
            <v>#REF!</v>
          </cell>
          <cell r="ADE30" t="e">
            <v>#REF!</v>
          </cell>
          <cell r="ADF30" t="e">
            <v>#REF!</v>
          </cell>
          <cell r="ADG30" t="e">
            <v>#REF!</v>
          </cell>
          <cell r="ADH30" t="e">
            <v>#REF!</v>
          </cell>
          <cell r="ADI30" t="e">
            <v>#REF!</v>
          </cell>
          <cell r="ADJ30" t="e">
            <v>#REF!</v>
          </cell>
          <cell r="ADK30" t="e">
            <v>#REF!</v>
          </cell>
          <cell r="ADL30" t="e">
            <v>#REF!</v>
          </cell>
          <cell r="ADM30" t="e">
            <v>#REF!</v>
          </cell>
          <cell r="ADN30" t="e">
            <v>#REF!</v>
          </cell>
          <cell r="ADO30" t="e">
            <v>#REF!</v>
          </cell>
          <cell r="ADP30" t="e">
            <v>#REF!</v>
          </cell>
          <cell r="ADQ30" t="e">
            <v>#REF!</v>
          </cell>
          <cell r="ADR30" t="e">
            <v>#REF!</v>
          </cell>
          <cell r="ADS30" t="e">
            <v>#REF!</v>
          </cell>
          <cell r="ADT30" t="e">
            <v>#REF!</v>
          </cell>
          <cell r="ADU30" t="e">
            <v>#REF!</v>
          </cell>
          <cell r="ADV30" t="e">
            <v>#REF!</v>
          </cell>
          <cell r="ADW30" t="e">
            <v>#REF!</v>
          </cell>
          <cell r="ADX30" t="e">
            <v>#REF!</v>
          </cell>
          <cell r="ADY30" t="e">
            <v>#REF!</v>
          </cell>
          <cell r="ADZ30" t="e">
            <v>#REF!</v>
          </cell>
          <cell r="AEA30" t="e">
            <v>#REF!</v>
          </cell>
          <cell r="AEB30" t="e">
            <v>#REF!</v>
          </cell>
          <cell r="AEC30" t="e">
            <v>#REF!</v>
          </cell>
          <cell r="AED30" t="e">
            <v>#REF!</v>
          </cell>
          <cell r="AEE30" t="e">
            <v>#REF!</v>
          </cell>
          <cell r="AEF30" t="e">
            <v>#REF!</v>
          </cell>
          <cell r="AEG30" t="e">
            <v>#REF!</v>
          </cell>
          <cell r="AEH30" t="e">
            <v>#REF!</v>
          </cell>
          <cell r="AEI30" t="e">
            <v>#REF!</v>
          </cell>
          <cell r="AEJ30" t="e">
            <v>#REF!</v>
          </cell>
          <cell r="AEK30" t="e">
            <v>#REF!</v>
          </cell>
          <cell r="AEL30" t="e">
            <v>#REF!</v>
          </cell>
          <cell r="AEM30" t="e">
            <v>#REF!</v>
          </cell>
          <cell r="AEN30" t="e">
            <v>#REF!</v>
          </cell>
          <cell r="AEO30" t="e">
            <v>#REF!</v>
          </cell>
          <cell r="AEP30">
            <v>0</v>
          </cell>
          <cell r="AEQ30">
            <v>0</v>
          </cell>
          <cell r="AER30">
            <v>0</v>
          </cell>
          <cell r="AES30">
            <v>0</v>
          </cell>
          <cell r="AET30">
            <v>0</v>
          </cell>
          <cell r="AEU30">
            <v>0</v>
          </cell>
          <cell r="AEV30">
            <v>0</v>
          </cell>
          <cell r="AEW30">
            <v>0</v>
          </cell>
          <cell r="AEX30">
            <v>0</v>
          </cell>
          <cell r="AEY30">
            <v>0</v>
          </cell>
          <cell r="AEZ30">
            <v>0</v>
          </cell>
          <cell r="AFA30">
            <v>0</v>
          </cell>
          <cell r="AFB30">
            <v>0</v>
          </cell>
          <cell r="AFC30">
            <v>0</v>
          </cell>
          <cell r="AFD30">
            <v>0</v>
          </cell>
          <cell r="AFE30">
            <v>0</v>
          </cell>
          <cell r="AFF30">
            <v>0</v>
          </cell>
          <cell r="AFG30">
            <v>0</v>
          </cell>
          <cell r="AFH30">
            <v>0</v>
          </cell>
          <cell r="AFI30">
            <v>0</v>
          </cell>
          <cell r="AFJ30">
            <v>0</v>
          </cell>
          <cell r="AFK30">
            <v>10950</v>
          </cell>
          <cell r="AFL30">
            <v>10950</v>
          </cell>
          <cell r="AFM30">
            <v>10950</v>
          </cell>
          <cell r="AFN30">
            <v>10950</v>
          </cell>
          <cell r="AFO30">
            <v>10950</v>
          </cell>
          <cell r="AFP30">
            <v>10950</v>
          </cell>
          <cell r="AFQ30">
            <v>14150</v>
          </cell>
          <cell r="AFR30">
            <v>19350</v>
          </cell>
          <cell r="AFS30">
            <v>24500</v>
          </cell>
          <cell r="AFT30">
            <v>30500</v>
          </cell>
          <cell r="AFU30">
            <v>30500</v>
          </cell>
          <cell r="AFV30">
            <v>30500</v>
          </cell>
          <cell r="AFW30">
            <v>30500</v>
          </cell>
          <cell r="AFX30">
            <v>30500</v>
          </cell>
          <cell r="AFY30">
            <v>28500</v>
          </cell>
          <cell r="AFZ30">
            <v>26500</v>
          </cell>
          <cell r="AGA30">
            <v>20500</v>
          </cell>
          <cell r="AGB30">
            <v>18500</v>
          </cell>
          <cell r="AGC30">
            <v>16000</v>
          </cell>
          <cell r="AGD30">
            <v>16000</v>
          </cell>
          <cell r="AGE30">
            <v>16000</v>
          </cell>
          <cell r="AGF30">
            <v>16000</v>
          </cell>
          <cell r="AGG30">
            <v>16000</v>
          </cell>
          <cell r="AGH30">
            <v>14000</v>
          </cell>
          <cell r="AGI30">
            <v>14000</v>
          </cell>
          <cell r="AGJ30">
            <v>14000</v>
          </cell>
          <cell r="AGK30">
            <v>14000</v>
          </cell>
          <cell r="AGL30">
            <v>14000</v>
          </cell>
          <cell r="AGM30">
            <v>16000</v>
          </cell>
          <cell r="AGN30">
            <v>16000</v>
          </cell>
          <cell r="AGO30">
            <v>16000</v>
          </cell>
          <cell r="AGP30">
            <v>18000</v>
          </cell>
          <cell r="AGQ30">
            <v>18000</v>
          </cell>
          <cell r="AGR30">
            <v>18000</v>
          </cell>
          <cell r="AGS30">
            <v>20000</v>
          </cell>
          <cell r="AGT30">
            <v>22000</v>
          </cell>
          <cell r="AGU30">
            <v>22000</v>
          </cell>
          <cell r="AGV30">
            <v>16000</v>
          </cell>
          <cell r="AGW30">
            <v>18000</v>
          </cell>
          <cell r="AGX30">
            <v>18000</v>
          </cell>
          <cell r="AGY30">
            <v>18000</v>
          </cell>
          <cell r="AGZ30">
            <v>22000</v>
          </cell>
          <cell r="AHA30">
            <v>22000</v>
          </cell>
          <cell r="AHB30">
            <v>22000</v>
          </cell>
          <cell r="AHC30">
            <v>20500</v>
          </cell>
          <cell r="AHD30">
            <v>20500</v>
          </cell>
          <cell r="AHE30">
            <v>20500</v>
          </cell>
          <cell r="AHF30">
            <v>20500</v>
          </cell>
          <cell r="AHG30">
            <v>22000</v>
          </cell>
          <cell r="AHH30">
            <v>22000</v>
          </cell>
          <cell r="AHI30">
            <v>22000</v>
          </cell>
          <cell r="AHJ30">
            <v>22000</v>
          </cell>
          <cell r="AHK30">
            <v>22000</v>
          </cell>
          <cell r="AHL30">
            <v>22000</v>
          </cell>
          <cell r="AHM30">
            <v>22000</v>
          </cell>
          <cell r="AHN30">
            <v>24000</v>
          </cell>
          <cell r="AHO30">
            <v>28000</v>
          </cell>
          <cell r="AHP30">
            <v>28000</v>
          </cell>
          <cell r="AHQ30">
            <v>28000</v>
          </cell>
          <cell r="AHR30">
            <v>28000</v>
          </cell>
          <cell r="AHS30">
            <v>28000</v>
          </cell>
          <cell r="AHT30">
            <v>28000</v>
          </cell>
          <cell r="AHU30">
            <v>30000</v>
          </cell>
          <cell r="AHV30">
            <v>30000</v>
          </cell>
          <cell r="AHW30">
            <v>28000</v>
          </cell>
          <cell r="AHX30">
            <v>14000</v>
          </cell>
          <cell r="AHY30">
            <v>20000</v>
          </cell>
          <cell r="AHZ30">
            <v>20000</v>
          </cell>
          <cell r="AIA30">
            <v>20000</v>
          </cell>
          <cell r="AIB30">
            <v>20000</v>
          </cell>
          <cell r="AIC30">
            <v>18000</v>
          </cell>
          <cell r="AID30">
            <v>18000</v>
          </cell>
          <cell r="AIE30">
            <v>16000</v>
          </cell>
          <cell r="AIF30">
            <v>16000</v>
          </cell>
          <cell r="AIG30">
            <v>16000</v>
          </cell>
          <cell r="AIH30">
            <v>16000</v>
          </cell>
          <cell r="AII30">
            <v>18000</v>
          </cell>
          <cell r="AIJ30">
            <v>18000</v>
          </cell>
          <cell r="AIK30">
            <v>18000</v>
          </cell>
          <cell r="AIL30">
            <v>14000</v>
          </cell>
          <cell r="AIM30">
            <v>14000</v>
          </cell>
          <cell r="AIN30">
            <v>14000</v>
          </cell>
          <cell r="AIO30">
            <v>14000</v>
          </cell>
          <cell r="AIP30">
            <v>14000</v>
          </cell>
          <cell r="AIQ30">
            <v>14000</v>
          </cell>
          <cell r="AIR30">
            <v>14000</v>
          </cell>
          <cell r="AIS30">
            <v>12000</v>
          </cell>
          <cell r="AIT30">
            <v>12000</v>
          </cell>
          <cell r="AIU30">
            <v>12000</v>
          </cell>
          <cell r="AIV30">
            <v>12000</v>
          </cell>
          <cell r="AIW30">
            <v>12000</v>
          </cell>
          <cell r="AIX30">
            <v>12000</v>
          </cell>
          <cell r="AIY30">
            <v>14000</v>
          </cell>
          <cell r="AIZ30">
            <v>14000</v>
          </cell>
          <cell r="AJA30">
            <v>12000</v>
          </cell>
          <cell r="AJB30">
            <v>12000</v>
          </cell>
          <cell r="AJC30">
            <v>12000</v>
          </cell>
          <cell r="AJD30">
            <v>12000</v>
          </cell>
          <cell r="AJE30">
            <v>12000</v>
          </cell>
          <cell r="AJF30">
            <v>12000</v>
          </cell>
          <cell r="AJG30">
            <v>12000</v>
          </cell>
          <cell r="AJH30">
            <v>7350</v>
          </cell>
          <cell r="AJI30">
            <v>7350</v>
          </cell>
          <cell r="AJJ30">
            <v>7350</v>
          </cell>
          <cell r="AJK30">
            <v>7350</v>
          </cell>
          <cell r="AJL30">
            <v>8150</v>
          </cell>
          <cell r="AJM30">
            <v>8150</v>
          </cell>
          <cell r="AJN30">
            <v>5750</v>
          </cell>
          <cell r="AJO30">
            <v>5750</v>
          </cell>
          <cell r="AJP30">
            <v>5750</v>
          </cell>
          <cell r="AJQ30">
            <v>5750</v>
          </cell>
          <cell r="AJR30">
            <v>5750</v>
          </cell>
          <cell r="AJS30">
            <v>6250</v>
          </cell>
          <cell r="AJT30">
            <v>6250</v>
          </cell>
          <cell r="AJU30">
            <v>5750</v>
          </cell>
          <cell r="AJV30">
            <v>5750</v>
          </cell>
          <cell r="AJW30">
            <v>5750</v>
          </cell>
          <cell r="AJX30">
            <v>7350</v>
          </cell>
          <cell r="AJY30">
            <v>7350</v>
          </cell>
          <cell r="AJZ30">
            <v>6550</v>
          </cell>
          <cell r="AKA30">
            <v>6250</v>
          </cell>
          <cell r="AKB30">
            <v>5750</v>
          </cell>
          <cell r="AKC30">
            <v>5750</v>
          </cell>
          <cell r="AKD30">
            <v>5750</v>
          </cell>
          <cell r="AKE30">
            <v>5750</v>
          </cell>
          <cell r="AKF30">
            <v>8150</v>
          </cell>
          <cell r="AKG30">
            <v>8150</v>
          </cell>
          <cell r="AKH30">
            <v>8950</v>
          </cell>
          <cell r="AKI30">
            <v>8950</v>
          </cell>
          <cell r="AKJ30">
            <v>7350</v>
          </cell>
          <cell r="AKK30">
            <v>7350</v>
          </cell>
          <cell r="AKL30">
            <v>8150</v>
          </cell>
          <cell r="AKM30">
            <v>8150</v>
          </cell>
          <cell r="AKN30">
            <v>8150</v>
          </cell>
          <cell r="AKO30">
            <v>8150</v>
          </cell>
          <cell r="AKP30">
            <v>6550</v>
          </cell>
          <cell r="AKQ30">
            <v>6550</v>
          </cell>
          <cell r="AKR30">
            <v>6550</v>
          </cell>
          <cell r="AKS30">
            <v>6550</v>
          </cell>
          <cell r="AKT30">
            <v>7350</v>
          </cell>
          <cell r="AKU30">
            <v>8150</v>
          </cell>
          <cell r="AKV30">
            <v>7350</v>
          </cell>
          <cell r="AKW30">
            <v>5750</v>
          </cell>
          <cell r="AKX30">
            <v>5750</v>
          </cell>
          <cell r="AKY30">
            <v>5750</v>
          </cell>
          <cell r="AKZ30">
            <v>5750</v>
          </cell>
          <cell r="ALA30">
            <v>5750</v>
          </cell>
          <cell r="ALB30">
            <v>6150</v>
          </cell>
          <cell r="ALC30">
            <v>6150</v>
          </cell>
          <cell r="ALD30">
            <v>5750</v>
          </cell>
          <cell r="ALE30">
            <v>5750</v>
          </cell>
          <cell r="ALF30">
            <v>5750</v>
          </cell>
          <cell r="ALG30">
            <v>5750</v>
          </cell>
          <cell r="ALH30">
            <v>5750</v>
          </cell>
          <cell r="ALI30">
            <v>6150</v>
          </cell>
          <cell r="ALJ30">
            <v>6150</v>
          </cell>
          <cell r="ALK30">
            <v>5750</v>
          </cell>
          <cell r="ALL30">
            <v>6150</v>
          </cell>
          <cell r="ALM30">
            <v>6150</v>
          </cell>
          <cell r="ALN30">
            <v>6150</v>
          </cell>
          <cell r="ALO30">
            <v>6150</v>
          </cell>
          <cell r="ALP30">
            <v>8150</v>
          </cell>
          <cell r="ALQ30">
            <v>8150</v>
          </cell>
          <cell r="ALR30">
            <v>8150</v>
          </cell>
          <cell r="ALS30">
            <v>8150</v>
          </cell>
          <cell r="ALT30">
            <v>8150</v>
          </cell>
          <cell r="ALU30">
            <v>8150</v>
          </cell>
          <cell r="ALV30">
            <v>8150</v>
          </cell>
          <cell r="ALW30">
            <v>8150</v>
          </cell>
          <cell r="ALX30">
            <v>8150</v>
          </cell>
          <cell r="ALY30">
            <v>8150</v>
          </cell>
          <cell r="ALZ30">
            <v>8150</v>
          </cell>
          <cell r="AMA30">
            <v>6550</v>
          </cell>
          <cell r="AMB30">
            <v>6550</v>
          </cell>
          <cell r="AMC30">
            <v>6550</v>
          </cell>
          <cell r="AMD30">
            <v>6550</v>
          </cell>
          <cell r="AME30">
            <v>6550</v>
          </cell>
          <cell r="AMF30">
            <v>6550</v>
          </cell>
          <cell r="AMG30">
            <v>7350</v>
          </cell>
          <cell r="AMH30">
            <v>7350</v>
          </cell>
          <cell r="AMI30">
            <v>7350</v>
          </cell>
          <cell r="AMJ30">
            <v>7350</v>
          </cell>
          <cell r="AMK30">
            <v>7350</v>
          </cell>
          <cell r="AML30">
            <v>7350</v>
          </cell>
          <cell r="AMM30">
            <v>6550</v>
          </cell>
          <cell r="AMN30">
            <v>6550</v>
          </cell>
          <cell r="AMO30">
            <v>6550</v>
          </cell>
          <cell r="AMP30">
            <v>6550</v>
          </cell>
          <cell r="AMQ30">
            <v>6550</v>
          </cell>
          <cell r="AMR30">
            <v>8950</v>
          </cell>
          <cell r="AMS30">
            <v>8950</v>
          </cell>
          <cell r="AMT30">
            <v>8950</v>
          </cell>
          <cell r="AMU30">
            <v>8950</v>
          </cell>
          <cell r="AMV30">
            <v>8950</v>
          </cell>
          <cell r="AMW30">
            <v>8950</v>
          </cell>
          <cell r="AMX30">
            <v>8950</v>
          </cell>
          <cell r="AMY30">
            <v>8950</v>
          </cell>
          <cell r="AMZ30">
            <v>8950</v>
          </cell>
          <cell r="ANA30">
            <v>8950</v>
          </cell>
          <cell r="ANB30">
            <v>8950</v>
          </cell>
          <cell r="ANC30">
            <v>8950</v>
          </cell>
          <cell r="AND30">
            <v>8950</v>
          </cell>
          <cell r="ANE30">
            <v>8950</v>
          </cell>
          <cell r="ANF30">
            <v>8950</v>
          </cell>
          <cell r="ANG30">
            <v>8950</v>
          </cell>
          <cell r="ANH30">
            <v>6650</v>
          </cell>
          <cell r="ANI30">
            <v>6650</v>
          </cell>
          <cell r="ANJ30">
            <v>6650</v>
          </cell>
          <cell r="ANK30">
            <v>6650</v>
          </cell>
          <cell r="ANL30">
            <v>6850</v>
          </cell>
          <cell r="ANM30">
            <v>7250</v>
          </cell>
          <cell r="ANN30">
            <v>7250</v>
          </cell>
          <cell r="ANO30">
            <v>6850</v>
          </cell>
          <cell r="ANP30">
            <v>6850</v>
          </cell>
          <cell r="ANQ30">
            <v>6850</v>
          </cell>
          <cell r="ANR30">
            <v>6850</v>
          </cell>
          <cell r="ANS30">
            <v>6850</v>
          </cell>
          <cell r="ANT30">
            <v>7450</v>
          </cell>
          <cell r="ANU30">
            <v>7450</v>
          </cell>
          <cell r="ANV30">
            <v>7650</v>
          </cell>
          <cell r="ANW30">
            <v>7650</v>
          </cell>
          <cell r="ANX30">
            <v>8150</v>
          </cell>
          <cell r="ANY30">
            <v>8150</v>
          </cell>
          <cell r="ANZ30">
            <v>8150</v>
          </cell>
          <cell r="AOA30">
            <v>7650</v>
          </cell>
          <cell r="AOB30">
            <v>7650</v>
          </cell>
          <cell r="AOC30">
            <v>7250</v>
          </cell>
          <cell r="AOD30">
            <v>7250</v>
          </cell>
          <cell r="AOE30">
            <v>7250</v>
          </cell>
          <cell r="AOF30">
            <v>7250</v>
          </cell>
          <cell r="AOG30">
            <v>7250</v>
          </cell>
          <cell r="AOH30">
            <v>8150</v>
          </cell>
          <cell r="AOI30">
            <v>8150</v>
          </cell>
          <cell r="AOJ30">
            <v>7250</v>
          </cell>
          <cell r="AOK30">
            <v>7250</v>
          </cell>
          <cell r="AOL30">
            <v>7250</v>
          </cell>
          <cell r="AOM30">
            <v>7250</v>
          </cell>
          <cell r="AON30">
            <v>7250</v>
          </cell>
          <cell r="AOO30">
            <v>7650</v>
          </cell>
          <cell r="AOP30">
            <v>7650</v>
          </cell>
          <cell r="AOQ30">
            <v>7250</v>
          </cell>
          <cell r="AOR30">
            <v>8150</v>
          </cell>
          <cell r="AOS30">
            <v>8150</v>
          </cell>
          <cell r="AOT30">
            <v>7450</v>
          </cell>
          <cell r="AOU30">
            <v>7250</v>
          </cell>
          <cell r="AOV30">
            <v>7650</v>
          </cell>
          <cell r="AOW30">
            <v>7650</v>
          </cell>
          <cell r="AOX30">
            <v>6850</v>
          </cell>
          <cell r="AOY30">
            <v>6850</v>
          </cell>
          <cell r="AOZ30">
            <v>6850</v>
          </cell>
          <cell r="APA30">
            <v>6850</v>
          </cell>
          <cell r="APB30">
            <v>6850</v>
          </cell>
          <cell r="APC30">
            <v>6850</v>
          </cell>
          <cell r="APD30">
            <v>6850</v>
          </cell>
          <cell r="APE30">
            <v>6450</v>
          </cell>
          <cell r="APF30">
            <v>6450</v>
          </cell>
          <cell r="APG30">
            <v>6450</v>
          </cell>
          <cell r="APH30">
            <v>6450</v>
          </cell>
          <cell r="API30">
            <v>6450</v>
          </cell>
          <cell r="APJ30">
            <v>6450</v>
          </cell>
          <cell r="APK30">
            <v>6450</v>
          </cell>
          <cell r="APL30">
            <v>6450</v>
          </cell>
          <cell r="APM30">
            <v>6450</v>
          </cell>
          <cell r="APN30">
            <v>6450</v>
          </cell>
          <cell r="APO30">
            <v>6450</v>
          </cell>
          <cell r="APP30">
            <v>6450</v>
          </cell>
          <cell r="APQ30">
            <v>6450</v>
          </cell>
          <cell r="APR30">
            <v>6450</v>
          </cell>
          <cell r="APS30">
            <v>6450</v>
          </cell>
          <cell r="APT30">
            <v>5750</v>
          </cell>
          <cell r="APU30">
            <v>5750</v>
          </cell>
          <cell r="APV30">
            <v>5750</v>
          </cell>
          <cell r="APW30">
            <v>5750</v>
          </cell>
          <cell r="APX30">
            <v>5750</v>
          </cell>
          <cell r="APY30">
            <v>6250</v>
          </cell>
          <cell r="APZ30">
            <v>6250</v>
          </cell>
          <cell r="AQA30">
            <v>5750</v>
          </cell>
          <cell r="AQB30">
            <v>5750</v>
          </cell>
          <cell r="AQC30">
            <v>5750</v>
          </cell>
          <cell r="AQD30">
            <v>5750</v>
          </cell>
          <cell r="AQE30">
            <v>6250</v>
          </cell>
          <cell r="AQF30">
            <v>6250</v>
          </cell>
          <cell r="AQG30">
            <v>5750</v>
          </cell>
          <cell r="AQH30">
            <v>5750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
  <sheetViews>
    <sheetView tabSelected="1" zoomScaleNormal="100" workbookViewId="0">
      <pane xSplit="1" topLeftCell="B1" activePane="topRight" state="frozen"/>
      <selection pane="topRight" activeCell="A30" sqref="A30"/>
    </sheetView>
  </sheetViews>
  <sheetFormatPr defaultColWidth="8.5703125" defaultRowHeight="12" x14ac:dyDescent="0.2"/>
  <cols>
    <col min="1" max="1" width="78.28515625" style="1" bestFit="1" customWidth="1"/>
    <col min="2" max="53" width="9.85546875" style="1" bestFit="1" customWidth="1"/>
    <col min="54" max="16384" width="8.5703125" style="1"/>
  </cols>
  <sheetData>
    <row r="1" spans="1:53" ht="10.7" customHeight="1" x14ac:dyDescent="0.2">
      <c r="A1" s="9" t="s">
        <v>187</v>
      </c>
    </row>
    <row r="2" spans="1:53" ht="10.7" customHeight="1" x14ac:dyDescent="0.2">
      <c r="A2" s="19" t="s">
        <v>10</v>
      </c>
    </row>
    <row r="3" spans="1:53" ht="10.7" customHeight="1" x14ac:dyDescent="0.2">
      <c r="A3" s="10"/>
    </row>
    <row r="4" spans="1:53" x14ac:dyDescent="0.2">
      <c r="A4" s="95" t="s">
        <v>1</v>
      </c>
    </row>
    <row r="5" spans="1:53" s="117" customFormat="1" ht="25.5" customHeight="1" x14ac:dyDescent="0.2">
      <c r="A5" s="116" t="s">
        <v>0</v>
      </c>
      <c r="B5" s="129">
        <v>45399</v>
      </c>
      <c r="C5" s="129">
        <v>45401</v>
      </c>
      <c r="D5" s="129">
        <v>45402</v>
      </c>
      <c r="E5" s="129">
        <v>45403</v>
      </c>
      <c r="F5" s="129">
        <v>45407</v>
      </c>
      <c r="G5" s="129">
        <v>45409</v>
      </c>
      <c r="H5" s="129">
        <v>45411</v>
      </c>
      <c r="I5" s="129">
        <v>45413</v>
      </c>
      <c r="J5" s="129">
        <v>45417</v>
      </c>
      <c r="K5" s="129">
        <v>45421</v>
      </c>
      <c r="L5" s="129">
        <v>45422</v>
      </c>
      <c r="M5" s="129">
        <v>45423</v>
      </c>
      <c r="N5" s="46">
        <v>45424</v>
      </c>
      <c r="O5" s="129">
        <v>45429</v>
      </c>
      <c r="P5" s="129">
        <v>45431</v>
      </c>
      <c r="Q5" s="129">
        <v>45436</v>
      </c>
      <c r="R5" s="129">
        <v>45438</v>
      </c>
      <c r="S5" s="129">
        <v>45439</v>
      </c>
      <c r="T5" s="129">
        <v>45443</v>
      </c>
      <c r="U5" s="129">
        <v>45444</v>
      </c>
      <c r="V5" s="129">
        <v>45445</v>
      </c>
      <c r="W5" s="129">
        <v>45453</v>
      </c>
      <c r="X5" s="129">
        <v>45454</v>
      </c>
      <c r="Y5" s="129">
        <v>45460</v>
      </c>
      <c r="Z5" s="129">
        <v>45466</v>
      </c>
      <c r="AA5" s="129">
        <v>45471</v>
      </c>
      <c r="AB5" s="129">
        <v>45474</v>
      </c>
      <c r="AC5" s="129">
        <v>45487</v>
      </c>
      <c r="AD5" s="129">
        <v>45491</v>
      </c>
      <c r="AE5" s="129">
        <v>45492</v>
      </c>
      <c r="AF5" s="129">
        <v>45494</v>
      </c>
      <c r="AG5" s="129">
        <v>45499</v>
      </c>
      <c r="AH5" s="129">
        <v>45501</v>
      </c>
      <c r="AI5" s="129">
        <v>45505</v>
      </c>
      <c r="AJ5" s="129">
        <v>45506</v>
      </c>
      <c r="AK5" s="164">
        <v>45508</v>
      </c>
      <c r="AL5" s="129">
        <v>45513</v>
      </c>
      <c r="AM5" s="129">
        <v>45515</v>
      </c>
      <c r="AN5" s="129">
        <v>45520</v>
      </c>
      <c r="AO5" s="129">
        <v>45522</v>
      </c>
      <c r="AP5" s="129">
        <v>45523</v>
      </c>
      <c r="AQ5" s="129">
        <v>45525</v>
      </c>
      <c r="AR5" s="129">
        <v>45526</v>
      </c>
      <c r="AS5" s="129">
        <v>45527</v>
      </c>
      <c r="AT5" s="129">
        <v>45529</v>
      </c>
      <c r="AU5" s="129">
        <v>45534</v>
      </c>
      <c r="AV5" s="129">
        <v>45536</v>
      </c>
      <c r="AW5" s="129">
        <v>45551</v>
      </c>
      <c r="AX5" s="129">
        <v>45556</v>
      </c>
      <c r="AY5" s="129">
        <v>45558</v>
      </c>
      <c r="AZ5" s="129">
        <v>45562</v>
      </c>
      <c r="BA5" s="129">
        <v>45564</v>
      </c>
    </row>
    <row r="6" spans="1:53" s="117" customFormat="1" ht="25.5" customHeight="1" x14ac:dyDescent="0.2">
      <c r="A6" s="116"/>
      <c r="B6" s="129">
        <v>45400</v>
      </c>
      <c r="C6" s="129">
        <v>45401</v>
      </c>
      <c r="D6" s="129">
        <v>45402</v>
      </c>
      <c r="E6" s="129">
        <v>45406</v>
      </c>
      <c r="F6" s="129">
        <v>45408</v>
      </c>
      <c r="G6" s="129">
        <v>45410</v>
      </c>
      <c r="H6" s="129">
        <v>45412</v>
      </c>
      <c r="I6" s="129">
        <v>45416</v>
      </c>
      <c r="J6" s="129">
        <v>45420</v>
      </c>
      <c r="K6" s="129">
        <v>45421</v>
      </c>
      <c r="L6" s="129">
        <v>45422</v>
      </c>
      <c r="M6" s="129">
        <v>45423</v>
      </c>
      <c r="N6" s="46">
        <v>45428</v>
      </c>
      <c r="O6" s="129">
        <v>45430</v>
      </c>
      <c r="P6" s="129">
        <v>45435</v>
      </c>
      <c r="Q6" s="129">
        <v>45437</v>
      </c>
      <c r="R6" s="129">
        <v>45438</v>
      </c>
      <c r="S6" s="129">
        <v>45442</v>
      </c>
      <c r="T6" s="129">
        <v>45443</v>
      </c>
      <c r="U6" s="129">
        <v>45444</v>
      </c>
      <c r="V6" s="129">
        <v>45452</v>
      </c>
      <c r="W6" s="129">
        <v>45453</v>
      </c>
      <c r="X6" s="129">
        <v>45459</v>
      </c>
      <c r="Y6" s="129">
        <v>45465</v>
      </c>
      <c r="Z6" s="129">
        <v>45470</v>
      </c>
      <c r="AA6" s="129">
        <v>45473</v>
      </c>
      <c r="AB6" s="129">
        <v>45486</v>
      </c>
      <c r="AC6" s="129">
        <v>45490</v>
      </c>
      <c r="AD6" s="129">
        <v>45491</v>
      </c>
      <c r="AE6" s="129">
        <v>45493</v>
      </c>
      <c r="AF6" s="129">
        <v>45498</v>
      </c>
      <c r="AG6" s="129">
        <v>45500</v>
      </c>
      <c r="AH6" s="129">
        <v>45504</v>
      </c>
      <c r="AI6" s="129">
        <v>45505</v>
      </c>
      <c r="AJ6" s="129">
        <v>45507</v>
      </c>
      <c r="AK6" s="129">
        <v>45512</v>
      </c>
      <c r="AL6" s="129">
        <v>45514</v>
      </c>
      <c r="AM6" s="129">
        <v>45519</v>
      </c>
      <c r="AN6" s="129">
        <v>45521</v>
      </c>
      <c r="AO6" s="129">
        <v>45522</v>
      </c>
      <c r="AP6" s="129">
        <v>45524</v>
      </c>
      <c r="AQ6" s="129">
        <v>45525</v>
      </c>
      <c r="AR6" s="129">
        <v>45526</v>
      </c>
      <c r="AS6" s="129">
        <v>45528</v>
      </c>
      <c r="AT6" s="129">
        <v>45533</v>
      </c>
      <c r="AU6" s="129">
        <v>45535</v>
      </c>
      <c r="AV6" s="129">
        <v>45550</v>
      </c>
      <c r="AW6" s="129">
        <v>45555</v>
      </c>
      <c r="AX6" s="129">
        <v>45557</v>
      </c>
      <c r="AY6" s="129">
        <v>45561</v>
      </c>
      <c r="AZ6" s="129">
        <v>45563</v>
      </c>
      <c r="BA6" s="129">
        <v>45565</v>
      </c>
    </row>
    <row r="7" spans="1:53" ht="10.7" customHeight="1" x14ac:dyDescent="0.2">
      <c r="A7" s="11" t="s">
        <v>11</v>
      </c>
    </row>
    <row r="8" spans="1:53" ht="10.7" customHeight="1" x14ac:dyDescent="0.2">
      <c r="A8" s="3">
        <v>1</v>
      </c>
      <c r="B8" s="2">
        <f>INDEX([1]Data!$QS$29:$AMT$30,2,MATCH(B6,[1]Data!$QS$29:$AMT$29,))</f>
        <v>7350</v>
      </c>
      <c r="C8" s="2">
        <f>INDEX([1]Data!$QS$29:$AMT$30,2,MATCH(C6,[1]Data!$QS$29:$AMT$29,))</f>
        <v>6550</v>
      </c>
      <c r="D8" s="2">
        <f>INDEX([1]Data!$QS$29:$AMT$30,2,MATCH(D6,[1]Data!$QS$29:$AMT$29,))</f>
        <v>6250</v>
      </c>
      <c r="E8" s="2">
        <f>INDEX([1]Data!$QS$29:$AMT$30,2,MATCH(E6,[1]Data!$QS$29:$AMT$29,))</f>
        <v>5750</v>
      </c>
      <c r="F8" s="2">
        <f>INDEX([1]Data!$QS$29:$AMT$30,2,MATCH(F6,[1]Data!$QS$29:$AMT$29,))</f>
        <v>8150</v>
      </c>
      <c r="G8" s="2">
        <f>INDEX([1]Data!$QS$29:$AMT$30,2,MATCH(G6,[1]Data!$QS$29:$AMT$29,))</f>
        <v>8950</v>
      </c>
      <c r="H8" s="2">
        <f>INDEX([1]Data!$QS$29:$AMT$30,2,MATCH(H6,[1]Data!$QS$29:$AMT$29,))</f>
        <v>7350</v>
      </c>
      <c r="I8" s="2">
        <f>INDEX([1]Data!$QS$29:$AMT$30,2,MATCH(I6,[1]Data!$QS$29:$AMT$29,))</f>
        <v>8150</v>
      </c>
      <c r="J8" s="2">
        <f>INDEX([1]Data!$QS$29:$AMT$30,2,MATCH(J6,[1]Data!$QS$29:$AMT$29,))</f>
        <v>6550</v>
      </c>
      <c r="K8" s="2">
        <f>INDEX([1]Data!$QS$29:$AMT$30,2,MATCH(K6,[1]Data!$QS$29:$AMT$29,))</f>
        <v>7350</v>
      </c>
      <c r="L8" s="2">
        <f>INDEX([1]Data!$QS$29:$AMT$30,2,MATCH(L6,[1]Data!$QS$29:$AMT$29,))</f>
        <v>8150</v>
      </c>
      <c r="M8" s="2">
        <f>INDEX([1]Data!$QS$29:$AMT$30,2,MATCH(M6,[1]Data!$QS$29:$AMT$29,))</f>
        <v>7350</v>
      </c>
      <c r="N8" s="2">
        <f>INDEX([1]Data!$QS$29:$AMT$30,2,MATCH(N6,[1]Data!$QS$29:$AMT$29,))</f>
        <v>5750</v>
      </c>
      <c r="O8" s="2">
        <f>INDEX([1]Data!$QS$29:$AMT$30,2,MATCH(O6,[1]Data!$QS$29:$AMT$29,))</f>
        <v>6150</v>
      </c>
      <c r="P8" s="2">
        <f>INDEX([1]Data!$QS$29:$AMT$30,2,MATCH(P6,[1]Data!$QS$29:$AMT$29,))</f>
        <v>5750</v>
      </c>
      <c r="Q8" s="2">
        <f>INDEX([1]Data!$QS$29:$AMT$30,2,MATCH(Q6,[1]Data!$QS$29:$AMT$29,))</f>
        <v>6150</v>
      </c>
      <c r="R8" s="2">
        <f>INDEX([1]Data!$QS$29:$AMT$30,2,MATCH(R6,[1]Data!$QS$29:$AMT$29,))</f>
        <v>5750</v>
      </c>
      <c r="S8" s="2">
        <f>INDEX([1]Data!$QS$29:$AMT$30,2,MATCH(S6,[1]Data!$QS$29:$AMT$29,))</f>
        <v>6150</v>
      </c>
      <c r="T8" s="2">
        <f>INDEX([1]Data!$QS$29:$AMT$30,2,MATCH(T6,[1]Data!$QS$29:$AMT$29,))</f>
        <v>8150</v>
      </c>
      <c r="U8" s="2">
        <f>INDEX([1]Data!$QS$29:$AMT$30,2,MATCH(U6,[1]Data!$QS$29:$AMT$29,))</f>
        <v>8150</v>
      </c>
      <c r="V8" s="2">
        <f>INDEX([1]Data!$QS$29:$AMT$30,2,MATCH(V6,[1]Data!$QS$29:$AMT$29,))</f>
        <v>8150</v>
      </c>
      <c r="W8" s="2">
        <f>INDEX([1]Data!$QS$29:$AMT$30,2,MATCH(W6,[1]Data!$QS$29:$AMT$29,))</f>
        <v>8150</v>
      </c>
      <c r="X8" s="2">
        <f>INDEX([1]Data!$QS$29:$AMT$30,2,MATCH(X6,[1]Data!$QS$29:$AMT$29,))</f>
        <v>6550</v>
      </c>
      <c r="Y8" s="2">
        <f>INDEX([1]Data!$QS$29:$AMT$30,2,MATCH(Y6,[1]Data!$QS$29:$AMT$29,))</f>
        <v>7350</v>
      </c>
      <c r="Z8" s="2">
        <f>INDEX([1]Data!$QS$29:$AMT$30,2,MATCH(Z6,[1]Data!$QS$29:$AMT$29,))</f>
        <v>6550</v>
      </c>
      <c r="AA8" s="2">
        <f>INDEX([1]Data!$QS$29:$AQH$30,2,MATCH(AA6,[1]Data!$QS$29:$AQH$29,))</f>
        <v>8950</v>
      </c>
      <c r="AB8" s="2">
        <f>INDEX([1]Data!$QS$29:$AQH$30,2,MATCH(AB6,[1]Data!$QS$29:$AQH$29,))</f>
        <v>8950</v>
      </c>
      <c r="AC8" s="2">
        <f>INDEX([1]Data!$QS$29:$AQH$30,2,MATCH(AC6,[1]Data!$QS$29:$AQH$29,))</f>
        <v>6650</v>
      </c>
      <c r="AD8" s="2">
        <f>INDEX([1]Data!$QS$29:$AQH$30,2,MATCH(AD6,[1]Data!$QS$29:$AQH$29,))</f>
        <v>6850</v>
      </c>
      <c r="AE8" s="2">
        <f>INDEX([1]Data!$QS$29:$AQH$30,2,MATCH(AE6,[1]Data!$QS$29:$AQH$29,))</f>
        <v>7250</v>
      </c>
      <c r="AF8" s="2">
        <f>INDEX([1]Data!$QS$29:$AQH$30,2,MATCH(AF6,[1]Data!$QS$29:$AQH$29,))</f>
        <v>6850</v>
      </c>
      <c r="AG8" s="2">
        <f>INDEX([1]Data!$QS$29:$AQH$30,2,MATCH(AG6,[1]Data!$QS$29:$AQH$29,))</f>
        <v>7450</v>
      </c>
      <c r="AH8" s="2">
        <f>INDEX([1]Data!$QS$29:$AQH$30,2,MATCH(AH6,[1]Data!$QS$29:$AQH$29,))</f>
        <v>8150</v>
      </c>
      <c r="AI8" s="2">
        <f>INDEX([1]Data!$QS$29:$AQH$30,2,MATCH(AI6,[1]Data!$QS$29:$AQH$29,))</f>
        <v>8150</v>
      </c>
      <c r="AJ8" s="2">
        <f>INDEX([1]Data!$QS$29:$AQH$30,2,MATCH(AJ6,[1]Data!$QS$29:$AQH$29,))</f>
        <v>7650</v>
      </c>
      <c r="AK8" s="2">
        <f>INDEX([1]Data!$QS$29:$AQH$30,2,MATCH(AK6,[1]Data!$QS$29:$AQH$29,))</f>
        <v>7250</v>
      </c>
      <c r="AL8" s="2">
        <f>INDEX([1]Data!$QS$29:$AQH$30,2,MATCH(AL6,[1]Data!$QS$29:$AQH$29,))</f>
        <v>8150</v>
      </c>
      <c r="AM8" s="2">
        <f>INDEX([1]Data!$QS$29:$AQH$30,2,MATCH(AM6,[1]Data!$QS$29:$AQH$29,))</f>
        <v>7250</v>
      </c>
      <c r="AN8" s="2">
        <f>INDEX([1]Data!$QS$29:$AQH$30,2,MATCH(AN6,[1]Data!$QS$29:$AQH$29,))</f>
        <v>7650</v>
      </c>
      <c r="AO8" s="2">
        <f>INDEX([1]Data!$QS$29:$AQH$30,2,MATCH(AO6,[1]Data!$QS$29:$AQH$29,))</f>
        <v>7250</v>
      </c>
      <c r="AP8" s="2">
        <f>INDEX([1]Data!$QS$29:$AQH$30,2,MATCH(AP6,[1]Data!$QS$29:$AQH$29,))</f>
        <v>8150</v>
      </c>
      <c r="AQ8" s="2">
        <f>INDEX([1]Data!$QS$29:$AQH$30,2,MATCH(AQ6,[1]Data!$QS$29:$AQH$29,))</f>
        <v>7450</v>
      </c>
      <c r="AR8" s="2">
        <f>INDEX([1]Data!$QS$29:$AQH$30,2,MATCH(AR6,[1]Data!$QS$29:$AQH$29,))</f>
        <v>7250</v>
      </c>
      <c r="AS8" s="2">
        <f>INDEX([1]Data!$QS$29:$AQH$30,2,MATCH(AS6,[1]Data!$QS$29:$AQH$29,))</f>
        <v>7650</v>
      </c>
      <c r="AT8" s="2">
        <f>INDEX([1]Data!$QS$29:$AQH$30,2,MATCH(AT6,[1]Data!$QS$29:$AQH$29,))</f>
        <v>6850</v>
      </c>
      <c r="AU8" s="2">
        <f>INDEX([1]Data!$QS$29:$AQH$30,2,MATCH(AU6,[1]Data!$QS$29:$AQH$29,))</f>
        <v>6850</v>
      </c>
      <c r="AV8" s="2">
        <f>INDEX([1]Data!$QS$29:$AQH$30,2,MATCH(AV6,[1]Data!$QS$29:$AQH$29,))</f>
        <v>6450</v>
      </c>
      <c r="AW8" s="2">
        <f>INDEX([1]Data!$QS$29:$AQH$30,2,MATCH(AW6,[1]Data!$QS$29:$AQH$29,))</f>
        <v>5750</v>
      </c>
      <c r="AX8" s="2">
        <f>INDEX([1]Data!$QS$29:$AQH$30,2,MATCH(AX6,[1]Data!$QS$29:$AQH$29,))</f>
        <v>6250</v>
      </c>
      <c r="AY8" s="2">
        <f>INDEX([1]Data!$QS$29:$AQH$30,2,MATCH(AY6,[1]Data!$QS$29:$AQH$29,))</f>
        <v>5750</v>
      </c>
      <c r="AZ8" s="2">
        <f>INDEX([1]Data!$QS$29:$AQH$30,2,MATCH(AZ6,[1]Data!$QS$29:$AQH$29,))</f>
        <v>6250</v>
      </c>
      <c r="BA8" s="2">
        <f>INDEX([1]Data!$QS$29:$AQH$30,2,MATCH(BA6,[1]Data!$QS$29:$AQH$29,))</f>
        <v>5750</v>
      </c>
    </row>
    <row r="9" spans="1:53" ht="10.7" customHeight="1" x14ac:dyDescent="0.2">
      <c r="A9" s="3">
        <v>2</v>
      </c>
      <c r="B9" s="2">
        <f t="shared" ref="B9:AA9" si="0">B8+1250</f>
        <v>8600</v>
      </c>
      <c r="C9" s="2">
        <f t="shared" ref="C9" si="1">C8+1250</f>
        <v>7800</v>
      </c>
      <c r="D9" s="2">
        <f t="shared" ref="D9" si="2">D8+1250</f>
        <v>7500</v>
      </c>
      <c r="E9" s="2">
        <f t="shared" si="0"/>
        <v>7000</v>
      </c>
      <c r="F9" s="2">
        <f t="shared" si="0"/>
        <v>9400</v>
      </c>
      <c r="G9" s="2">
        <f t="shared" ref="G9" si="3">G8+1250</f>
        <v>10200</v>
      </c>
      <c r="H9" s="2">
        <f t="shared" si="0"/>
        <v>8600</v>
      </c>
      <c r="I9" s="2">
        <f t="shared" si="0"/>
        <v>9400</v>
      </c>
      <c r="J9" s="2">
        <f t="shared" si="0"/>
        <v>7800</v>
      </c>
      <c r="K9" s="2">
        <f t="shared" si="0"/>
        <v>8600</v>
      </c>
      <c r="L9" s="2">
        <f t="shared" ref="L9:M9" si="4">L8+1250</f>
        <v>9400</v>
      </c>
      <c r="M9" s="2">
        <f t="shared" si="4"/>
        <v>8600</v>
      </c>
      <c r="N9" s="2">
        <f t="shared" ref="N9" si="5">N8+1250</f>
        <v>7000</v>
      </c>
      <c r="O9" s="2">
        <f t="shared" si="0"/>
        <v>7400</v>
      </c>
      <c r="P9" s="2">
        <f t="shared" si="0"/>
        <v>7000</v>
      </c>
      <c r="Q9" s="2">
        <f t="shared" si="0"/>
        <v>7400</v>
      </c>
      <c r="R9" s="2">
        <f t="shared" si="0"/>
        <v>7000</v>
      </c>
      <c r="S9" s="2">
        <f t="shared" ref="S9" si="6">S8+1250</f>
        <v>7400</v>
      </c>
      <c r="T9" s="2">
        <f t="shared" si="0"/>
        <v>9400</v>
      </c>
      <c r="U9" s="2">
        <f t="shared" si="0"/>
        <v>9400</v>
      </c>
      <c r="V9" s="2">
        <f t="shared" si="0"/>
        <v>9400</v>
      </c>
      <c r="W9" s="2">
        <f t="shared" si="0"/>
        <v>9400</v>
      </c>
      <c r="X9" s="2">
        <f t="shared" ref="X9" si="7">X8+1250</f>
        <v>7800</v>
      </c>
      <c r="Y9" s="2">
        <f t="shared" si="0"/>
        <v>8600</v>
      </c>
      <c r="Z9" s="2">
        <f t="shared" si="0"/>
        <v>7800</v>
      </c>
      <c r="AA9" s="2">
        <f t="shared" si="0"/>
        <v>10200</v>
      </c>
      <c r="AB9" s="2">
        <f t="shared" ref="AB9:AC9" si="8">AB8+1250</f>
        <v>10200</v>
      </c>
      <c r="AC9" s="2">
        <f t="shared" si="8"/>
        <v>7900</v>
      </c>
      <c r="AD9" s="2">
        <f t="shared" ref="AD9" si="9">AD8+1250</f>
        <v>8100</v>
      </c>
      <c r="AE9" s="2">
        <f t="shared" ref="AE9:BA9" si="10">AE8+1250</f>
        <v>8500</v>
      </c>
      <c r="AF9" s="2">
        <f t="shared" si="10"/>
        <v>8100</v>
      </c>
      <c r="AG9" s="2">
        <f t="shared" si="10"/>
        <v>8700</v>
      </c>
      <c r="AH9" s="2">
        <f t="shared" si="10"/>
        <v>9400</v>
      </c>
      <c r="AI9" s="2">
        <f t="shared" si="10"/>
        <v>9400</v>
      </c>
      <c r="AJ9" s="2">
        <f t="shared" si="10"/>
        <v>8900</v>
      </c>
      <c r="AK9" s="2">
        <f t="shared" si="10"/>
        <v>8500</v>
      </c>
      <c r="AL9" s="2">
        <f t="shared" si="10"/>
        <v>9400</v>
      </c>
      <c r="AM9" s="2">
        <f t="shared" si="10"/>
        <v>8500</v>
      </c>
      <c r="AN9" s="2">
        <f t="shared" si="10"/>
        <v>8900</v>
      </c>
      <c r="AO9" s="2">
        <f t="shared" si="10"/>
        <v>8500</v>
      </c>
      <c r="AP9" s="2">
        <f t="shared" ref="AP9:AR9" si="11">AP8+1250</f>
        <v>9400</v>
      </c>
      <c r="AQ9" s="2">
        <f t="shared" ref="AQ9" si="12">AQ8+1250</f>
        <v>8700</v>
      </c>
      <c r="AR9" s="2">
        <f t="shared" si="11"/>
        <v>8500</v>
      </c>
      <c r="AS9" s="2">
        <f t="shared" si="10"/>
        <v>8900</v>
      </c>
      <c r="AT9" s="2">
        <f t="shared" si="10"/>
        <v>8100</v>
      </c>
      <c r="AU9" s="2">
        <f t="shared" si="10"/>
        <v>8100</v>
      </c>
      <c r="AV9" s="2">
        <f t="shared" si="10"/>
        <v>7700</v>
      </c>
      <c r="AW9" s="2">
        <f t="shared" si="10"/>
        <v>7000</v>
      </c>
      <c r="AX9" s="2">
        <f t="shared" si="10"/>
        <v>7500</v>
      </c>
      <c r="AY9" s="2">
        <f t="shared" si="10"/>
        <v>7000</v>
      </c>
      <c r="AZ9" s="2">
        <f t="shared" si="10"/>
        <v>7500</v>
      </c>
      <c r="BA9" s="2">
        <f t="shared" si="10"/>
        <v>7000</v>
      </c>
    </row>
    <row r="10" spans="1:53" s="118" customFormat="1" ht="10.7" customHeight="1" x14ac:dyDescent="0.2">
      <c r="A10" s="120" t="s">
        <v>107</v>
      </c>
    </row>
    <row r="11" spans="1:53" s="118" customFormat="1" ht="10.7" customHeight="1" x14ac:dyDescent="0.2">
      <c r="A11" s="121">
        <v>1</v>
      </c>
      <c r="B11" s="119">
        <f t="shared" ref="B11" si="13">B8+1000</f>
        <v>8350</v>
      </c>
      <c r="C11" s="119">
        <f t="shared" ref="C11" si="14">C8+1000</f>
        <v>7550</v>
      </c>
      <c r="D11" s="119">
        <f t="shared" ref="D11" si="15">D8+1000</f>
        <v>7250</v>
      </c>
      <c r="E11" s="119">
        <f t="shared" ref="E11:F11" si="16">E8+1000</f>
        <v>6750</v>
      </c>
      <c r="F11" s="119">
        <f t="shared" si="16"/>
        <v>9150</v>
      </c>
      <c r="G11" s="119">
        <f t="shared" ref="G11" si="17">G8+1000</f>
        <v>9950</v>
      </c>
      <c r="H11" s="119">
        <f t="shared" ref="H11:I11" si="18">H8+1000</f>
        <v>8350</v>
      </c>
      <c r="I11" s="119">
        <f t="shared" si="18"/>
        <v>9150</v>
      </c>
      <c r="J11" s="119">
        <f t="shared" ref="J11:K11" si="19">J8+1000</f>
        <v>7550</v>
      </c>
      <c r="K11" s="119">
        <f t="shared" si="19"/>
        <v>8350</v>
      </c>
      <c r="L11" s="119">
        <f t="shared" ref="L11:M11" si="20">L8+1000</f>
        <v>9150</v>
      </c>
      <c r="M11" s="119">
        <f t="shared" si="20"/>
        <v>8350</v>
      </c>
      <c r="N11" s="119">
        <f t="shared" ref="N11" si="21">N8+1000</f>
        <v>6750</v>
      </c>
      <c r="O11" s="119">
        <f t="shared" ref="O11:P11" si="22">O8+1000</f>
        <v>7150</v>
      </c>
      <c r="P11" s="119">
        <f t="shared" si="22"/>
        <v>6750</v>
      </c>
      <c r="Q11" s="119">
        <f t="shared" ref="Q11:R11" si="23">Q8+1000</f>
        <v>7150</v>
      </c>
      <c r="R11" s="119">
        <f t="shared" si="23"/>
        <v>6750</v>
      </c>
      <c r="S11" s="119">
        <f t="shared" ref="S11" si="24">S8+1000</f>
        <v>7150</v>
      </c>
      <c r="T11" s="119">
        <f t="shared" ref="T11:U11" si="25">T8+1000</f>
        <v>9150</v>
      </c>
      <c r="U11" s="119">
        <f t="shared" si="25"/>
        <v>9150</v>
      </c>
      <c r="V11" s="119">
        <f t="shared" ref="V11:W11" si="26">V8+1000</f>
        <v>9150</v>
      </c>
      <c r="W11" s="119">
        <f t="shared" si="26"/>
        <v>9150</v>
      </c>
      <c r="X11" s="119">
        <f t="shared" ref="X11" si="27">X8+1000</f>
        <v>7550</v>
      </c>
      <c r="Y11" s="119">
        <f t="shared" ref="Y11:Z11" si="28">Y8+1000</f>
        <v>8350</v>
      </c>
      <c r="Z11" s="119">
        <f t="shared" si="28"/>
        <v>7550</v>
      </c>
      <c r="AA11" s="119">
        <f t="shared" ref="AA11" si="29">AA8+1000</f>
        <v>9950</v>
      </c>
      <c r="AB11" s="119">
        <f t="shared" ref="AB11:AC11" si="30">AB8+1000</f>
        <v>9950</v>
      </c>
      <c r="AC11" s="119">
        <f t="shared" si="30"/>
        <v>7650</v>
      </c>
      <c r="AD11" s="119">
        <f t="shared" ref="AD11" si="31">AD8+1000</f>
        <v>7850</v>
      </c>
      <c r="AE11" s="119">
        <f t="shared" ref="AE11:BA11" si="32">AE8+1000</f>
        <v>8250</v>
      </c>
      <c r="AF11" s="119">
        <f t="shared" si="32"/>
        <v>7850</v>
      </c>
      <c r="AG11" s="119">
        <f t="shared" si="32"/>
        <v>8450</v>
      </c>
      <c r="AH11" s="119">
        <f t="shared" si="32"/>
        <v>9150</v>
      </c>
      <c r="AI11" s="119">
        <f t="shared" si="32"/>
        <v>9150</v>
      </c>
      <c r="AJ11" s="119">
        <f t="shared" si="32"/>
        <v>8650</v>
      </c>
      <c r="AK11" s="119">
        <f t="shared" si="32"/>
        <v>8250</v>
      </c>
      <c r="AL11" s="119">
        <f t="shared" si="32"/>
        <v>9150</v>
      </c>
      <c r="AM11" s="119">
        <f t="shared" si="32"/>
        <v>8250</v>
      </c>
      <c r="AN11" s="119">
        <f t="shared" si="32"/>
        <v>8650</v>
      </c>
      <c r="AO11" s="119">
        <f t="shared" si="32"/>
        <v>8250</v>
      </c>
      <c r="AP11" s="119">
        <f t="shared" ref="AP11:AR11" si="33">AP8+1000</f>
        <v>9150</v>
      </c>
      <c r="AQ11" s="119">
        <f t="shared" ref="AQ11" si="34">AQ8+1000</f>
        <v>8450</v>
      </c>
      <c r="AR11" s="119">
        <f t="shared" si="33"/>
        <v>8250</v>
      </c>
      <c r="AS11" s="119">
        <f t="shared" si="32"/>
        <v>8650</v>
      </c>
      <c r="AT11" s="119">
        <f t="shared" si="32"/>
        <v>7850</v>
      </c>
      <c r="AU11" s="119">
        <f t="shared" si="32"/>
        <v>7850</v>
      </c>
      <c r="AV11" s="119">
        <f t="shared" si="32"/>
        <v>7450</v>
      </c>
      <c r="AW11" s="119">
        <f t="shared" si="32"/>
        <v>6750</v>
      </c>
      <c r="AX11" s="119">
        <f t="shared" si="32"/>
        <v>7250</v>
      </c>
      <c r="AY11" s="119">
        <f t="shared" si="32"/>
        <v>6750</v>
      </c>
      <c r="AZ11" s="119">
        <f t="shared" si="32"/>
        <v>7250</v>
      </c>
      <c r="BA11" s="119">
        <f t="shared" si="32"/>
        <v>6750</v>
      </c>
    </row>
    <row r="12" spans="1:53" s="118" customFormat="1" ht="10.7" customHeight="1" x14ac:dyDescent="0.2">
      <c r="A12" s="121">
        <v>2</v>
      </c>
      <c r="B12" s="119">
        <f t="shared" ref="B12:AA12" si="35">B11+1250</f>
        <v>9600</v>
      </c>
      <c r="C12" s="119">
        <f t="shared" ref="C12" si="36">C11+1250</f>
        <v>8800</v>
      </c>
      <c r="D12" s="119">
        <f t="shared" ref="D12" si="37">D11+1250</f>
        <v>8500</v>
      </c>
      <c r="E12" s="119">
        <f t="shared" si="35"/>
        <v>8000</v>
      </c>
      <c r="F12" s="119">
        <f t="shared" si="35"/>
        <v>10400</v>
      </c>
      <c r="G12" s="119">
        <f t="shared" ref="G12" si="38">G11+1250</f>
        <v>11200</v>
      </c>
      <c r="H12" s="119">
        <f t="shared" si="35"/>
        <v>9600</v>
      </c>
      <c r="I12" s="119">
        <f t="shared" si="35"/>
        <v>10400</v>
      </c>
      <c r="J12" s="119">
        <f t="shared" si="35"/>
        <v>8800</v>
      </c>
      <c r="K12" s="119">
        <f t="shared" si="35"/>
        <v>9600</v>
      </c>
      <c r="L12" s="119">
        <f t="shared" ref="L12:M12" si="39">L11+1250</f>
        <v>10400</v>
      </c>
      <c r="M12" s="119">
        <f t="shared" si="39"/>
        <v>9600</v>
      </c>
      <c r="N12" s="119">
        <f t="shared" ref="N12" si="40">N11+1250</f>
        <v>8000</v>
      </c>
      <c r="O12" s="119">
        <f t="shared" si="35"/>
        <v>8400</v>
      </c>
      <c r="P12" s="119">
        <f t="shared" si="35"/>
        <v>8000</v>
      </c>
      <c r="Q12" s="119">
        <f t="shared" si="35"/>
        <v>8400</v>
      </c>
      <c r="R12" s="119">
        <f t="shared" si="35"/>
        <v>8000</v>
      </c>
      <c r="S12" s="119">
        <f t="shared" ref="S12" si="41">S11+1250</f>
        <v>8400</v>
      </c>
      <c r="T12" s="119">
        <f t="shared" si="35"/>
        <v>10400</v>
      </c>
      <c r="U12" s="119">
        <f t="shared" si="35"/>
        <v>10400</v>
      </c>
      <c r="V12" s="119">
        <f t="shared" si="35"/>
        <v>10400</v>
      </c>
      <c r="W12" s="119">
        <f t="shared" si="35"/>
        <v>10400</v>
      </c>
      <c r="X12" s="119">
        <f t="shared" ref="X12" si="42">X11+1250</f>
        <v>8800</v>
      </c>
      <c r="Y12" s="119">
        <f t="shared" si="35"/>
        <v>9600</v>
      </c>
      <c r="Z12" s="119">
        <f t="shared" si="35"/>
        <v>8800</v>
      </c>
      <c r="AA12" s="119">
        <f t="shared" si="35"/>
        <v>11200</v>
      </c>
      <c r="AB12" s="119">
        <f t="shared" ref="AB12:AC12" si="43">AB11+1250</f>
        <v>11200</v>
      </c>
      <c r="AC12" s="119">
        <f t="shared" si="43"/>
        <v>8900</v>
      </c>
      <c r="AD12" s="119">
        <f t="shared" ref="AD12" si="44">AD11+1250</f>
        <v>9100</v>
      </c>
      <c r="AE12" s="119">
        <f t="shared" ref="AE12:BA12" si="45">AE11+1250</f>
        <v>9500</v>
      </c>
      <c r="AF12" s="119">
        <f t="shared" si="45"/>
        <v>9100</v>
      </c>
      <c r="AG12" s="119">
        <f t="shared" si="45"/>
        <v>9700</v>
      </c>
      <c r="AH12" s="119">
        <f t="shared" si="45"/>
        <v>10400</v>
      </c>
      <c r="AI12" s="119">
        <f t="shared" si="45"/>
        <v>10400</v>
      </c>
      <c r="AJ12" s="119">
        <f t="shared" si="45"/>
        <v>9900</v>
      </c>
      <c r="AK12" s="119">
        <f t="shared" si="45"/>
        <v>9500</v>
      </c>
      <c r="AL12" s="119">
        <f t="shared" si="45"/>
        <v>10400</v>
      </c>
      <c r="AM12" s="119">
        <f t="shared" si="45"/>
        <v>9500</v>
      </c>
      <c r="AN12" s="119">
        <f t="shared" si="45"/>
        <v>9900</v>
      </c>
      <c r="AO12" s="119">
        <f t="shared" si="45"/>
        <v>9500</v>
      </c>
      <c r="AP12" s="119">
        <f t="shared" ref="AP12:AR12" si="46">AP11+1250</f>
        <v>10400</v>
      </c>
      <c r="AQ12" s="119">
        <f t="shared" ref="AQ12" si="47">AQ11+1250</f>
        <v>9700</v>
      </c>
      <c r="AR12" s="119">
        <f t="shared" si="46"/>
        <v>9500</v>
      </c>
      <c r="AS12" s="119">
        <f t="shared" si="45"/>
        <v>9900</v>
      </c>
      <c r="AT12" s="119">
        <f t="shared" si="45"/>
        <v>9100</v>
      </c>
      <c r="AU12" s="119">
        <f t="shared" si="45"/>
        <v>9100</v>
      </c>
      <c r="AV12" s="119">
        <f t="shared" si="45"/>
        <v>8700</v>
      </c>
      <c r="AW12" s="119">
        <f t="shared" si="45"/>
        <v>8000</v>
      </c>
      <c r="AX12" s="119">
        <f t="shared" si="45"/>
        <v>8500</v>
      </c>
      <c r="AY12" s="119">
        <f t="shared" si="45"/>
        <v>8000</v>
      </c>
      <c r="AZ12" s="119">
        <f t="shared" si="45"/>
        <v>8500</v>
      </c>
      <c r="BA12" s="119">
        <f t="shared" si="45"/>
        <v>8000</v>
      </c>
    </row>
    <row r="13" spans="1:53" s="118" customFormat="1" ht="10.7" customHeight="1" x14ac:dyDescent="0.2">
      <c r="A13" s="120" t="s">
        <v>86</v>
      </c>
    </row>
    <row r="14" spans="1:53" s="118" customFormat="1" ht="10.7" customHeight="1" x14ac:dyDescent="0.2">
      <c r="A14" s="121">
        <v>1</v>
      </c>
      <c r="B14" s="119">
        <f t="shared" ref="B14" si="48">B8+2500</f>
        <v>9850</v>
      </c>
      <c r="C14" s="119">
        <f t="shared" ref="C14" si="49">C8+2500</f>
        <v>9050</v>
      </c>
      <c r="D14" s="119">
        <f t="shared" ref="D14" si="50">D8+2500</f>
        <v>8750</v>
      </c>
      <c r="E14" s="119">
        <f t="shared" ref="E14:F14" si="51">E8+2500</f>
        <v>8250</v>
      </c>
      <c r="F14" s="119">
        <f t="shared" si="51"/>
        <v>10650</v>
      </c>
      <c r="G14" s="119">
        <f t="shared" ref="G14" si="52">G8+2500</f>
        <v>11450</v>
      </c>
      <c r="H14" s="119">
        <f t="shared" ref="H14:I14" si="53">H8+2500</f>
        <v>9850</v>
      </c>
      <c r="I14" s="119">
        <f t="shared" si="53"/>
        <v>10650</v>
      </c>
      <c r="J14" s="119">
        <f t="shared" ref="J14:K14" si="54">J8+2500</f>
        <v>9050</v>
      </c>
      <c r="K14" s="119">
        <f t="shared" si="54"/>
        <v>9850</v>
      </c>
      <c r="L14" s="119">
        <f t="shared" ref="L14:M14" si="55">L8+2500</f>
        <v>10650</v>
      </c>
      <c r="M14" s="119">
        <f t="shared" si="55"/>
        <v>9850</v>
      </c>
      <c r="N14" s="119">
        <f t="shared" ref="N14" si="56">N8+2500</f>
        <v>8250</v>
      </c>
      <c r="O14" s="119">
        <f t="shared" ref="O14:P14" si="57">O8+2500</f>
        <v>8650</v>
      </c>
      <c r="P14" s="119">
        <f t="shared" si="57"/>
        <v>8250</v>
      </c>
      <c r="Q14" s="119">
        <f t="shared" ref="Q14:R14" si="58">Q8+2500</f>
        <v>8650</v>
      </c>
      <c r="R14" s="119">
        <f t="shared" si="58"/>
        <v>8250</v>
      </c>
      <c r="S14" s="119">
        <f t="shared" ref="S14" si="59">S8+2500</f>
        <v>8650</v>
      </c>
      <c r="T14" s="119">
        <f t="shared" ref="T14:U14" si="60">T8+2500</f>
        <v>10650</v>
      </c>
      <c r="U14" s="119">
        <f t="shared" si="60"/>
        <v>10650</v>
      </c>
      <c r="V14" s="119">
        <f t="shared" ref="V14:W14" si="61">V8+2500</f>
        <v>10650</v>
      </c>
      <c r="W14" s="119">
        <f t="shared" si="61"/>
        <v>10650</v>
      </c>
      <c r="X14" s="119">
        <f t="shared" ref="X14" si="62">X8+2500</f>
        <v>9050</v>
      </c>
      <c r="Y14" s="119">
        <f t="shared" ref="Y14:Z14" si="63">Y8+2500</f>
        <v>9850</v>
      </c>
      <c r="Z14" s="119">
        <f t="shared" si="63"/>
        <v>9050</v>
      </c>
      <c r="AA14" s="119">
        <f t="shared" ref="AA14" si="64">AA8+2500</f>
        <v>11450</v>
      </c>
      <c r="AB14" s="119">
        <f t="shared" ref="AB14:AC14" si="65">AB8+2500</f>
        <v>11450</v>
      </c>
      <c r="AC14" s="119">
        <f t="shared" si="65"/>
        <v>9150</v>
      </c>
      <c r="AD14" s="119">
        <f t="shared" ref="AD14" si="66">AD8+2500</f>
        <v>9350</v>
      </c>
      <c r="AE14" s="119">
        <f t="shared" ref="AE14:BA14" si="67">AE8+2500</f>
        <v>9750</v>
      </c>
      <c r="AF14" s="119">
        <f t="shared" si="67"/>
        <v>9350</v>
      </c>
      <c r="AG14" s="119">
        <f t="shared" si="67"/>
        <v>9950</v>
      </c>
      <c r="AH14" s="119">
        <f t="shared" si="67"/>
        <v>10650</v>
      </c>
      <c r="AI14" s="119">
        <f t="shared" si="67"/>
        <v>10650</v>
      </c>
      <c r="AJ14" s="119">
        <f t="shared" si="67"/>
        <v>10150</v>
      </c>
      <c r="AK14" s="119">
        <f t="shared" si="67"/>
        <v>9750</v>
      </c>
      <c r="AL14" s="119">
        <f t="shared" si="67"/>
        <v>10650</v>
      </c>
      <c r="AM14" s="119">
        <f t="shared" si="67"/>
        <v>9750</v>
      </c>
      <c r="AN14" s="119">
        <f t="shared" si="67"/>
        <v>10150</v>
      </c>
      <c r="AO14" s="119">
        <f t="shared" si="67"/>
        <v>9750</v>
      </c>
      <c r="AP14" s="119">
        <f t="shared" ref="AP14:AR14" si="68">AP8+2500</f>
        <v>10650</v>
      </c>
      <c r="AQ14" s="119">
        <f t="shared" ref="AQ14" si="69">AQ8+2500</f>
        <v>9950</v>
      </c>
      <c r="AR14" s="119">
        <f t="shared" si="68"/>
        <v>9750</v>
      </c>
      <c r="AS14" s="119">
        <f t="shared" si="67"/>
        <v>10150</v>
      </c>
      <c r="AT14" s="119">
        <f t="shared" si="67"/>
        <v>9350</v>
      </c>
      <c r="AU14" s="119">
        <f t="shared" si="67"/>
        <v>9350</v>
      </c>
      <c r="AV14" s="119">
        <f t="shared" si="67"/>
        <v>8950</v>
      </c>
      <c r="AW14" s="119">
        <f t="shared" si="67"/>
        <v>8250</v>
      </c>
      <c r="AX14" s="119">
        <f t="shared" si="67"/>
        <v>8750</v>
      </c>
      <c r="AY14" s="119">
        <f t="shared" si="67"/>
        <v>8250</v>
      </c>
      <c r="AZ14" s="119">
        <f t="shared" si="67"/>
        <v>8750</v>
      </c>
      <c r="BA14" s="119">
        <f t="shared" si="67"/>
        <v>8250</v>
      </c>
    </row>
    <row r="15" spans="1:53" s="118" customFormat="1" ht="10.7" customHeight="1" x14ac:dyDescent="0.2">
      <c r="A15" s="121">
        <v>2</v>
      </c>
      <c r="B15" s="119">
        <f t="shared" ref="B15:AA15" si="70">B14+1250</f>
        <v>11100</v>
      </c>
      <c r="C15" s="119">
        <f t="shared" ref="C15" si="71">C14+1250</f>
        <v>10300</v>
      </c>
      <c r="D15" s="119">
        <f t="shared" ref="D15" si="72">D14+1250</f>
        <v>10000</v>
      </c>
      <c r="E15" s="119">
        <f t="shared" si="70"/>
        <v>9500</v>
      </c>
      <c r="F15" s="119">
        <f t="shared" si="70"/>
        <v>11900</v>
      </c>
      <c r="G15" s="119">
        <f t="shared" ref="G15" si="73">G14+1250</f>
        <v>12700</v>
      </c>
      <c r="H15" s="119">
        <f t="shared" si="70"/>
        <v>11100</v>
      </c>
      <c r="I15" s="119">
        <f t="shared" si="70"/>
        <v>11900</v>
      </c>
      <c r="J15" s="119">
        <f t="shared" si="70"/>
        <v>10300</v>
      </c>
      <c r="K15" s="119">
        <f t="shared" si="70"/>
        <v>11100</v>
      </c>
      <c r="L15" s="119">
        <f t="shared" ref="L15:M15" si="74">L14+1250</f>
        <v>11900</v>
      </c>
      <c r="M15" s="119">
        <f t="shared" si="74"/>
        <v>11100</v>
      </c>
      <c r="N15" s="119">
        <f t="shared" ref="N15" si="75">N14+1250</f>
        <v>9500</v>
      </c>
      <c r="O15" s="119">
        <f t="shared" si="70"/>
        <v>9900</v>
      </c>
      <c r="P15" s="119">
        <f t="shared" si="70"/>
        <v>9500</v>
      </c>
      <c r="Q15" s="119">
        <f t="shared" si="70"/>
        <v>9900</v>
      </c>
      <c r="R15" s="119">
        <f t="shared" si="70"/>
        <v>9500</v>
      </c>
      <c r="S15" s="119">
        <f t="shared" ref="S15" si="76">S14+1250</f>
        <v>9900</v>
      </c>
      <c r="T15" s="119">
        <f t="shared" si="70"/>
        <v>11900</v>
      </c>
      <c r="U15" s="119">
        <f t="shared" si="70"/>
        <v>11900</v>
      </c>
      <c r="V15" s="119">
        <f t="shared" si="70"/>
        <v>11900</v>
      </c>
      <c r="W15" s="119">
        <f t="shared" si="70"/>
        <v>11900</v>
      </c>
      <c r="X15" s="119">
        <f t="shared" ref="X15" si="77">X14+1250</f>
        <v>10300</v>
      </c>
      <c r="Y15" s="119">
        <f t="shared" si="70"/>
        <v>11100</v>
      </c>
      <c r="Z15" s="119">
        <f t="shared" si="70"/>
        <v>10300</v>
      </c>
      <c r="AA15" s="119">
        <f t="shared" si="70"/>
        <v>12700</v>
      </c>
      <c r="AB15" s="119">
        <f t="shared" ref="AB15:AC15" si="78">AB14+1250</f>
        <v>12700</v>
      </c>
      <c r="AC15" s="119">
        <f t="shared" si="78"/>
        <v>10400</v>
      </c>
      <c r="AD15" s="119">
        <f t="shared" ref="AD15" si="79">AD14+1250</f>
        <v>10600</v>
      </c>
      <c r="AE15" s="119">
        <f t="shared" ref="AE15:BA15" si="80">AE14+1250</f>
        <v>11000</v>
      </c>
      <c r="AF15" s="119">
        <f t="shared" si="80"/>
        <v>10600</v>
      </c>
      <c r="AG15" s="119">
        <f t="shared" si="80"/>
        <v>11200</v>
      </c>
      <c r="AH15" s="119">
        <f t="shared" si="80"/>
        <v>11900</v>
      </c>
      <c r="AI15" s="119">
        <f t="shared" si="80"/>
        <v>11900</v>
      </c>
      <c r="AJ15" s="119">
        <f t="shared" si="80"/>
        <v>11400</v>
      </c>
      <c r="AK15" s="119">
        <f t="shared" si="80"/>
        <v>11000</v>
      </c>
      <c r="AL15" s="119">
        <f t="shared" si="80"/>
        <v>11900</v>
      </c>
      <c r="AM15" s="119">
        <f t="shared" si="80"/>
        <v>11000</v>
      </c>
      <c r="AN15" s="119">
        <f t="shared" si="80"/>
        <v>11400</v>
      </c>
      <c r="AO15" s="119">
        <f t="shared" si="80"/>
        <v>11000</v>
      </c>
      <c r="AP15" s="119">
        <f t="shared" ref="AP15:AR15" si="81">AP14+1250</f>
        <v>11900</v>
      </c>
      <c r="AQ15" s="119">
        <f t="shared" ref="AQ15" si="82">AQ14+1250</f>
        <v>11200</v>
      </c>
      <c r="AR15" s="119">
        <f t="shared" si="81"/>
        <v>11000</v>
      </c>
      <c r="AS15" s="119">
        <f t="shared" si="80"/>
        <v>11400</v>
      </c>
      <c r="AT15" s="119">
        <f t="shared" si="80"/>
        <v>10600</v>
      </c>
      <c r="AU15" s="119">
        <f t="shared" si="80"/>
        <v>10600</v>
      </c>
      <c r="AV15" s="119">
        <f t="shared" si="80"/>
        <v>10200</v>
      </c>
      <c r="AW15" s="119">
        <f t="shared" si="80"/>
        <v>9500</v>
      </c>
      <c r="AX15" s="119">
        <f t="shared" si="80"/>
        <v>10000</v>
      </c>
      <c r="AY15" s="119">
        <f t="shared" si="80"/>
        <v>9500</v>
      </c>
      <c r="AZ15" s="119">
        <f t="shared" si="80"/>
        <v>10000</v>
      </c>
      <c r="BA15" s="119">
        <f t="shared" si="80"/>
        <v>9500</v>
      </c>
    </row>
    <row r="16" spans="1:53" s="118" customFormat="1" ht="10.7" customHeight="1" x14ac:dyDescent="0.2">
      <c r="A16" s="122" t="s">
        <v>91</v>
      </c>
    </row>
    <row r="17" spans="1:53" s="118" customFormat="1" ht="10.7" customHeight="1" x14ac:dyDescent="0.2">
      <c r="A17" s="121">
        <v>1</v>
      </c>
      <c r="B17" s="119">
        <f t="shared" ref="B17" si="83">B8+3500</f>
        <v>10850</v>
      </c>
      <c r="C17" s="119">
        <f t="shared" ref="C17" si="84">C8+3500</f>
        <v>10050</v>
      </c>
      <c r="D17" s="119">
        <f t="shared" ref="D17" si="85">D8+3500</f>
        <v>9750</v>
      </c>
      <c r="E17" s="119">
        <f t="shared" ref="E17:F17" si="86">E8+3500</f>
        <v>9250</v>
      </c>
      <c r="F17" s="119">
        <f t="shared" si="86"/>
        <v>11650</v>
      </c>
      <c r="G17" s="119">
        <f t="shared" ref="G17" si="87">G8+3500</f>
        <v>12450</v>
      </c>
      <c r="H17" s="119">
        <f t="shared" ref="H17:I17" si="88">H8+3500</f>
        <v>10850</v>
      </c>
      <c r="I17" s="119">
        <f t="shared" si="88"/>
        <v>11650</v>
      </c>
      <c r="J17" s="119">
        <f t="shared" ref="J17:K17" si="89">J8+3500</f>
        <v>10050</v>
      </c>
      <c r="K17" s="119">
        <f t="shared" si="89"/>
        <v>10850</v>
      </c>
      <c r="L17" s="119">
        <f t="shared" ref="L17:M17" si="90">L8+3500</f>
        <v>11650</v>
      </c>
      <c r="M17" s="119">
        <f t="shared" si="90"/>
        <v>10850</v>
      </c>
      <c r="N17" s="119">
        <f t="shared" ref="N17" si="91">N8+3500</f>
        <v>9250</v>
      </c>
      <c r="O17" s="119">
        <f t="shared" ref="O17:P17" si="92">O8+3500</f>
        <v>9650</v>
      </c>
      <c r="P17" s="119">
        <f t="shared" si="92"/>
        <v>9250</v>
      </c>
      <c r="Q17" s="119">
        <f t="shared" ref="Q17:R17" si="93">Q8+3500</f>
        <v>9650</v>
      </c>
      <c r="R17" s="119">
        <f t="shared" si="93"/>
        <v>9250</v>
      </c>
      <c r="S17" s="119">
        <f t="shared" ref="S17" si="94">S8+3500</f>
        <v>9650</v>
      </c>
      <c r="T17" s="119">
        <f t="shared" ref="T17:U17" si="95">T8+3500</f>
        <v>11650</v>
      </c>
      <c r="U17" s="119">
        <f t="shared" si="95"/>
        <v>11650</v>
      </c>
      <c r="V17" s="119">
        <f t="shared" ref="V17:W17" si="96">V8+3500</f>
        <v>11650</v>
      </c>
      <c r="W17" s="119">
        <f t="shared" si="96"/>
        <v>11650</v>
      </c>
      <c r="X17" s="119">
        <f t="shared" ref="X17" si="97">X8+3500</f>
        <v>10050</v>
      </c>
      <c r="Y17" s="119">
        <f t="shared" ref="Y17:Z17" si="98">Y8+3500</f>
        <v>10850</v>
      </c>
      <c r="Z17" s="119">
        <f t="shared" si="98"/>
        <v>10050</v>
      </c>
      <c r="AA17" s="119">
        <f t="shared" ref="AA17" si="99">AA8+3500</f>
        <v>12450</v>
      </c>
      <c r="AB17" s="119">
        <f t="shared" ref="AB17:AC17" si="100">AB8+3500</f>
        <v>12450</v>
      </c>
      <c r="AC17" s="119">
        <f t="shared" si="100"/>
        <v>10150</v>
      </c>
      <c r="AD17" s="119">
        <f t="shared" ref="AD17" si="101">AD8+3500</f>
        <v>10350</v>
      </c>
      <c r="AE17" s="119">
        <f t="shared" ref="AE17:BA17" si="102">AE8+3500</f>
        <v>10750</v>
      </c>
      <c r="AF17" s="119">
        <f t="shared" si="102"/>
        <v>10350</v>
      </c>
      <c r="AG17" s="119">
        <f t="shared" si="102"/>
        <v>10950</v>
      </c>
      <c r="AH17" s="119">
        <f t="shared" si="102"/>
        <v>11650</v>
      </c>
      <c r="AI17" s="119">
        <f t="shared" si="102"/>
        <v>11650</v>
      </c>
      <c r="AJ17" s="119">
        <f t="shared" si="102"/>
        <v>11150</v>
      </c>
      <c r="AK17" s="119">
        <f t="shared" si="102"/>
        <v>10750</v>
      </c>
      <c r="AL17" s="119">
        <f t="shared" si="102"/>
        <v>11650</v>
      </c>
      <c r="AM17" s="119">
        <f t="shared" si="102"/>
        <v>10750</v>
      </c>
      <c r="AN17" s="119">
        <f t="shared" si="102"/>
        <v>11150</v>
      </c>
      <c r="AO17" s="119">
        <f t="shared" si="102"/>
        <v>10750</v>
      </c>
      <c r="AP17" s="119">
        <f t="shared" ref="AP17:AR17" si="103">AP8+3500</f>
        <v>11650</v>
      </c>
      <c r="AQ17" s="119">
        <f t="shared" ref="AQ17" si="104">AQ8+3500</f>
        <v>10950</v>
      </c>
      <c r="AR17" s="119">
        <f t="shared" si="103"/>
        <v>10750</v>
      </c>
      <c r="AS17" s="119">
        <f t="shared" si="102"/>
        <v>11150</v>
      </c>
      <c r="AT17" s="119">
        <f t="shared" si="102"/>
        <v>10350</v>
      </c>
      <c r="AU17" s="119">
        <f t="shared" si="102"/>
        <v>10350</v>
      </c>
      <c r="AV17" s="119">
        <f t="shared" si="102"/>
        <v>9950</v>
      </c>
      <c r="AW17" s="119">
        <f t="shared" si="102"/>
        <v>9250</v>
      </c>
      <c r="AX17" s="119">
        <f t="shared" si="102"/>
        <v>9750</v>
      </c>
      <c r="AY17" s="119">
        <f t="shared" si="102"/>
        <v>9250</v>
      </c>
      <c r="AZ17" s="119">
        <f t="shared" si="102"/>
        <v>9750</v>
      </c>
      <c r="BA17" s="119">
        <f t="shared" si="102"/>
        <v>9250</v>
      </c>
    </row>
    <row r="18" spans="1:53" s="118" customFormat="1" ht="10.7" customHeight="1" x14ac:dyDescent="0.2">
      <c r="A18" s="121">
        <v>2</v>
      </c>
      <c r="B18" s="119">
        <f t="shared" ref="B18:AA18" si="105">B17+1250</f>
        <v>12100</v>
      </c>
      <c r="C18" s="119">
        <f t="shared" ref="C18" si="106">C17+1250</f>
        <v>11300</v>
      </c>
      <c r="D18" s="119">
        <f t="shared" ref="D18" si="107">D17+1250</f>
        <v>11000</v>
      </c>
      <c r="E18" s="119">
        <f t="shared" si="105"/>
        <v>10500</v>
      </c>
      <c r="F18" s="119">
        <f t="shared" si="105"/>
        <v>12900</v>
      </c>
      <c r="G18" s="119">
        <f t="shared" ref="G18" si="108">G17+1250</f>
        <v>13700</v>
      </c>
      <c r="H18" s="119">
        <f t="shared" si="105"/>
        <v>12100</v>
      </c>
      <c r="I18" s="119">
        <f t="shared" si="105"/>
        <v>12900</v>
      </c>
      <c r="J18" s="119">
        <f t="shared" si="105"/>
        <v>11300</v>
      </c>
      <c r="K18" s="119">
        <f t="shared" si="105"/>
        <v>12100</v>
      </c>
      <c r="L18" s="119">
        <f t="shared" ref="L18:M18" si="109">L17+1250</f>
        <v>12900</v>
      </c>
      <c r="M18" s="119">
        <f t="shared" si="109"/>
        <v>12100</v>
      </c>
      <c r="N18" s="119">
        <f t="shared" ref="N18" si="110">N17+1250</f>
        <v>10500</v>
      </c>
      <c r="O18" s="119">
        <f t="shared" si="105"/>
        <v>10900</v>
      </c>
      <c r="P18" s="119">
        <f t="shared" si="105"/>
        <v>10500</v>
      </c>
      <c r="Q18" s="119">
        <f t="shared" si="105"/>
        <v>10900</v>
      </c>
      <c r="R18" s="119">
        <f t="shared" si="105"/>
        <v>10500</v>
      </c>
      <c r="S18" s="119">
        <f t="shared" ref="S18" si="111">S17+1250</f>
        <v>10900</v>
      </c>
      <c r="T18" s="119">
        <f t="shared" si="105"/>
        <v>12900</v>
      </c>
      <c r="U18" s="119">
        <f t="shared" si="105"/>
        <v>12900</v>
      </c>
      <c r="V18" s="119">
        <f t="shared" si="105"/>
        <v>12900</v>
      </c>
      <c r="W18" s="119">
        <f t="shared" si="105"/>
        <v>12900</v>
      </c>
      <c r="X18" s="119">
        <f t="shared" ref="X18" si="112">X17+1250</f>
        <v>11300</v>
      </c>
      <c r="Y18" s="119">
        <f t="shared" si="105"/>
        <v>12100</v>
      </c>
      <c r="Z18" s="119">
        <f t="shared" si="105"/>
        <v>11300</v>
      </c>
      <c r="AA18" s="119">
        <f t="shared" si="105"/>
        <v>13700</v>
      </c>
      <c r="AB18" s="119">
        <f t="shared" ref="AB18:AC18" si="113">AB17+1250</f>
        <v>13700</v>
      </c>
      <c r="AC18" s="119">
        <f t="shared" si="113"/>
        <v>11400</v>
      </c>
      <c r="AD18" s="119">
        <f t="shared" ref="AD18" si="114">AD17+1250</f>
        <v>11600</v>
      </c>
      <c r="AE18" s="119">
        <f t="shared" ref="AE18:BA18" si="115">AE17+1250</f>
        <v>12000</v>
      </c>
      <c r="AF18" s="119">
        <f t="shared" si="115"/>
        <v>11600</v>
      </c>
      <c r="AG18" s="119">
        <f t="shared" si="115"/>
        <v>12200</v>
      </c>
      <c r="AH18" s="119">
        <f t="shared" si="115"/>
        <v>12900</v>
      </c>
      <c r="AI18" s="119">
        <f t="shared" si="115"/>
        <v>12900</v>
      </c>
      <c r="AJ18" s="119">
        <f t="shared" si="115"/>
        <v>12400</v>
      </c>
      <c r="AK18" s="119">
        <f t="shared" si="115"/>
        <v>12000</v>
      </c>
      <c r="AL18" s="119">
        <f t="shared" si="115"/>
        <v>12900</v>
      </c>
      <c r="AM18" s="119">
        <f t="shared" si="115"/>
        <v>12000</v>
      </c>
      <c r="AN18" s="119">
        <f t="shared" si="115"/>
        <v>12400</v>
      </c>
      <c r="AO18" s="119">
        <f t="shared" si="115"/>
        <v>12000</v>
      </c>
      <c r="AP18" s="119">
        <f t="shared" ref="AP18:AR18" si="116">AP17+1250</f>
        <v>12900</v>
      </c>
      <c r="AQ18" s="119">
        <f t="shared" ref="AQ18" si="117">AQ17+1250</f>
        <v>12200</v>
      </c>
      <c r="AR18" s="119">
        <f t="shared" si="116"/>
        <v>12000</v>
      </c>
      <c r="AS18" s="119">
        <f t="shared" si="115"/>
        <v>12400</v>
      </c>
      <c r="AT18" s="119">
        <f t="shared" si="115"/>
        <v>11600</v>
      </c>
      <c r="AU18" s="119">
        <f t="shared" si="115"/>
        <v>11600</v>
      </c>
      <c r="AV18" s="119">
        <f t="shared" si="115"/>
        <v>11200</v>
      </c>
      <c r="AW18" s="119">
        <f t="shared" si="115"/>
        <v>10500</v>
      </c>
      <c r="AX18" s="119">
        <f t="shared" si="115"/>
        <v>11000</v>
      </c>
      <c r="AY18" s="119">
        <f t="shared" si="115"/>
        <v>10500</v>
      </c>
      <c r="AZ18" s="119">
        <f t="shared" si="115"/>
        <v>11000</v>
      </c>
      <c r="BA18" s="119">
        <f t="shared" si="115"/>
        <v>10500</v>
      </c>
    </row>
    <row r="19" spans="1:53" s="118" customFormat="1" ht="10.7" customHeight="1" x14ac:dyDescent="0.2">
      <c r="A19" s="119" t="s">
        <v>92</v>
      </c>
    </row>
    <row r="20" spans="1:53" s="118" customFormat="1" ht="10.7" customHeight="1" x14ac:dyDescent="0.2">
      <c r="A20" s="121">
        <v>1</v>
      </c>
      <c r="B20" s="119">
        <f t="shared" ref="B20" si="118">B8+5000</f>
        <v>12350</v>
      </c>
      <c r="C20" s="119">
        <f t="shared" ref="C20" si="119">C8+5000</f>
        <v>11550</v>
      </c>
      <c r="D20" s="119">
        <f t="shared" ref="D20" si="120">D8+5000</f>
        <v>11250</v>
      </c>
      <c r="E20" s="119">
        <f t="shared" ref="E20:F20" si="121">E8+5000</f>
        <v>10750</v>
      </c>
      <c r="F20" s="119">
        <f t="shared" si="121"/>
        <v>13150</v>
      </c>
      <c r="G20" s="119">
        <f t="shared" ref="G20" si="122">G8+5000</f>
        <v>13950</v>
      </c>
      <c r="H20" s="119">
        <f t="shared" ref="H20:I20" si="123">H8+5000</f>
        <v>12350</v>
      </c>
      <c r="I20" s="119">
        <f t="shared" si="123"/>
        <v>13150</v>
      </c>
      <c r="J20" s="119">
        <f t="shared" ref="J20:K20" si="124">J8+5000</f>
        <v>11550</v>
      </c>
      <c r="K20" s="119">
        <f t="shared" si="124"/>
        <v>12350</v>
      </c>
      <c r="L20" s="119">
        <f t="shared" ref="L20:M20" si="125">L8+5000</f>
        <v>13150</v>
      </c>
      <c r="M20" s="119">
        <f t="shared" si="125"/>
        <v>12350</v>
      </c>
      <c r="N20" s="119">
        <f t="shared" ref="N20" si="126">N8+5000</f>
        <v>10750</v>
      </c>
      <c r="O20" s="119">
        <f t="shared" ref="O20:P20" si="127">O8+5000</f>
        <v>11150</v>
      </c>
      <c r="P20" s="119">
        <f t="shared" si="127"/>
        <v>10750</v>
      </c>
      <c r="Q20" s="119">
        <f t="shared" ref="Q20:R20" si="128">Q8+5000</f>
        <v>11150</v>
      </c>
      <c r="R20" s="119">
        <f t="shared" si="128"/>
        <v>10750</v>
      </c>
      <c r="S20" s="119">
        <f t="shared" ref="S20" si="129">S8+5000</f>
        <v>11150</v>
      </c>
      <c r="T20" s="119">
        <f t="shared" ref="T20:U20" si="130">T8+5000</f>
        <v>13150</v>
      </c>
      <c r="U20" s="119">
        <f t="shared" si="130"/>
        <v>13150</v>
      </c>
      <c r="V20" s="119">
        <f t="shared" ref="V20:W20" si="131">V8+5000</f>
        <v>13150</v>
      </c>
      <c r="W20" s="119">
        <f t="shared" si="131"/>
        <v>13150</v>
      </c>
      <c r="X20" s="119">
        <f t="shared" ref="X20" si="132">X8+5000</f>
        <v>11550</v>
      </c>
      <c r="Y20" s="119">
        <f t="shared" ref="Y20:Z20" si="133">Y8+5000</f>
        <v>12350</v>
      </c>
      <c r="Z20" s="119">
        <f t="shared" si="133"/>
        <v>11550</v>
      </c>
      <c r="AA20" s="119">
        <f t="shared" ref="AA20" si="134">AA8+5000</f>
        <v>13950</v>
      </c>
      <c r="AB20" s="119">
        <f t="shared" ref="AB20:AC20" si="135">AB8+5000</f>
        <v>13950</v>
      </c>
      <c r="AC20" s="119">
        <f t="shared" si="135"/>
        <v>11650</v>
      </c>
      <c r="AD20" s="119">
        <f t="shared" ref="AD20" si="136">AD8+5000</f>
        <v>11850</v>
      </c>
      <c r="AE20" s="119">
        <f t="shared" ref="AE20:BA20" si="137">AE8+5000</f>
        <v>12250</v>
      </c>
      <c r="AF20" s="119">
        <f t="shared" si="137"/>
        <v>11850</v>
      </c>
      <c r="AG20" s="119">
        <f t="shared" si="137"/>
        <v>12450</v>
      </c>
      <c r="AH20" s="119">
        <f t="shared" si="137"/>
        <v>13150</v>
      </c>
      <c r="AI20" s="119">
        <f t="shared" si="137"/>
        <v>13150</v>
      </c>
      <c r="AJ20" s="119">
        <f t="shared" si="137"/>
        <v>12650</v>
      </c>
      <c r="AK20" s="119">
        <f t="shared" si="137"/>
        <v>12250</v>
      </c>
      <c r="AL20" s="119">
        <f t="shared" si="137"/>
        <v>13150</v>
      </c>
      <c r="AM20" s="119">
        <f t="shared" si="137"/>
        <v>12250</v>
      </c>
      <c r="AN20" s="119">
        <f t="shared" si="137"/>
        <v>12650</v>
      </c>
      <c r="AO20" s="119">
        <f t="shared" si="137"/>
        <v>12250</v>
      </c>
      <c r="AP20" s="119">
        <f t="shared" ref="AP20:AR20" si="138">AP8+5000</f>
        <v>13150</v>
      </c>
      <c r="AQ20" s="119">
        <f t="shared" ref="AQ20" si="139">AQ8+5000</f>
        <v>12450</v>
      </c>
      <c r="AR20" s="119">
        <f t="shared" si="138"/>
        <v>12250</v>
      </c>
      <c r="AS20" s="119">
        <f t="shared" si="137"/>
        <v>12650</v>
      </c>
      <c r="AT20" s="119">
        <f t="shared" si="137"/>
        <v>11850</v>
      </c>
      <c r="AU20" s="119">
        <f t="shared" si="137"/>
        <v>11850</v>
      </c>
      <c r="AV20" s="119">
        <f t="shared" si="137"/>
        <v>11450</v>
      </c>
      <c r="AW20" s="119">
        <f t="shared" si="137"/>
        <v>10750</v>
      </c>
      <c r="AX20" s="119">
        <f t="shared" si="137"/>
        <v>11250</v>
      </c>
      <c r="AY20" s="119">
        <f t="shared" si="137"/>
        <v>10750</v>
      </c>
      <c r="AZ20" s="119">
        <f t="shared" si="137"/>
        <v>11250</v>
      </c>
      <c r="BA20" s="119">
        <f t="shared" si="137"/>
        <v>10750</v>
      </c>
    </row>
    <row r="21" spans="1:53" s="118" customFormat="1" ht="10.7" customHeight="1" x14ac:dyDescent="0.2">
      <c r="A21" s="121">
        <v>2</v>
      </c>
      <c r="B21" s="119">
        <f t="shared" ref="B21:AA21" si="140">B20+1250</f>
        <v>13600</v>
      </c>
      <c r="C21" s="119">
        <f t="shared" ref="C21" si="141">C20+1250</f>
        <v>12800</v>
      </c>
      <c r="D21" s="119">
        <f t="shared" ref="D21" si="142">D20+1250</f>
        <v>12500</v>
      </c>
      <c r="E21" s="119">
        <f t="shared" si="140"/>
        <v>12000</v>
      </c>
      <c r="F21" s="119">
        <f t="shared" si="140"/>
        <v>14400</v>
      </c>
      <c r="G21" s="119">
        <f t="shared" ref="G21" si="143">G20+1250</f>
        <v>15200</v>
      </c>
      <c r="H21" s="119">
        <f t="shared" si="140"/>
        <v>13600</v>
      </c>
      <c r="I21" s="119">
        <f t="shared" si="140"/>
        <v>14400</v>
      </c>
      <c r="J21" s="119">
        <f t="shared" si="140"/>
        <v>12800</v>
      </c>
      <c r="K21" s="119">
        <f t="shared" si="140"/>
        <v>13600</v>
      </c>
      <c r="L21" s="119">
        <f t="shared" ref="L21:M21" si="144">L20+1250</f>
        <v>14400</v>
      </c>
      <c r="M21" s="119">
        <f t="shared" si="144"/>
        <v>13600</v>
      </c>
      <c r="N21" s="119">
        <f t="shared" ref="N21" si="145">N20+1250</f>
        <v>12000</v>
      </c>
      <c r="O21" s="119">
        <f t="shared" si="140"/>
        <v>12400</v>
      </c>
      <c r="P21" s="119">
        <f t="shared" si="140"/>
        <v>12000</v>
      </c>
      <c r="Q21" s="119">
        <f t="shared" si="140"/>
        <v>12400</v>
      </c>
      <c r="R21" s="119">
        <f t="shared" si="140"/>
        <v>12000</v>
      </c>
      <c r="S21" s="119">
        <f t="shared" ref="S21" si="146">S20+1250</f>
        <v>12400</v>
      </c>
      <c r="T21" s="119">
        <f t="shared" si="140"/>
        <v>14400</v>
      </c>
      <c r="U21" s="119">
        <f t="shared" si="140"/>
        <v>14400</v>
      </c>
      <c r="V21" s="119">
        <f t="shared" si="140"/>
        <v>14400</v>
      </c>
      <c r="W21" s="119">
        <f t="shared" si="140"/>
        <v>14400</v>
      </c>
      <c r="X21" s="119">
        <f t="shared" ref="X21" si="147">X20+1250</f>
        <v>12800</v>
      </c>
      <c r="Y21" s="119">
        <f t="shared" si="140"/>
        <v>13600</v>
      </c>
      <c r="Z21" s="119">
        <f t="shared" si="140"/>
        <v>12800</v>
      </c>
      <c r="AA21" s="119">
        <f t="shared" si="140"/>
        <v>15200</v>
      </c>
      <c r="AB21" s="119">
        <f t="shared" ref="AB21:AC21" si="148">AB20+1250</f>
        <v>15200</v>
      </c>
      <c r="AC21" s="119">
        <f t="shared" si="148"/>
        <v>12900</v>
      </c>
      <c r="AD21" s="119">
        <f t="shared" ref="AD21" si="149">AD20+1250</f>
        <v>13100</v>
      </c>
      <c r="AE21" s="119">
        <f t="shared" ref="AE21:BA21" si="150">AE20+1250</f>
        <v>13500</v>
      </c>
      <c r="AF21" s="119">
        <f t="shared" si="150"/>
        <v>13100</v>
      </c>
      <c r="AG21" s="119">
        <f t="shared" si="150"/>
        <v>13700</v>
      </c>
      <c r="AH21" s="119">
        <f t="shared" si="150"/>
        <v>14400</v>
      </c>
      <c r="AI21" s="119">
        <f t="shared" si="150"/>
        <v>14400</v>
      </c>
      <c r="AJ21" s="119">
        <f t="shared" si="150"/>
        <v>13900</v>
      </c>
      <c r="AK21" s="119">
        <f t="shared" si="150"/>
        <v>13500</v>
      </c>
      <c r="AL21" s="119">
        <f t="shared" si="150"/>
        <v>14400</v>
      </c>
      <c r="AM21" s="119">
        <f t="shared" si="150"/>
        <v>13500</v>
      </c>
      <c r="AN21" s="119">
        <f t="shared" si="150"/>
        <v>13900</v>
      </c>
      <c r="AO21" s="119">
        <f t="shared" si="150"/>
        <v>13500</v>
      </c>
      <c r="AP21" s="119">
        <f t="shared" ref="AP21:AR21" si="151">AP20+1250</f>
        <v>14400</v>
      </c>
      <c r="AQ21" s="119">
        <f t="shared" ref="AQ21" si="152">AQ20+1250</f>
        <v>13700</v>
      </c>
      <c r="AR21" s="119">
        <f t="shared" si="151"/>
        <v>13500</v>
      </c>
      <c r="AS21" s="119">
        <f t="shared" si="150"/>
        <v>13900</v>
      </c>
      <c r="AT21" s="119">
        <f t="shared" si="150"/>
        <v>13100</v>
      </c>
      <c r="AU21" s="119">
        <f t="shared" si="150"/>
        <v>13100</v>
      </c>
      <c r="AV21" s="119">
        <f t="shared" si="150"/>
        <v>12700</v>
      </c>
      <c r="AW21" s="119">
        <f t="shared" si="150"/>
        <v>12000</v>
      </c>
      <c r="AX21" s="119">
        <f t="shared" si="150"/>
        <v>12500</v>
      </c>
      <c r="AY21" s="119">
        <f t="shared" si="150"/>
        <v>12000</v>
      </c>
      <c r="AZ21" s="119">
        <f t="shared" si="150"/>
        <v>12500</v>
      </c>
      <c r="BA21" s="119">
        <f t="shared" si="150"/>
        <v>12000</v>
      </c>
    </row>
    <row r="22" spans="1:53" ht="11.45" customHeight="1" x14ac:dyDescent="0.2"/>
    <row r="23" spans="1:53" x14ac:dyDescent="0.2">
      <c r="A23" s="36" t="s">
        <v>3</v>
      </c>
    </row>
    <row r="24" spans="1:53" x14ac:dyDescent="0.2">
      <c r="A24" s="20" t="s">
        <v>4</v>
      </c>
    </row>
    <row r="25" spans="1:53" x14ac:dyDescent="0.2">
      <c r="A25" s="20" t="s">
        <v>5</v>
      </c>
    </row>
    <row r="26" spans="1:53" ht="24" x14ac:dyDescent="0.2">
      <c r="A26" s="21" t="s">
        <v>6</v>
      </c>
    </row>
    <row r="27" spans="1:53" x14ac:dyDescent="0.2">
      <c r="A27" s="42" t="s">
        <v>75</v>
      </c>
    </row>
    <row r="28" spans="1:53" ht="10.7" customHeight="1" thickBot="1" x14ac:dyDescent="0.25">
      <c r="A28" s="20"/>
    </row>
    <row r="29" spans="1:53" ht="22.5" customHeight="1" thickBot="1" x14ac:dyDescent="0.25">
      <c r="A29" s="139" t="s">
        <v>8</v>
      </c>
    </row>
    <row r="30" spans="1:53" ht="36.75" thickBot="1" x14ac:dyDescent="0.25">
      <c r="A30" s="140" t="s">
        <v>205</v>
      </c>
    </row>
  </sheetData>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10" zoomScaleNormal="100" workbookViewId="0">
      <pane xSplit="1" topLeftCell="B1" activePane="topRight" state="frozen"/>
      <selection pane="topRight" activeCell="A51" sqref="A51"/>
    </sheetView>
  </sheetViews>
  <sheetFormatPr defaultColWidth="8.5703125" defaultRowHeight="12" x14ac:dyDescent="0.2"/>
  <cols>
    <col min="1" max="1" width="84.85546875" style="1" customWidth="1"/>
    <col min="2" max="19" width="9.85546875" style="1" bestFit="1" customWidth="1"/>
    <col min="20" max="16384" width="8.5703125" style="1"/>
  </cols>
  <sheetData>
    <row r="1" spans="1:19" ht="11.45" customHeight="1" x14ac:dyDescent="0.2">
      <c r="A1" s="9" t="s">
        <v>187</v>
      </c>
    </row>
    <row r="2" spans="1:19" ht="11.45" customHeight="1" x14ac:dyDescent="0.2">
      <c r="A2" s="19"/>
    </row>
    <row r="3" spans="1:19" ht="11.45" customHeight="1" x14ac:dyDescent="0.2">
      <c r="A3" s="76" t="s">
        <v>188</v>
      </c>
    </row>
    <row r="4" spans="1:19" ht="11.25" customHeight="1" x14ac:dyDescent="0.2">
      <c r="A4" s="51" t="s">
        <v>1</v>
      </c>
    </row>
    <row r="5" spans="1:19"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row>
    <row r="6" spans="1:19"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row>
    <row r="7" spans="1:19" ht="11.45" customHeight="1" x14ac:dyDescent="0.2">
      <c r="A7" s="11" t="s">
        <v>11</v>
      </c>
    </row>
    <row r="8" spans="1:19" ht="11.45" customHeight="1" x14ac:dyDescent="0.2">
      <c r="A8" s="3">
        <v>1</v>
      </c>
      <c r="B8" s="29">
        <f>'C завтраками| Bed and breakfast'!B8*0.9</f>
        <v>6615</v>
      </c>
      <c r="C8" s="29">
        <f>'C завтраками| Bed and breakfast'!C8*0.9</f>
        <v>5895</v>
      </c>
      <c r="D8" s="29">
        <f>'C завтраками| Bed and breakfast'!D8*0.9</f>
        <v>5625</v>
      </c>
      <c r="E8" s="29">
        <f>'C завтраками| Bed and breakfast'!E8*0.9</f>
        <v>5175</v>
      </c>
      <c r="F8" s="29">
        <f>'C завтраками| Bed and breakfast'!F8*0.9</f>
        <v>7335</v>
      </c>
      <c r="G8" s="29">
        <f>'C завтраками| Bed and breakfast'!G8*0.9</f>
        <v>8055</v>
      </c>
      <c r="H8" s="29">
        <f>'C завтраками| Bed and breakfast'!H8*0.9</f>
        <v>6615</v>
      </c>
      <c r="I8" s="29">
        <f>'C завтраками| Bed and breakfast'!I8*0.9</f>
        <v>7335</v>
      </c>
      <c r="J8" s="29">
        <f>'C завтраками| Bed and breakfast'!J8*0.9</f>
        <v>5895</v>
      </c>
      <c r="K8" s="29">
        <f>'C завтраками| Bed and breakfast'!K8*0.9</f>
        <v>6615</v>
      </c>
      <c r="L8" s="29">
        <f>'C завтраками| Bed and breakfast'!L8*0.9</f>
        <v>7335</v>
      </c>
      <c r="M8" s="29">
        <f>'C завтраками| Bed and breakfast'!M8*0.9</f>
        <v>6615</v>
      </c>
      <c r="N8" s="29">
        <f>'C завтраками| Bed and breakfast'!N8*0.9</f>
        <v>5175</v>
      </c>
      <c r="O8" s="29">
        <f>'C завтраками| Bed and breakfast'!O8*0.9</f>
        <v>5535</v>
      </c>
      <c r="P8" s="29">
        <f>'C завтраками| Bed and breakfast'!P8*0.9</f>
        <v>5175</v>
      </c>
      <c r="Q8" s="29">
        <f>'C завтраками| Bed and breakfast'!Q8*0.9</f>
        <v>5535</v>
      </c>
      <c r="R8" s="29">
        <f>'C завтраками| Bed and breakfast'!R8*0.9</f>
        <v>5175</v>
      </c>
      <c r="S8" s="29">
        <f>'C завтраками| Bed and breakfast'!S8*0.9</f>
        <v>5535</v>
      </c>
    </row>
    <row r="9" spans="1:19" ht="11.45" customHeight="1" x14ac:dyDescent="0.2">
      <c r="A9" s="3">
        <v>2</v>
      </c>
      <c r="B9" s="29">
        <f>'C завтраками| Bed and breakfast'!B9*0.9</f>
        <v>7740</v>
      </c>
      <c r="C9" s="29">
        <f>'C завтраками| Bed and breakfast'!C9*0.9</f>
        <v>7020</v>
      </c>
      <c r="D9" s="29">
        <f>'C завтраками| Bed and breakfast'!D9*0.9</f>
        <v>6750</v>
      </c>
      <c r="E9" s="29">
        <f>'C завтраками| Bed and breakfast'!E9*0.9</f>
        <v>6300</v>
      </c>
      <c r="F9" s="29">
        <f>'C завтраками| Bed and breakfast'!F9*0.9</f>
        <v>8460</v>
      </c>
      <c r="G9" s="29">
        <f>'C завтраками| Bed and breakfast'!G9*0.9</f>
        <v>9180</v>
      </c>
      <c r="H9" s="29">
        <f>'C завтраками| Bed and breakfast'!H9*0.9</f>
        <v>7740</v>
      </c>
      <c r="I9" s="29">
        <f>'C завтраками| Bed and breakfast'!I9*0.9</f>
        <v>8460</v>
      </c>
      <c r="J9" s="29">
        <f>'C завтраками| Bed and breakfast'!J9*0.9</f>
        <v>7020</v>
      </c>
      <c r="K9" s="29">
        <f>'C завтраками| Bed and breakfast'!K9*0.9</f>
        <v>7740</v>
      </c>
      <c r="L9" s="29">
        <f>'C завтраками| Bed and breakfast'!L9*0.9</f>
        <v>8460</v>
      </c>
      <c r="M9" s="29">
        <f>'C завтраками| Bed and breakfast'!M9*0.9</f>
        <v>7740</v>
      </c>
      <c r="N9" s="29">
        <f>'C завтраками| Bed and breakfast'!N9*0.9</f>
        <v>6300</v>
      </c>
      <c r="O9" s="29">
        <f>'C завтраками| Bed and breakfast'!O9*0.9</f>
        <v>6660</v>
      </c>
      <c r="P9" s="29">
        <f>'C завтраками| Bed and breakfast'!P9*0.9</f>
        <v>6300</v>
      </c>
      <c r="Q9" s="29">
        <f>'C завтраками| Bed and breakfast'!Q9*0.9</f>
        <v>6660</v>
      </c>
      <c r="R9" s="29">
        <f>'C завтраками| Bed and breakfast'!R9*0.9</f>
        <v>6300</v>
      </c>
      <c r="S9" s="29">
        <f>'C завтраками| Bed and breakfast'!S9*0.9</f>
        <v>6660</v>
      </c>
    </row>
    <row r="10" spans="1:19" ht="11.45" customHeight="1" x14ac:dyDescent="0.2">
      <c r="A10" s="120" t="s">
        <v>107</v>
      </c>
      <c r="B10" s="29"/>
      <c r="C10" s="29"/>
      <c r="D10" s="29"/>
      <c r="E10" s="29"/>
      <c r="F10" s="29"/>
      <c r="G10" s="29"/>
      <c r="H10" s="29"/>
      <c r="I10" s="29"/>
      <c r="J10" s="29"/>
      <c r="K10" s="29"/>
      <c r="L10" s="29"/>
      <c r="M10" s="29"/>
      <c r="N10" s="29"/>
      <c r="O10" s="29"/>
      <c r="P10" s="29"/>
      <c r="Q10" s="29"/>
      <c r="R10" s="29"/>
      <c r="S10" s="29"/>
    </row>
    <row r="11" spans="1:19" ht="11.45" customHeight="1" x14ac:dyDescent="0.2">
      <c r="A11" s="3">
        <v>1</v>
      </c>
      <c r="B11" s="29">
        <f>'C завтраками| Bed and breakfast'!B11*0.9</f>
        <v>7515</v>
      </c>
      <c r="C11" s="29">
        <f>'C завтраками| Bed and breakfast'!C11*0.9</f>
        <v>6795</v>
      </c>
      <c r="D11" s="29">
        <f>'C завтраками| Bed and breakfast'!D11*0.9</f>
        <v>6525</v>
      </c>
      <c r="E11" s="29">
        <f>'C завтраками| Bed and breakfast'!E11*0.9</f>
        <v>6075</v>
      </c>
      <c r="F11" s="29">
        <f>'C завтраками| Bed and breakfast'!F11*0.9</f>
        <v>8235</v>
      </c>
      <c r="G11" s="29">
        <f>'C завтраками| Bed and breakfast'!G11*0.9</f>
        <v>8955</v>
      </c>
      <c r="H11" s="29">
        <f>'C завтраками| Bed and breakfast'!H11*0.9</f>
        <v>7515</v>
      </c>
      <c r="I11" s="29">
        <f>'C завтраками| Bed and breakfast'!I11*0.9</f>
        <v>8235</v>
      </c>
      <c r="J11" s="29">
        <f>'C завтраками| Bed and breakfast'!J11*0.9</f>
        <v>6795</v>
      </c>
      <c r="K11" s="29">
        <f>'C завтраками| Bed and breakfast'!K11*0.9</f>
        <v>7515</v>
      </c>
      <c r="L11" s="29">
        <f>'C завтраками| Bed and breakfast'!L11*0.9</f>
        <v>8235</v>
      </c>
      <c r="M11" s="29">
        <f>'C завтраками| Bed and breakfast'!M11*0.9</f>
        <v>7515</v>
      </c>
      <c r="N11" s="29">
        <f>'C завтраками| Bed and breakfast'!N11*0.9</f>
        <v>6075</v>
      </c>
      <c r="O11" s="29">
        <f>'C завтраками| Bed and breakfast'!O11*0.9</f>
        <v>6435</v>
      </c>
      <c r="P11" s="29">
        <f>'C завтраками| Bed and breakfast'!P11*0.9</f>
        <v>6075</v>
      </c>
      <c r="Q11" s="29">
        <f>'C завтраками| Bed and breakfast'!Q11*0.9</f>
        <v>6435</v>
      </c>
      <c r="R11" s="29">
        <f>'C завтраками| Bed and breakfast'!R11*0.9</f>
        <v>6075</v>
      </c>
      <c r="S11" s="29">
        <f>'C завтраками| Bed and breakfast'!S11*0.9</f>
        <v>6435</v>
      </c>
    </row>
    <row r="12" spans="1:19" ht="11.45" customHeight="1" x14ac:dyDescent="0.2">
      <c r="A12" s="3">
        <v>2</v>
      </c>
      <c r="B12" s="29">
        <f>'C завтраками| Bed and breakfast'!B12*0.9</f>
        <v>8640</v>
      </c>
      <c r="C12" s="29">
        <f>'C завтраками| Bed and breakfast'!C12*0.9</f>
        <v>7920</v>
      </c>
      <c r="D12" s="29">
        <f>'C завтраками| Bed and breakfast'!D12*0.9</f>
        <v>7650</v>
      </c>
      <c r="E12" s="29">
        <f>'C завтраками| Bed and breakfast'!E12*0.9</f>
        <v>7200</v>
      </c>
      <c r="F12" s="29">
        <f>'C завтраками| Bed and breakfast'!F12*0.9</f>
        <v>9360</v>
      </c>
      <c r="G12" s="29">
        <f>'C завтраками| Bed and breakfast'!G12*0.9</f>
        <v>10080</v>
      </c>
      <c r="H12" s="29">
        <f>'C завтраками| Bed and breakfast'!H12*0.9</f>
        <v>8640</v>
      </c>
      <c r="I12" s="29">
        <f>'C завтраками| Bed and breakfast'!I12*0.9</f>
        <v>9360</v>
      </c>
      <c r="J12" s="29">
        <f>'C завтраками| Bed and breakfast'!J12*0.9</f>
        <v>7920</v>
      </c>
      <c r="K12" s="29">
        <f>'C завтраками| Bed and breakfast'!K12*0.9</f>
        <v>8640</v>
      </c>
      <c r="L12" s="29">
        <f>'C завтраками| Bed and breakfast'!L12*0.9</f>
        <v>9360</v>
      </c>
      <c r="M12" s="29">
        <f>'C завтраками| Bed and breakfast'!M12*0.9</f>
        <v>8640</v>
      </c>
      <c r="N12" s="29">
        <f>'C завтраками| Bed and breakfast'!N12*0.9</f>
        <v>7200</v>
      </c>
      <c r="O12" s="29">
        <f>'C завтраками| Bed and breakfast'!O12*0.9</f>
        <v>7560</v>
      </c>
      <c r="P12" s="29">
        <f>'C завтраками| Bed and breakfast'!P12*0.9</f>
        <v>7200</v>
      </c>
      <c r="Q12" s="29">
        <f>'C завтраками| Bed and breakfast'!Q12*0.9</f>
        <v>7560</v>
      </c>
      <c r="R12" s="29">
        <f>'C завтраками| Bed and breakfast'!R12*0.9</f>
        <v>7200</v>
      </c>
      <c r="S12" s="29">
        <f>'C завтраками| Bed and breakfast'!S12*0.9</f>
        <v>7560</v>
      </c>
    </row>
    <row r="13" spans="1:19" ht="11.45" customHeight="1" x14ac:dyDescent="0.2">
      <c r="A13" s="120" t="s">
        <v>86</v>
      </c>
      <c r="B13" s="29"/>
      <c r="C13" s="29"/>
      <c r="D13" s="29"/>
      <c r="E13" s="29"/>
      <c r="F13" s="29"/>
      <c r="G13" s="29"/>
      <c r="H13" s="29"/>
      <c r="I13" s="29"/>
      <c r="J13" s="29"/>
      <c r="K13" s="29"/>
      <c r="L13" s="29"/>
      <c r="M13" s="29"/>
      <c r="N13" s="29"/>
      <c r="O13" s="29"/>
      <c r="P13" s="29"/>
      <c r="Q13" s="29"/>
      <c r="R13" s="29"/>
      <c r="S13" s="29"/>
    </row>
    <row r="14" spans="1:19" ht="11.45" customHeight="1" x14ac:dyDescent="0.2">
      <c r="A14" s="3">
        <v>1</v>
      </c>
      <c r="B14" s="29">
        <f>'C завтраками| Bed and breakfast'!B14*0.9</f>
        <v>8865</v>
      </c>
      <c r="C14" s="29">
        <f>'C завтраками| Bed and breakfast'!C14*0.9</f>
        <v>8145</v>
      </c>
      <c r="D14" s="29">
        <f>'C завтраками| Bed and breakfast'!D14*0.9</f>
        <v>7875</v>
      </c>
      <c r="E14" s="29">
        <f>'C завтраками| Bed and breakfast'!E14*0.9</f>
        <v>7425</v>
      </c>
      <c r="F14" s="29">
        <f>'C завтраками| Bed and breakfast'!F14*0.9</f>
        <v>9585</v>
      </c>
      <c r="G14" s="29">
        <f>'C завтраками| Bed and breakfast'!G14*0.9</f>
        <v>10305</v>
      </c>
      <c r="H14" s="29">
        <f>'C завтраками| Bed and breakfast'!H14*0.9</f>
        <v>8865</v>
      </c>
      <c r="I14" s="29">
        <f>'C завтраками| Bed and breakfast'!I14*0.9</f>
        <v>9585</v>
      </c>
      <c r="J14" s="29">
        <f>'C завтраками| Bed and breakfast'!J14*0.9</f>
        <v>8145</v>
      </c>
      <c r="K14" s="29">
        <f>'C завтраками| Bed and breakfast'!K14*0.9</f>
        <v>8865</v>
      </c>
      <c r="L14" s="29">
        <f>'C завтраками| Bed and breakfast'!L14*0.9</f>
        <v>9585</v>
      </c>
      <c r="M14" s="29">
        <f>'C завтраками| Bed and breakfast'!M14*0.9</f>
        <v>8865</v>
      </c>
      <c r="N14" s="29">
        <f>'C завтраками| Bed and breakfast'!N14*0.9</f>
        <v>7425</v>
      </c>
      <c r="O14" s="29">
        <f>'C завтраками| Bed and breakfast'!O14*0.9</f>
        <v>7785</v>
      </c>
      <c r="P14" s="29">
        <f>'C завтраками| Bed and breakfast'!P14*0.9</f>
        <v>7425</v>
      </c>
      <c r="Q14" s="29">
        <f>'C завтраками| Bed and breakfast'!Q14*0.9</f>
        <v>7785</v>
      </c>
      <c r="R14" s="29">
        <f>'C завтраками| Bed and breakfast'!R14*0.9</f>
        <v>7425</v>
      </c>
      <c r="S14" s="29">
        <f>'C завтраками| Bed and breakfast'!S14*0.9</f>
        <v>7785</v>
      </c>
    </row>
    <row r="15" spans="1:19" ht="11.45" customHeight="1" x14ac:dyDescent="0.2">
      <c r="A15" s="3">
        <v>2</v>
      </c>
      <c r="B15" s="29">
        <f>'C завтраками| Bed and breakfast'!B15*0.9</f>
        <v>9990</v>
      </c>
      <c r="C15" s="29">
        <f>'C завтраками| Bed and breakfast'!C15*0.9</f>
        <v>9270</v>
      </c>
      <c r="D15" s="29">
        <f>'C завтраками| Bed and breakfast'!D15*0.9</f>
        <v>9000</v>
      </c>
      <c r="E15" s="29">
        <f>'C завтраками| Bed and breakfast'!E15*0.9</f>
        <v>8550</v>
      </c>
      <c r="F15" s="29">
        <f>'C завтраками| Bed and breakfast'!F15*0.9</f>
        <v>10710</v>
      </c>
      <c r="G15" s="29">
        <f>'C завтраками| Bed and breakfast'!G15*0.9</f>
        <v>11430</v>
      </c>
      <c r="H15" s="29">
        <f>'C завтраками| Bed and breakfast'!H15*0.9</f>
        <v>9990</v>
      </c>
      <c r="I15" s="29">
        <f>'C завтраками| Bed and breakfast'!I15*0.9</f>
        <v>10710</v>
      </c>
      <c r="J15" s="29">
        <f>'C завтраками| Bed and breakfast'!J15*0.9</f>
        <v>9270</v>
      </c>
      <c r="K15" s="29">
        <f>'C завтраками| Bed and breakfast'!K15*0.9</f>
        <v>9990</v>
      </c>
      <c r="L15" s="29">
        <f>'C завтраками| Bed and breakfast'!L15*0.9</f>
        <v>10710</v>
      </c>
      <c r="M15" s="29">
        <f>'C завтраками| Bed and breakfast'!M15*0.9</f>
        <v>9990</v>
      </c>
      <c r="N15" s="29">
        <f>'C завтраками| Bed and breakfast'!N15*0.9</f>
        <v>8550</v>
      </c>
      <c r="O15" s="29">
        <f>'C завтраками| Bed and breakfast'!O15*0.9</f>
        <v>8910</v>
      </c>
      <c r="P15" s="29">
        <f>'C завтраками| Bed and breakfast'!P15*0.9</f>
        <v>8550</v>
      </c>
      <c r="Q15" s="29">
        <f>'C завтраками| Bed and breakfast'!Q15*0.9</f>
        <v>8910</v>
      </c>
      <c r="R15" s="29">
        <f>'C завтраками| Bed and breakfast'!R15*0.9</f>
        <v>8550</v>
      </c>
      <c r="S15" s="29">
        <f>'C завтраками| Bed and breakfast'!S15*0.9</f>
        <v>8910</v>
      </c>
    </row>
    <row r="16" spans="1:19" ht="11.45" customHeight="1" x14ac:dyDescent="0.2">
      <c r="A16" s="122" t="s">
        <v>91</v>
      </c>
      <c r="B16" s="29"/>
      <c r="C16" s="29"/>
      <c r="D16" s="29"/>
      <c r="E16" s="29"/>
      <c r="F16" s="29"/>
      <c r="G16" s="29"/>
      <c r="H16" s="29"/>
      <c r="I16" s="29"/>
      <c r="J16" s="29"/>
      <c r="K16" s="29"/>
      <c r="L16" s="29"/>
      <c r="M16" s="29"/>
      <c r="N16" s="29"/>
      <c r="O16" s="29"/>
      <c r="P16" s="29"/>
      <c r="Q16" s="29"/>
      <c r="R16" s="29"/>
      <c r="S16" s="29"/>
    </row>
    <row r="17" spans="1:19" ht="11.45" customHeight="1" x14ac:dyDescent="0.2">
      <c r="A17" s="3">
        <v>1</v>
      </c>
      <c r="B17" s="29">
        <f>'C завтраками| Bed and breakfast'!B17*0.9</f>
        <v>9765</v>
      </c>
      <c r="C17" s="29">
        <f>'C завтраками| Bed and breakfast'!C17*0.9</f>
        <v>9045</v>
      </c>
      <c r="D17" s="29">
        <f>'C завтраками| Bed and breakfast'!D17*0.9</f>
        <v>8775</v>
      </c>
      <c r="E17" s="29">
        <f>'C завтраками| Bed and breakfast'!E17*0.9</f>
        <v>8325</v>
      </c>
      <c r="F17" s="29">
        <f>'C завтраками| Bed and breakfast'!F17*0.9</f>
        <v>10485</v>
      </c>
      <c r="G17" s="29">
        <f>'C завтраками| Bed and breakfast'!G17*0.9</f>
        <v>11205</v>
      </c>
      <c r="H17" s="29">
        <f>'C завтраками| Bed and breakfast'!H17*0.9</f>
        <v>9765</v>
      </c>
      <c r="I17" s="29">
        <f>'C завтраками| Bed and breakfast'!I17*0.9</f>
        <v>10485</v>
      </c>
      <c r="J17" s="29">
        <f>'C завтраками| Bed and breakfast'!J17*0.9</f>
        <v>9045</v>
      </c>
      <c r="K17" s="29">
        <f>'C завтраками| Bed and breakfast'!K17*0.9</f>
        <v>9765</v>
      </c>
      <c r="L17" s="29">
        <f>'C завтраками| Bed and breakfast'!L17*0.9</f>
        <v>10485</v>
      </c>
      <c r="M17" s="29">
        <f>'C завтраками| Bed and breakfast'!M17*0.9</f>
        <v>9765</v>
      </c>
      <c r="N17" s="29">
        <f>'C завтраками| Bed and breakfast'!N17*0.9</f>
        <v>8325</v>
      </c>
      <c r="O17" s="29">
        <f>'C завтраками| Bed and breakfast'!O17*0.9</f>
        <v>8685</v>
      </c>
      <c r="P17" s="29">
        <f>'C завтраками| Bed and breakfast'!P17*0.9</f>
        <v>8325</v>
      </c>
      <c r="Q17" s="29">
        <f>'C завтраками| Bed and breakfast'!Q17*0.9</f>
        <v>8685</v>
      </c>
      <c r="R17" s="29">
        <f>'C завтраками| Bed and breakfast'!R17*0.9</f>
        <v>8325</v>
      </c>
      <c r="S17" s="29">
        <f>'C завтраками| Bed and breakfast'!S17*0.9</f>
        <v>8685</v>
      </c>
    </row>
    <row r="18" spans="1:19" ht="11.45" customHeight="1" x14ac:dyDescent="0.2">
      <c r="A18" s="3">
        <v>2</v>
      </c>
      <c r="B18" s="29">
        <f>'C завтраками| Bed and breakfast'!B18*0.9</f>
        <v>10890</v>
      </c>
      <c r="C18" s="29">
        <f>'C завтраками| Bed and breakfast'!C18*0.9</f>
        <v>10170</v>
      </c>
      <c r="D18" s="29">
        <f>'C завтраками| Bed and breakfast'!D18*0.9</f>
        <v>9900</v>
      </c>
      <c r="E18" s="29">
        <f>'C завтраками| Bed and breakfast'!E18*0.9</f>
        <v>9450</v>
      </c>
      <c r="F18" s="29">
        <f>'C завтраками| Bed and breakfast'!F18*0.9</f>
        <v>11610</v>
      </c>
      <c r="G18" s="29">
        <f>'C завтраками| Bed and breakfast'!G18*0.9</f>
        <v>12330</v>
      </c>
      <c r="H18" s="29">
        <f>'C завтраками| Bed and breakfast'!H18*0.9</f>
        <v>10890</v>
      </c>
      <c r="I18" s="29">
        <f>'C завтраками| Bed and breakfast'!I18*0.9</f>
        <v>11610</v>
      </c>
      <c r="J18" s="29">
        <f>'C завтраками| Bed and breakfast'!J18*0.9</f>
        <v>10170</v>
      </c>
      <c r="K18" s="29">
        <f>'C завтраками| Bed and breakfast'!K18*0.9</f>
        <v>10890</v>
      </c>
      <c r="L18" s="29">
        <f>'C завтраками| Bed and breakfast'!L18*0.9</f>
        <v>11610</v>
      </c>
      <c r="M18" s="29">
        <f>'C завтраками| Bed and breakfast'!M18*0.9</f>
        <v>10890</v>
      </c>
      <c r="N18" s="29">
        <f>'C завтраками| Bed and breakfast'!N18*0.9</f>
        <v>9450</v>
      </c>
      <c r="O18" s="29">
        <f>'C завтраками| Bed and breakfast'!O18*0.9</f>
        <v>9810</v>
      </c>
      <c r="P18" s="29">
        <f>'C завтраками| Bed and breakfast'!P18*0.9</f>
        <v>9450</v>
      </c>
      <c r="Q18" s="29">
        <f>'C завтраками| Bed and breakfast'!Q18*0.9</f>
        <v>9810</v>
      </c>
      <c r="R18" s="29">
        <f>'C завтраками| Bed and breakfast'!R18*0.9</f>
        <v>9450</v>
      </c>
      <c r="S18" s="29">
        <f>'C завтраками| Bed and breakfast'!S18*0.9</f>
        <v>9810</v>
      </c>
    </row>
    <row r="19" spans="1:19"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row>
    <row r="20" spans="1:19" s="118" customFormat="1" ht="11.45" customHeight="1" x14ac:dyDescent="0.2">
      <c r="A20" s="121">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row>
    <row r="21" spans="1:19" s="118" customFormat="1" ht="11.45" customHeight="1" x14ac:dyDescent="0.2">
      <c r="A21" s="121">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row>
    <row r="22" spans="1:19" s="118" customFormat="1" ht="11.45" customHeight="1" x14ac:dyDescent="0.2">
      <c r="A22" s="167"/>
      <c r="B22" s="143"/>
      <c r="C22" s="143"/>
      <c r="D22" s="143"/>
      <c r="E22" s="143"/>
      <c r="F22" s="143"/>
      <c r="G22" s="143"/>
      <c r="H22" s="143"/>
      <c r="I22" s="143"/>
      <c r="J22" s="143"/>
      <c r="K22" s="143"/>
      <c r="L22" s="143"/>
      <c r="M22" s="143"/>
    </row>
    <row r="23" spans="1:19" ht="145.9" customHeight="1" x14ac:dyDescent="0.2">
      <c r="A23" s="77" t="s">
        <v>178</v>
      </c>
    </row>
    <row r="24" spans="1:19" ht="11.45" customHeight="1" thickBot="1" x14ac:dyDescent="0.25">
      <c r="A24" s="63" t="s">
        <v>18</v>
      </c>
    </row>
    <row r="25" spans="1:19" ht="11.45" customHeight="1" thickBot="1" x14ac:dyDescent="0.25">
      <c r="A25" s="165" t="s">
        <v>179</v>
      </c>
    </row>
    <row r="26" spans="1:19" x14ac:dyDescent="0.2">
      <c r="A26" s="65" t="s">
        <v>180</v>
      </c>
    </row>
    <row r="27" spans="1:19" x14ac:dyDescent="0.2">
      <c r="A27" s="24"/>
    </row>
    <row r="28" spans="1:19" x14ac:dyDescent="0.2">
      <c r="A28" s="36" t="s">
        <v>3</v>
      </c>
    </row>
    <row r="29" spans="1:19" x14ac:dyDescent="0.2">
      <c r="A29" s="20" t="s">
        <v>4</v>
      </c>
    </row>
    <row r="30" spans="1:19" x14ac:dyDescent="0.2">
      <c r="A30" s="20" t="s">
        <v>5</v>
      </c>
    </row>
    <row r="31" spans="1:19" ht="24" x14ac:dyDescent="0.2">
      <c r="A31" s="21" t="s">
        <v>6</v>
      </c>
    </row>
    <row r="32" spans="1:19" ht="12.6" customHeight="1" x14ac:dyDescent="0.2">
      <c r="A32" s="42" t="s">
        <v>75</v>
      </c>
    </row>
    <row r="33" spans="1:1" ht="24" x14ac:dyDescent="0.2">
      <c r="A33" s="66" t="s">
        <v>31</v>
      </c>
    </row>
    <row r="36" spans="1:1" ht="25.5" x14ac:dyDescent="0.2">
      <c r="A36" s="67" t="s">
        <v>189</v>
      </c>
    </row>
    <row r="37" spans="1:1" ht="38.25" x14ac:dyDescent="0.2">
      <c r="A37" s="166" t="s">
        <v>181</v>
      </c>
    </row>
    <row r="38" spans="1:1" ht="51" x14ac:dyDescent="0.2">
      <c r="A38" s="166" t="s">
        <v>182</v>
      </c>
    </row>
    <row r="39" spans="1:1" ht="25.5" x14ac:dyDescent="0.2">
      <c r="A39" s="166" t="s">
        <v>186</v>
      </c>
    </row>
    <row r="40" spans="1:1" ht="38.25" x14ac:dyDescent="0.2">
      <c r="A40" s="166" t="s">
        <v>183</v>
      </c>
    </row>
    <row r="41" spans="1:1" ht="25.5" x14ac:dyDescent="0.2">
      <c r="A41" s="166" t="s">
        <v>184</v>
      </c>
    </row>
    <row r="42" spans="1:1" ht="12.75" x14ac:dyDescent="0.2">
      <c r="A42" s="166" t="s">
        <v>185</v>
      </c>
    </row>
    <row r="43" spans="1:1" x14ac:dyDescent="0.2">
      <c r="A43" s="69"/>
    </row>
    <row r="44" spans="1:1" ht="31.5" x14ac:dyDescent="0.2">
      <c r="A44" s="70" t="s">
        <v>42</v>
      </c>
    </row>
    <row r="45" spans="1:1" ht="21" x14ac:dyDescent="0.2">
      <c r="A45" s="71" t="s">
        <v>43</v>
      </c>
    </row>
    <row r="46" spans="1:1" ht="42.75" x14ac:dyDescent="0.2">
      <c r="A46" s="72" t="s">
        <v>44</v>
      </c>
    </row>
    <row r="47" spans="1:1" ht="21" x14ac:dyDescent="0.2">
      <c r="A47" s="73" t="s">
        <v>45</v>
      </c>
    </row>
    <row r="48" spans="1:1" x14ac:dyDescent="0.2">
      <c r="A48" s="74"/>
    </row>
    <row r="49" spans="1:1" x14ac:dyDescent="0.2">
      <c r="A49" s="75" t="s">
        <v>8</v>
      </c>
    </row>
    <row r="50" spans="1:1" ht="24" x14ac:dyDescent="0.2">
      <c r="A50" s="62" t="s">
        <v>206</v>
      </c>
    </row>
    <row r="51" spans="1:1" x14ac:dyDescent="0.2">
      <c r="A51" s="62"/>
    </row>
    <row r="52" spans="1:1" ht="12.75" x14ac:dyDescent="0.2">
      <c r="A52" s="114"/>
    </row>
    <row r="53" spans="1:1" ht="12.75" x14ac:dyDescent="0.2">
      <c r="A53" s="7"/>
    </row>
    <row r="54" spans="1:1" ht="12.75" x14ac:dyDescent="0.2">
      <c r="A54" s="7"/>
    </row>
    <row r="55" spans="1:1" ht="12.75" x14ac:dyDescent="0.2">
      <c r="A55" s="7"/>
    </row>
    <row r="56" spans="1:1" ht="12.75" x14ac:dyDescent="0.2">
      <c r="A56" s="7"/>
    </row>
    <row r="57" spans="1:1" ht="12.75" x14ac:dyDescent="0.2">
      <c r="A57" s="7"/>
    </row>
    <row r="58" spans="1:1" ht="12.75" x14ac:dyDescent="0.2">
      <c r="A58" s="7"/>
    </row>
    <row r="59" spans="1:1" ht="12.75" x14ac:dyDescent="0.2">
      <c r="A59" s="7"/>
    </row>
    <row r="60" spans="1:1" ht="12.75" x14ac:dyDescent="0.2">
      <c r="A60" s="7"/>
    </row>
    <row r="61" spans="1:1" ht="12.75" x14ac:dyDescent="0.2">
      <c r="A61" s="7"/>
    </row>
  </sheetData>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19" width="9.42578125" style="1" bestFit="1" customWidth="1"/>
    <col min="20" max="16384" width="8.5703125" style="1"/>
  </cols>
  <sheetData>
    <row r="1" spans="1:19" ht="11.45" customHeight="1" x14ac:dyDescent="0.2">
      <c r="A1" s="9" t="s">
        <v>187</v>
      </c>
    </row>
    <row r="2" spans="1:19" ht="11.45" customHeight="1" x14ac:dyDescent="0.2">
      <c r="A2" s="19"/>
    </row>
    <row r="3" spans="1:19" ht="11.45" customHeight="1" x14ac:dyDescent="0.2">
      <c r="A3" s="76" t="s">
        <v>188</v>
      </c>
    </row>
    <row r="4" spans="1:19" ht="11.25" customHeight="1" x14ac:dyDescent="0.2">
      <c r="A4" s="51" t="s">
        <v>1</v>
      </c>
    </row>
    <row r="5" spans="1:19"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row>
    <row r="6" spans="1:19"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row>
    <row r="7" spans="1:19" ht="11.45" customHeight="1" x14ac:dyDescent="0.2">
      <c r="A7" s="11" t="s">
        <v>11</v>
      </c>
      <c r="B7" s="118"/>
      <c r="C7" s="118"/>
      <c r="D7" s="118"/>
      <c r="E7" s="118"/>
      <c r="F7" s="118"/>
      <c r="G7" s="118"/>
      <c r="H7" s="118"/>
      <c r="I7" s="118"/>
      <c r="J7" s="118"/>
      <c r="K7" s="118"/>
      <c r="L7" s="118"/>
      <c r="M7" s="118"/>
      <c r="N7" s="118"/>
      <c r="O7" s="118"/>
      <c r="P7" s="118"/>
      <c r="Q7" s="118"/>
      <c r="R7" s="118"/>
      <c r="S7" s="118"/>
    </row>
    <row r="8" spans="1:19" ht="11.45" customHeight="1" x14ac:dyDescent="0.2">
      <c r="A8" s="3">
        <v>1</v>
      </c>
      <c r="B8" s="142">
        <f>'C завтраками| Bed and breakfast'!B8*0.9</f>
        <v>6615</v>
      </c>
      <c r="C8" s="142">
        <f>'C завтраками| Bed and breakfast'!C8*0.9</f>
        <v>5895</v>
      </c>
      <c r="D8" s="142">
        <f>'C завтраками| Bed and breakfast'!D8*0.9</f>
        <v>5625</v>
      </c>
      <c r="E8" s="142">
        <f>'C завтраками| Bed and breakfast'!E8*0.9</f>
        <v>5175</v>
      </c>
      <c r="F8" s="142">
        <f>'C завтраками| Bed and breakfast'!F8*0.9</f>
        <v>7335</v>
      </c>
      <c r="G8" s="142">
        <f>'C завтраками| Bed and breakfast'!G8*0.9</f>
        <v>8055</v>
      </c>
      <c r="H8" s="142">
        <f>'C завтраками| Bed and breakfast'!H8*0.9</f>
        <v>6615</v>
      </c>
      <c r="I8" s="142">
        <f>'C завтраками| Bed and breakfast'!I8*0.9</f>
        <v>7335</v>
      </c>
      <c r="J8" s="142">
        <f>'C завтраками| Bed and breakfast'!J8*0.9</f>
        <v>5895</v>
      </c>
      <c r="K8" s="142">
        <f>'C завтраками| Bed and breakfast'!K8*0.9</f>
        <v>6615</v>
      </c>
      <c r="L8" s="142">
        <f>'C завтраками| Bed and breakfast'!L8*0.9</f>
        <v>7335</v>
      </c>
      <c r="M8" s="142">
        <f>'C завтраками| Bed and breakfast'!M8*0.9</f>
        <v>6615</v>
      </c>
      <c r="N8" s="142">
        <f>'C завтраками| Bed and breakfast'!N8*0.9</f>
        <v>5175</v>
      </c>
      <c r="O8" s="142">
        <f>'C завтраками| Bed and breakfast'!O8*0.9</f>
        <v>5535</v>
      </c>
      <c r="P8" s="142">
        <f>'C завтраками| Bed and breakfast'!P8*0.9</f>
        <v>5175</v>
      </c>
      <c r="Q8" s="142">
        <f>'C завтраками| Bed and breakfast'!Q8*0.9</f>
        <v>5535</v>
      </c>
      <c r="R8" s="142">
        <f>'C завтраками| Bed and breakfast'!R8*0.9</f>
        <v>5175</v>
      </c>
      <c r="S8" s="142">
        <f>'C завтраками| Bed and breakfast'!S8*0.9</f>
        <v>5535</v>
      </c>
    </row>
    <row r="9" spans="1:19" ht="11.45" customHeight="1" x14ac:dyDescent="0.2">
      <c r="A9" s="3">
        <v>2</v>
      </c>
      <c r="B9" s="142">
        <f>'C завтраками| Bed and breakfast'!B9*0.9</f>
        <v>7740</v>
      </c>
      <c r="C9" s="142">
        <f>'C завтраками| Bed and breakfast'!C9*0.9</f>
        <v>7020</v>
      </c>
      <c r="D9" s="142">
        <f>'C завтраками| Bed and breakfast'!D9*0.9</f>
        <v>6750</v>
      </c>
      <c r="E9" s="142">
        <f>'C завтраками| Bed and breakfast'!E9*0.9</f>
        <v>6300</v>
      </c>
      <c r="F9" s="142">
        <f>'C завтраками| Bed and breakfast'!F9*0.9</f>
        <v>8460</v>
      </c>
      <c r="G9" s="142">
        <f>'C завтраками| Bed and breakfast'!G9*0.9</f>
        <v>9180</v>
      </c>
      <c r="H9" s="142">
        <f>'C завтраками| Bed and breakfast'!H9*0.9</f>
        <v>7740</v>
      </c>
      <c r="I9" s="142">
        <f>'C завтраками| Bed and breakfast'!I9*0.9</f>
        <v>8460</v>
      </c>
      <c r="J9" s="142">
        <f>'C завтраками| Bed and breakfast'!J9*0.9</f>
        <v>7020</v>
      </c>
      <c r="K9" s="142">
        <f>'C завтраками| Bed and breakfast'!K9*0.9</f>
        <v>7740</v>
      </c>
      <c r="L9" s="142">
        <f>'C завтраками| Bed and breakfast'!L9*0.9</f>
        <v>8460</v>
      </c>
      <c r="M9" s="142">
        <f>'C завтраками| Bed and breakfast'!M9*0.9</f>
        <v>7740</v>
      </c>
      <c r="N9" s="142">
        <f>'C завтраками| Bed and breakfast'!N9*0.9</f>
        <v>6300</v>
      </c>
      <c r="O9" s="142">
        <f>'C завтраками| Bed and breakfast'!O9*0.9</f>
        <v>6660</v>
      </c>
      <c r="P9" s="142">
        <f>'C завтраками| Bed and breakfast'!P9*0.9</f>
        <v>6300</v>
      </c>
      <c r="Q9" s="142">
        <f>'C завтраками| Bed and breakfast'!Q9*0.9</f>
        <v>6660</v>
      </c>
      <c r="R9" s="142">
        <f>'C завтраками| Bed and breakfast'!R9*0.9</f>
        <v>6300</v>
      </c>
      <c r="S9" s="142">
        <f>'C завтраками| Bed and breakfast'!S9*0.9</f>
        <v>6660</v>
      </c>
    </row>
    <row r="10" spans="1:19" ht="11.45" customHeight="1" x14ac:dyDescent="0.2">
      <c r="A10" s="120" t="s">
        <v>107</v>
      </c>
      <c r="B10" s="142"/>
      <c r="C10" s="142"/>
      <c r="D10" s="142"/>
      <c r="E10" s="142"/>
      <c r="F10" s="142"/>
      <c r="G10" s="142"/>
      <c r="H10" s="142"/>
      <c r="I10" s="142"/>
      <c r="J10" s="142"/>
      <c r="K10" s="142"/>
      <c r="L10" s="142"/>
      <c r="M10" s="142"/>
      <c r="N10" s="142"/>
      <c r="O10" s="142"/>
      <c r="P10" s="142"/>
      <c r="Q10" s="142"/>
      <c r="R10" s="142"/>
      <c r="S10" s="142"/>
    </row>
    <row r="11" spans="1:19" ht="11.45" customHeight="1" x14ac:dyDescent="0.2">
      <c r="A11" s="3">
        <v>1</v>
      </c>
      <c r="B11" s="142">
        <f>'C завтраками| Bed and breakfast'!B11*0.9</f>
        <v>7515</v>
      </c>
      <c r="C11" s="142">
        <f>'C завтраками| Bed and breakfast'!C11*0.9</f>
        <v>6795</v>
      </c>
      <c r="D11" s="142">
        <f>'C завтраками| Bed and breakfast'!D11*0.9</f>
        <v>6525</v>
      </c>
      <c r="E11" s="142">
        <f>'C завтраками| Bed and breakfast'!E11*0.9</f>
        <v>6075</v>
      </c>
      <c r="F11" s="142">
        <f>'C завтраками| Bed and breakfast'!F11*0.9</f>
        <v>8235</v>
      </c>
      <c r="G11" s="142">
        <f>'C завтраками| Bed and breakfast'!G11*0.9</f>
        <v>8955</v>
      </c>
      <c r="H11" s="142">
        <f>'C завтраками| Bed and breakfast'!H11*0.9</f>
        <v>7515</v>
      </c>
      <c r="I11" s="142">
        <f>'C завтраками| Bed and breakfast'!I11*0.9</f>
        <v>8235</v>
      </c>
      <c r="J11" s="142">
        <f>'C завтраками| Bed and breakfast'!J11*0.9</f>
        <v>6795</v>
      </c>
      <c r="K11" s="142">
        <f>'C завтраками| Bed and breakfast'!K11*0.9</f>
        <v>7515</v>
      </c>
      <c r="L11" s="142">
        <f>'C завтраками| Bed and breakfast'!L11*0.9</f>
        <v>8235</v>
      </c>
      <c r="M11" s="142">
        <f>'C завтраками| Bed and breakfast'!M11*0.9</f>
        <v>7515</v>
      </c>
      <c r="N11" s="142">
        <f>'C завтраками| Bed and breakfast'!N11*0.9</f>
        <v>6075</v>
      </c>
      <c r="O11" s="142">
        <f>'C завтраками| Bed and breakfast'!O11*0.9</f>
        <v>6435</v>
      </c>
      <c r="P11" s="142">
        <f>'C завтраками| Bed and breakfast'!P11*0.9</f>
        <v>6075</v>
      </c>
      <c r="Q11" s="142">
        <f>'C завтраками| Bed and breakfast'!Q11*0.9</f>
        <v>6435</v>
      </c>
      <c r="R11" s="142">
        <f>'C завтраками| Bed and breakfast'!R11*0.9</f>
        <v>6075</v>
      </c>
      <c r="S11" s="142">
        <f>'C завтраками| Bed and breakfast'!S11*0.9</f>
        <v>6435</v>
      </c>
    </row>
    <row r="12" spans="1:19" ht="11.45" customHeight="1" x14ac:dyDescent="0.2">
      <c r="A12" s="3">
        <v>2</v>
      </c>
      <c r="B12" s="142">
        <f>'C завтраками| Bed and breakfast'!B12*0.9</f>
        <v>8640</v>
      </c>
      <c r="C12" s="142">
        <f>'C завтраками| Bed and breakfast'!C12*0.9</f>
        <v>7920</v>
      </c>
      <c r="D12" s="142">
        <f>'C завтраками| Bed and breakfast'!D12*0.9</f>
        <v>7650</v>
      </c>
      <c r="E12" s="142">
        <f>'C завтраками| Bed and breakfast'!E12*0.9</f>
        <v>7200</v>
      </c>
      <c r="F12" s="142">
        <f>'C завтраками| Bed and breakfast'!F12*0.9</f>
        <v>9360</v>
      </c>
      <c r="G12" s="142">
        <f>'C завтраками| Bed and breakfast'!G12*0.9</f>
        <v>10080</v>
      </c>
      <c r="H12" s="142">
        <f>'C завтраками| Bed and breakfast'!H12*0.9</f>
        <v>8640</v>
      </c>
      <c r="I12" s="142">
        <f>'C завтраками| Bed and breakfast'!I12*0.9</f>
        <v>9360</v>
      </c>
      <c r="J12" s="142">
        <f>'C завтраками| Bed and breakfast'!J12*0.9</f>
        <v>7920</v>
      </c>
      <c r="K12" s="142">
        <f>'C завтраками| Bed and breakfast'!K12*0.9</f>
        <v>8640</v>
      </c>
      <c r="L12" s="142">
        <f>'C завтраками| Bed and breakfast'!L12*0.9</f>
        <v>9360</v>
      </c>
      <c r="M12" s="142">
        <f>'C завтраками| Bed and breakfast'!M12*0.9</f>
        <v>8640</v>
      </c>
      <c r="N12" s="142">
        <f>'C завтраками| Bed and breakfast'!N12*0.9</f>
        <v>7200</v>
      </c>
      <c r="O12" s="142">
        <f>'C завтраками| Bed and breakfast'!O12*0.9</f>
        <v>7560</v>
      </c>
      <c r="P12" s="142">
        <f>'C завтраками| Bed and breakfast'!P12*0.9</f>
        <v>7200</v>
      </c>
      <c r="Q12" s="142">
        <f>'C завтраками| Bed and breakfast'!Q12*0.9</f>
        <v>7560</v>
      </c>
      <c r="R12" s="142">
        <f>'C завтраками| Bed and breakfast'!R12*0.9</f>
        <v>7200</v>
      </c>
      <c r="S12" s="142">
        <f>'C завтраками| Bed and breakfast'!S12*0.9</f>
        <v>7560</v>
      </c>
    </row>
    <row r="13" spans="1:19" ht="11.45" customHeight="1" x14ac:dyDescent="0.2">
      <c r="A13" s="120" t="s">
        <v>86</v>
      </c>
      <c r="B13" s="142"/>
      <c r="C13" s="142"/>
      <c r="D13" s="142"/>
      <c r="E13" s="142"/>
      <c r="F13" s="142"/>
      <c r="G13" s="142"/>
      <c r="H13" s="142"/>
      <c r="I13" s="142"/>
      <c r="J13" s="142"/>
      <c r="K13" s="142"/>
      <c r="L13" s="142"/>
      <c r="M13" s="142"/>
      <c r="N13" s="142"/>
      <c r="O13" s="142"/>
      <c r="P13" s="142"/>
      <c r="Q13" s="142"/>
      <c r="R13" s="142"/>
      <c r="S13" s="142"/>
    </row>
    <row r="14" spans="1:19" ht="11.45" customHeight="1" x14ac:dyDescent="0.2">
      <c r="A14" s="3">
        <v>1</v>
      </c>
      <c r="B14" s="142">
        <f>'C завтраками| Bed and breakfast'!B14*0.9</f>
        <v>8865</v>
      </c>
      <c r="C14" s="142">
        <f>'C завтраками| Bed and breakfast'!C14*0.9</f>
        <v>8145</v>
      </c>
      <c r="D14" s="142">
        <f>'C завтраками| Bed and breakfast'!D14*0.9</f>
        <v>7875</v>
      </c>
      <c r="E14" s="142">
        <f>'C завтраками| Bed and breakfast'!E14*0.9</f>
        <v>7425</v>
      </c>
      <c r="F14" s="142">
        <f>'C завтраками| Bed and breakfast'!F14*0.9</f>
        <v>9585</v>
      </c>
      <c r="G14" s="142">
        <f>'C завтраками| Bed and breakfast'!G14*0.9</f>
        <v>10305</v>
      </c>
      <c r="H14" s="142">
        <f>'C завтраками| Bed and breakfast'!H14*0.9</f>
        <v>8865</v>
      </c>
      <c r="I14" s="142">
        <f>'C завтраками| Bed and breakfast'!I14*0.9</f>
        <v>9585</v>
      </c>
      <c r="J14" s="142">
        <f>'C завтраками| Bed and breakfast'!J14*0.9</f>
        <v>8145</v>
      </c>
      <c r="K14" s="142">
        <f>'C завтраками| Bed and breakfast'!K14*0.9</f>
        <v>8865</v>
      </c>
      <c r="L14" s="142">
        <f>'C завтраками| Bed and breakfast'!L14*0.9</f>
        <v>9585</v>
      </c>
      <c r="M14" s="142">
        <f>'C завтраками| Bed and breakfast'!M14*0.9</f>
        <v>8865</v>
      </c>
      <c r="N14" s="142">
        <f>'C завтраками| Bed and breakfast'!N14*0.9</f>
        <v>7425</v>
      </c>
      <c r="O14" s="142">
        <f>'C завтраками| Bed and breakfast'!O14*0.9</f>
        <v>7785</v>
      </c>
      <c r="P14" s="142">
        <f>'C завтраками| Bed and breakfast'!P14*0.9</f>
        <v>7425</v>
      </c>
      <c r="Q14" s="142">
        <f>'C завтраками| Bed and breakfast'!Q14*0.9</f>
        <v>7785</v>
      </c>
      <c r="R14" s="142">
        <f>'C завтраками| Bed and breakfast'!R14*0.9</f>
        <v>7425</v>
      </c>
      <c r="S14" s="142">
        <f>'C завтраками| Bed and breakfast'!S14*0.9</f>
        <v>7785</v>
      </c>
    </row>
    <row r="15" spans="1:19" ht="11.45" customHeight="1" x14ac:dyDescent="0.2">
      <c r="A15" s="3">
        <v>2</v>
      </c>
      <c r="B15" s="142">
        <f>'C завтраками| Bed and breakfast'!B15*0.9</f>
        <v>9990</v>
      </c>
      <c r="C15" s="142">
        <f>'C завтраками| Bed and breakfast'!C15*0.9</f>
        <v>9270</v>
      </c>
      <c r="D15" s="142">
        <f>'C завтраками| Bed and breakfast'!D15*0.9</f>
        <v>9000</v>
      </c>
      <c r="E15" s="142">
        <f>'C завтраками| Bed and breakfast'!E15*0.9</f>
        <v>8550</v>
      </c>
      <c r="F15" s="142">
        <f>'C завтраками| Bed and breakfast'!F15*0.9</f>
        <v>10710</v>
      </c>
      <c r="G15" s="142">
        <f>'C завтраками| Bed and breakfast'!G15*0.9</f>
        <v>11430</v>
      </c>
      <c r="H15" s="142">
        <f>'C завтраками| Bed and breakfast'!H15*0.9</f>
        <v>9990</v>
      </c>
      <c r="I15" s="142">
        <f>'C завтраками| Bed and breakfast'!I15*0.9</f>
        <v>10710</v>
      </c>
      <c r="J15" s="142">
        <f>'C завтраками| Bed and breakfast'!J15*0.9</f>
        <v>9270</v>
      </c>
      <c r="K15" s="142">
        <f>'C завтраками| Bed and breakfast'!K15*0.9</f>
        <v>9990</v>
      </c>
      <c r="L15" s="142">
        <f>'C завтраками| Bed and breakfast'!L15*0.9</f>
        <v>10710</v>
      </c>
      <c r="M15" s="142">
        <f>'C завтраками| Bed and breakfast'!M15*0.9</f>
        <v>9990</v>
      </c>
      <c r="N15" s="142">
        <f>'C завтраками| Bed and breakfast'!N15*0.9</f>
        <v>8550</v>
      </c>
      <c r="O15" s="142">
        <f>'C завтраками| Bed and breakfast'!O15*0.9</f>
        <v>8910</v>
      </c>
      <c r="P15" s="142">
        <f>'C завтраками| Bed and breakfast'!P15*0.9</f>
        <v>8550</v>
      </c>
      <c r="Q15" s="142">
        <f>'C завтраками| Bed and breakfast'!Q15*0.9</f>
        <v>8910</v>
      </c>
      <c r="R15" s="142">
        <f>'C завтраками| Bed and breakfast'!R15*0.9</f>
        <v>8550</v>
      </c>
      <c r="S15" s="142">
        <f>'C завтраками| Bed and breakfast'!S15*0.9</f>
        <v>8910</v>
      </c>
    </row>
    <row r="16" spans="1:19" ht="11.45" customHeight="1" x14ac:dyDescent="0.2">
      <c r="A16" s="122" t="s">
        <v>91</v>
      </c>
      <c r="B16" s="142"/>
      <c r="C16" s="142"/>
      <c r="D16" s="142"/>
      <c r="E16" s="142"/>
      <c r="F16" s="142"/>
      <c r="G16" s="142"/>
      <c r="H16" s="142"/>
      <c r="I16" s="142"/>
      <c r="J16" s="142"/>
      <c r="K16" s="142"/>
      <c r="L16" s="142"/>
      <c r="M16" s="142"/>
      <c r="N16" s="142"/>
      <c r="O16" s="142"/>
      <c r="P16" s="142"/>
      <c r="Q16" s="142"/>
      <c r="R16" s="142"/>
      <c r="S16" s="142"/>
    </row>
    <row r="17" spans="1:19" ht="11.45" customHeight="1" x14ac:dyDescent="0.2">
      <c r="A17" s="3">
        <v>1</v>
      </c>
      <c r="B17" s="142">
        <f>'C завтраками| Bed and breakfast'!B17*0.9</f>
        <v>9765</v>
      </c>
      <c r="C17" s="142">
        <f>'C завтраками| Bed and breakfast'!C17*0.9</f>
        <v>9045</v>
      </c>
      <c r="D17" s="142">
        <f>'C завтраками| Bed and breakfast'!D17*0.9</f>
        <v>8775</v>
      </c>
      <c r="E17" s="142">
        <f>'C завтраками| Bed and breakfast'!E17*0.9</f>
        <v>8325</v>
      </c>
      <c r="F17" s="142">
        <f>'C завтраками| Bed and breakfast'!F17*0.9</f>
        <v>10485</v>
      </c>
      <c r="G17" s="142">
        <f>'C завтраками| Bed and breakfast'!G17*0.9</f>
        <v>11205</v>
      </c>
      <c r="H17" s="142">
        <f>'C завтраками| Bed and breakfast'!H17*0.9</f>
        <v>9765</v>
      </c>
      <c r="I17" s="142">
        <f>'C завтраками| Bed and breakfast'!I17*0.9</f>
        <v>10485</v>
      </c>
      <c r="J17" s="142">
        <f>'C завтраками| Bed and breakfast'!J17*0.9</f>
        <v>9045</v>
      </c>
      <c r="K17" s="142">
        <f>'C завтраками| Bed and breakfast'!K17*0.9</f>
        <v>9765</v>
      </c>
      <c r="L17" s="142">
        <f>'C завтраками| Bed and breakfast'!L17*0.9</f>
        <v>10485</v>
      </c>
      <c r="M17" s="142">
        <f>'C завтраками| Bed and breakfast'!M17*0.9</f>
        <v>9765</v>
      </c>
      <c r="N17" s="142">
        <f>'C завтраками| Bed and breakfast'!N17*0.9</f>
        <v>8325</v>
      </c>
      <c r="O17" s="142">
        <f>'C завтраками| Bed and breakfast'!O17*0.9</f>
        <v>8685</v>
      </c>
      <c r="P17" s="142">
        <f>'C завтраками| Bed and breakfast'!P17*0.9</f>
        <v>8325</v>
      </c>
      <c r="Q17" s="142">
        <f>'C завтраками| Bed and breakfast'!Q17*0.9</f>
        <v>8685</v>
      </c>
      <c r="R17" s="142">
        <f>'C завтраками| Bed and breakfast'!R17*0.9</f>
        <v>8325</v>
      </c>
      <c r="S17" s="142">
        <f>'C завтраками| Bed and breakfast'!S17*0.9</f>
        <v>8685</v>
      </c>
    </row>
    <row r="18" spans="1:19" ht="11.45" customHeight="1" x14ac:dyDescent="0.2">
      <c r="A18" s="3">
        <v>2</v>
      </c>
      <c r="B18" s="142">
        <f>'C завтраками| Bed and breakfast'!B18*0.9</f>
        <v>10890</v>
      </c>
      <c r="C18" s="142">
        <f>'C завтраками| Bed and breakfast'!C18*0.9</f>
        <v>10170</v>
      </c>
      <c r="D18" s="142">
        <f>'C завтраками| Bed and breakfast'!D18*0.9</f>
        <v>9900</v>
      </c>
      <c r="E18" s="142">
        <f>'C завтраками| Bed and breakfast'!E18*0.9</f>
        <v>9450</v>
      </c>
      <c r="F18" s="142">
        <f>'C завтраками| Bed and breakfast'!F18*0.9</f>
        <v>11610</v>
      </c>
      <c r="G18" s="142">
        <f>'C завтраками| Bed and breakfast'!G18*0.9</f>
        <v>12330</v>
      </c>
      <c r="H18" s="142">
        <f>'C завтраками| Bed and breakfast'!H18*0.9</f>
        <v>10890</v>
      </c>
      <c r="I18" s="142">
        <f>'C завтраками| Bed and breakfast'!I18*0.9</f>
        <v>11610</v>
      </c>
      <c r="J18" s="142">
        <f>'C завтраками| Bed and breakfast'!J18*0.9</f>
        <v>10170</v>
      </c>
      <c r="K18" s="142">
        <f>'C завтраками| Bed and breakfast'!K18*0.9</f>
        <v>10890</v>
      </c>
      <c r="L18" s="142">
        <f>'C завтраками| Bed and breakfast'!L18*0.9</f>
        <v>11610</v>
      </c>
      <c r="M18" s="142">
        <f>'C завтраками| Bed and breakfast'!M18*0.9</f>
        <v>10890</v>
      </c>
      <c r="N18" s="142">
        <f>'C завтраками| Bed and breakfast'!N18*0.9</f>
        <v>9450</v>
      </c>
      <c r="O18" s="142">
        <f>'C завтраками| Bed and breakfast'!O18*0.9</f>
        <v>9810</v>
      </c>
      <c r="P18" s="142">
        <f>'C завтраками| Bed and breakfast'!P18*0.9</f>
        <v>9450</v>
      </c>
      <c r="Q18" s="142">
        <f>'C завтраками| Bed and breakfast'!Q18*0.9</f>
        <v>9810</v>
      </c>
      <c r="R18" s="142">
        <f>'C завтраками| Bed and breakfast'!R18*0.9</f>
        <v>9450</v>
      </c>
      <c r="S18" s="142">
        <f>'C завтраками| Bed and breakfast'!S18*0.9</f>
        <v>9810</v>
      </c>
    </row>
    <row r="19" spans="1:19"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row>
    <row r="20" spans="1:19" s="118" customFormat="1" ht="11.45" customHeight="1" x14ac:dyDescent="0.2">
      <c r="A20" s="121">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row>
    <row r="21" spans="1:19" s="118" customFormat="1" ht="11.45" customHeight="1" x14ac:dyDescent="0.2">
      <c r="A21" s="121">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row>
    <row r="22" spans="1:19" ht="11.45" customHeight="1" x14ac:dyDescent="0.2">
      <c r="A22" s="24"/>
      <c r="B22" s="143"/>
      <c r="C22" s="143"/>
      <c r="D22" s="143"/>
      <c r="E22" s="143"/>
      <c r="F22" s="143"/>
      <c r="G22" s="143"/>
      <c r="H22" s="143"/>
      <c r="I22" s="143"/>
      <c r="J22" s="143"/>
      <c r="K22" s="143"/>
      <c r="L22" s="143"/>
      <c r="M22" s="143"/>
      <c r="N22" s="143"/>
      <c r="O22" s="143"/>
      <c r="P22" s="143"/>
      <c r="Q22" s="143"/>
      <c r="R22" s="143"/>
      <c r="S22" s="143"/>
    </row>
    <row r="23" spans="1:19" ht="11.45" customHeight="1" x14ac:dyDescent="0.2">
      <c r="A23" s="51" t="s">
        <v>24</v>
      </c>
      <c r="B23" s="143"/>
      <c r="C23" s="143"/>
      <c r="D23" s="143"/>
      <c r="E23" s="143"/>
      <c r="F23" s="143"/>
      <c r="G23" s="143"/>
      <c r="H23" s="143"/>
      <c r="I23" s="143"/>
      <c r="J23" s="143"/>
      <c r="K23" s="143"/>
      <c r="L23" s="143"/>
      <c r="M23" s="143"/>
      <c r="N23" s="143"/>
      <c r="O23" s="143"/>
      <c r="P23" s="143"/>
      <c r="Q23" s="143"/>
      <c r="R23" s="143"/>
      <c r="S23" s="143"/>
    </row>
    <row r="24" spans="1:19" ht="24.6" customHeight="1" x14ac:dyDescent="0.2">
      <c r="A24" s="8" t="s">
        <v>0</v>
      </c>
      <c r="B24" s="129">
        <f t="shared" ref="B24:S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row>
    <row r="25" spans="1:19" ht="24.6" customHeight="1" x14ac:dyDescent="0.2">
      <c r="A25" s="37"/>
      <c r="B25" s="129">
        <f t="shared" ref="B25:S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row>
    <row r="26" spans="1:19" ht="11.45" customHeight="1" x14ac:dyDescent="0.2">
      <c r="A26" s="11" t="s">
        <v>11</v>
      </c>
      <c r="B26" s="118"/>
      <c r="C26" s="118"/>
      <c r="D26" s="118"/>
      <c r="E26" s="118"/>
      <c r="F26" s="118"/>
      <c r="G26" s="118"/>
      <c r="H26" s="118"/>
      <c r="I26" s="118"/>
      <c r="J26" s="118"/>
      <c r="K26" s="118"/>
      <c r="L26" s="118"/>
      <c r="M26" s="118"/>
      <c r="N26" s="118"/>
      <c r="O26" s="118"/>
      <c r="P26" s="118"/>
      <c r="Q26" s="118"/>
      <c r="R26" s="118"/>
      <c r="S26" s="118"/>
    </row>
    <row r="27" spans="1:19" ht="11.45" customHeight="1" x14ac:dyDescent="0.2">
      <c r="A27" s="3">
        <v>1</v>
      </c>
      <c r="B27" s="142">
        <f t="shared" ref="B27:S27" si="2">B8*0.85+35</f>
        <v>5657.75</v>
      </c>
      <c r="C27" s="142">
        <f t="shared" si="2"/>
        <v>5045.75</v>
      </c>
      <c r="D27" s="142">
        <f t="shared" si="2"/>
        <v>4816.25</v>
      </c>
      <c r="E27" s="142">
        <f t="shared" si="2"/>
        <v>4433.75</v>
      </c>
      <c r="F27" s="142">
        <f t="shared" si="2"/>
        <v>6269.75</v>
      </c>
      <c r="G27" s="142">
        <f t="shared" si="2"/>
        <v>6881.75</v>
      </c>
      <c r="H27" s="142">
        <f t="shared" si="2"/>
        <v>5657.75</v>
      </c>
      <c r="I27" s="142">
        <f t="shared" si="2"/>
        <v>6269.75</v>
      </c>
      <c r="J27" s="142">
        <f t="shared" si="2"/>
        <v>5045.75</v>
      </c>
      <c r="K27" s="142">
        <f t="shared" si="2"/>
        <v>5657.75</v>
      </c>
      <c r="L27" s="142">
        <f t="shared" si="2"/>
        <v>6269.75</v>
      </c>
      <c r="M27" s="142">
        <f t="shared" si="2"/>
        <v>5657.75</v>
      </c>
      <c r="N27" s="142">
        <f t="shared" si="2"/>
        <v>4433.75</v>
      </c>
      <c r="O27" s="142">
        <f t="shared" si="2"/>
        <v>4739.75</v>
      </c>
      <c r="P27" s="142">
        <f t="shared" si="2"/>
        <v>4433.75</v>
      </c>
      <c r="Q27" s="142">
        <f t="shared" si="2"/>
        <v>4739.75</v>
      </c>
      <c r="R27" s="142">
        <f t="shared" si="2"/>
        <v>4433.75</v>
      </c>
      <c r="S27" s="142">
        <f t="shared" si="2"/>
        <v>4739.75</v>
      </c>
    </row>
    <row r="28" spans="1:19" ht="11.45" customHeight="1" x14ac:dyDescent="0.2">
      <c r="A28" s="3">
        <v>2</v>
      </c>
      <c r="B28" s="142">
        <f t="shared" ref="B28:S28" si="3">B9*0.85+35</f>
        <v>6614</v>
      </c>
      <c r="C28" s="142">
        <f t="shared" si="3"/>
        <v>6002</v>
      </c>
      <c r="D28" s="142">
        <f t="shared" si="3"/>
        <v>5772.5</v>
      </c>
      <c r="E28" s="142">
        <f t="shared" si="3"/>
        <v>5390</v>
      </c>
      <c r="F28" s="142">
        <f t="shared" si="3"/>
        <v>7226</v>
      </c>
      <c r="G28" s="142">
        <f t="shared" si="3"/>
        <v>7838</v>
      </c>
      <c r="H28" s="142">
        <f t="shared" si="3"/>
        <v>6614</v>
      </c>
      <c r="I28" s="142">
        <f t="shared" si="3"/>
        <v>7226</v>
      </c>
      <c r="J28" s="142">
        <f t="shared" si="3"/>
        <v>6002</v>
      </c>
      <c r="K28" s="142">
        <f t="shared" si="3"/>
        <v>6614</v>
      </c>
      <c r="L28" s="142">
        <f t="shared" si="3"/>
        <v>7226</v>
      </c>
      <c r="M28" s="142">
        <f t="shared" si="3"/>
        <v>6614</v>
      </c>
      <c r="N28" s="142">
        <f t="shared" si="3"/>
        <v>5390</v>
      </c>
      <c r="O28" s="142">
        <f t="shared" si="3"/>
        <v>5696</v>
      </c>
      <c r="P28" s="142">
        <f t="shared" si="3"/>
        <v>5390</v>
      </c>
      <c r="Q28" s="142">
        <f t="shared" si="3"/>
        <v>5696</v>
      </c>
      <c r="R28" s="142">
        <f t="shared" si="3"/>
        <v>5390</v>
      </c>
      <c r="S28" s="142">
        <f t="shared" si="3"/>
        <v>5696</v>
      </c>
    </row>
    <row r="29" spans="1:19" ht="11.45" customHeight="1" x14ac:dyDescent="0.2">
      <c r="A29" s="120" t="s">
        <v>107</v>
      </c>
      <c r="B29" s="142"/>
      <c r="C29" s="142"/>
      <c r="D29" s="142"/>
      <c r="E29" s="142"/>
      <c r="F29" s="142"/>
      <c r="G29" s="142"/>
      <c r="H29" s="142"/>
      <c r="I29" s="142"/>
      <c r="J29" s="142"/>
      <c r="K29" s="142"/>
      <c r="L29" s="142"/>
      <c r="M29" s="142"/>
      <c r="N29" s="142"/>
      <c r="O29" s="142"/>
      <c r="P29" s="142"/>
      <c r="Q29" s="142"/>
      <c r="R29" s="142"/>
      <c r="S29" s="142"/>
    </row>
    <row r="30" spans="1:19" ht="11.45" customHeight="1" x14ac:dyDescent="0.2">
      <c r="A30" s="3">
        <v>1</v>
      </c>
      <c r="B30" s="142">
        <f t="shared" ref="B30:S30" si="4">B11*0.85+35</f>
        <v>6422.75</v>
      </c>
      <c r="C30" s="142">
        <f t="shared" si="4"/>
        <v>5810.75</v>
      </c>
      <c r="D30" s="142">
        <f t="shared" si="4"/>
        <v>5581.25</v>
      </c>
      <c r="E30" s="142">
        <f t="shared" si="4"/>
        <v>5198.75</v>
      </c>
      <c r="F30" s="142">
        <f t="shared" si="4"/>
        <v>7034.75</v>
      </c>
      <c r="G30" s="142">
        <f t="shared" si="4"/>
        <v>7646.75</v>
      </c>
      <c r="H30" s="142">
        <f t="shared" si="4"/>
        <v>6422.75</v>
      </c>
      <c r="I30" s="142">
        <f t="shared" si="4"/>
        <v>7034.75</v>
      </c>
      <c r="J30" s="142">
        <f t="shared" si="4"/>
        <v>5810.75</v>
      </c>
      <c r="K30" s="142">
        <f t="shared" si="4"/>
        <v>6422.75</v>
      </c>
      <c r="L30" s="142">
        <f t="shared" si="4"/>
        <v>7034.75</v>
      </c>
      <c r="M30" s="142">
        <f t="shared" si="4"/>
        <v>6422.75</v>
      </c>
      <c r="N30" s="142">
        <f t="shared" si="4"/>
        <v>5198.75</v>
      </c>
      <c r="O30" s="142">
        <f t="shared" si="4"/>
        <v>5504.75</v>
      </c>
      <c r="P30" s="142">
        <f t="shared" si="4"/>
        <v>5198.75</v>
      </c>
      <c r="Q30" s="142">
        <f t="shared" si="4"/>
        <v>5504.75</v>
      </c>
      <c r="R30" s="142">
        <f t="shared" si="4"/>
        <v>5198.75</v>
      </c>
      <c r="S30" s="142">
        <f t="shared" si="4"/>
        <v>5504.75</v>
      </c>
    </row>
    <row r="31" spans="1:19" ht="11.45" customHeight="1" x14ac:dyDescent="0.2">
      <c r="A31" s="3">
        <v>2</v>
      </c>
      <c r="B31" s="142">
        <f t="shared" ref="B31:S31" si="5">B12*0.85+35</f>
        <v>7379</v>
      </c>
      <c r="C31" s="142">
        <f t="shared" si="5"/>
        <v>6767</v>
      </c>
      <c r="D31" s="142">
        <f t="shared" si="5"/>
        <v>6537.5</v>
      </c>
      <c r="E31" s="142">
        <f t="shared" si="5"/>
        <v>6155</v>
      </c>
      <c r="F31" s="142">
        <f t="shared" si="5"/>
        <v>7991</v>
      </c>
      <c r="G31" s="142">
        <f t="shared" si="5"/>
        <v>8603</v>
      </c>
      <c r="H31" s="142">
        <f t="shared" si="5"/>
        <v>7379</v>
      </c>
      <c r="I31" s="142">
        <f t="shared" si="5"/>
        <v>7991</v>
      </c>
      <c r="J31" s="142">
        <f t="shared" si="5"/>
        <v>6767</v>
      </c>
      <c r="K31" s="142">
        <f t="shared" si="5"/>
        <v>7379</v>
      </c>
      <c r="L31" s="142">
        <f t="shared" si="5"/>
        <v>7991</v>
      </c>
      <c r="M31" s="142">
        <f t="shared" si="5"/>
        <v>7379</v>
      </c>
      <c r="N31" s="142">
        <f t="shared" si="5"/>
        <v>6155</v>
      </c>
      <c r="O31" s="142">
        <f t="shared" si="5"/>
        <v>6461</v>
      </c>
      <c r="P31" s="142">
        <f t="shared" si="5"/>
        <v>6155</v>
      </c>
      <c r="Q31" s="142">
        <f t="shared" si="5"/>
        <v>6461</v>
      </c>
      <c r="R31" s="142">
        <f t="shared" si="5"/>
        <v>6155</v>
      </c>
      <c r="S31" s="142">
        <f t="shared" si="5"/>
        <v>6461</v>
      </c>
    </row>
    <row r="32" spans="1:19" ht="11.45" customHeight="1" x14ac:dyDescent="0.2">
      <c r="A32" s="120" t="s">
        <v>86</v>
      </c>
      <c r="B32" s="142"/>
      <c r="C32" s="142"/>
      <c r="D32" s="142"/>
      <c r="E32" s="142"/>
      <c r="F32" s="142"/>
      <c r="G32" s="142"/>
      <c r="H32" s="142"/>
      <c r="I32" s="142"/>
      <c r="J32" s="142"/>
      <c r="K32" s="142"/>
      <c r="L32" s="142"/>
      <c r="M32" s="142"/>
      <c r="N32" s="142"/>
      <c r="O32" s="142"/>
      <c r="P32" s="142"/>
      <c r="Q32" s="142"/>
      <c r="R32" s="142"/>
      <c r="S32" s="142"/>
    </row>
    <row r="33" spans="1:19" ht="11.45" customHeight="1" x14ac:dyDescent="0.2">
      <c r="A33" s="3">
        <v>1</v>
      </c>
      <c r="B33" s="142">
        <f t="shared" ref="B33:S33" si="6">B14*0.85+35</f>
        <v>7570.25</v>
      </c>
      <c r="C33" s="142">
        <f t="shared" si="6"/>
        <v>6958.25</v>
      </c>
      <c r="D33" s="142">
        <f t="shared" si="6"/>
        <v>6728.75</v>
      </c>
      <c r="E33" s="142">
        <f t="shared" si="6"/>
        <v>6346.25</v>
      </c>
      <c r="F33" s="142">
        <f t="shared" si="6"/>
        <v>8182.25</v>
      </c>
      <c r="G33" s="142">
        <f t="shared" si="6"/>
        <v>8794.25</v>
      </c>
      <c r="H33" s="142">
        <f t="shared" si="6"/>
        <v>7570.25</v>
      </c>
      <c r="I33" s="142">
        <f t="shared" si="6"/>
        <v>8182.25</v>
      </c>
      <c r="J33" s="142">
        <f t="shared" si="6"/>
        <v>6958.25</v>
      </c>
      <c r="K33" s="142">
        <f t="shared" si="6"/>
        <v>7570.25</v>
      </c>
      <c r="L33" s="142">
        <f t="shared" si="6"/>
        <v>8182.25</v>
      </c>
      <c r="M33" s="142">
        <f t="shared" si="6"/>
        <v>7570.25</v>
      </c>
      <c r="N33" s="142">
        <f t="shared" si="6"/>
        <v>6346.25</v>
      </c>
      <c r="O33" s="142">
        <f t="shared" si="6"/>
        <v>6652.25</v>
      </c>
      <c r="P33" s="142">
        <f t="shared" si="6"/>
        <v>6346.25</v>
      </c>
      <c r="Q33" s="142">
        <f t="shared" si="6"/>
        <v>6652.25</v>
      </c>
      <c r="R33" s="142">
        <f t="shared" si="6"/>
        <v>6346.25</v>
      </c>
      <c r="S33" s="142">
        <f t="shared" si="6"/>
        <v>6652.25</v>
      </c>
    </row>
    <row r="34" spans="1:19" ht="11.45" customHeight="1" x14ac:dyDescent="0.2">
      <c r="A34" s="3">
        <v>2</v>
      </c>
      <c r="B34" s="142">
        <f t="shared" ref="B34:S34" si="7">B15*0.85+35</f>
        <v>8526.5</v>
      </c>
      <c r="C34" s="142">
        <f t="shared" si="7"/>
        <v>7914.5</v>
      </c>
      <c r="D34" s="142">
        <f t="shared" si="7"/>
        <v>7685</v>
      </c>
      <c r="E34" s="142">
        <f t="shared" si="7"/>
        <v>7302.5</v>
      </c>
      <c r="F34" s="142">
        <f t="shared" si="7"/>
        <v>9138.5</v>
      </c>
      <c r="G34" s="142">
        <f t="shared" si="7"/>
        <v>9750.5</v>
      </c>
      <c r="H34" s="142">
        <f t="shared" si="7"/>
        <v>8526.5</v>
      </c>
      <c r="I34" s="142">
        <f t="shared" si="7"/>
        <v>9138.5</v>
      </c>
      <c r="J34" s="142">
        <f t="shared" si="7"/>
        <v>7914.5</v>
      </c>
      <c r="K34" s="142">
        <f t="shared" si="7"/>
        <v>8526.5</v>
      </c>
      <c r="L34" s="142">
        <f t="shared" si="7"/>
        <v>9138.5</v>
      </c>
      <c r="M34" s="142">
        <f t="shared" si="7"/>
        <v>8526.5</v>
      </c>
      <c r="N34" s="142">
        <f t="shared" si="7"/>
        <v>7302.5</v>
      </c>
      <c r="O34" s="142">
        <f t="shared" si="7"/>
        <v>7608.5</v>
      </c>
      <c r="P34" s="142">
        <f t="shared" si="7"/>
        <v>7302.5</v>
      </c>
      <c r="Q34" s="142">
        <f t="shared" si="7"/>
        <v>7608.5</v>
      </c>
      <c r="R34" s="142">
        <f t="shared" si="7"/>
        <v>7302.5</v>
      </c>
      <c r="S34" s="142">
        <f t="shared" si="7"/>
        <v>7608.5</v>
      </c>
    </row>
    <row r="35" spans="1:19" ht="11.45" customHeight="1" x14ac:dyDescent="0.2">
      <c r="A35" s="122" t="s">
        <v>91</v>
      </c>
      <c r="B35" s="142"/>
      <c r="C35" s="142"/>
      <c r="D35" s="142"/>
      <c r="E35" s="142"/>
      <c r="F35" s="142"/>
      <c r="G35" s="142"/>
      <c r="H35" s="142"/>
      <c r="I35" s="142"/>
      <c r="J35" s="142"/>
      <c r="K35" s="142"/>
      <c r="L35" s="142"/>
      <c r="M35" s="142"/>
      <c r="N35" s="142"/>
      <c r="O35" s="142"/>
      <c r="P35" s="142"/>
      <c r="Q35" s="142"/>
      <c r="R35" s="142"/>
      <c r="S35" s="142"/>
    </row>
    <row r="36" spans="1:19" ht="11.45" customHeight="1" x14ac:dyDescent="0.2">
      <c r="A36" s="3">
        <v>1</v>
      </c>
      <c r="B36" s="142">
        <f t="shared" ref="B36:S36" si="8">B17*0.85+35</f>
        <v>8335.25</v>
      </c>
      <c r="C36" s="142">
        <f t="shared" si="8"/>
        <v>7723.25</v>
      </c>
      <c r="D36" s="142">
        <f t="shared" si="8"/>
        <v>7493.75</v>
      </c>
      <c r="E36" s="142">
        <f t="shared" si="8"/>
        <v>7111.25</v>
      </c>
      <c r="F36" s="142">
        <f t="shared" si="8"/>
        <v>8947.25</v>
      </c>
      <c r="G36" s="142">
        <f t="shared" si="8"/>
        <v>9559.25</v>
      </c>
      <c r="H36" s="142">
        <f t="shared" si="8"/>
        <v>8335.25</v>
      </c>
      <c r="I36" s="142">
        <f t="shared" si="8"/>
        <v>8947.25</v>
      </c>
      <c r="J36" s="142">
        <f t="shared" si="8"/>
        <v>7723.25</v>
      </c>
      <c r="K36" s="142">
        <f t="shared" si="8"/>
        <v>8335.25</v>
      </c>
      <c r="L36" s="142">
        <f t="shared" si="8"/>
        <v>8947.25</v>
      </c>
      <c r="M36" s="142">
        <f t="shared" si="8"/>
        <v>8335.25</v>
      </c>
      <c r="N36" s="142">
        <f t="shared" si="8"/>
        <v>7111.25</v>
      </c>
      <c r="O36" s="142">
        <f t="shared" si="8"/>
        <v>7417.25</v>
      </c>
      <c r="P36" s="142">
        <f t="shared" si="8"/>
        <v>7111.25</v>
      </c>
      <c r="Q36" s="142">
        <f t="shared" si="8"/>
        <v>7417.25</v>
      </c>
      <c r="R36" s="142">
        <f t="shared" si="8"/>
        <v>7111.25</v>
      </c>
      <c r="S36" s="142">
        <f t="shared" si="8"/>
        <v>7417.25</v>
      </c>
    </row>
    <row r="37" spans="1:19" ht="11.45" customHeight="1" x14ac:dyDescent="0.2">
      <c r="A37" s="3">
        <v>2</v>
      </c>
      <c r="B37" s="142">
        <f t="shared" ref="B37:S37" si="9">B18*0.85+35</f>
        <v>9291.5</v>
      </c>
      <c r="C37" s="142">
        <f t="shared" si="9"/>
        <v>8679.5</v>
      </c>
      <c r="D37" s="142">
        <f t="shared" si="9"/>
        <v>8450</v>
      </c>
      <c r="E37" s="142">
        <f t="shared" si="9"/>
        <v>8067.5</v>
      </c>
      <c r="F37" s="142">
        <f t="shared" si="9"/>
        <v>9903.5</v>
      </c>
      <c r="G37" s="142">
        <f t="shared" si="9"/>
        <v>10515.5</v>
      </c>
      <c r="H37" s="142">
        <f t="shared" si="9"/>
        <v>9291.5</v>
      </c>
      <c r="I37" s="142">
        <f t="shared" si="9"/>
        <v>9903.5</v>
      </c>
      <c r="J37" s="142">
        <f t="shared" si="9"/>
        <v>8679.5</v>
      </c>
      <c r="K37" s="142">
        <f t="shared" si="9"/>
        <v>9291.5</v>
      </c>
      <c r="L37" s="142">
        <f t="shared" si="9"/>
        <v>9903.5</v>
      </c>
      <c r="M37" s="142">
        <f t="shared" si="9"/>
        <v>9291.5</v>
      </c>
      <c r="N37" s="142">
        <f t="shared" si="9"/>
        <v>8067.5</v>
      </c>
      <c r="O37" s="142">
        <f t="shared" si="9"/>
        <v>8373.5</v>
      </c>
      <c r="P37" s="142">
        <f t="shared" si="9"/>
        <v>8067.5</v>
      </c>
      <c r="Q37" s="142">
        <f t="shared" si="9"/>
        <v>8373.5</v>
      </c>
      <c r="R37" s="142">
        <f t="shared" si="9"/>
        <v>8067.5</v>
      </c>
      <c r="S37" s="142">
        <f t="shared" si="9"/>
        <v>8373.5</v>
      </c>
    </row>
    <row r="38" spans="1:19" ht="11.45" customHeight="1" x14ac:dyDescent="0.2">
      <c r="A38" s="119" t="s">
        <v>92</v>
      </c>
      <c r="B38" s="142"/>
      <c r="C38" s="142"/>
      <c r="D38" s="142"/>
      <c r="E38" s="142"/>
      <c r="F38" s="142"/>
      <c r="G38" s="142"/>
      <c r="H38" s="142"/>
      <c r="I38" s="142"/>
      <c r="J38" s="142"/>
      <c r="K38" s="142"/>
      <c r="L38" s="142"/>
      <c r="M38" s="142"/>
      <c r="N38" s="142"/>
      <c r="O38" s="142"/>
      <c r="P38" s="142"/>
      <c r="Q38" s="142"/>
      <c r="R38" s="142"/>
      <c r="S38" s="142"/>
    </row>
    <row r="39" spans="1:19" ht="11.45" customHeight="1" x14ac:dyDescent="0.2">
      <c r="A39" s="121">
        <v>1</v>
      </c>
      <c r="B39" s="142">
        <f t="shared" ref="B39:S39" si="10">B20*0.85+35</f>
        <v>9482.75</v>
      </c>
      <c r="C39" s="142">
        <f t="shared" si="10"/>
        <v>8870.75</v>
      </c>
      <c r="D39" s="142">
        <f t="shared" si="10"/>
        <v>8641.25</v>
      </c>
      <c r="E39" s="142">
        <f t="shared" si="10"/>
        <v>8258.75</v>
      </c>
      <c r="F39" s="142">
        <f t="shared" si="10"/>
        <v>10094.75</v>
      </c>
      <c r="G39" s="142">
        <f t="shared" si="10"/>
        <v>10706.75</v>
      </c>
      <c r="H39" s="142">
        <f t="shared" si="10"/>
        <v>9482.75</v>
      </c>
      <c r="I39" s="142">
        <f t="shared" si="10"/>
        <v>10094.75</v>
      </c>
      <c r="J39" s="142">
        <f t="shared" si="10"/>
        <v>8870.75</v>
      </c>
      <c r="K39" s="142">
        <f t="shared" si="10"/>
        <v>9482.75</v>
      </c>
      <c r="L39" s="142">
        <f t="shared" si="10"/>
        <v>10094.75</v>
      </c>
      <c r="M39" s="142">
        <f t="shared" si="10"/>
        <v>9482.75</v>
      </c>
      <c r="N39" s="142">
        <f t="shared" si="10"/>
        <v>8258.75</v>
      </c>
      <c r="O39" s="142">
        <f t="shared" si="10"/>
        <v>8564.75</v>
      </c>
      <c r="P39" s="142">
        <f t="shared" si="10"/>
        <v>8258.75</v>
      </c>
      <c r="Q39" s="142">
        <f t="shared" si="10"/>
        <v>8564.75</v>
      </c>
      <c r="R39" s="142">
        <f t="shared" si="10"/>
        <v>8258.75</v>
      </c>
      <c r="S39" s="142">
        <f t="shared" si="10"/>
        <v>8564.75</v>
      </c>
    </row>
    <row r="40" spans="1:19" x14ac:dyDescent="0.2">
      <c r="A40" s="121">
        <v>2</v>
      </c>
      <c r="B40" s="142">
        <f t="shared" ref="B40:S40" si="11">B21*0.85+35</f>
        <v>10439</v>
      </c>
      <c r="C40" s="142">
        <f t="shared" si="11"/>
        <v>9827</v>
      </c>
      <c r="D40" s="142">
        <f t="shared" si="11"/>
        <v>9597.5</v>
      </c>
      <c r="E40" s="142">
        <f t="shared" si="11"/>
        <v>9215</v>
      </c>
      <c r="F40" s="142">
        <f t="shared" si="11"/>
        <v>11051</v>
      </c>
      <c r="G40" s="142">
        <f t="shared" si="11"/>
        <v>11663</v>
      </c>
      <c r="H40" s="142">
        <f t="shared" si="11"/>
        <v>10439</v>
      </c>
      <c r="I40" s="142">
        <f t="shared" si="11"/>
        <v>11051</v>
      </c>
      <c r="J40" s="142">
        <f t="shared" si="11"/>
        <v>9827</v>
      </c>
      <c r="K40" s="142">
        <f t="shared" si="11"/>
        <v>10439</v>
      </c>
      <c r="L40" s="142">
        <f t="shared" si="11"/>
        <v>11051</v>
      </c>
      <c r="M40" s="142">
        <f t="shared" si="11"/>
        <v>10439</v>
      </c>
      <c r="N40" s="142">
        <f t="shared" si="11"/>
        <v>9215</v>
      </c>
      <c r="O40" s="142">
        <f t="shared" si="11"/>
        <v>9521</v>
      </c>
      <c r="P40" s="142">
        <f t="shared" si="11"/>
        <v>9215</v>
      </c>
      <c r="Q40" s="142">
        <f t="shared" si="11"/>
        <v>9521</v>
      </c>
      <c r="R40" s="142">
        <f t="shared" si="11"/>
        <v>9215</v>
      </c>
      <c r="S40" s="142">
        <f t="shared" si="11"/>
        <v>9521</v>
      </c>
    </row>
    <row r="41" spans="1:19" ht="11.45" customHeight="1" x14ac:dyDescent="0.2">
      <c r="A41" s="24"/>
    </row>
    <row r="42" spans="1:19" ht="135" x14ac:dyDescent="0.2">
      <c r="A42" s="77" t="s">
        <v>178</v>
      </c>
    </row>
    <row r="43" spans="1:19" ht="12.75" thickBot="1" x14ac:dyDescent="0.25">
      <c r="A43" s="63" t="s">
        <v>18</v>
      </c>
    </row>
    <row r="44" spans="1:19" ht="12.75" thickBot="1" x14ac:dyDescent="0.25">
      <c r="A44" s="165" t="s">
        <v>179</v>
      </c>
    </row>
    <row r="45" spans="1:19" x14ac:dyDescent="0.2">
      <c r="A45" s="65" t="s">
        <v>180</v>
      </c>
    </row>
    <row r="46" spans="1:19" x14ac:dyDescent="0.2">
      <c r="A46" s="24"/>
    </row>
    <row r="47" spans="1:19" x14ac:dyDescent="0.2">
      <c r="A47" s="36" t="s">
        <v>3</v>
      </c>
    </row>
    <row r="48" spans="1:19" ht="12.6" customHeight="1" x14ac:dyDescent="0.2">
      <c r="A48" s="20" t="s">
        <v>4</v>
      </c>
    </row>
    <row r="49" spans="1:1" x14ac:dyDescent="0.2">
      <c r="A49" s="20" t="s">
        <v>5</v>
      </c>
    </row>
    <row r="50" spans="1:1" ht="24" x14ac:dyDescent="0.2">
      <c r="A50" s="21" t="s">
        <v>6</v>
      </c>
    </row>
    <row r="51" spans="1:1" x14ac:dyDescent="0.2">
      <c r="A51" s="42" t="s">
        <v>75</v>
      </c>
    </row>
    <row r="52" spans="1:1" ht="24" x14ac:dyDescent="0.2">
      <c r="A52" s="66" t="s">
        <v>142</v>
      </c>
    </row>
    <row r="55" spans="1:1" ht="25.5" x14ac:dyDescent="0.2">
      <c r="A55" s="67" t="s">
        <v>189</v>
      </c>
    </row>
    <row r="56" spans="1:1" ht="38.25" x14ac:dyDescent="0.2">
      <c r="A56" s="166" t="s">
        <v>181</v>
      </c>
    </row>
    <row r="57" spans="1:1" ht="51" x14ac:dyDescent="0.2">
      <c r="A57" s="166" t="s">
        <v>182</v>
      </c>
    </row>
    <row r="58" spans="1:1" ht="25.5" x14ac:dyDescent="0.2">
      <c r="A58" s="166" t="s">
        <v>186</v>
      </c>
    </row>
    <row r="59" spans="1:1" ht="38.25" x14ac:dyDescent="0.2">
      <c r="A59" s="166" t="s">
        <v>183</v>
      </c>
    </row>
    <row r="60" spans="1:1" ht="25.5" x14ac:dyDescent="0.2">
      <c r="A60" s="166" t="s">
        <v>184</v>
      </c>
    </row>
    <row r="61" spans="1:1" ht="12.75" x14ac:dyDescent="0.2">
      <c r="A61" s="166" t="s">
        <v>185</v>
      </c>
    </row>
    <row r="62" spans="1:1" x14ac:dyDescent="0.2">
      <c r="A62" s="69"/>
    </row>
    <row r="63" spans="1:1" ht="31.5" x14ac:dyDescent="0.2">
      <c r="A63" s="70" t="s">
        <v>42</v>
      </c>
    </row>
    <row r="64" spans="1:1" ht="21" x14ac:dyDescent="0.2">
      <c r="A64" s="71" t="s">
        <v>43</v>
      </c>
    </row>
    <row r="65" spans="1:1" ht="42.75" x14ac:dyDescent="0.2">
      <c r="A65" s="72" t="s">
        <v>44</v>
      </c>
    </row>
    <row r="66" spans="1:1" ht="21" x14ac:dyDescent="0.2">
      <c r="A66" s="73" t="s">
        <v>45</v>
      </c>
    </row>
    <row r="67" spans="1:1" x14ac:dyDescent="0.2">
      <c r="A67" s="74"/>
    </row>
    <row r="68" spans="1:1" x14ac:dyDescent="0.2">
      <c r="A68" s="75" t="s">
        <v>8</v>
      </c>
    </row>
    <row r="69" spans="1:1" ht="24" x14ac:dyDescent="0.2">
      <c r="A69" s="62" t="s">
        <v>46</v>
      </c>
    </row>
    <row r="70" spans="1:1" ht="24" x14ac:dyDescent="0.2">
      <c r="A70" s="62" t="s">
        <v>47</v>
      </c>
    </row>
    <row r="71" spans="1:1" ht="12.75" x14ac:dyDescent="0.2">
      <c r="A71" s="114"/>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row r="80" spans="1:1" ht="12.75" x14ac:dyDescent="0.2">
      <c r="A80"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19" width="9.42578125" style="1" bestFit="1" customWidth="1"/>
    <col min="20" max="16384" width="8.5703125" style="1"/>
  </cols>
  <sheetData>
    <row r="1" spans="1:19" ht="11.45" customHeight="1" x14ac:dyDescent="0.2">
      <c r="A1" s="9" t="s">
        <v>187</v>
      </c>
    </row>
    <row r="2" spans="1:19" ht="11.45" customHeight="1" x14ac:dyDescent="0.2">
      <c r="A2" s="19"/>
    </row>
    <row r="3" spans="1:19" ht="11.45" customHeight="1" x14ac:dyDescent="0.2">
      <c r="A3" s="76" t="s">
        <v>188</v>
      </c>
    </row>
    <row r="4" spans="1:19" ht="11.25" customHeight="1" x14ac:dyDescent="0.2">
      <c r="A4" s="51" t="s">
        <v>1</v>
      </c>
    </row>
    <row r="5" spans="1:19"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row>
    <row r="6" spans="1:19"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row>
    <row r="7" spans="1:19" ht="11.45" customHeight="1" x14ac:dyDescent="0.2">
      <c r="A7" s="11" t="s">
        <v>11</v>
      </c>
      <c r="B7" s="118"/>
      <c r="C7" s="118"/>
      <c r="D7" s="118"/>
      <c r="E7" s="118"/>
      <c r="F7" s="118"/>
      <c r="G7" s="118"/>
      <c r="H7" s="118"/>
      <c r="I7" s="118"/>
      <c r="J7" s="118"/>
      <c r="K7" s="118"/>
      <c r="L7" s="118"/>
      <c r="M7" s="118"/>
      <c r="N7" s="118"/>
      <c r="O7" s="118"/>
      <c r="P7" s="118"/>
      <c r="Q7" s="118"/>
      <c r="R7" s="118"/>
      <c r="S7" s="118"/>
    </row>
    <row r="8" spans="1:19" ht="11.45" customHeight="1" x14ac:dyDescent="0.2">
      <c r="A8" s="3">
        <v>1</v>
      </c>
      <c r="B8" s="142">
        <f>'C завтраками| Bed and breakfast'!B8*0.9</f>
        <v>6615</v>
      </c>
      <c r="C8" s="142">
        <f>'C завтраками| Bed and breakfast'!C8*0.9</f>
        <v>5895</v>
      </c>
      <c r="D8" s="142">
        <f>'C завтраками| Bed and breakfast'!D8*0.9</f>
        <v>5625</v>
      </c>
      <c r="E8" s="142">
        <f>'C завтраками| Bed and breakfast'!E8*0.9</f>
        <v>5175</v>
      </c>
      <c r="F8" s="142">
        <f>'C завтраками| Bed and breakfast'!F8*0.9</f>
        <v>7335</v>
      </c>
      <c r="G8" s="142">
        <f>'C завтраками| Bed and breakfast'!G8*0.9</f>
        <v>8055</v>
      </c>
      <c r="H8" s="142">
        <f>'C завтраками| Bed and breakfast'!H8*0.9</f>
        <v>6615</v>
      </c>
      <c r="I8" s="142">
        <f>'C завтраками| Bed and breakfast'!I8*0.9</f>
        <v>7335</v>
      </c>
      <c r="J8" s="142">
        <f>'C завтраками| Bed and breakfast'!J8*0.9</f>
        <v>5895</v>
      </c>
      <c r="K8" s="142">
        <f>'C завтраками| Bed and breakfast'!K8*0.9</f>
        <v>6615</v>
      </c>
      <c r="L8" s="142">
        <f>'C завтраками| Bed and breakfast'!L8*0.9</f>
        <v>7335</v>
      </c>
      <c r="M8" s="142">
        <f>'C завтраками| Bed and breakfast'!M8*0.9</f>
        <v>6615</v>
      </c>
      <c r="N8" s="142">
        <f>'C завтраками| Bed and breakfast'!N8*0.9</f>
        <v>5175</v>
      </c>
      <c r="O8" s="142">
        <f>'C завтраками| Bed and breakfast'!O8*0.9</f>
        <v>5535</v>
      </c>
      <c r="P8" s="142">
        <f>'C завтраками| Bed and breakfast'!P8*0.9</f>
        <v>5175</v>
      </c>
      <c r="Q8" s="142">
        <f>'C завтраками| Bed and breakfast'!Q8*0.9</f>
        <v>5535</v>
      </c>
      <c r="R8" s="142">
        <f>'C завтраками| Bed and breakfast'!R8*0.9</f>
        <v>5175</v>
      </c>
      <c r="S8" s="142">
        <f>'C завтраками| Bed and breakfast'!S8*0.9</f>
        <v>5535</v>
      </c>
    </row>
    <row r="9" spans="1:19" ht="11.45" customHeight="1" x14ac:dyDescent="0.2">
      <c r="A9" s="3">
        <v>2</v>
      </c>
      <c r="B9" s="142">
        <f>'C завтраками| Bed and breakfast'!B9*0.9</f>
        <v>7740</v>
      </c>
      <c r="C9" s="142">
        <f>'C завтраками| Bed and breakfast'!C9*0.9</f>
        <v>7020</v>
      </c>
      <c r="D9" s="142">
        <f>'C завтраками| Bed and breakfast'!D9*0.9</f>
        <v>6750</v>
      </c>
      <c r="E9" s="142">
        <f>'C завтраками| Bed and breakfast'!E9*0.9</f>
        <v>6300</v>
      </c>
      <c r="F9" s="142">
        <f>'C завтраками| Bed and breakfast'!F9*0.9</f>
        <v>8460</v>
      </c>
      <c r="G9" s="142">
        <f>'C завтраками| Bed and breakfast'!G9*0.9</f>
        <v>9180</v>
      </c>
      <c r="H9" s="142">
        <f>'C завтраками| Bed and breakfast'!H9*0.9</f>
        <v>7740</v>
      </c>
      <c r="I9" s="142">
        <f>'C завтраками| Bed and breakfast'!I9*0.9</f>
        <v>8460</v>
      </c>
      <c r="J9" s="142">
        <f>'C завтраками| Bed and breakfast'!J9*0.9</f>
        <v>7020</v>
      </c>
      <c r="K9" s="142">
        <f>'C завтраками| Bed and breakfast'!K9*0.9</f>
        <v>7740</v>
      </c>
      <c r="L9" s="142">
        <f>'C завтраками| Bed and breakfast'!L9*0.9</f>
        <v>8460</v>
      </c>
      <c r="M9" s="142">
        <f>'C завтраками| Bed and breakfast'!M9*0.9</f>
        <v>7740</v>
      </c>
      <c r="N9" s="142">
        <f>'C завтраками| Bed and breakfast'!N9*0.9</f>
        <v>6300</v>
      </c>
      <c r="O9" s="142">
        <f>'C завтраками| Bed and breakfast'!O9*0.9</f>
        <v>6660</v>
      </c>
      <c r="P9" s="142">
        <f>'C завтраками| Bed and breakfast'!P9*0.9</f>
        <v>6300</v>
      </c>
      <c r="Q9" s="142">
        <f>'C завтраками| Bed and breakfast'!Q9*0.9</f>
        <v>6660</v>
      </c>
      <c r="R9" s="142">
        <f>'C завтраками| Bed and breakfast'!R9*0.9</f>
        <v>6300</v>
      </c>
      <c r="S9" s="142">
        <f>'C завтраками| Bed and breakfast'!S9*0.9</f>
        <v>6660</v>
      </c>
    </row>
    <row r="10" spans="1:19" ht="11.45" customHeight="1" x14ac:dyDescent="0.2">
      <c r="A10" s="120" t="s">
        <v>107</v>
      </c>
      <c r="B10" s="142"/>
      <c r="C10" s="142"/>
      <c r="D10" s="142"/>
      <c r="E10" s="142"/>
      <c r="F10" s="142"/>
      <c r="G10" s="142"/>
      <c r="H10" s="142"/>
      <c r="I10" s="142"/>
      <c r="J10" s="142"/>
      <c r="K10" s="142"/>
      <c r="L10" s="142"/>
      <c r="M10" s="142"/>
      <c r="N10" s="142"/>
      <c r="O10" s="142"/>
      <c r="P10" s="142"/>
      <c r="Q10" s="142"/>
      <c r="R10" s="142"/>
      <c r="S10" s="142"/>
    </row>
    <row r="11" spans="1:19" ht="11.45" customHeight="1" x14ac:dyDescent="0.2">
      <c r="A11" s="3">
        <v>1</v>
      </c>
      <c r="B11" s="142">
        <f>'C завтраками| Bed and breakfast'!B11*0.9</f>
        <v>7515</v>
      </c>
      <c r="C11" s="142">
        <f>'C завтраками| Bed and breakfast'!C11*0.9</f>
        <v>6795</v>
      </c>
      <c r="D11" s="142">
        <f>'C завтраками| Bed and breakfast'!D11*0.9</f>
        <v>6525</v>
      </c>
      <c r="E11" s="142">
        <f>'C завтраками| Bed and breakfast'!E11*0.9</f>
        <v>6075</v>
      </c>
      <c r="F11" s="142">
        <f>'C завтраками| Bed and breakfast'!F11*0.9</f>
        <v>8235</v>
      </c>
      <c r="G11" s="142">
        <f>'C завтраками| Bed and breakfast'!G11*0.9</f>
        <v>8955</v>
      </c>
      <c r="H11" s="142">
        <f>'C завтраками| Bed and breakfast'!H11*0.9</f>
        <v>7515</v>
      </c>
      <c r="I11" s="142">
        <f>'C завтраками| Bed and breakfast'!I11*0.9</f>
        <v>8235</v>
      </c>
      <c r="J11" s="142">
        <f>'C завтраками| Bed and breakfast'!J11*0.9</f>
        <v>6795</v>
      </c>
      <c r="K11" s="142">
        <f>'C завтраками| Bed and breakfast'!K11*0.9</f>
        <v>7515</v>
      </c>
      <c r="L11" s="142">
        <f>'C завтраками| Bed and breakfast'!L11*0.9</f>
        <v>8235</v>
      </c>
      <c r="M11" s="142">
        <f>'C завтраками| Bed and breakfast'!M11*0.9</f>
        <v>7515</v>
      </c>
      <c r="N11" s="142">
        <f>'C завтраками| Bed and breakfast'!N11*0.9</f>
        <v>6075</v>
      </c>
      <c r="O11" s="142">
        <f>'C завтраками| Bed and breakfast'!O11*0.9</f>
        <v>6435</v>
      </c>
      <c r="P11" s="142">
        <f>'C завтраками| Bed and breakfast'!P11*0.9</f>
        <v>6075</v>
      </c>
      <c r="Q11" s="142">
        <f>'C завтраками| Bed and breakfast'!Q11*0.9</f>
        <v>6435</v>
      </c>
      <c r="R11" s="142">
        <f>'C завтраками| Bed and breakfast'!R11*0.9</f>
        <v>6075</v>
      </c>
      <c r="S11" s="142">
        <f>'C завтраками| Bed and breakfast'!S11*0.9</f>
        <v>6435</v>
      </c>
    </row>
    <row r="12" spans="1:19" ht="11.45" customHeight="1" x14ac:dyDescent="0.2">
      <c r="A12" s="3">
        <v>2</v>
      </c>
      <c r="B12" s="142">
        <f>'C завтраками| Bed and breakfast'!B12*0.9</f>
        <v>8640</v>
      </c>
      <c r="C12" s="142">
        <f>'C завтраками| Bed and breakfast'!C12*0.9</f>
        <v>7920</v>
      </c>
      <c r="D12" s="142">
        <f>'C завтраками| Bed and breakfast'!D12*0.9</f>
        <v>7650</v>
      </c>
      <c r="E12" s="142">
        <f>'C завтраками| Bed and breakfast'!E12*0.9</f>
        <v>7200</v>
      </c>
      <c r="F12" s="142">
        <f>'C завтраками| Bed and breakfast'!F12*0.9</f>
        <v>9360</v>
      </c>
      <c r="G12" s="142">
        <f>'C завтраками| Bed and breakfast'!G12*0.9</f>
        <v>10080</v>
      </c>
      <c r="H12" s="142">
        <f>'C завтраками| Bed and breakfast'!H12*0.9</f>
        <v>8640</v>
      </c>
      <c r="I12" s="142">
        <f>'C завтраками| Bed and breakfast'!I12*0.9</f>
        <v>9360</v>
      </c>
      <c r="J12" s="142">
        <f>'C завтраками| Bed and breakfast'!J12*0.9</f>
        <v>7920</v>
      </c>
      <c r="K12" s="142">
        <f>'C завтраками| Bed and breakfast'!K12*0.9</f>
        <v>8640</v>
      </c>
      <c r="L12" s="142">
        <f>'C завтраками| Bed and breakfast'!L12*0.9</f>
        <v>9360</v>
      </c>
      <c r="M12" s="142">
        <f>'C завтраками| Bed and breakfast'!M12*0.9</f>
        <v>8640</v>
      </c>
      <c r="N12" s="142">
        <f>'C завтраками| Bed and breakfast'!N12*0.9</f>
        <v>7200</v>
      </c>
      <c r="O12" s="142">
        <f>'C завтраками| Bed and breakfast'!O12*0.9</f>
        <v>7560</v>
      </c>
      <c r="P12" s="142">
        <f>'C завтраками| Bed and breakfast'!P12*0.9</f>
        <v>7200</v>
      </c>
      <c r="Q12" s="142">
        <f>'C завтраками| Bed and breakfast'!Q12*0.9</f>
        <v>7560</v>
      </c>
      <c r="R12" s="142">
        <f>'C завтраками| Bed and breakfast'!R12*0.9</f>
        <v>7200</v>
      </c>
      <c r="S12" s="142">
        <f>'C завтраками| Bed and breakfast'!S12*0.9</f>
        <v>7560</v>
      </c>
    </row>
    <row r="13" spans="1:19" ht="11.45" customHeight="1" x14ac:dyDescent="0.2">
      <c r="A13" s="120" t="s">
        <v>86</v>
      </c>
      <c r="B13" s="142"/>
      <c r="C13" s="142"/>
      <c r="D13" s="142"/>
      <c r="E13" s="142"/>
      <c r="F13" s="142"/>
      <c r="G13" s="142"/>
      <c r="H13" s="142"/>
      <c r="I13" s="142"/>
      <c r="J13" s="142"/>
      <c r="K13" s="142"/>
      <c r="L13" s="142"/>
      <c r="M13" s="142"/>
      <c r="N13" s="142"/>
      <c r="O13" s="142"/>
      <c r="P13" s="142"/>
      <c r="Q13" s="142"/>
      <c r="R13" s="142"/>
      <c r="S13" s="142"/>
    </row>
    <row r="14" spans="1:19" ht="11.45" customHeight="1" x14ac:dyDescent="0.2">
      <c r="A14" s="3">
        <v>1</v>
      </c>
      <c r="B14" s="142">
        <f>'C завтраками| Bed and breakfast'!B14*0.9</f>
        <v>8865</v>
      </c>
      <c r="C14" s="142">
        <f>'C завтраками| Bed and breakfast'!C14*0.9</f>
        <v>8145</v>
      </c>
      <c r="D14" s="142">
        <f>'C завтраками| Bed and breakfast'!D14*0.9</f>
        <v>7875</v>
      </c>
      <c r="E14" s="142">
        <f>'C завтраками| Bed and breakfast'!E14*0.9</f>
        <v>7425</v>
      </c>
      <c r="F14" s="142">
        <f>'C завтраками| Bed and breakfast'!F14*0.9</f>
        <v>9585</v>
      </c>
      <c r="G14" s="142">
        <f>'C завтраками| Bed and breakfast'!G14*0.9</f>
        <v>10305</v>
      </c>
      <c r="H14" s="142">
        <f>'C завтраками| Bed and breakfast'!H14*0.9</f>
        <v>8865</v>
      </c>
      <c r="I14" s="142">
        <f>'C завтраками| Bed and breakfast'!I14*0.9</f>
        <v>9585</v>
      </c>
      <c r="J14" s="142">
        <f>'C завтраками| Bed and breakfast'!J14*0.9</f>
        <v>8145</v>
      </c>
      <c r="K14" s="142">
        <f>'C завтраками| Bed and breakfast'!K14*0.9</f>
        <v>8865</v>
      </c>
      <c r="L14" s="142">
        <f>'C завтраками| Bed and breakfast'!L14*0.9</f>
        <v>9585</v>
      </c>
      <c r="M14" s="142">
        <f>'C завтраками| Bed and breakfast'!M14*0.9</f>
        <v>8865</v>
      </c>
      <c r="N14" s="142">
        <f>'C завтраками| Bed and breakfast'!N14*0.9</f>
        <v>7425</v>
      </c>
      <c r="O14" s="142">
        <f>'C завтраками| Bed and breakfast'!O14*0.9</f>
        <v>7785</v>
      </c>
      <c r="P14" s="142">
        <f>'C завтраками| Bed and breakfast'!P14*0.9</f>
        <v>7425</v>
      </c>
      <c r="Q14" s="142">
        <f>'C завтраками| Bed and breakfast'!Q14*0.9</f>
        <v>7785</v>
      </c>
      <c r="R14" s="142">
        <f>'C завтраками| Bed and breakfast'!R14*0.9</f>
        <v>7425</v>
      </c>
      <c r="S14" s="142">
        <f>'C завтраками| Bed and breakfast'!S14*0.9</f>
        <v>7785</v>
      </c>
    </row>
    <row r="15" spans="1:19" ht="11.45" customHeight="1" x14ac:dyDescent="0.2">
      <c r="A15" s="3">
        <v>2</v>
      </c>
      <c r="B15" s="142">
        <f>'C завтраками| Bed and breakfast'!B15*0.9</f>
        <v>9990</v>
      </c>
      <c r="C15" s="142">
        <f>'C завтраками| Bed and breakfast'!C15*0.9</f>
        <v>9270</v>
      </c>
      <c r="D15" s="142">
        <f>'C завтраками| Bed and breakfast'!D15*0.9</f>
        <v>9000</v>
      </c>
      <c r="E15" s="142">
        <f>'C завтраками| Bed and breakfast'!E15*0.9</f>
        <v>8550</v>
      </c>
      <c r="F15" s="142">
        <f>'C завтраками| Bed and breakfast'!F15*0.9</f>
        <v>10710</v>
      </c>
      <c r="G15" s="142">
        <f>'C завтраками| Bed and breakfast'!G15*0.9</f>
        <v>11430</v>
      </c>
      <c r="H15" s="142">
        <f>'C завтраками| Bed and breakfast'!H15*0.9</f>
        <v>9990</v>
      </c>
      <c r="I15" s="142">
        <f>'C завтраками| Bed and breakfast'!I15*0.9</f>
        <v>10710</v>
      </c>
      <c r="J15" s="142">
        <f>'C завтраками| Bed and breakfast'!J15*0.9</f>
        <v>9270</v>
      </c>
      <c r="K15" s="142">
        <f>'C завтраками| Bed and breakfast'!K15*0.9</f>
        <v>9990</v>
      </c>
      <c r="L15" s="142">
        <f>'C завтраками| Bed and breakfast'!L15*0.9</f>
        <v>10710</v>
      </c>
      <c r="M15" s="142">
        <f>'C завтраками| Bed and breakfast'!M15*0.9</f>
        <v>9990</v>
      </c>
      <c r="N15" s="142">
        <f>'C завтраками| Bed and breakfast'!N15*0.9</f>
        <v>8550</v>
      </c>
      <c r="O15" s="142">
        <f>'C завтраками| Bed and breakfast'!O15*0.9</f>
        <v>8910</v>
      </c>
      <c r="P15" s="142">
        <f>'C завтраками| Bed and breakfast'!P15*0.9</f>
        <v>8550</v>
      </c>
      <c r="Q15" s="142">
        <f>'C завтраками| Bed and breakfast'!Q15*0.9</f>
        <v>8910</v>
      </c>
      <c r="R15" s="142">
        <f>'C завтраками| Bed and breakfast'!R15*0.9</f>
        <v>8550</v>
      </c>
      <c r="S15" s="142">
        <f>'C завтраками| Bed and breakfast'!S15*0.9</f>
        <v>8910</v>
      </c>
    </row>
    <row r="16" spans="1:19" ht="11.45" customHeight="1" x14ac:dyDescent="0.2">
      <c r="A16" s="122" t="s">
        <v>91</v>
      </c>
      <c r="B16" s="142"/>
      <c r="C16" s="142"/>
      <c r="D16" s="142"/>
      <c r="E16" s="142"/>
      <c r="F16" s="142"/>
      <c r="G16" s="142"/>
      <c r="H16" s="142"/>
      <c r="I16" s="142"/>
      <c r="J16" s="142"/>
      <c r="K16" s="142"/>
      <c r="L16" s="142"/>
      <c r="M16" s="142"/>
      <c r="N16" s="142"/>
      <c r="O16" s="142"/>
      <c r="P16" s="142"/>
      <c r="Q16" s="142"/>
      <c r="R16" s="142"/>
      <c r="S16" s="142"/>
    </row>
    <row r="17" spans="1:19" ht="11.45" customHeight="1" x14ac:dyDescent="0.2">
      <c r="A17" s="3">
        <v>1</v>
      </c>
      <c r="B17" s="142">
        <f>'C завтраками| Bed and breakfast'!B17*0.9</f>
        <v>9765</v>
      </c>
      <c r="C17" s="142">
        <f>'C завтраками| Bed and breakfast'!C17*0.9</f>
        <v>9045</v>
      </c>
      <c r="D17" s="142">
        <f>'C завтраками| Bed and breakfast'!D17*0.9</f>
        <v>8775</v>
      </c>
      <c r="E17" s="142">
        <f>'C завтраками| Bed and breakfast'!E17*0.9</f>
        <v>8325</v>
      </c>
      <c r="F17" s="142">
        <f>'C завтраками| Bed and breakfast'!F17*0.9</f>
        <v>10485</v>
      </c>
      <c r="G17" s="142">
        <f>'C завтраками| Bed and breakfast'!G17*0.9</f>
        <v>11205</v>
      </c>
      <c r="H17" s="142">
        <f>'C завтраками| Bed and breakfast'!H17*0.9</f>
        <v>9765</v>
      </c>
      <c r="I17" s="142">
        <f>'C завтраками| Bed and breakfast'!I17*0.9</f>
        <v>10485</v>
      </c>
      <c r="J17" s="142">
        <f>'C завтраками| Bed and breakfast'!J17*0.9</f>
        <v>9045</v>
      </c>
      <c r="K17" s="142">
        <f>'C завтраками| Bed and breakfast'!K17*0.9</f>
        <v>9765</v>
      </c>
      <c r="L17" s="142">
        <f>'C завтраками| Bed and breakfast'!L17*0.9</f>
        <v>10485</v>
      </c>
      <c r="M17" s="142">
        <f>'C завтраками| Bed and breakfast'!M17*0.9</f>
        <v>9765</v>
      </c>
      <c r="N17" s="142">
        <f>'C завтраками| Bed and breakfast'!N17*0.9</f>
        <v>8325</v>
      </c>
      <c r="O17" s="142">
        <f>'C завтраками| Bed and breakfast'!O17*0.9</f>
        <v>8685</v>
      </c>
      <c r="P17" s="142">
        <f>'C завтраками| Bed and breakfast'!P17*0.9</f>
        <v>8325</v>
      </c>
      <c r="Q17" s="142">
        <f>'C завтраками| Bed and breakfast'!Q17*0.9</f>
        <v>8685</v>
      </c>
      <c r="R17" s="142">
        <f>'C завтраками| Bed and breakfast'!R17*0.9</f>
        <v>8325</v>
      </c>
      <c r="S17" s="142">
        <f>'C завтраками| Bed and breakfast'!S17*0.9</f>
        <v>8685</v>
      </c>
    </row>
    <row r="18" spans="1:19" ht="11.45" customHeight="1" x14ac:dyDescent="0.2">
      <c r="A18" s="3">
        <v>2</v>
      </c>
      <c r="B18" s="142">
        <f>'C завтраками| Bed and breakfast'!B18*0.9</f>
        <v>10890</v>
      </c>
      <c r="C18" s="142">
        <f>'C завтраками| Bed and breakfast'!C18*0.9</f>
        <v>10170</v>
      </c>
      <c r="D18" s="142">
        <f>'C завтраками| Bed and breakfast'!D18*0.9</f>
        <v>9900</v>
      </c>
      <c r="E18" s="142">
        <f>'C завтраками| Bed and breakfast'!E18*0.9</f>
        <v>9450</v>
      </c>
      <c r="F18" s="142">
        <f>'C завтраками| Bed and breakfast'!F18*0.9</f>
        <v>11610</v>
      </c>
      <c r="G18" s="142">
        <f>'C завтраками| Bed and breakfast'!G18*0.9</f>
        <v>12330</v>
      </c>
      <c r="H18" s="142">
        <f>'C завтраками| Bed and breakfast'!H18*0.9</f>
        <v>10890</v>
      </c>
      <c r="I18" s="142">
        <f>'C завтраками| Bed and breakfast'!I18*0.9</f>
        <v>11610</v>
      </c>
      <c r="J18" s="142">
        <f>'C завтраками| Bed and breakfast'!J18*0.9</f>
        <v>10170</v>
      </c>
      <c r="K18" s="142">
        <f>'C завтраками| Bed and breakfast'!K18*0.9</f>
        <v>10890</v>
      </c>
      <c r="L18" s="142">
        <f>'C завтраками| Bed and breakfast'!L18*0.9</f>
        <v>11610</v>
      </c>
      <c r="M18" s="142">
        <f>'C завтраками| Bed and breakfast'!M18*0.9</f>
        <v>10890</v>
      </c>
      <c r="N18" s="142">
        <f>'C завтраками| Bed and breakfast'!N18*0.9</f>
        <v>9450</v>
      </c>
      <c r="O18" s="142">
        <f>'C завтраками| Bed and breakfast'!O18*0.9</f>
        <v>9810</v>
      </c>
      <c r="P18" s="142">
        <f>'C завтраками| Bed and breakfast'!P18*0.9</f>
        <v>9450</v>
      </c>
      <c r="Q18" s="142">
        <f>'C завтраками| Bed and breakfast'!Q18*0.9</f>
        <v>9810</v>
      </c>
      <c r="R18" s="142">
        <f>'C завтраками| Bed and breakfast'!R18*0.9</f>
        <v>9450</v>
      </c>
      <c r="S18" s="142">
        <f>'C завтраками| Bed and breakfast'!S18*0.9</f>
        <v>9810</v>
      </c>
    </row>
    <row r="19" spans="1:19"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row>
    <row r="20" spans="1:19" s="118" customFormat="1" ht="11.45" customHeight="1" x14ac:dyDescent="0.2">
      <c r="A20" s="121">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row>
    <row r="21" spans="1:19" s="118" customFormat="1" ht="11.45" customHeight="1" x14ac:dyDescent="0.2">
      <c r="A21" s="121">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row>
    <row r="22" spans="1:19" ht="11.45" customHeight="1" x14ac:dyDescent="0.2">
      <c r="A22" s="51" t="s">
        <v>24</v>
      </c>
      <c r="B22" s="143"/>
      <c r="C22" s="143"/>
      <c r="D22" s="143"/>
      <c r="E22" s="143"/>
      <c r="F22" s="143"/>
      <c r="G22" s="143"/>
      <c r="H22" s="143"/>
      <c r="I22" s="143"/>
      <c r="J22" s="143"/>
      <c r="K22" s="143"/>
      <c r="L22" s="143"/>
      <c r="M22" s="143"/>
      <c r="N22" s="143"/>
      <c r="O22" s="143"/>
      <c r="P22" s="143"/>
      <c r="Q22" s="143"/>
      <c r="R22" s="143"/>
      <c r="S22" s="143"/>
    </row>
    <row r="23" spans="1:19" ht="24.6" customHeight="1" x14ac:dyDescent="0.2">
      <c r="A23" s="8" t="s">
        <v>0</v>
      </c>
      <c r="B23" s="129">
        <f t="shared" ref="B23:S23" si="0">B5</f>
        <v>45399</v>
      </c>
      <c r="C23" s="129">
        <f t="shared" si="0"/>
        <v>45401</v>
      </c>
      <c r="D23" s="129">
        <f t="shared" si="0"/>
        <v>45402</v>
      </c>
      <c r="E23" s="129">
        <f t="shared" si="0"/>
        <v>45403</v>
      </c>
      <c r="F23" s="129">
        <f t="shared" si="0"/>
        <v>45407</v>
      </c>
      <c r="G23" s="129">
        <f t="shared" si="0"/>
        <v>45409</v>
      </c>
      <c r="H23" s="129">
        <f t="shared" si="0"/>
        <v>45411</v>
      </c>
      <c r="I23" s="129">
        <f t="shared" si="0"/>
        <v>45413</v>
      </c>
      <c r="J23" s="129">
        <f t="shared" si="0"/>
        <v>45417</v>
      </c>
      <c r="K23" s="129">
        <f t="shared" si="0"/>
        <v>45421</v>
      </c>
      <c r="L23" s="129">
        <f t="shared" si="0"/>
        <v>45422</v>
      </c>
      <c r="M23" s="129">
        <f t="shared" si="0"/>
        <v>45423</v>
      </c>
      <c r="N23" s="46">
        <f t="shared" si="0"/>
        <v>45424</v>
      </c>
      <c r="O23" s="129">
        <f t="shared" si="0"/>
        <v>45429</v>
      </c>
      <c r="P23" s="129">
        <f t="shared" si="0"/>
        <v>45431</v>
      </c>
      <c r="Q23" s="129">
        <f t="shared" si="0"/>
        <v>45436</v>
      </c>
      <c r="R23" s="129">
        <f t="shared" si="0"/>
        <v>45438</v>
      </c>
      <c r="S23" s="129">
        <f t="shared" si="0"/>
        <v>45439</v>
      </c>
    </row>
    <row r="24" spans="1:19" ht="24.6" customHeight="1" x14ac:dyDescent="0.2">
      <c r="A24" s="37"/>
      <c r="B24" s="129">
        <f t="shared" ref="B24:S24" si="1">B6</f>
        <v>45400</v>
      </c>
      <c r="C24" s="129">
        <f t="shared" si="1"/>
        <v>45401</v>
      </c>
      <c r="D24" s="129">
        <f t="shared" si="1"/>
        <v>45402</v>
      </c>
      <c r="E24" s="129">
        <f t="shared" si="1"/>
        <v>45406</v>
      </c>
      <c r="F24" s="129">
        <f t="shared" si="1"/>
        <v>45408</v>
      </c>
      <c r="G24" s="129">
        <f t="shared" si="1"/>
        <v>45410</v>
      </c>
      <c r="H24" s="129">
        <f t="shared" si="1"/>
        <v>45412</v>
      </c>
      <c r="I24" s="129">
        <f t="shared" si="1"/>
        <v>45416</v>
      </c>
      <c r="J24" s="129">
        <f t="shared" si="1"/>
        <v>45420</v>
      </c>
      <c r="K24" s="129">
        <f t="shared" si="1"/>
        <v>45421</v>
      </c>
      <c r="L24" s="129">
        <f t="shared" si="1"/>
        <v>45422</v>
      </c>
      <c r="M24" s="129">
        <f t="shared" si="1"/>
        <v>45423</v>
      </c>
      <c r="N24" s="46">
        <f t="shared" si="1"/>
        <v>45428</v>
      </c>
      <c r="O24" s="129">
        <f t="shared" si="1"/>
        <v>45430</v>
      </c>
      <c r="P24" s="129">
        <f t="shared" si="1"/>
        <v>45435</v>
      </c>
      <c r="Q24" s="129">
        <f t="shared" si="1"/>
        <v>45437</v>
      </c>
      <c r="R24" s="129">
        <f t="shared" si="1"/>
        <v>45438</v>
      </c>
      <c r="S24" s="129">
        <f t="shared" si="1"/>
        <v>45442</v>
      </c>
    </row>
    <row r="25" spans="1:19" ht="11.45" customHeight="1" x14ac:dyDescent="0.2">
      <c r="A25" s="11" t="s">
        <v>11</v>
      </c>
      <c r="B25" s="118"/>
      <c r="C25" s="118"/>
      <c r="D25" s="118"/>
      <c r="E25" s="118"/>
      <c r="F25" s="118"/>
      <c r="G25" s="118"/>
      <c r="H25" s="118"/>
      <c r="I25" s="118"/>
      <c r="J25" s="118"/>
      <c r="K25" s="118"/>
      <c r="L25" s="118"/>
      <c r="M25" s="118"/>
      <c r="N25" s="118"/>
      <c r="O25" s="118"/>
      <c r="P25" s="118"/>
      <c r="Q25" s="118"/>
      <c r="R25" s="118"/>
      <c r="S25" s="118"/>
    </row>
    <row r="26" spans="1:19" ht="11.45" customHeight="1" x14ac:dyDescent="0.2">
      <c r="A26" s="3">
        <v>1</v>
      </c>
      <c r="B26" s="142">
        <f t="shared" ref="B26:S26" si="2">B8*0.87</f>
        <v>5755.05</v>
      </c>
      <c r="C26" s="142">
        <f t="shared" si="2"/>
        <v>5128.6499999999996</v>
      </c>
      <c r="D26" s="142">
        <f t="shared" si="2"/>
        <v>4893.75</v>
      </c>
      <c r="E26" s="142">
        <f t="shared" si="2"/>
        <v>4502.25</v>
      </c>
      <c r="F26" s="142">
        <f t="shared" si="2"/>
        <v>6381.45</v>
      </c>
      <c r="G26" s="142">
        <f t="shared" si="2"/>
        <v>7007.85</v>
      </c>
      <c r="H26" s="142">
        <f t="shared" si="2"/>
        <v>5755.05</v>
      </c>
      <c r="I26" s="142">
        <f t="shared" si="2"/>
        <v>6381.45</v>
      </c>
      <c r="J26" s="142">
        <f t="shared" si="2"/>
        <v>5128.6499999999996</v>
      </c>
      <c r="K26" s="142">
        <f t="shared" si="2"/>
        <v>5755.05</v>
      </c>
      <c r="L26" s="142">
        <f t="shared" si="2"/>
        <v>6381.45</v>
      </c>
      <c r="M26" s="142">
        <f t="shared" si="2"/>
        <v>5755.05</v>
      </c>
      <c r="N26" s="142">
        <f t="shared" si="2"/>
        <v>4502.25</v>
      </c>
      <c r="O26" s="142">
        <f t="shared" si="2"/>
        <v>4815.45</v>
      </c>
      <c r="P26" s="142">
        <f t="shared" si="2"/>
        <v>4502.25</v>
      </c>
      <c r="Q26" s="142">
        <f t="shared" si="2"/>
        <v>4815.45</v>
      </c>
      <c r="R26" s="142">
        <f t="shared" si="2"/>
        <v>4502.25</v>
      </c>
      <c r="S26" s="142">
        <f t="shared" si="2"/>
        <v>4815.45</v>
      </c>
    </row>
    <row r="27" spans="1:19" ht="11.45" customHeight="1" x14ac:dyDescent="0.2">
      <c r="A27" s="3">
        <v>2</v>
      </c>
      <c r="B27" s="142">
        <f t="shared" ref="B27:S27" si="3">B9*0.87</f>
        <v>6733.8</v>
      </c>
      <c r="C27" s="142">
        <f t="shared" si="3"/>
        <v>6107.4</v>
      </c>
      <c r="D27" s="142">
        <f t="shared" si="3"/>
        <v>5872.5</v>
      </c>
      <c r="E27" s="142">
        <f t="shared" si="3"/>
        <v>5481</v>
      </c>
      <c r="F27" s="142">
        <f t="shared" si="3"/>
        <v>7360.2</v>
      </c>
      <c r="G27" s="142">
        <f t="shared" si="3"/>
        <v>7986.6</v>
      </c>
      <c r="H27" s="142">
        <f t="shared" si="3"/>
        <v>6733.8</v>
      </c>
      <c r="I27" s="142">
        <f t="shared" si="3"/>
        <v>7360.2</v>
      </c>
      <c r="J27" s="142">
        <f t="shared" si="3"/>
        <v>6107.4</v>
      </c>
      <c r="K27" s="142">
        <f t="shared" si="3"/>
        <v>6733.8</v>
      </c>
      <c r="L27" s="142">
        <f t="shared" si="3"/>
        <v>7360.2</v>
      </c>
      <c r="M27" s="142">
        <f t="shared" si="3"/>
        <v>6733.8</v>
      </c>
      <c r="N27" s="142">
        <f t="shared" si="3"/>
        <v>5481</v>
      </c>
      <c r="O27" s="142">
        <f t="shared" si="3"/>
        <v>5794.2</v>
      </c>
      <c r="P27" s="142">
        <f t="shared" si="3"/>
        <v>5481</v>
      </c>
      <c r="Q27" s="142">
        <f t="shared" si="3"/>
        <v>5794.2</v>
      </c>
      <c r="R27" s="142">
        <f t="shared" si="3"/>
        <v>5481</v>
      </c>
      <c r="S27" s="142">
        <f t="shared" si="3"/>
        <v>5794.2</v>
      </c>
    </row>
    <row r="28" spans="1:19" ht="11.45" customHeight="1" x14ac:dyDescent="0.2">
      <c r="A28" s="120" t="s">
        <v>107</v>
      </c>
      <c r="B28" s="142"/>
      <c r="C28" s="142"/>
      <c r="D28" s="142"/>
      <c r="E28" s="142"/>
      <c r="F28" s="142"/>
      <c r="G28" s="142"/>
      <c r="H28" s="142"/>
      <c r="I28" s="142"/>
      <c r="J28" s="142"/>
      <c r="K28" s="142"/>
      <c r="L28" s="142"/>
      <c r="M28" s="142"/>
      <c r="N28" s="142"/>
      <c r="O28" s="142"/>
      <c r="P28" s="142"/>
      <c r="Q28" s="142"/>
      <c r="R28" s="142"/>
      <c r="S28" s="142"/>
    </row>
    <row r="29" spans="1:19" ht="11.45" customHeight="1" x14ac:dyDescent="0.2">
      <c r="A29" s="3">
        <v>1</v>
      </c>
      <c r="B29" s="142">
        <f t="shared" ref="B29:S29" si="4">B11*0.87</f>
        <v>6538.05</v>
      </c>
      <c r="C29" s="142">
        <f t="shared" si="4"/>
        <v>5911.65</v>
      </c>
      <c r="D29" s="142">
        <f t="shared" si="4"/>
        <v>5676.75</v>
      </c>
      <c r="E29" s="142">
        <f t="shared" si="4"/>
        <v>5285.25</v>
      </c>
      <c r="F29" s="142">
        <f t="shared" si="4"/>
        <v>7164.45</v>
      </c>
      <c r="G29" s="142">
        <f t="shared" si="4"/>
        <v>7790.85</v>
      </c>
      <c r="H29" s="142">
        <f t="shared" si="4"/>
        <v>6538.05</v>
      </c>
      <c r="I29" s="142">
        <f t="shared" si="4"/>
        <v>7164.45</v>
      </c>
      <c r="J29" s="142">
        <f t="shared" si="4"/>
        <v>5911.65</v>
      </c>
      <c r="K29" s="142">
        <f t="shared" si="4"/>
        <v>6538.05</v>
      </c>
      <c r="L29" s="142">
        <f t="shared" si="4"/>
        <v>7164.45</v>
      </c>
      <c r="M29" s="142">
        <f t="shared" si="4"/>
        <v>6538.05</v>
      </c>
      <c r="N29" s="142">
        <f t="shared" si="4"/>
        <v>5285.25</v>
      </c>
      <c r="O29" s="142">
        <f t="shared" si="4"/>
        <v>5598.45</v>
      </c>
      <c r="P29" s="142">
        <f t="shared" si="4"/>
        <v>5285.25</v>
      </c>
      <c r="Q29" s="142">
        <f t="shared" si="4"/>
        <v>5598.45</v>
      </c>
      <c r="R29" s="142">
        <f t="shared" si="4"/>
        <v>5285.25</v>
      </c>
      <c r="S29" s="142">
        <f t="shared" si="4"/>
        <v>5598.45</v>
      </c>
    </row>
    <row r="30" spans="1:19" ht="11.45" customHeight="1" x14ac:dyDescent="0.2">
      <c r="A30" s="3">
        <v>2</v>
      </c>
      <c r="B30" s="142">
        <f t="shared" ref="B30:S30" si="5">B12*0.87</f>
        <v>7516.8</v>
      </c>
      <c r="C30" s="142">
        <f t="shared" si="5"/>
        <v>6890.4</v>
      </c>
      <c r="D30" s="142">
        <f t="shared" si="5"/>
        <v>6655.5</v>
      </c>
      <c r="E30" s="142">
        <f t="shared" si="5"/>
        <v>6264</v>
      </c>
      <c r="F30" s="142">
        <f t="shared" si="5"/>
        <v>8143.2</v>
      </c>
      <c r="G30" s="142">
        <f t="shared" si="5"/>
        <v>8769.6</v>
      </c>
      <c r="H30" s="142">
        <f t="shared" si="5"/>
        <v>7516.8</v>
      </c>
      <c r="I30" s="142">
        <f t="shared" si="5"/>
        <v>8143.2</v>
      </c>
      <c r="J30" s="142">
        <f t="shared" si="5"/>
        <v>6890.4</v>
      </c>
      <c r="K30" s="142">
        <f t="shared" si="5"/>
        <v>7516.8</v>
      </c>
      <c r="L30" s="142">
        <f t="shared" si="5"/>
        <v>8143.2</v>
      </c>
      <c r="M30" s="142">
        <f t="shared" si="5"/>
        <v>7516.8</v>
      </c>
      <c r="N30" s="142">
        <f t="shared" si="5"/>
        <v>6264</v>
      </c>
      <c r="O30" s="142">
        <f t="shared" si="5"/>
        <v>6577.2</v>
      </c>
      <c r="P30" s="142">
        <f t="shared" si="5"/>
        <v>6264</v>
      </c>
      <c r="Q30" s="142">
        <f t="shared" si="5"/>
        <v>6577.2</v>
      </c>
      <c r="R30" s="142">
        <f t="shared" si="5"/>
        <v>6264</v>
      </c>
      <c r="S30" s="142">
        <f t="shared" si="5"/>
        <v>6577.2</v>
      </c>
    </row>
    <row r="31" spans="1:19" ht="11.45" customHeight="1" x14ac:dyDescent="0.2">
      <c r="A31" s="120" t="s">
        <v>86</v>
      </c>
      <c r="B31" s="142"/>
      <c r="C31" s="142"/>
      <c r="D31" s="142"/>
      <c r="E31" s="142"/>
      <c r="F31" s="142"/>
      <c r="G31" s="142"/>
      <c r="H31" s="142"/>
      <c r="I31" s="142"/>
      <c r="J31" s="142"/>
      <c r="K31" s="142"/>
      <c r="L31" s="142"/>
      <c r="M31" s="142"/>
      <c r="N31" s="142"/>
      <c r="O31" s="142"/>
      <c r="P31" s="142"/>
      <c r="Q31" s="142"/>
      <c r="R31" s="142"/>
      <c r="S31" s="142"/>
    </row>
    <row r="32" spans="1:19" ht="11.45" customHeight="1" x14ac:dyDescent="0.2">
      <c r="A32" s="3">
        <v>1</v>
      </c>
      <c r="B32" s="29">
        <f t="shared" ref="B32:S32" si="6">B14*0.87</f>
        <v>7712.55</v>
      </c>
      <c r="C32" s="29">
        <f t="shared" si="6"/>
        <v>7086.15</v>
      </c>
      <c r="D32" s="29">
        <f t="shared" si="6"/>
        <v>6851.25</v>
      </c>
      <c r="E32" s="29">
        <f t="shared" si="6"/>
        <v>6459.75</v>
      </c>
      <c r="F32" s="29">
        <f t="shared" si="6"/>
        <v>8338.9500000000007</v>
      </c>
      <c r="G32" s="29">
        <f t="shared" si="6"/>
        <v>8965.35</v>
      </c>
      <c r="H32" s="29">
        <f t="shared" si="6"/>
        <v>7712.55</v>
      </c>
      <c r="I32" s="29">
        <f t="shared" si="6"/>
        <v>8338.9500000000007</v>
      </c>
      <c r="J32" s="29">
        <f t="shared" si="6"/>
        <v>7086.15</v>
      </c>
      <c r="K32" s="29">
        <f t="shared" si="6"/>
        <v>7712.55</v>
      </c>
      <c r="L32" s="29">
        <f t="shared" si="6"/>
        <v>8338.9500000000007</v>
      </c>
      <c r="M32" s="29">
        <f t="shared" si="6"/>
        <v>7712.55</v>
      </c>
      <c r="N32" s="29">
        <f t="shared" si="6"/>
        <v>6459.75</v>
      </c>
      <c r="O32" s="29">
        <f t="shared" si="6"/>
        <v>6772.95</v>
      </c>
      <c r="P32" s="29">
        <f t="shared" si="6"/>
        <v>6459.75</v>
      </c>
      <c r="Q32" s="29">
        <f t="shared" si="6"/>
        <v>6772.95</v>
      </c>
      <c r="R32" s="29">
        <f t="shared" si="6"/>
        <v>6459.75</v>
      </c>
      <c r="S32" s="29">
        <f t="shared" si="6"/>
        <v>6772.95</v>
      </c>
    </row>
    <row r="33" spans="1:19" ht="11.45" customHeight="1" x14ac:dyDescent="0.2">
      <c r="A33" s="3">
        <v>2</v>
      </c>
      <c r="B33" s="29">
        <f t="shared" ref="B33:S33" si="7">B15*0.87</f>
        <v>8691.2999999999993</v>
      </c>
      <c r="C33" s="29">
        <f t="shared" si="7"/>
        <v>8064.9</v>
      </c>
      <c r="D33" s="29">
        <f t="shared" si="7"/>
        <v>7830</v>
      </c>
      <c r="E33" s="29">
        <f t="shared" si="7"/>
        <v>7438.5</v>
      </c>
      <c r="F33" s="29">
        <f t="shared" si="7"/>
        <v>9317.7000000000007</v>
      </c>
      <c r="G33" s="29">
        <f t="shared" si="7"/>
        <v>9944.1</v>
      </c>
      <c r="H33" s="29">
        <f t="shared" si="7"/>
        <v>8691.2999999999993</v>
      </c>
      <c r="I33" s="29">
        <f t="shared" si="7"/>
        <v>9317.7000000000007</v>
      </c>
      <c r="J33" s="29">
        <f t="shared" si="7"/>
        <v>8064.9</v>
      </c>
      <c r="K33" s="29">
        <f t="shared" si="7"/>
        <v>8691.2999999999993</v>
      </c>
      <c r="L33" s="29">
        <f t="shared" si="7"/>
        <v>9317.7000000000007</v>
      </c>
      <c r="M33" s="29">
        <f t="shared" si="7"/>
        <v>8691.2999999999993</v>
      </c>
      <c r="N33" s="29">
        <f t="shared" si="7"/>
        <v>7438.5</v>
      </c>
      <c r="O33" s="29">
        <f t="shared" si="7"/>
        <v>7751.7</v>
      </c>
      <c r="P33" s="29">
        <f t="shared" si="7"/>
        <v>7438.5</v>
      </c>
      <c r="Q33" s="29">
        <f t="shared" si="7"/>
        <v>7751.7</v>
      </c>
      <c r="R33" s="29">
        <f t="shared" si="7"/>
        <v>7438.5</v>
      </c>
      <c r="S33" s="29">
        <f t="shared" si="7"/>
        <v>7751.7</v>
      </c>
    </row>
    <row r="34" spans="1:19" ht="11.45" customHeight="1" x14ac:dyDescent="0.2">
      <c r="A34" s="122" t="s">
        <v>91</v>
      </c>
      <c r="B34" s="29"/>
      <c r="C34" s="29"/>
      <c r="D34" s="29"/>
      <c r="E34" s="29"/>
      <c r="F34" s="29"/>
      <c r="G34" s="29"/>
      <c r="H34" s="29"/>
      <c r="I34" s="29"/>
      <c r="J34" s="29"/>
      <c r="K34" s="29"/>
      <c r="L34" s="29"/>
      <c r="M34" s="29"/>
      <c r="N34" s="29"/>
      <c r="O34" s="29"/>
      <c r="P34" s="29"/>
      <c r="Q34" s="29"/>
      <c r="R34" s="29"/>
      <c r="S34" s="29"/>
    </row>
    <row r="35" spans="1:19" ht="11.45" customHeight="1" x14ac:dyDescent="0.2">
      <c r="A35" s="3">
        <v>1</v>
      </c>
      <c r="B35" s="29">
        <f t="shared" ref="B35:S35" si="8">B17*0.87</f>
        <v>8495.5499999999993</v>
      </c>
      <c r="C35" s="29">
        <f t="shared" si="8"/>
        <v>7869.15</v>
      </c>
      <c r="D35" s="29">
        <f t="shared" si="8"/>
        <v>7634.25</v>
      </c>
      <c r="E35" s="29">
        <f t="shared" si="8"/>
        <v>7242.75</v>
      </c>
      <c r="F35" s="29">
        <f t="shared" si="8"/>
        <v>9121.9500000000007</v>
      </c>
      <c r="G35" s="29">
        <f t="shared" si="8"/>
        <v>9748.35</v>
      </c>
      <c r="H35" s="29">
        <f t="shared" si="8"/>
        <v>8495.5499999999993</v>
      </c>
      <c r="I35" s="29">
        <f t="shared" si="8"/>
        <v>9121.9500000000007</v>
      </c>
      <c r="J35" s="29">
        <f t="shared" si="8"/>
        <v>7869.15</v>
      </c>
      <c r="K35" s="29">
        <f t="shared" si="8"/>
        <v>8495.5499999999993</v>
      </c>
      <c r="L35" s="29">
        <f t="shared" si="8"/>
        <v>9121.9500000000007</v>
      </c>
      <c r="M35" s="29">
        <f t="shared" si="8"/>
        <v>8495.5499999999993</v>
      </c>
      <c r="N35" s="29">
        <f t="shared" si="8"/>
        <v>7242.75</v>
      </c>
      <c r="O35" s="29">
        <f t="shared" si="8"/>
        <v>7555.95</v>
      </c>
      <c r="P35" s="29">
        <f t="shared" si="8"/>
        <v>7242.75</v>
      </c>
      <c r="Q35" s="29">
        <f t="shared" si="8"/>
        <v>7555.95</v>
      </c>
      <c r="R35" s="29">
        <f t="shared" si="8"/>
        <v>7242.75</v>
      </c>
      <c r="S35" s="29">
        <f t="shared" si="8"/>
        <v>7555.95</v>
      </c>
    </row>
    <row r="36" spans="1:19" ht="11.45" customHeight="1" x14ac:dyDescent="0.2">
      <c r="A36" s="3">
        <v>2</v>
      </c>
      <c r="B36" s="29">
        <f t="shared" ref="B36:S36" si="9">B18*0.87</f>
        <v>9474.2999999999993</v>
      </c>
      <c r="C36" s="29">
        <f t="shared" si="9"/>
        <v>8847.9</v>
      </c>
      <c r="D36" s="29">
        <f t="shared" si="9"/>
        <v>8613</v>
      </c>
      <c r="E36" s="29">
        <f t="shared" si="9"/>
        <v>8221.5</v>
      </c>
      <c r="F36" s="29">
        <f t="shared" si="9"/>
        <v>10100.700000000001</v>
      </c>
      <c r="G36" s="29">
        <f t="shared" si="9"/>
        <v>10727.1</v>
      </c>
      <c r="H36" s="29">
        <f t="shared" si="9"/>
        <v>9474.2999999999993</v>
      </c>
      <c r="I36" s="29">
        <f t="shared" si="9"/>
        <v>10100.700000000001</v>
      </c>
      <c r="J36" s="29">
        <f t="shared" si="9"/>
        <v>8847.9</v>
      </c>
      <c r="K36" s="29">
        <f t="shared" si="9"/>
        <v>9474.2999999999993</v>
      </c>
      <c r="L36" s="29">
        <f t="shared" si="9"/>
        <v>10100.700000000001</v>
      </c>
      <c r="M36" s="29">
        <f t="shared" si="9"/>
        <v>9474.2999999999993</v>
      </c>
      <c r="N36" s="29">
        <f t="shared" si="9"/>
        <v>8221.5</v>
      </c>
      <c r="O36" s="29">
        <f t="shared" si="9"/>
        <v>8534.7000000000007</v>
      </c>
      <c r="P36" s="29">
        <f t="shared" si="9"/>
        <v>8221.5</v>
      </c>
      <c r="Q36" s="29">
        <f t="shared" si="9"/>
        <v>8534.7000000000007</v>
      </c>
      <c r="R36" s="29">
        <f t="shared" si="9"/>
        <v>8221.5</v>
      </c>
      <c r="S36" s="29">
        <f t="shared" si="9"/>
        <v>8534.7000000000007</v>
      </c>
    </row>
    <row r="37" spans="1:19"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row>
    <row r="38" spans="1:19" s="118" customFormat="1" ht="11.45" customHeight="1" x14ac:dyDescent="0.2">
      <c r="A38" s="121">
        <v>1</v>
      </c>
      <c r="B38" s="142">
        <f t="shared" ref="B38:S38" si="10">B20*0.87</f>
        <v>9670.0499999999993</v>
      </c>
      <c r="C38" s="142">
        <f t="shared" si="10"/>
        <v>9043.65</v>
      </c>
      <c r="D38" s="142">
        <f t="shared" si="10"/>
        <v>8808.75</v>
      </c>
      <c r="E38" s="142">
        <f t="shared" si="10"/>
        <v>8417.25</v>
      </c>
      <c r="F38" s="142">
        <f t="shared" si="10"/>
        <v>10296.450000000001</v>
      </c>
      <c r="G38" s="142">
        <f t="shared" si="10"/>
        <v>10922.85</v>
      </c>
      <c r="H38" s="142">
        <f t="shared" si="10"/>
        <v>9670.0499999999993</v>
      </c>
      <c r="I38" s="142">
        <f t="shared" si="10"/>
        <v>10296.450000000001</v>
      </c>
      <c r="J38" s="142">
        <f t="shared" si="10"/>
        <v>9043.65</v>
      </c>
      <c r="K38" s="142">
        <f t="shared" si="10"/>
        <v>9670.0499999999993</v>
      </c>
      <c r="L38" s="142">
        <f t="shared" si="10"/>
        <v>10296.450000000001</v>
      </c>
      <c r="M38" s="142">
        <f t="shared" si="10"/>
        <v>9670.0499999999993</v>
      </c>
      <c r="N38" s="142">
        <f t="shared" si="10"/>
        <v>8417.25</v>
      </c>
      <c r="O38" s="142">
        <f t="shared" si="10"/>
        <v>8730.4500000000007</v>
      </c>
      <c r="P38" s="142">
        <f t="shared" si="10"/>
        <v>8417.25</v>
      </c>
      <c r="Q38" s="142">
        <f t="shared" si="10"/>
        <v>8730.4500000000007</v>
      </c>
      <c r="R38" s="142">
        <f t="shared" si="10"/>
        <v>8417.25</v>
      </c>
      <c r="S38" s="142">
        <f t="shared" si="10"/>
        <v>8730.4500000000007</v>
      </c>
    </row>
    <row r="39" spans="1:19" s="118" customFormat="1" ht="11.45" customHeight="1" x14ac:dyDescent="0.2">
      <c r="A39" s="121">
        <v>2</v>
      </c>
      <c r="B39" s="142">
        <f t="shared" ref="B39:S39" si="11">B21*0.87</f>
        <v>10648.8</v>
      </c>
      <c r="C39" s="142">
        <f t="shared" si="11"/>
        <v>10022.4</v>
      </c>
      <c r="D39" s="142">
        <f t="shared" si="11"/>
        <v>9787.5</v>
      </c>
      <c r="E39" s="142">
        <f t="shared" si="11"/>
        <v>9396</v>
      </c>
      <c r="F39" s="142">
        <f t="shared" si="11"/>
        <v>11275.2</v>
      </c>
      <c r="G39" s="142">
        <f t="shared" si="11"/>
        <v>11901.6</v>
      </c>
      <c r="H39" s="142">
        <f t="shared" si="11"/>
        <v>10648.8</v>
      </c>
      <c r="I39" s="142">
        <f t="shared" si="11"/>
        <v>11275.2</v>
      </c>
      <c r="J39" s="142">
        <f t="shared" si="11"/>
        <v>10022.4</v>
      </c>
      <c r="K39" s="142">
        <f t="shared" si="11"/>
        <v>10648.8</v>
      </c>
      <c r="L39" s="142">
        <f t="shared" si="11"/>
        <v>11275.2</v>
      </c>
      <c r="M39" s="142">
        <f t="shared" si="11"/>
        <v>10648.8</v>
      </c>
      <c r="N39" s="142">
        <f t="shared" si="11"/>
        <v>9396</v>
      </c>
      <c r="O39" s="142">
        <f t="shared" si="11"/>
        <v>9709.2000000000007</v>
      </c>
      <c r="P39" s="142">
        <f t="shared" si="11"/>
        <v>9396</v>
      </c>
      <c r="Q39" s="142">
        <f t="shared" si="11"/>
        <v>9709.2000000000007</v>
      </c>
      <c r="R39" s="142">
        <f t="shared" si="11"/>
        <v>9396</v>
      </c>
      <c r="S39" s="142">
        <f t="shared" si="11"/>
        <v>9709.2000000000007</v>
      </c>
    </row>
    <row r="40" spans="1:19" ht="11.45" customHeight="1" x14ac:dyDescent="0.2">
      <c r="A40" s="24"/>
    </row>
    <row r="41" spans="1:19" ht="11.45" customHeight="1" x14ac:dyDescent="0.2">
      <c r="A41" s="24"/>
    </row>
    <row r="42" spans="1:19" ht="145.9" customHeight="1" x14ac:dyDescent="0.2">
      <c r="A42" s="77" t="s">
        <v>178</v>
      </c>
    </row>
    <row r="43" spans="1:19" ht="11.45" customHeight="1" thickBot="1" x14ac:dyDescent="0.25">
      <c r="A43" s="63" t="s">
        <v>18</v>
      </c>
    </row>
    <row r="44" spans="1:19" ht="11.45" customHeight="1" thickBot="1" x14ac:dyDescent="0.25">
      <c r="A44" s="165" t="s">
        <v>179</v>
      </c>
    </row>
    <row r="45" spans="1:19" x14ac:dyDescent="0.2">
      <c r="A45" s="65" t="s">
        <v>180</v>
      </c>
    </row>
    <row r="46" spans="1:19" x14ac:dyDescent="0.2">
      <c r="A46" s="24"/>
    </row>
    <row r="47" spans="1:19" x14ac:dyDescent="0.2">
      <c r="A47" s="36" t="s">
        <v>3</v>
      </c>
    </row>
    <row r="48" spans="1:19" x14ac:dyDescent="0.2">
      <c r="A48" s="20" t="s">
        <v>4</v>
      </c>
    </row>
    <row r="49" spans="1:1" x14ac:dyDescent="0.2">
      <c r="A49" s="20" t="s">
        <v>5</v>
      </c>
    </row>
    <row r="50" spans="1:1" ht="24" x14ac:dyDescent="0.2">
      <c r="A50" s="21" t="s">
        <v>6</v>
      </c>
    </row>
    <row r="51" spans="1:1" ht="12.6" customHeight="1" x14ac:dyDescent="0.2">
      <c r="A51" s="42" t="s">
        <v>75</v>
      </c>
    </row>
    <row r="52" spans="1:1" ht="24" x14ac:dyDescent="0.2">
      <c r="A52" s="66" t="s">
        <v>142</v>
      </c>
    </row>
    <row r="55" spans="1:1" ht="25.5" x14ac:dyDescent="0.2">
      <c r="A55" s="67" t="s">
        <v>189</v>
      </c>
    </row>
    <row r="56" spans="1:1" ht="38.25" x14ac:dyDescent="0.2">
      <c r="A56" s="166" t="s">
        <v>181</v>
      </c>
    </row>
    <row r="57" spans="1:1" ht="51" x14ac:dyDescent="0.2">
      <c r="A57" s="166" t="s">
        <v>182</v>
      </c>
    </row>
    <row r="58" spans="1:1" ht="25.5" x14ac:dyDescent="0.2">
      <c r="A58" s="166" t="s">
        <v>186</v>
      </c>
    </row>
    <row r="59" spans="1:1" ht="38.25" x14ac:dyDescent="0.2">
      <c r="A59" s="166" t="s">
        <v>183</v>
      </c>
    </row>
    <row r="60" spans="1:1" ht="25.5" x14ac:dyDescent="0.2">
      <c r="A60" s="166" t="s">
        <v>184</v>
      </c>
    </row>
    <row r="61" spans="1:1" ht="12.75" x14ac:dyDescent="0.2">
      <c r="A61" s="166" t="s">
        <v>185</v>
      </c>
    </row>
    <row r="62" spans="1:1" x14ac:dyDescent="0.2">
      <c r="A62" s="69"/>
    </row>
    <row r="63" spans="1:1" ht="31.5" x14ac:dyDescent="0.2">
      <c r="A63" s="70" t="s">
        <v>42</v>
      </c>
    </row>
    <row r="64" spans="1:1" ht="21" x14ac:dyDescent="0.2">
      <c r="A64" s="71" t="s">
        <v>43</v>
      </c>
    </row>
    <row r="65" spans="1:1" ht="42.75" x14ac:dyDescent="0.2">
      <c r="A65" s="72" t="s">
        <v>44</v>
      </c>
    </row>
    <row r="66" spans="1:1" ht="21" x14ac:dyDescent="0.2">
      <c r="A66" s="73" t="s">
        <v>45</v>
      </c>
    </row>
    <row r="67" spans="1:1" x14ac:dyDescent="0.2">
      <c r="A67" s="74"/>
    </row>
    <row r="68" spans="1:1" x14ac:dyDescent="0.2">
      <c r="A68" s="75" t="s">
        <v>8</v>
      </c>
    </row>
    <row r="69" spans="1:1" ht="24" x14ac:dyDescent="0.2">
      <c r="A69" s="62" t="s">
        <v>46</v>
      </c>
    </row>
    <row r="70" spans="1:1" ht="24" x14ac:dyDescent="0.2">
      <c r="A70" s="62" t="s">
        <v>47</v>
      </c>
    </row>
    <row r="71" spans="1:1" ht="12.75" x14ac:dyDescent="0.2">
      <c r="A71" s="114"/>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row r="80" spans="1:1" ht="12.75" x14ac:dyDescent="0.2">
      <c r="A80"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19" width="9.42578125" style="1" bestFit="1" customWidth="1"/>
    <col min="20" max="16384" width="8.5703125" style="1"/>
  </cols>
  <sheetData>
    <row r="1" spans="1:19" ht="11.45" customHeight="1" x14ac:dyDescent="0.2">
      <c r="A1" s="9" t="s">
        <v>187</v>
      </c>
    </row>
    <row r="2" spans="1:19" ht="11.45" customHeight="1" x14ac:dyDescent="0.2">
      <c r="A2" s="19"/>
    </row>
    <row r="3" spans="1:19" ht="11.45" customHeight="1" x14ac:dyDescent="0.2">
      <c r="A3" s="76" t="s">
        <v>188</v>
      </c>
    </row>
    <row r="4" spans="1:19" ht="11.25" customHeight="1" x14ac:dyDescent="0.2">
      <c r="A4" s="51" t="s">
        <v>1</v>
      </c>
    </row>
    <row r="5" spans="1:19"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row>
    <row r="6" spans="1:19"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row>
    <row r="7" spans="1:19" ht="11.45" customHeight="1" x14ac:dyDescent="0.2">
      <c r="A7" s="11" t="s">
        <v>11</v>
      </c>
      <c r="B7" s="118"/>
      <c r="C7" s="118"/>
      <c r="D7" s="118"/>
      <c r="E7" s="118"/>
      <c r="F7" s="118"/>
      <c r="G7" s="118"/>
      <c r="H7" s="118"/>
      <c r="I7" s="118"/>
      <c r="J7" s="118"/>
      <c r="K7" s="118"/>
      <c r="L7" s="118"/>
      <c r="M7" s="118"/>
      <c r="N7" s="118"/>
      <c r="O7" s="118"/>
      <c r="P7" s="118"/>
      <c r="Q7" s="118"/>
      <c r="R7" s="118"/>
      <c r="S7" s="118"/>
    </row>
    <row r="8" spans="1:19" ht="11.45" customHeight="1" x14ac:dyDescent="0.2">
      <c r="A8" s="3">
        <v>1</v>
      </c>
      <c r="B8" s="142">
        <f>'C завтраками| Bed and breakfast'!B8*0.9</f>
        <v>6615</v>
      </c>
      <c r="C8" s="142">
        <f>'C завтраками| Bed and breakfast'!C8*0.9</f>
        <v>5895</v>
      </c>
      <c r="D8" s="142">
        <f>'C завтраками| Bed and breakfast'!D8*0.9</f>
        <v>5625</v>
      </c>
      <c r="E8" s="142">
        <f>'C завтраками| Bed and breakfast'!E8*0.9</f>
        <v>5175</v>
      </c>
      <c r="F8" s="142">
        <f>'C завтраками| Bed and breakfast'!F8*0.9</f>
        <v>7335</v>
      </c>
      <c r="G8" s="142">
        <f>'C завтраками| Bed and breakfast'!G8*0.9</f>
        <v>8055</v>
      </c>
      <c r="H8" s="142">
        <f>'C завтраками| Bed and breakfast'!H8*0.9</f>
        <v>6615</v>
      </c>
      <c r="I8" s="142">
        <f>'C завтраками| Bed and breakfast'!I8*0.9</f>
        <v>7335</v>
      </c>
      <c r="J8" s="142">
        <f>'C завтраками| Bed and breakfast'!J8*0.9</f>
        <v>5895</v>
      </c>
      <c r="K8" s="142">
        <f>'C завтраками| Bed and breakfast'!K8*0.9</f>
        <v>6615</v>
      </c>
      <c r="L8" s="142">
        <f>'C завтраками| Bed and breakfast'!L8*0.9</f>
        <v>7335</v>
      </c>
      <c r="M8" s="142">
        <f>'C завтраками| Bed and breakfast'!M8*0.9</f>
        <v>6615</v>
      </c>
      <c r="N8" s="142">
        <f>'C завтраками| Bed and breakfast'!N8*0.9</f>
        <v>5175</v>
      </c>
      <c r="O8" s="142">
        <f>'C завтраками| Bed and breakfast'!O8*0.9</f>
        <v>5535</v>
      </c>
      <c r="P8" s="142">
        <f>'C завтраками| Bed and breakfast'!P8*0.9</f>
        <v>5175</v>
      </c>
      <c r="Q8" s="142">
        <f>'C завтраками| Bed and breakfast'!Q8*0.9</f>
        <v>5535</v>
      </c>
      <c r="R8" s="142">
        <f>'C завтраками| Bed and breakfast'!R8*0.9</f>
        <v>5175</v>
      </c>
      <c r="S8" s="142">
        <f>'C завтраками| Bed and breakfast'!S8*0.9</f>
        <v>5535</v>
      </c>
    </row>
    <row r="9" spans="1:19" ht="11.45" customHeight="1" x14ac:dyDescent="0.2">
      <c r="A9" s="3">
        <v>2</v>
      </c>
      <c r="B9" s="142">
        <f>'C завтраками| Bed and breakfast'!B9*0.9</f>
        <v>7740</v>
      </c>
      <c r="C9" s="142">
        <f>'C завтраками| Bed and breakfast'!C9*0.9</f>
        <v>7020</v>
      </c>
      <c r="D9" s="142">
        <f>'C завтраками| Bed and breakfast'!D9*0.9</f>
        <v>6750</v>
      </c>
      <c r="E9" s="142">
        <f>'C завтраками| Bed and breakfast'!E9*0.9</f>
        <v>6300</v>
      </c>
      <c r="F9" s="142">
        <f>'C завтраками| Bed and breakfast'!F9*0.9</f>
        <v>8460</v>
      </c>
      <c r="G9" s="142">
        <f>'C завтраками| Bed and breakfast'!G9*0.9</f>
        <v>9180</v>
      </c>
      <c r="H9" s="142">
        <f>'C завтраками| Bed and breakfast'!H9*0.9</f>
        <v>7740</v>
      </c>
      <c r="I9" s="142">
        <f>'C завтраками| Bed and breakfast'!I9*0.9</f>
        <v>8460</v>
      </c>
      <c r="J9" s="142">
        <f>'C завтраками| Bed and breakfast'!J9*0.9</f>
        <v>7020</v>
      </c>
      <c r="K9" s="142">
        <f>'C завтраками| Bed and breakfast'!K9*0.9</f>
        <v>7740</v>
      </c>
      <c r="L9" s="142">
        <f>'C завтраками| Bed and breakfast'!L9*0.9</f>
        <v>8460</v>
      </c>
      <c r="M9" s="142">
        <f>'C завтраками| Bed and breakfast'!M9*0.9</f>
        <v>7740</v>
      </c>
      <c r="N9" s="142">
        <f>'C завтраками| Bed and breakfast'!N9*0.9</f>
        <v>6300</v>
      </c>
      <c r="O9" s="142">
        <f>'C завтраками| Bed and breakfast'!O9*0.9</f>
        <v>6660</v>
      </c>
      <c r="P9" s="142">
        <f>'C завтраками| Bed and breakfast'!P9*0.9</f>
        <v>6300</v>
      </c>
      <c r="Q9" s="142">
        <f>'C завтраками| Bed and breakfast'!Q9*0.9</f>
        <v>6660</v>
      </c>
      <c r="R9" s="142">
        <f>'C завтраками| Bed and breakfast'!R9*0.9</f>
        <v>6300</v>
      </c>
      <c r="S9" s="142">
        <f>'C завтраками| Bed and breakfast'!S9*0.9</f>
        <v>6660</v>
      </c>
    </row>
    <row r="10" spans="1:19" ht="11.45" customHeight="1" x14ac:dyDescent="0.2">
      <c r="A10" s="120" t="s">
        <v>107</v>
      </c>
      <c r="B10" s="142"/>
      <c r="C10" s="142"/>
      <c r="D10" s="142"/>
      <c r="E10" s="142"/>
      <c r="F10" s="142"/>
      <c r="G10" s="142"/>
      <c r="H10" s="142"/>
      <c r="I10" s="142"/>
      <c r="J10" s="142"/>
      <c r="K10" s="142"/>
      <c r="L10" s="142"/>
      <c r="M10" s="142"/>
      <c r="N10" s="142"/>
      <c r="O10" s="142"/>
      <c r="P10" s="142"/>
      <c r="Q10" s="142"/>
      <c r="R10" s="142"/>
      <c r="S10" s="142"/>
    </row>
    <row r="11" spans="1:19" ht="11.45" customHeight="1" x14ac:dyDescent="0.2">
      <c r="A11" s="3">
        <v>1</v>
      </c>
      <c r="B11" s="142">
        <f>'C завтраками| Bed and breakfast'!B11*0.9</f>
        <v>7515</v>
      </c>
      <c r="C11" s="142">
        <f>'C завтраками| Bed and breakfast'!C11*0.9</f>
        <v>6795</v>
      </c>
      <c r="D11" s="142">
        <f>'C завтраками| Bed and breakfast'!D11*0.9</f>
        <v>6525</v>
      </c>
      <c r="E11" s="142">
        <f>'C завтраками| Bed and breakfast'!E11*0.9</f>
        <v>6075</v>
      </c>
      <c r="F11" s="142">
        <f>'C завтраками| Bed and breakfast'!F11*0.9</f>
        <v>8235</v>
      </c>
      <c r="G11" s="142">
        <f>'C завтраками| Bed and breakfast'!G11*0.9</f>
        <v>8955</v>
      </c>
      <c r="H11" s="142">
        <f>'C завтраками| Bed and breakfast'!H11*0.9</f>
        <v>7515</v>
      </c>
      <c r="I11" s="142">
        <f>'C завтраками| Bed and breakfast'!I11*0.9</f>
        <v>8235</v>
      </c>
      <c r="J11" s="142">
        <f>'C завтраками| Bed and breakfast'!J11*0.9</f>
        <v>6795</v>
      </c>
      <c r="K11" s="142">
        <f>'C завтраками| Bed and breakfast'!K11*0.9</f>
        <v>7515</v>
      </c>
      <c r="L11" s="142">
        <f>'C завтраками| Bed and breakfast'!L11*0.9</f>
        <v>8235</v>
      </c>
      <c r="M11" s="142">
        <f>'C завтраками| Bed and breakfast'!M11*0.9</f>
        <v>7515</v>
      </c>
      <c r="N11" s="142">
        <f>'C завтраками| Bed and breakfast'!N11*0.9</f>
        <v>6075</v>
      </c>
      <c r="O11" s="142">
        <f>'C завтраками| Bed and breakfast'!O11*0.9</f>
        <v>6435</v>
      </c>
      <c r="P11" s="142">
        <f>'C завтраками| Bed and breakfast'!P11*0.9</f>
        <v>6075</v>
      </c>
      <c r="Q11" s="142">
        <f>'C завтраками| Bed and breakfast'!Q11*0.9</f>
        <v>6435</v>
      </c>
      <c r="R11" s="142">
        <f>'C завтраками| Bed and breakfast'!R11*0.9</f>
        <v>6075</v>
      </c>
      <c r="S11" s="142">
        <f>'C завтраками| Bed and breakfast'!S11*0.9</f>
        <v>6435</v>
      </c>
    </row>
    <row r="12" spans="1:19" ht="11.45" customHeight="1" x14ac:dyDescent="0.2">
      <c r="A12" s="3">
        <v>2</v>
      </c>
      <c r="B12" s="142">
        <f>'C завтраками| Bed and breakfast'!B12*0.9</f>
        <v>8640</v>
      </c>
      <c r="C12" s="142">
        <f>'C завтраками| Bed and breakfast'!C12*0.9</f>
        <v>7920</v>
      </c>
      <c r="D12" s="142">
        <f>'C завтраками| Bed and breakfast'!D12*0.9</f>
        <v>7650</v>
      </c>
      <c r="E12" s="142">
        <f>'C завтраками| Bed and breakfast'!E12*0.9</f>
        <v>7200</v>
      </c>
      <c r="F12" s="142">
        <f>'C завтраками| Bed and breakfast'!F12*0.9</f>
        <v>9360</v>
      </c>
      <c r="G12" s="142">
        <f>'C завтраками| Bed and breakfast'!G12*0.9</f>
        <v>10080</v>
      </c>
      <c r="H12" s="142">
        <f>'C завтраками| Bed and breakfast'!H12*0.9</f>
        <v>8640</v>
      </c>
      <c r="I12" s="142">
        <f>'C завтраками| Bed and breakfast'!I12*0.9</f>
        <v>9360</v>
      </c>
      <c r="J12" s="142">
        <f>'C завтраками| Bed and breakfast'!J12*0.9</f>
        <v>7920</v>
      </c>
      <c r="K12" s="142">
        <f>'C завтраками| Bed and breakfast'!K12*0.9</f>
        <v>8640</v>
      </c>
      <c r="L12" s="142">
        <f>'C завтраками| Bed and breakfast'!L12*0.9</f>
        <v>9360</v>
      </c>
      <c r="M12" s="142">
        <f>'C завтраками| Bed and breakfast'!M12*0.9</f>
        <v>8640</v>
      </c>
      <c r="N12" s="142">
        <f>'C завтраками| Bed and breakfast'!N12*0.9</f>
        <v>7200</v>
      </c>
      <c r="O12" s="142">
        <f>'C завтраками| Bed and breakfast'!O12*0.9</f>
        <v>7560</v>
      </c>
      <c r="P12" s="142">
        <f>'C завтраками| Bed and breakfast'!P12*0.9</f>
        <v>7200</v>
      </c>
      <c r="Q12" s="142">
        <f>'C завтраками| Bed and breakfast'!Q12*0.9</f>
        <v>7560</v>
      </c>
      <c r="R12" s="142">
        <f>'C завтраками| Bed and breakfast'!R12*0.9</f>
        <v>7200</v>
      </c>
      <c r="S12" s="142">
        <f>'C завтраками| Bed and breakfast'!S12*0.9</f>
        <v>7560</v>
      </c>
    </row>
    <row r="13" spans="1:19" ht="11.45" customHeight="1" x14ac:dyDescent="0.2">
      <c r="A13" s="120" t="s">
        <v>86</v>
      </c>
      <c r="B13" s="142"/>
      <c r="C13" s="142"/>
      <c r="D13" s="142"/>
      <c r="E13" s="142"/>
      <c r="F13" s="142"/>
      <c r="G13" s="142"/>
      <c r="H13" s="142"/>
      <c r="I13" s="142"/>
      <c r="J13" s="142"/>
      <c r="K13" s="142"/>
      <c r="L13" s="142"/>
      <c r="M13" s="142"/>
      <c r="N13" s="142"/>
      <c r="O13" s="142"/>
      <c r="P13" s="142"/>
      <c r="Q13" s="142"/>
      <c r="R13" s="142"/>
      <c r="S13" s="142"/>
    </row>
    <row r="14" spans="1:19" ht="11.45" customHeight="1" x14ac:dyDescent="0.2">
      <c r="A14" s="3">
        <v>1</v>
      </c>
      <c r="B14" s="142">
        <f>'C завтраками| Bed and breakfast'!B14*0.9</f>
        <v>8865</v>
      </c>
      <c r="C14" s="142">
        <f>'C завтраками| Bed and breakfast'!C14*0.9</f>
        <v>8145</v>
      </c>
      <c r="D14" s="142">
        <f>'C завтраками| Bed and breakfast'!D14*0.9</f>
        <v>7875</v>
      </c>
      <c r="E14" s="142">
        <f>'C завтраками| Bed and breakfast'!E14*0.9</f>
        <v>7425</v>
      </c>
      <c r="F14" s="142">
        <f>'C завтраками| Bed and breakfast'!F14*0.9</f>
        <v>9585</v>
      </c>
      <c r="G14" s="142">
        <f>'C завтраками| Bed and breakfast'!G14*0.9</f>
        <v>10305</v>
      </c>
      <c r="H14" s="142">
        <f>'C завтраками| Bed and breakfast'!H14*0.9</f>
        <v>8865</v>
      </c>
      <c r="I14" s="142">
        <f>'C завтраками| Bed and breakfast'!I14*0.9</f>
        <v>9585</v>
      </c>
      <c r="J14" s="142">
        <f>'C завтраками| Bed and breakfast'!J14*0.9</f>
        <v>8145</v>
      </c>
      <c r="K14" s="142">
        <f>'C завтраками| Bed and breakfast'!K14*0.9</f>
        <v>8865</v>
      </c>
      <c r="L14" s="142">
        <f>'C завтраками| Bed and breakfast'!L14*0.9</f>
        <v>9585</v>
      </c>
      <c r="M14" s="142">
        <f>'C завтраками| Bed and breakfast'!M14*0.9</f>
        <v>8865</v>
      </c>
      <c r="N14" s="142">
        <f>'C завтраками| Bed and breakfast'!N14*0.9</f>
        <v>7425</v>
      </c>
      <c r="O14" s="142">
        <f>'C завтраками| Bed and breakfast'!O14*0.9</f>
        <v>7785</v>
      </c>
      <c r="P14" s="142">
        <f>'C завтраками| Bed and breakfast'!P14*0.9</f>
        <v>7425</v>
      </c>
      <c r="Q14" s="142">
        <f>'C завтраками| Bed and breakfast'!Q14*0.9</f>
        <v>7785</v>
      </c>
      <c r="R14" s="142">
        <f>'C завтраками| Bed and breakfast'!R14*0.9</f>
        <v>7425</v>
      </c>
      <c r="S14" s="142">
        <f>'C завтраками| Bed and breakfast'!S14*0.9</f>
        <v>7785</v>
      </c>
    </row>
    <row r="15" spans="1:19" ht="11.45" customHeight="1" x14ac:dyDescent="0.2">
      <c r="A15" s="3">
        <v>2</v>
      </c>
      <c r="B15" s="142">
        <f>'C завтраками| Bed and breakfast'!B15*0.9</f>
        <v>9990</v>
      </c>
      <c r="C15" s="142">
        <f>'C завтраками| Bed and breakfast'!C15*0.9</f>
        <v>9270</v>
      </c>
      <c r="D15" s="142">
        <f>'C завтраками| Bed and breakfast'!D15*0.9</f>
        <v>9000</v>
      </c>
      <c r="E15" s="142">
        <f>'C завтраками| Bed and breakfast'!E15*0.9</f>
        <v>8550</v>
      </c>
      <c r="F15" s="142">
        <f>'C завтраками| Bed and breakfast'!F15*0.9</f>
        <v>10710</v>
      </c>
      <c r="G15" s="142">
        <f>'C завтраками| Bed and breakfast'!G15*0.9</f>
        <v>11430</v>
      </c>
      <c r="H15" s="142">
        <f>'C завтраками| Bed and breakfast'!H15*0.9</f>
        <v>9990</v>
      </c>
      <c r="I15" s="142">
        <f>'C завтраками| Bed and breakfast'!I15*0.9</f>
        <v>10710</v>
      </c>
      <c r="J15" s="142">
        <f>'C завтраками| Bed and breakfast'!J15*0.9</f>
        <v>9270</v>
      </c>
      <c r="K15" s="142">
        <f>'C завтраками| Bed and breakfast'!K15*0.9</f>
        <v>9990</v>
      </c>
      <c r="L15" s="142">
        <f>'C завтраками| Bed and breakfast'!L15*0.9</f>
        <v>10710</v>
      </c>
      <c r="M15" s="142">
        <f>'C завтраками| Bed and breakfast'!M15*0.9</f>
        <v>9990</v>
      </c>
      <c r="N15" s="142">
        <f>'C завтраками| Bed and breakfast'!N15*0.9</f>
        <v>8550</v>
      </c>
      <c r="O15" s="142">
        <f>'C завтраками| Bed and breakfast'!O15*0.9</f>
        <v>8910</v>
      </c>
      <c r="P15" s="142">
        <f>'C завтраками| Bed and breakfast'!P15*0.9</f>
        <v>8550</v>
      </c>
      <c r="Q15" s="142">
        <f>'C завтраками| Bed and breakfast'!Q15*0.9</f>
        <v>8910</v>
      </c>
      <c r="R15" s="142">
        <f>'C завтраками| Bed and breakfast'!R15*0.9</f>
        <v>8550</v>
      </c>
      <c r="S15" s="142">
        <f>'C завтраками| Bed and breakfast'!S15*0.9</f>
        <v>8910</v>
      </c>
    </row>
    <row r="16" spans="1:19" ht="11.45" customHeight="1" x14ac:dyDescent="0.2">
      <c r="A16" s="122" t="s">
        <v>91</v>
      </c>
      <c r="B16" s="142"/>
      <c r="C16" s="142"/>
      <c r="D16" s="142"/>
      <c r="E16" s="142"/>
      <c r="F16" s="142"/>
      <c r="G16" s="142"/>
      <c r="H16" s="142"/>
      <c r="I16" s="142"/>
      <c r="J16" s="142"/>
      <c r="K16" s="142"/>
      <c r="L16" s="142"/>
      <c r="M16" s="142"/>
      <c r="N16" s="142"/>
      <c r="O16" s="142"/>
      <c r="P16" s="142"/>
      <c r="Q16" s="142"/>
      <c r="R16" s="142"/>
      <c r="S16" s="142"/>
    </row>
    <row r="17" spans="1:19" ht="11.45" customHeight="1" x14ac:dyDescent="0.2">
      <c r="A17" s="3">
        <v>1</v>
      </c>
      <c r="B17" s="142">
        <f>'C завтраками| Bed and breakfast'!B17*0.9</f>
        <v>9765</v>
      </c>
      <c r="C17" s="142">
        <f>'C завтраками| Bed and breakfast'!C17*0.9</f>
        <v>9045</v>
      </c>
      <c r="D17" s="142">
        <f>'C завтраками| Bed and breakfast'!D17*0.9</f>
        <v>8775</v>
      </c>
      <c r="E17" s="142">
        <f>'C завтраками| Bed and breakfast'!E17*0.9</f>
        <v>8325</v>
      </c>
      <c r="F17" s="142">
        <f>'C завтраками| Bed and breakfast'!F17*0.9</f>
        <v>10485</v>
      </c>
      <c r="G17" s="142">
        <f>'C завтраками| Bed and breakfast'!G17*0.9</f>
        <v>11205</v>
      </c>
      <c r="H17" s="142">
        <f>'C завтраками| Bed and breakfast'!H17*0.9</f>
        <v>9765</v>
      </c>
      <c r="I17" s="142">
        <f>'C завтраками| Bed and breakfast'!I17*0.9</f>
        <v>10485</v>
      </c>
      <c r="J17" s="142">
        <f>'C завтраками| Bed and breakfast'!J17*0.9</f>
        <v>9045</v>
      </c>
      <c r="K17" s="142">
        <f>'C завтраками| Bed and breakfast'!K17*0.9</f>
        <v>9765</v>
      </c>
      <c r="L17" s="142">
        <f>'C завтраками| Bed and breakfast'!L17*0.9</f>
        <v>10485</v>
      </c>
      <c r="M17" s="142">
        <f>'C завтраками| Bed and breakfast'!M17*0.9</f>
        <v>9765</v>
      </c>
      <c r="N17" s="142">
        <f>'C завтраками| Bed and breakfast'!N17*0.9</f>
        <v>8325</v>
      </c>
      <c r="O17" s="142">
        <f>'C завтраками| Bed and breakfast'!O17*0.9</f>
        <v>8685</v>
      </c>
      <c r="P17" s="142">
        <f>'C завтраками| Bed and breakfast'!P17*0.9</f>
        <v>8325</v>
      </c>
      <c r="Q17" s="142">
        <f>'C завтраками| Bed and breakfast'!Q17*0.9</f>
        <v>8685</v>
      </c>
      <c r="R17" s="142">
        <f>'C завтраками| Bed and breakfast'!R17*0.9</f>
        <v>8325</v>
      </c>
      <c r="S17" s="142">
        <f>'C завтраками| Bed and breakfast'!S17*0.9</f>
        <v>8685</v>
      </c>
    </row>
    <row r="18" spans="1:19" ht="11.45" customHeight="1" x14ac:dyDescent="0.2">
      <c r="A18" s="3">
        <v>2</v>
      </c>
      <c r="B18" s="142">
        <f>'C завтраками| Bed and breakfast'!B18*0.9</f>
        <v>10890</v>
      </c>
      <c r="C18" s="142">
        <f>'C завтраками| Bed and breakfast'!C18*0.9</f>
        <v>10170</v>
      </c>
      <c r="D18" s="142">
        <f>'C завтраками| Bed and breakfast'!D18*0.9</f>
        <v>9900</v>
      </c>
      <c r="E18" s="142">
        <f>'C завтраками| Bed and breakfast'!E18*0.9</f>
        <v>9450</v>
      </c>
      <c r="F18" s="142">
        <f>'C завтраками| Bed and breakfast'!F18*0.9</f>
        <v>11610</v>
      </c>
      <c r="G18" s="142">
        <f>'C завтраками| Bed and breakfast'!G18*0.9</f>
        <v>12330</v>
      </c>
      <c r="H18" s="142">
        <f>'C завтраками| Bed and breakfast'!H18*0.9</f>
        <v>10890</v>
      </c>
      <c r="I18" s="142">
        <f>'C завтраками| Bed and breakfast'!I18*0.9</f>
        <v>11610</v>
      </c>
      <c r="J18" s="142">
        <f>'C завтраками| Bed and breakfast'!J18*0.9</f>
        <v>10170</v>
      </c>
      <c r="K18" s="142">
        <f>'C завтраками| Bed and breakfast'!K18*0.9</f>
        <v>10890</v>
      </c>
      <c r="L18" s="142">
        <f>'C завтраками| Bed and breakfast'!L18*0.9</f>
        <v>11610</v>
      </c>
      <c r="M18" s="142">
        <f>'C завтраками| Bed and breakfast'!M18*0.9</f>
        <v>10890</v>
      </c>
      <c r="N18" s="142">
        <f>'C завтраками| Bed and breakfast'!N18*0.9</f>
        <v>9450</v>
      </c>
      <c r="O18" s="142">
        <f>'C завтраками| Bed and breakfast'!O18*0.9</f>
        <v>9810</v>
      </c>
      <c r="P18" s="142">
        <f>'C завтраками| Bed and breakfast'!P18*0.9</f>
        <v>9450</v>
      </c>
      <c r="Q18" s="142">
        <f>'C завтраками| Bed and breakfast'!Q18*0.9</f>
        <v>9810</v>
      </c>
      <c r="R18" s="142">
        <f>'C завтраками| Bed and breakfast'!R18*0.9</f>
        <v>9450</v>
      </c>
      <c r="S18" s="142">
        <f>'C завтраками| Bed and breakfast'!S18*0.9</f>
        <v>9810</v>
      </c>
    </row>
    <row r="19" spans="1:19"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row>
    <row r="20" spans="1:19" s="118" customFormat="1" ht="11.45" customHeight="1" x14ac:dyDescent="0.2">
      <c r="A20" s="121">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row>
    <row r="21" spans="1:19" s="118" customFormat="1" ht="11.45" customHeight="1" x14ac:dyDescent="0.2">
      <c r="A21" s="121">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row>
    <row r="22" spans="1:19" ht="11.45" customHeight="1" x14ac:dyDescent="0.2">
      <c r="A22" s="51" t="s">
        <v>24</v>
      </c>
      <c r="B22" s="143"/>
      <c r="C22" s="143"/>
      <c r="D22" s="143"/>
      <c r="E22" s="143"/>
      <c r="F22" s="143"/>
      <c r="G22" s="143"/>
      <c r="H22" s="143"/>
      <c r="I22" s="143"/>
      <c r="J22" s="143"/>
      <c r="K22" s="143"/>
      <c r="L22" s="143"/>
      <c r="M22" s="143"/>
      <c r="N22" s="143"/>
      <c r="O22" s="143"/>
      <c r="P22" s="143"/>
      <c r="Q22" s="143"/>
      <c r="R22" s="143"/>
      <c r="S22" s="143"/>
    </row>
    <row r="23" spans="1:19" ht="24.6" customHeight="1" x14ac:dyDescent="0.2">
      <c r="A23" s="8" t="s">
        <v>0</v>
      </c>
      <c r="B23" s="129">
        <f t="shared" ref="B23:S23" si="0">B5</f>
        <v>45399</v>
      </c>
      <c r="C23" s="129">
        <f t="shared" si="0"/>
        <v>45401</v>
      </c>
      <c r="D23" s="129">
        <f t="shared" si="0"/>
        <v>45402</v>
      </c>
      <c r="E23" s="129">
        <f t="shared" si="0"/>
        <v>45403</v>
      </c>
      <c r="F23" s="129">
        <f t="shared" si="0"/>
        <v>45407</v>
      </c>
      <c r="G23" s="129">
        <f t="shared" si="0"/>
        <v>45409</v>
      </c>
      <c r="H23" s="129">
        <f t="shared" si="0"/>
        <v>45411</v>
      </c>
      <c r="I23" s="129">
        <f t="shared" si="0"/>
        <v>45413</v>
      </c>
      <c r="J23" s="129">
        <f t="shared" si="0"/>
        <v>45417</v>
      </c>
      <c r="K23" s="129">
        <f t="shared" si="0"/>
        <v>45421</v>
      </c>
      <c r="L23" s="129">
        <f t="shared" si="0"/>
        <v>45422</v>
      </c>
      <c r="M23" s="129">
        <f t="shared" si="0"/>
        <v>45423</v>
      </c>
      <c r="N23" s="46">
        <f t="shared" si="0"/>
        <v>45424</v>
      </c>
      <c r="O23" s="129">
        <f t="shared" si="0"/>
        <v>45429</v>
      </c>
      <c r="P23" s="129">
        <f t="shared" si="0"/>
        <v>45431</v>
      </c>
      <c r="Q23" s="129">
        <f t="shared" si="0"/>
        <v>45436</v>
      </c>
      <c r="R23" s="129">
        <f t="shared" si="0"/>
        <v>45438</v>
      </c>
      <c r="S23" s="129">
        <f t="shared" si="0"/>
        <v>45439</v>
      </c>
    </row>
    <row r="24" spans="1:19" ht="24.6" customHeight="1" x14ac:dyDescent="0.2">
      <c r="A24" s="37"/>
      <c r="B24" s="129">
        <f t="shared" ref="B24:S24" si="1">B6</f>
        <v>45400</v>
      </c>
      <c r="C24" s="129">
        <f t="shared" si="1"/>
        <v>45401</v>
      </c>
      <c r="D24" s="129">
        <f t="shared" si="1"/>
        <v>45402</v>
      </c>
      <c r="E24" s="129">
        <f t="shared" si="1"/>
        <v>45406</v>
      </c>
      <c r="F24" s="129">
        <f t="shared" si="1"/>
        <v>45408</v>
      </c>
      <c r="G24" s="129">
        <f t="shared" si="1"/>
        <v>45410</v>
      </c>
      <c r="H24" s="129">
        <f t="shared" si="1"/>
        <v>45412</v>
      </c>
      <c r="I24" s="129">
        <f t="shared" si="1"/>
        <v>45416</v>
      </c>
      <c r="J24" s="129">
        <f t="shared" si="1"/>
        <v>45420</v>
      </c>
      <c r="K24" s="129">
        <f t="shared" si="1"/>
        <v>45421</v>
      </c>
      <c r="L24" s="129">
        <f t="shared" si="1"/>
        <v>45422</v>
      </c>
      <c r="M24" s="129">
        <f t="shared" si="1"/>
        <v>45423</v>
      </c>
      <c r="N24" s="46">
        <f t="shared" si="1"/>
        <v>45428</v>
      </c>
      <c r="O24" s="129">
        <f t="shared" si="1"/>
        <v>45430</v>
      </c>
      <c r="P24" s="129">
        <f t="shared" si="1"/>
        <v>45435</v>
      </c>
      <c r="Q24" s="129">
        <f t="shared" si="1"/>
        <v>45437</v>
      </c>
      <c r="R24" s="129">
        <f t="shared" si="1"/>
        <v>45438</v>
      </c>
      <c r="S24" s="129">
        <f t="shared" si="1"/>
        <v>45442</v>
      </c>
    </row>
    <row r="25" spans="1:19" ht="11.45" customHeight="1" x14ac:dyDescent="0.2">
      <c r="A25" s="11" t="s">
        <v>11</v>
      </c>
      <c r="B25" s="118"/>
      <c r="C25" s="118"/>
      <c r="D25" s="118"/>
      <c r="E25" s="118"/>
      <c r="F25" s="118"/>
      <c r="G25" s="118"/>
      <c r="H25" s="118"/>
      <c r="I25" s="118"/>
      <c r="J25" s="118"/>
      <c r="K25" s="118"/>
      <c r="L25" s="118"/>
      <c r="M25" s="118"/>
      <c r="N25" s="118"/>
      <c r="O25" s="118"/>
      <c r="P25" s="118"/>
      <c r="Q25" s="118"/>
      <c r="R25" s="118"/>
      <c r="S25" s="118"/>
    </row>
    <row r="26" spans="1:19" ht="11.45" customHeight="1" x14ac:dyDescent="0.2">
      <c r="A26" s="3">
        <v>1</v>
      </c>
      <c r="B26" s="142">
        <f t="shared" ref="B26:S26" si="2">B8*0.87+25</f>
        <v>5780.05</v>
      </c>
      <c r="C26" s="142">
        <f t="shared" si="2"/>
        <v>5153.6499999999996</v>
      </c>
      <c r="D26" s="142">
        <f t="shared" si="2"/>
        <v>4918.75</v>
      </c>
      <c r="E26" s="142">
        <f t="shared" si="2"/>
        <v>4527.25</v>
      </c>
      <c r="F26" s="142">
        <f t="shared" si="2"/>
        <v>6406.45</v>
      </c>
      <c r="G26" s="142">
        <f t="shared" si="2"/>
        <v>7032.85</v>
      </c>
      <c r="H26" s="142">
        <f t="shared" si="2"/>
        <v>5780.05</v>
      </c>
      <c r="I26" s="142">
        <f t="shared" si="2"/>
        <v>6406.45</v>
      </c>
      <c r="J26" s="142">
        <f t="shared" si="2"/>
        <v>5153.6499999999996</v>
      </c>
      <c r="K26" s="142">
        <f t="shared" si="2"/>
        <v>5780.05</v>
      </c>
      <c r="L26" s="142">
        <f t="shared" si="2"/>
        <v>6406.45</v>
      </c>
      <c r="M26" s="142">
        <f t="shared" si="2"/>
        <v>5780.05</v>
      </c>
      <c r="N26" s="142">
        <f t="shared" si="2"/>
        <v>4527.25</v>
      </c>
      <c r="O26" s="142">
        <f t="shared" si="2"/>
        <v>4840.45</v>
      </c>
      <c r="P26" s="142">
        <f t="shared" si="2"/>
        <v>4527.25</v>
      </c>
      <c r="Q26" s="142">
        <f t="shared" si="2"/>
        <v>4840.45</v>
      </c>
      <c r="R26" s="142">
        <f t="shared" si="2"/>
        <v>4527.25</v>
      </c>
      <c r="S26" s="142">
        <f t="shared" si="2"/>
        <v>4840.45</v>
      </c>
    </row>
    <row r="27" spans="1:19" ht="11.45" customHeight="1" x14ac:dyDescent="0.2">
      <c r="A27" s="3">
        <v>2</v>
      </c>
      <c r="B27" s="142">
        <f t="shared" ref="B27:S27" si="3">B9*0.87+25</f>
        <v>6758.8</v>
      </c>
      <c r="C27" s="142">
        <f t="shared" si="3"/>
        <v>6132.4</v>
      </c>
      <c r="D27" s="142">
        <f t="shared" si="3"/>
        <v>5897.5</v>
      </c>
      <c r="E27" s="142">
        <f t="shared" si="3"/>
        <v>5506</v>
      </c>
      <c r="F27" s="142">
        <f t="shared" si="3"/>
        <v>7385.2</v>
      </c>
      <c r="G27" s="142">
        <f t="shared" si="3"/>
        <v>8011.6</v>
      </c>
      <c r="H27" s="142">
        <f t="shared" si="3"/>
        <v>6758.8</v>
      </c>
      <c r="I27" s="142">
        <f t="shared" si="3"/>
        <v>7385.2</v>
      </c>
      <c r="J27" s="142">
        <f t="shared" si="3"/>
        <v>6132.4</v>
      </c>
      <c r="K27" s="142">
        <f t="shared" si="3"/>
        <v>6758.8</v>
      </c>
      <c r="L27" s="142">
        <f t="shared" si="3"/>
        <v>7385.2</v>
      </c>
      <c r="M27" s="142">
        <f t="shared" si="3"/>
        <v>6758.8</v>
      </c>
      <c r="N27" s="142">
        <f t="shared" si="3"/>
        <v>5506</v>
      </c>
      <c r="O27" s="142">
        <f t="shared" si="3"/>
        <v>5819.2</v>
      </c>
      <c r="P27" s="142">
        <f t="shared" si="3"/>
        <v>5506</v>
      </c>
      <c r="Q27" s="142">
        <f t="shared" si="3"/>
        <v>5819.2</v>
      </c>
      <c r="R27" s="142">
        <f t="shared" si="3"/>
        <v>5506</v>
      </c>
      <c r="S27" s="142">
        <f t="shared" si="3"/>
        <v>5819.2</v>
      </c>
    </row>
    <row r="28" spans="1:19" ht="11.45" customHeight="1" x14ac:dyDescent="0.2">
      <c r="A28" s="120" t="s">
        <v>107</v>
      </c>
      <c r="B28" s="142"/>
      <c r="C28" s="142"/>
      <c r="D28" s="142"/>
      <c r="E28" s="142"/>
      <c r="F28" s="142"/>
      <c r="G28" s="142"/>
      <c r="H28" s="142"/>
      <c r="I28" s="142"/>
      <c r="J28" s="142"/>
      <c r="K28" s="142"/>
      <c r="L28" s="142"/>
      <c r="M28" s="142"/>
      <c r="N28" s="142"/>
      <c r="O28" s="142"/>
      <c r="P28" s="142"/>
      <c r="Q28" s="142"/>
      <c r="R28" s="142"/>
      <c r="S28" s="142"/>
    </row>
    <row r="29" spans="1:19" ht="11.45" customHeight="1" x14ac:dyDescent="0.2">
      <c r="A29" s="3">
        <v>1</v>
      </c>
      <c r="B29" s="142">
        <f t="shared" ref="B29:S29" si="4">B11*0.87+25</f>
        <v>6563.05</v>
      </c>
      <c r="C29" s="142">
        <f t="shared" si="4"/>
        <v>5936.65</v>
      </c>
      <c r="D29" s="142">
        <f t="shared" si="4"/>
        <v>5701.75</v>
      </c>
      <c r="E29" s="142">
        <f t="shared" si="4"/>
        <v>5310.25</v>
      </c>
      <c r="F29" s="142">
        <f t="shared" si="4"/>
        <v>7189.45</v>
      </c>
      <c r="G29" s="142">
        <f t="shared" si="4"/>
        <v>7815.85</v>
      </c>
      <c r="H29" s="142">
        <f t="shared" si="4"/>
        <v>6563.05</v>
      </c>
      <c r="I29" s="142">
        <f t="shared" si="4"/>
        <v>7189.45</v>
      </c>
      <c r="J29" s="142">
        <f t="shared" si="4"/>
        <v>5936.65</v>
      </c>
      <c r="K29" s="142">
        <f t="shared" si="4"/>
        <v>6563.05</v>
      </c>
      <c r="L29" s="142">
        <f t="shared" si="4"/>
        <v>7189.45</v>
      </c>
      <c r="M29" s="142">
        <f t="shared" si="4"/>
        <v>6563.05</v>
      </c>
      <c r="N29" s="142">
        <f t="shared" si="4"/>
        <v>5310.25</v>
      </c>
      <c r="O29" s="142">
        <f t="shared" si="4"/>
        <v>5623.45</v>
      </c>
      <c r="P29" s="142">
        <f t="shared" si="4"/>
        <v>5310.25</v>
      </c>
      <c r="Q29" s="142">
        <f t="shared" si="4"/>
        <v>5623.45</v>
      </c>
      <c r="R29" s="142">
        <f t="shared" si="4"/>
        <v>5310.25</v>
      </c>
      <c r="S29" s="142">
        <f t="shared" si="4"/>
        <v>5623.45</v>
      </c>
    </row>
    <row r="30" spans="1:19" ht="11.45" customHeight="1" x14ac:dyDescent="0.2">
      <c r="A30" s="3">
        <v>2</v>
      </c>
      <c r="B30" s="142">
        <f t="shared" ref="B30:S30" si="5">B12*0.87+25</f>
        <v>7541.8</v>
      </c>
      <c r="C30" s="142">
        <f t="shared" si="5"/>
        <v>6915.4</v>
      </c>
      <c r="D30" s="142">
        <f t="shared" si="5"/>
        <v>6680.5</v>
      </c>
      <c r="E30" s="142">
        <f t="shared" si="5"/>
        <v>6289</v>
      </c>
      <c r="F30" s="142">
        <f t="shared" si="5"/>
        <v>8168.2</v>
      </c>
      <c r="G30" s="142">
        <f t="shared" si="5"/>
        <v>8794.6</v>
      </c>
      <c r="H30" s="142">
        <f t="shared" si="5"/>
        <v>7541.8</v>
      </c>
      <c r="I30" s="142">
        <f t="shared" si="5"/>
        <v>8168.2</v>
      </c>
      <c r="J30" s="142">
        <f t="shared" si="5"/>
        <v>6915.4</v>
      </c>
      <c r="K30" s="142">
        <f t="shared" si="5"/>
        <v>7541.8</v>
      </c>
      <c r="L30" s="142">
        <f t="shared" si="5"/>
        <v>8168.2</v>
      </c>
      <c r="M30" s="142">
        <f t="shared" si="5"/>
        <v>7541.8</v>
      </c>
      <c r="N30" s="142">
        <f t="shared" si="5"/>
        <v>6289</v>
      </c>
      <c r="O30" s="142">
        <f t="shared" si="5"/>
        <v>6602.2</v>
      </c>
      <c r="P30" s="142">
        <f t="shared" si="5"/>
        <v>6289</v>
      </c>
      <c r="Q30" s="142">
        <f t="shared" si="5"/>
        <v>6602.2</v>
      </c>
      <c r="R30" s="142">
        <f t="shared" si="5"/>
        <v>6289</v>
      </c>
      <c r="S30" s="142">
        <f t="shared" si="5"/>
        <v>6602.2</v>
      </c>
    </row>
    <row r="31" spans="1:19" ht="11.45" customHeight="1" x14ac:dyDescent="0.2">
      <c r="A31" s="120" t="s">
        <v>86</v>
      </c>
      <c r="B31" s="142"/>
      <c r="C31" s="142"/>
      <c r="D31" s="142"/>
      <c r="E31" s="142"/>
      <c r="F31" s="142"/>
      <c r="G31" s="142"/>
      <c r="H31" s="142"/>
      <c r="I31" s="142"/>
      <c r="J31" s="142"/>
      <c r="K31" s="142"/>
      <c r="L31" s="142"/>
      <c r="M31" s="142"/>
      <c r="N31" s="142"/>
      <c r="O31" s="142"/>
      <c r="P31" s="142"/>
      <c r="Q31" s="142"/>
      <c r="R31" s="142"/>
      <c r="S31" s="142"/>
    </row>
    <row r="32" spans="1:19" ht="11.45" customHeight="1" x14ac:dyDescent="0.2">
      <c r="A32" s="3">
        <v>1</v>
      </c>
      <c r="B32" s="142">
        <f t="shared" ref="B32:S32" si="6">B14*0.87+25</f>
        <v>7737.55</v>
      </c>
      <c r="C32" s="142">
        <f t="shared" si="6"/>
        <v>7111.15</v>
      </c>
      <c r="D32" s="142">
        <f t="shared" si="6"/>
        <v>6876.25</v>
      </c>
      <c r="E32" s="142">
        <f t="shared" si="6"/>
        <v>6484.75</v>
      </c>
      <c r="F32" s="142">
        <f t="shared" si="6"/>
        <v>8363.9500000000007</v>
      </c>
      <c r="G32" s="142">
        <f t="shared" si="6"/>
        <v>8990.35</v>
      </c>
      <c r="H32" s="142">
        <f t="shared" si="6"/>
        <v>7737.55</v>
      </c>
      <c r="I32" s="142">
        <f t="shared" si="6"/>
        <v>8363.9500000000007</v>
      </c>
      <c r="J32" s="142">
        <f t="shared" si="6"/>
        <v>7111.15</v>
      </c>
      <c r="K32" s="142">
        <f t="shared" si="6"/>
        <v>7737.55</v>
      </c>
      <c r="L32" s="142">
        <f t="shared" si="6"/>
        <v>8363.9500000000007</v>
      </c>
      <c r="M32" s="142">
        <f t="shared" si="6"/>
        <v>7737.55</v>
      </c>
      <c r="N32" s="142">
        <f t="shared" si="6"/>
        <v>6484.75</v>
      </c>
      <c r="O32" s="142">
        <f t="shared" si="6"/>
        <v>6797.95</v>
      </c>
      <c r="P32" s="142">
        <f t="shared" si="6"/>
        <v>6484.75</v>
      </c>
      <c r="Q32" s="142">
        <f t="shared" si="6"/>
        <v>6797.95</v>
      </c>
      <c r="R32" s="142">
        <f t="shared" si="6"/>
        <v>6484.75</v>
      </c>
      <c r="S32" s="142">
        <f t="shared" si="6"/>
        <v>6797.95</v>
      </c>
    </row>
    <row r="33" spans="1:19" ht="11.45" customHeight="1" x14ac:dyDescent="0.2">
      <c r="A33" s="3">
        <v>2</v>
      </c>
      <c r="B33" s="142">
        <f t="shared" ref="B33:S33" si="7">B15*0.87+25</f>
        <v>8716.2999999999993</v>
      </c>
      <c r="C33" s="142">
        <f t="shared" si="7"/>
        <v>8089.9</v>
      </c>
      <c r="D33" s="142">
        <f t="shared" si="7"/>
        <v>7855</v>
      </c>
      <c r="E33" s="142">
        <f t="shared" si="7"/>
        <v>7463.5</v>
      </c>
      <c r="F33" s="142">
        <f t="shared" si="7"/>
        <v>9342.7000000000007</v>
      </c>
      <c r="G33" s="142">
        <f t="shared" si="7"/>
        <v>9969.1</v>
      </c>
      <c r="H33" s="142">
        <f t="shared" si="7"/>
        <v>8716.2999999999993</v>
      </c>
      <c r="I33" s="142">
        <f t="shared" si="7"/>
        <v>9342.7000000000007</v>
      </c>
      <c r="J33" s="142">
        <f t="shared" si="7"/>
        <v>8089.9</v>
      </c>
      <c r="K33" s="142">
        <f t="shared" si="7"/>
        <v>8716.2999999999993</v>
      </c>
      <c r="L33" s="142">
        <f t="shared" si="7"/>
        <v>9342.7000000000007</v>
      </c>
      <c r="M33" s="142">
        <f t="shared" si="7"/>
        <v>8716.2999999999993</v>
      </c>
      <c r="N33" s="142">
        <f t="shared" si="7"/>
        <v>7463.5</v>
      </c>
      <c r="O33" s="142">
        <f t="shared" si="7"/>
        <v>7776.7</v>
      </c>
      <c r="P33" s="142">
        <f t="shared" si="7"/>
        <v>7463.5</v>
      </c>
      <c r="Q33" s="142">
        <f t="shared" si="7"/>
        <v>7776.7</v>
      </c>
      <c r="R33" s="142">
        <f t="shared" si="7"/>
        <v>7463.5</v>
      </c>
      <c r="S33" s="142">
        <f t="shared" si="7"/>
        <v>7776.7</v>
      </c>
    </row>
    <row r="34" spans="1:19" ht="11.45" customHeight="1" x14ac:dyDescent="0.2">
      <c r="A34" s="122" t="s">
        <v>91</v>
      </c>
      <c r="B34" s="142"/>
      <c r="C34" s="142"/>
      <c r="D34" s="142"/>
      <c r="E34" s="142"/>
      <c r="F34" s="142"/>
      <c r="G34" s="142"/>
      <c r="H34" s="142"/>
      <c r="I34" s="142"/>
      <c r="J34" s="142"/>
      <c r="K34" s="142"/>
      <c r="L34" s="142"/>
      <c r="M34" s="142"/>
      <c r="N34" s="142"/>
      <c r="O34" s="142"/>
      <c r="P34" s="142"/>
      <c r="Q34" s="142"/>
      <c r="R34" s="142"/>
      <c r="S34" s="142"/>
    </row>
    <row r="35" spans="1:19" ht="11.45" customHeight="1" x14ac:dyDescent="0.2">
      <c r="A35" s="3">
        <v>1</v>
      </c>
      <c r="B35" s="142">
        <f t="shared" ref="B35:S35" si="8">B17*0.87+25</f>
        <v>8520.5499999999993</v>
      </c>
      <c r="C35" s="142">
        <f t="shared" si="8"/>
        <v>7894.15</v>
      </c>
      <c r="D35" s="142">
        <f t="shared" si="8"/>
        <v>7659.25</v>
      </c>
      <c r="E35" s="142">
        <f t="shared" si="8"/>
        <v>7267.75</v>
      </c>
      <c r="F35" s="142">
        <f t="shared" si="8"/>
        <v>9146.9500000000007</v>
      </c>
      <c r="G35" s="142">
        <f t="shared" si="8"/>
        <v>9773.35</v>
      </c>
      <c r="H35" s="142">
        <f t="shared" si="8"/>
        <v>8520.5499999999993</v>
      </c>
      <c r="I35" s="142">
        <f t="shared" si="8"/>
        <v>9146.9500000000007</v>
      </c>
      <c r="J35" s="142">
        <f t="shared" si="8"/>
        <v>7894.15</v>
      </c>
      <c r="K35" s="142">
        <f t="shared" si="8"/>
        <v>8520.5499999999993</v>
      </c>
      <c r="L35" s="142">
        <f t="shared" si="8"/>
        <v>9146.9500000000007</v>
      </c>
      <c r="M35" s="142">
        <f t="shared" si="8"/>
        <v>8520.5499999999993</v>
      </c>
      <c r="N35" s="142">
        <f t="shared" si="8"/>
        <v>7267.75</v>
      </c>
      <c r="O35" s="142">
        <f t="shared" si="8"/>
        <v>7580.95</v>
      </c>
      <c r="P35" s="142">
        <f t="shared" si="8"/>
        <v>7267.75</v>
      </c>
      <c r="Q35" s="142">
        <f t="shared" si="8"/>
        <v>7580.95</v>
      </c>
      <c r="R35" s="142">
        <f t="shared" si="8"/>
        <v>7267.75</v>
      </c>
      <c r="S35" s="142">
        <f t="shared" si="8"/>
        <v>7580.95</v>
      </c>
    </row>
    <row r="36" spans="1:19" ht="11.45" customHeight="1" x14ac:dyDescent="0.2">
      <c r="A36" s="3">
        <v>2</v>
      </c>
      <c r="B36" s="142">
        <f t="shared" ref="B36:S36" si="9">B18*0.87+25</f>
        <v>9499.2999999999993</v>
      </c>
      <c r="C36" s="142">
        <f t="shared" si="9"/>
        <v>8872.9</v>
      </c>
      <c r="D36" s="142">
        <f t="shared" si="9"/>
        <v>8638</v>
      </c>
      <c r="E36" s="142">
        <f t="shared" si="9"/>
        <v>8246.5</v>
      </c>
      <c r="F36" s="142">
        <f t="shared" si="9"/>
        <v>10125.700000000001</v>
      </c>
      <c r="G36" s="142">
        <f t="shared" si="9"/>
        <v>10752.1</v>
      </c>
      <c r="H36" s="142">
        <f t="shared" si="9"/>
        <v>9499.2999999999993</v>
      </c>
      <c r="I36" s="142">
        <f t="shared" si="9"/>
        <v>10125.700000000001</v>
      </c>
      <c r="J36" s="142">
        <f t="shared" si="9"/>
        <v>8872.9</v>
      </c>
      <c r="K36" s="142">
        <f t="shared" si="9"/>
        <v>9499.2999999999993</v>
      </c>
      <c r="L36" s="142">
        <f t="shared" si="9"/>
        <v>10125.700000000001</v>
      </c>
      <c r="M36" s="142">
        <f t="shared" si="9"/>
        <v>9499.2999999999993</v>
      </c>
      <c r="N36" s="142">
        <f t="shared" si="9"/>
        <v>8246.5</v>
      </c>
      <c r="O36" s="142">
        <f t="shared" si="9"/>
        <v>8559.7000000000007</v>
      </c>
      <c r="P36" s="142">
        <f t="shared" si="9"/>
        <v>8246.5</v>
      </c>
      <c r="Q36" s="142">
        <f t="shared" si="9"/>
        <v>8559.7000000000007</v>
      </c>
      <c r="R36" s="142">
        <f t="shared" si="9"/>
        <v>8246.5</v>
      </c>
      <c r="S36" s="142">
        <f t="shared" si="9"/>
        <v>8559.7000000000007</v>
      </c>
    </row>
    <row r="37" spans="1:19"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row>
    <row r="38" spans="1:19" s="118" customFormat="1" ht="11.45" customHeight="1" x14ac:dyDescent="0.2">
      <c r="A38" s="121">
        <v>1</v>
      </c>
      <c r="B38" s="142">
        <f t="shared" ref="B38:S38" si="10">B20*0.87+25</f>
        <v>9695.0499999999993</v>
      </c>
      <c r="C38" s="142">
        <f t="shared" si="10"/>
        <v>9068.65</v>
      </c>
      <c r="D38" s="142">
        <f t="shared" si="10"/>
        <v>8833.75</v>
      </c>
      <c r="E38" s="142">
        <f t="shared" si="10"/>
        <v>8442.25</v>
      </c>
      <c r="F38" s="142">
        <f t="shared" si="10"/>
        <v>10321.450000000001</v>
      </c>
      <c r="G38" s="142">
        <f t="shared" si="10"/>
        <v>10947.85</v>
      </c>
      <c r="H38" s="142">
        <f t="shared" si="10"/>
        <v>9695.0499999999993</v>
      </c>
      <c r="I38" s="142">
        <f t="shared" si="10"/>
        <v>10321.450000000001</v>
      </c>
      <c r="J38" s="142">
        <f t="shared" si="10"/>
        <v>9068.65</v>
      </c>
      <c r="K38" s="142">
        <f t="shared" si="10"/>
        <v>9695.0499999999993</v>
      </c>
      <c r="L38" s="142">
        <f t="shared" si="10"/>
        <v>10321.450000000001</v>
      </c>
      <c r="M38" s="142">
        <f t="shared" si="10"/>
        <v>9695.0499999999993</v>
      </c>
      <c r="N38" s="142">
        <f t="shared" si="10"/>
        <v>8442.25</v>
      </c>
      <c r="O38" s="142">
        <f t="shared" si="10"/>
        <v>8755.4500000000007</v>
      </c>
      <c r="P38" s="142">
        <f t="shared" si="10"/>
        <v>8442.25</v>
      </c>
      <c r="Q38" s="142">
        <f t="shared" si="10"/>
        <v>8755.4500000000007</v>
      </c>
      <c r="R38" s="142">
        <f t="shared" si="10"/>
        <v>8442.25</v>
      </c>
      <c r="S38" s="142">
        <f t="shared" si="10"/>
        <v>8755.4500000000007</v>
      </c>
    </row>
    <row r="39" spans="1:19" s="118" customFormat="1" ht="11.45" customHeight="1" x14ac:dyDescent="0.2">
      <c r="A39" s="121">
        <v>2</v>
      </c>
      <c r="B39" s="142">
        <f t="shared" ref="B39:S39" si="11">B21*0.87+25</f>
        <v>10673.8</v>
      </c>
      <c r="C39" s="142">
        <f t="shared" si="11"/>
        <v>10047.4</v>
      </c>
      <c r="D39" s="142">
        <f t="shared" si="11"/>
        <v>9812.5</v>
      </c>
      <c r="E39" s="142">
        <f t="shared" si="11"/>
        <v>9421</v>
      </c>
      <c r="F39" s="142">
        <f t="shared" si="11"/>
        <v>11300.2</v>
      </c>
      <c r="G39" s="142">
        <f t="shared" si="11"/>
        <v>11926.6</v>
      </c>
      <c r="H39" s="142">
        <f t="shared" si="11"/>
        <v>10673.8</v>
      </c>
      <c r="I39" s="142">
        <f t="shared" si="11"/>
        <v>11300.2</v>
      </c>
      <c r="J39" s="142">
        <f t="shared" si="11"/>
        <v>10047.4</v>
      </c>
      <c r="K39" s="142">
        <f t="shared" si="11"/>
        <v>10673.8</v>
      </c>
      <c r="L39" s="142">
        <f t="shared" si="11"/>
        <v>11300.2</v>
      </c>
      <c r="M39" s="142">
        <f t="shared" si="11"/>
        <v>10673.8</v>
      </c>
      <c r="N39" s="142">
        <f t="shared" si="11"/>
        <v>9421</v>
      </c>
      <c r="O39" s="142">
        <f t="shared" si="11"/>
        <v>9734.2000000000007</v>
      </c>
      <c r="P39" s="142">
        <f t="shared" si="11"/>
        <v>9421</v>
      </c>
      <c r="Q39" s="142">
        <f t="shared" si="11"/>
        <v>9734.2000000000007</v>
      </c>
      <c r="R39" s="142">
        <f t="shared" si="11"/>
        <v>9421</v>
      </c>
      <c r="S39" s="142">
        <f t="shared" si="11"/>
        <v>9734.2000000000007</v>
      </c>
    </row>
    <row r="40" spans="1:19" ht="11.45" customHeight="1" x14ac:dyDescent="0.2">
      <c r="A40" s="24"/>
    </row>
    <row r="41" spans="1:19" ht="145.9" customHeight="1" x14ac:dyDescent="0.2">
      <c r="A41" s="77" t="s">
        <v>178</v>
      </c>
    </row>
    <row r="42" spans="1:19" ht="11.45" customHeight="1" thickBot="1" x14ac:dyDescent="0.25">
      <c r="A42" s="63" t="s">
        <v>18</v>
      </c>
    </row>
    <row r="43" spans="1:19" ht="11.45" customHeight="1" thickBot="1" x14ac:dyDescent="0.25">
      <c r="A43" s="165" t="s">
        <v>179</v>
      </c>
    </row>
    <row r="44" spans="1:19" x14ac:dyDescent="0.2">
      <c r="A44" s="65" t="s">
        <v>180</v>
      </c>
    </row>
    <row r="45" spans="1:19" x14ac:dyDescent="0.2">
      <c r="A45" s="24"/>
    </row>
    <row r="46" spans="1:19" x14ac:dyDescent="0.2">
      <c r="A46" s="36" t="s">
        <v>3</v>
      </c>
    </row>
    <row r="47" spans="1:19" x14ac:dyDescent="0.2">
      <c r="A47" s="20" t="s">
        <v>4</v>
      </c>
    </row>
    <row r="48" spans="1:19" x14ac:dyDescent="0.2">
      <c r="A48" s="20" t="s">
        <v>5</v>
      </c>
    </row>
    <row r="49" spans="1:1" ht="24" x14ac:dyDescent="0.2">
      <c r="A49" s="21" t="s">
        <v>6</v>
      </c>
    </row>
    <row r="50" spans="1:1" ht="12.6" customHeight="1" x14ac:dyDescent="0.2">
      <c r="A50" s="42" t="s">
        <v>75</v>
      </c>
    </row>
    <row r="51" spans="1:1" ht="24" x14ac:dyDescent="0.2">
      <c r="A51" s="66" t="s">
        <v>142</v>
      </c>
    </row>
    <row r="54" spans="1:1" ht="25.5" x14ac:dyDescent="0.2">
      <c r="A54" s="67" t="s">
        <v>189</v>
      </c>
    </row>
    <row r="55" spans="1:1" ht="38.25" x14ac:dyDescent="0.2">
      <c r="A55" s="166" t="s">
        <v>181</v>
      </c>
    </row>
    <row r="56" spans="1:1" ht="51" x14ac:dyDescent="0.2">
      <c r="A56" s="166" t="s">
        <v>182</v>
      </c>
    </row>
    <row r="57" spans="1:1" ht="25.5" x14ac:dyDescent="0.2">
      <c r="A57" s="166" t="s">
        <v>186</v>
      </c>
    </row>
    <row r="58" spans="1:1" ht="38.25" x14ac:dyDescent="0.2">
      <c r="A58" s="166" t="s">
        <v>183</v>
      </c>
    </row>
    <row r="59" spans="1:1" ht="25.5" x14ac:dyDescent="0.2">
      <c r="A59" s="166" t="s">
        <v>184</v>
      </c>
    </row>
    <row r="60" spans="1:1" ht="12.75" x14ac:dyDescent="0.2">
      <c r="A60" s="166" t="s">
        <v>185</v>
      </c>
    </row>
    <row r="61" spans="1:1" x14ac:dyDescent="0.2">
      <c r="A61" s="69"/>
    </row>
    <row r="62" spans="1:1" ht="31.5" x14ac:dyDescent="0.2">
      <c r="A62" s="70" t="s">
        <v>42</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row r="70" spans="1:1" ht="12.75" x14ac:dyDescent="0.2">
      <c r="A70" s="114"/>
    </row>
    <row r="71" spans="1:1" ht="12.75" x14ac:dyDescent="0.2">
      <c r="A71" s="7"/>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sheetData>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zoomScaleNormal="100" workbookViewId="0">
      <pane xSplit="1" topLeftCell="B1" activePane="topRight" state="frozen"/>
      <selection pane="topRight" activeCell="L30" sqref="L30"/>
    </sheetView>
  </sheetViews>
  <sheetFormatPr defaultColWidth="8.5703125" defaultRowHeight="12" x14ac:dyDescent="0.2"/>
  <cols>
    <col min="1" max="1" width="84.85546875" style="1" customWidth="1"/>
    <col min="2" max="19" width="9.42578125" style="1" bestFit="1" customWidth="1"/>
    <col min="20" max="16384" width="8.5703125" style="1"/>
  </cols>
  <sheetData>
    <row r="1" spans="1:19" ht="11.45" customHeight="1" x14ac:dyDescent="0.2">
      <c r="A1" s="9" t="s">
        <v>187</v>
      </c>
    </row>
    <row r="2" spans="1:19" ht="11.45" customHeight="1" x14ac:dyDescent="0.2">
      <c r="A2" s="19"/>
    </row>
    <row r="3" spans="1:19" ht="11.45" customHeight="1" x14ac:dyDescent="0.2">
      <c r="A3" s="76" t="s">
        <v>188</v>
      </c>
    </row>
    <row r="4" spans="1:19" ht="11.25" customHeight="1" x14ac:dyDescent="0.2">
      <c r="A4" s="51" t="s">
        <v>1</v>
      </c>
    </row>
    <row r="5" spans="1:19"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row>
    <row r="6" spans="1:19"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row>
    <row r="7" spans="1:19" ht="11.45" customHeight="1" x14ac:dyDescent="0.2">
      <c r="A7" s="11" t="s">
        <v>11</v>
      </c>
      <c r="B7" s="118"/>
      <c r="C7" s="118"/>
      <c r="D7" s="118"/>
      <c r="E7" s="118"/>
      <c r="F7" s="118"/>
      <c r="G7" s="118"/>
      <c r="H7" s="118"/>
      <c r="I7" s="118"/>
      <c r="J7" s="118"/>
      <c r="K7" s="118"/>
      <c r="L7" s="118"/>
      <c r="M7" s="118"/>
      <c r="N7" s="118"/>
      <c r="O7" s="118"/>
      <c r="P7" s="118"/>
      <c r="Q7" s="118"/>
      <c r="R7" s="118"/>
      <c r="S7" s="118"/>
    </row>
    <row r="8" spans="1:19" ht="11.45" customHeight="1" x14ac:dyDescent="0.2">
      <c r="A8" s="3">
        <v>1</v>
      </c>
      <c r="B8" s="142">
        <f>'C завтраками| Bed and breakfast'!B8*0.9</f>
        <v>6615</v>
      </c>
      <c r="C8" s="142">
        <f>'C завтраками| Bed and breakfast'!C8*0.9</f>
        <v>5895</v>
      </c>
      <c r="D8" s="142">
        <f>'C завтраками| Bed and breakfast'!D8*0.9</f>
        <v>5625</v>
      </c>
      <c r="E8" s="142">
        <f>'C завтраками| Bed and breakfast'!E8*0.9</f>
        <v>5175</v>
      </c>
      <c r="F8" s="142">
        <f>'C завтраками| Bed and breakfast'!F8*0.9</f>
        <v>7335</v>
      </c>
      <c r="G8" s="142">
        <f>'C завтраками| Bed and breakfast'!G8*0.9</f>
        <v>8055</v>
      </c>
      <c r="H8" s="142">
        <f>'C завтраками| Bed and breakfast'!H8*0.9</f>
        <v>6615</v>
      </c>
      <c r="I8" s="142">
        <f>'C завтраками| Bed and breakfast'!I8*0.9</f>
        <v>7335</v>
      </c>
      <c r="J8" s="142">
        <f>'C завтраками| Bed and breakfast'!J8*0.9</f>
        <v>5895</v>
      </c>
      <c r="K8" s="142">
        <f>'C завтраками| Bed and breakfast'!K8*0.9</f>
        <v>6615</v>
      </c>
      <c r="L8" s="142">
        <f>'C завтраками| Bed and breakfast'!L8*0.9</f>
        <v>7335</v>
      </c>
      <c r="M8" s="142">
        <f>'C завтраками| Bed and breakfast'!M8*0.9</f>
        <v>6615</v>
      </c>
      <c r="N8" s="142">
        <f>'C завтраками| Bed and breakfast'!N8*0.9</f>
        <v>5175</v>
      </c>
      <c r="O8" s="142">
        <f>'C завтраками| Bed and breakfast'!O8*0.9</f>
        <v>5535</v>
      </c>
      <c r="P8" s="142">
        <f>'C завтраками| Bed and breakfast'!P8*0.9</f>
        <v>5175</v>
      </c>
      <c r="Q8" s="142">
        <f>'C завтраками| Bed and breakfast'!Q8*0.9</f>
        <v>5535</v>
      </c>
      <c r="R8" s="142">
        <f>'C завтраками| Bed and breakfast'!R8*0.9</f>
        <v>5175</v>
      </c>
      <c r="S8" s="142">
        <f>'C завтраками| Bed and breakfast'!S8*0.9</f>
        <v>5535</v>
      </c>
    </row>
    <row r="9" spans="1:19" ht="11.45" customHeight="1" x14ac:dyDescent="0.2">
      <c r="A9" s="3">
        <v>2</v>
      </c>
      <c r="B9" s="142">
        <f>'C завтраками| Bed and breakfast'!B9*0.9</f>
        <v>7740</v>
      </c>
      <c r="C9" s="142">
        <f>'C завтраками| Bed and breakfast'!C9*0.9</f>
        <v>7020</v>
      </c>
      <c r="D9" s="142">
        <f>'C завтраками| Bed and breakfast'!D9*0.9</f>
        <v>6750</v>
      </c>
      <c r="E9" s="142">
        <f>'C завтраками| Bed and breakfast'!E9*0.9</f>
        <v>6300</v>
      </c>
      <c r="F9" s="142">
        <f>'C завтраками| Bed and breakfast'!F9*0.9</f>
        <v>8460</v>
      </c>
      <c r="G9" s="142">
        <f>'C завтраками| Bed and breakfast'!G9*0.9</f>
        <v>9180</v>
      </c>
      <c r="H9" s="142">
        <f>'C завтраками| Bed and breakfast'!H9*0.9</f>
        <v>7740</v>
      </c>
      <c r="I9" s="142">
        <f>'C завтраками| Bed and breakfast'!I9*0.9</f>
        <v>8460</v>
      </c>
      <c r="J9" s="142">
        <f>'C завтраками| Bed and breakfast'!J9*0.9</f>
        <v>7020</v>
      </c>
      <c r="K9" s="142">
        <f>'C завтраками| Bed and breakfast'!K9*0.9</f>
        <v>7740</v>
      </c>
      <c r="L9" s="142">
        <f>'C завтраками| Bed and breakfast'!L9*0.9</f>
        <v>8460</v>
      </c>
      <c r="M9" s="142">
        <f>'C завтраками| Bed and breakfast'!M9*0.9</f>
        <v>7740</v>
      </c>
      <c r="N9" s="142">
        <f>'C завтраками| Bed and breakfast'!N9*0.9</f>
        <v>6300</v>
      </c>
      <c r="O9" s="142">
        <f>'C завтраками| Bed and breakfast'!O9*0.9</f>
        <v>6660</v>
      </c>
      <c r="P9" s="142">
        <f>'C завтраками| Bed and breakfast'!P9*0.9</f>
        <v>6300</v>
      </c>
      <c r="Q9" s="142">
        <f>'C завтраками| Bed and breakfast'!Q9*0.9</f>
        <v>6660</v>
      </c>
      <c r="R9" s="142">
        <f>'C завтраками| Bed and breakfast'!R9*0.9</f>
        <v>6300</v>
      </c>
      <c r="S9" s="142">
        <f>'C завтраками| Bed and breakfast'!S9*0.9</f>
        <v>6660</v>
      </c>
    </row>
    <row r="10" spans="1:19" ht="11.45" customHeight="1" x14ac:dyDescent="0.2">
      <c r="A10" s="120" t="s">
        <v>107</v>
      </c>
      <c r="B10" s="142"/>
      <c r="C10" s="142"/>
      <c r="D10" s="142"/>
      <c r="E10" s="142"/>
      <c r="F10" s="142"/>
      <c r="G10" s="142"/>
      <c r="H10" s="142"/>
      <c r="I10" s="142"/>
      <c r="J10" s="142"/>
      <c r="K10" s="142"/>
      <c r="L10" s="142"/>
      <c r="M10" s="142"/>
      <c r="N10" s="142"/>
      <c r="O10" s="142"/>
      <c r="P10" s="142"/>
      <c r="Q10" s="142"/>
      <c r="R10" s="142"/>
      <c r="S10" s="142"/>
    </row>
    <row r="11" spans="1:19" ht="11.45" customHeight="1" x14ac:dyDescent="0.2">
      <c r="A11" s="3">
        <v>1</v>
      </c>
      <c r="B11" s="142">
        <f>'C завтраками| Bed and breakfast'!B11*0.9</f>
        <v>7515</v>
      </c>
      <c r="C11" s="142">
        <f>'C завтраками| Bed and breakfast'!C11*0.9</f>
        <v>6795</v>
      </c>
      <c r="D11" s="142">
        <f>'C завтраками| Bed and breakfast'!D11*0.9</f>
        <v>6525</v>
      </c>
      <c r="E11" s="142">
        <f>'C завтраками| Bed and breakfast'!E11*0.9</f>
        <v>6075</v>
      </c>
      <c r="F11" s="142">
        <f>'C завтраками| Bed and breakfast'!F11*0.9</f>
        <v>8235</v>
      </c>
      <c r="G11" s="142">
        <f>'C завтраками| Bed and breakfast'!G11*0.9</f>
        <v>8955</v>
      </c>
      <c r="H11" s="142">
        <f>'C завтраками| Bed and breakfast'!H11*0.9</f>
        <v>7515</v>
      </c>
      <c r="I11" s="142">
        <f>'C завтраками| Bed and breakfast'!I11*0.9</f>
        <v>8235</v>
      </c>
      <c r="J11" s="142">
        <f>'C завтраками| Bed and breakfast'!J11*0.9</f>
        <v>6795</v>
      </c>
      <c r="K11" s="142">
        <f>'C завтраками| Bed and breakfast'!K11*0.9</f>
        <v>7515</v>
      </c>
      <c r="L11" s="142">
        <f>'C завтраками| Bed and breakfast'!L11*0.9</f>
        <v>8235</v>
      </c>
      <c r="M11" s="142">
        <f>'C завтраками| Bed and breakfast'!M11*0.9</f>
        <v>7515</v>
      </c>
      <c r="N11" s="142">
        <f>'C завтраками| Bed and breakfast'!N11*0.9</f>
        <v>6075</v>
      </c>
      <c r="O11" s="142">
        <f>'C завтраками| Bed and breakfast'!O11*0.9</f>
        <v>6435</v>
      </c>
      <c r="P11" s="142">
        <f>'C завтраками| Bed and breakfast'!P11*0.9</f>
        <v>6075</v>
      </c>
      <c r="Q11" s="142">
        <f>'C завтраками| Bed and breakfast'!Q11*0.9</f>
        <v>6435</v>
      </c>
      <c r="R11" s="142">
        <f>'C завтраками| Bed and breakfast'!R11*0.9</f>
        <v>6075</v>
      </c>
      <c r="S11" s="142">
        <f>'C завтраками| Bed and breakfast'!S11*0.9</f>
        <v>6435</v>
      </c>
    </row>
    <row r="12" spans="1:19" ht="11.45" customHeight="1" x14ac:dyDescent="0.2">
      <c r="A12" s="3">
        <v>2</v>
      </c>
      <c r="B12" s="142">
        <f>'C завтраками| Bed and breakfast'!B12*0.9</f>
        <v>8640</v>
      </c>
      <c r="C12" s="142">
        <f>'C завтраками| Bed and breakfast'!C12*0.9</f>
        <v>7920</v>
      </c>
      <c r="D12" s="142">
        <f>'C завтраками| Bed and breakfast'!D12*0.9</f>
        <v>7650</v>
      </c>
      <c r="E12" s="142">
        <f>'C завтраками| Bed and breakfast'!E12*0.9</f>
        <v>7200</v>
      </c>
      <c r="F12" s="142">
        <f>'C завтраками| Bed and breakfast'!F12*0.9</f>
        <v>9360</v>
      </c>
      <c r="G12" s="142">
        <f>'C завтраками| Bed and breakfast'!G12*0.9</f>
        <v>10080</v>
      </c>
      <c r="H12" s="142">
        <f>'C завтраками| Bed and breakfast'!H12*0.9</f>
        <v>8640</v>
      </c>
      <c r="I12" s="142">
        <f>'C завтраками| Bed and breakfast'!I12*0.9</f>
        <v>9360</v>
      </c>
      <c r="J12" s="142">
        <f>'C завтраками| Bed and breakfast'!J12*0.9</f>
        <v>7920</v>
      </c>
      <c r="K12" s="142">
        <f>'C завтраками| Bed and breakfast'!K12*0.9</f>
        <v>8640</v>
      </c>
      <c r="L12" s="142">
        <f>'C завтраками| Bed and breakfast'!L12*0.9</f>
        <v>9360</v>
      </c>
      <c r="M12" s="142">
        <f>'C завтраками| Bed and breakfast'!M12*0.9</f>
        <v>8640</v>
      </c>
      <c r="N12" s="142">
        <f>'C завтраками| Bed and breakfast'!N12*0.9</f>
        <v>7200</v>
      </c>
      <c r="O12" s="142">
        <f>'C завтраками| Bed and breakfast'!O12*0.9</f>
        <v>7560</v>
      </c>
      <c r="P12" s="142">
        <f>'C завтраками| Bed and breakfast'!P12*0.9</f>
        <v>7200</v>
      </c>
      <c r="Q12" s="142">
        <f>'C завтраками| Bed and breakfast'!Q12*0.9</f>
        <v>7560</v>
      </c>
      <c r="R12" s="142">
        <f>'C завтраками| Bed and breakfast'!R12*0.9</f>
        <v>7200</v>
      </c>
      <c r="S12" s="142">
        <f>'C завтраками| Bed and breakfast'!S12*0.9</f>
        <v>7560</v>
      </c>
    </row>
    <row r="13" spans="1:19" ht="11.45" customHeight="1" x14ac:dyDescent="0.2">
      <c r="A13" s="120" t="s">
        <v>86</v>
      </c>
      <c r="B13" s="142"/>
      <c r="C13" s="142"/>
      <c r="D13" s="142"/>
      <c r="E13" s="142"/>
      <c r="F13" s="142"/>
      <c r="G13" s="142"/>
      <c r="H13" s="142"/>
      <c r="I13" s="142"/>
      <c r="J13" s="142"/>
      <c r="K13" s="142"/>
      <c r="L13" s="142"/>
      <c r="M13" s="142"/>
      <c r="N13" s="142"/>
      <c r="O13" s="142"/>
      <c r="P13" s="142"/>
      <c r="Q13" s="142"/>
      <c r="R13" s="142"/>
      <c r="S13" s="142"/>
    </row>
    <row r="14" spans="1:19" ht="11.45" customHeight="1" x14ac:dyDescent="0.2">
      <c r="A14" s="3">
        <v>1</v>
      </c>
      <c r="B14" s="142">
        <f>'C завтраками| Bed and breakfast'!B14*0.9</f>
        <v>8865</v>
      </c>
      <c r="C14" s="142">
        <f>'C завтраками| Bed and breakfast'!C14*0.9</f>
        <v>8145</v>
      </c>
      <c r="D14" s="142">
        <f>'C завтраками| Bed and breakfast'!D14*0.9</f>
        <v>7875</v>
      </c>
      <c r="E14" s="142">
        <f>'C завтраками| Bed and breakfast'!E14*0.9</f>
        <v>7425</v>
      </c>
      <c r="F14" s="142">
        <f>'C завтраками| Bed and breakfast'!F14*0.9</f>
        <v>9585</v>
      </c>
      <c r="G14" s="142">
        <f>'C завтраками| Bed and breakfast'!G14*0.9</f>
        <v>10305</v>
      </c>
      <c r="H14" s="142">
        <f>'C завтраками| Bed and breakfast'!H14*0.9</f>
        <v>8865</v>
      </c>
      <c r="I14" s="142">
        <f>'C завтраками| Bed and breakfast'!I14*0.9</f>
        <v>9585</v>
      </c>
      <c r="J14" s="142">
        <f>'C завтраками| Bed and breakfast'!J14*0.9</f>
        <v>8145</v>
      </c>
      <c r="K14" s="142">
        <f>'C завтраками| Bed and breakfast'!K14*0.9</f>
        <v>8865</v>
      </c>
      <c r="L14" s="142">
        <f>'C завтраками| Bed and breakfast'!L14*0.9</f>
        <v>9585</v>
      </c>
      <c r="M14" s="142">
        <f>'C завтраками| Bed and breakfast'!M14*0.9</f>
        <v>8865</v>
      </c>
      <c r="N14" s="142">
        <f>'C завтраками| Bed and breakfast'!N14*0.9</f>
        <v>7425</v>
      </c>
      <c r="O14" s="142">
        <f>'C завтраками| Bed and breakfast'!O14*0.9</f>
        <v>7785</v>
      </c>
      <c r="P14" s="142">
        <f>'C завтраками| Bed and breakfast'!P14*0.9</f>
        <v>7425</v>
      </c>
      <c r="Q14" s="142">
        <f>'C завтраками| Bed and breakfast'!Q14*0.9</f>
        <v>7785</v>
      </c>
      <c r="R14" s="142">
        <f>'C завтраками| Bed and breakfast'!R14*0.9</f>
        <v>7425</v>
      </c>
      <c r="S14" s="142">
        <f>'C завтраками| Bed and breakfast'!S14*0.9</f>
        <v>7785</v>
      </c>
    </row>
    <row r="15" spans="1:19" ht="11.45" customHeight="1" x14ac:dyDescent="0.2">
      <c r="A15" s="3">
        <v>2</v>
      </c>
      <c r="B15" s="142">
        <f>'C завтраками| Bed and breakfast'!B15*0.9</f>
        <v>9990</v>
      </c>
      <c r="C15" s="142">
        <f>'C завтраками| Bed and breakfast'!C15*0.9</f>
        <v>9270</v>
      </c>
      <c r="D15" s="142">
        <f>'C завтраками| Bed and breakfast'!D15*0.9</f>
        <v>9000</v>
      </c>
      <c r="E15" s="142">
        <f>'C завтраками| Bed and breakfast'!E15*0.9</f>
        <v>8550</v>
      </c>
      <c r="F15" s="142">
        <f>'C завтраками| Bed and breakfast'!F15*0.9</f>
        <v>10710</v>
      </c>
      <c r="G15" s="142">
        <f>'C завтраками| Bed and breakfast'!G15*0.9</f>
        <v>11430</v>
      </c>
      <c r="H15" s="142">
        <f>'C завтраками| Bed and breakfast'!H15*0.9</f>
        <v>9990</v>
      </c>
      <c r="I15" s="142">
        <f>'C завтраками| Bed and breakfast'!I15*0.9</f>
        <v>10710</v>
      </c>
      <c r="J15" s="142">
        <f>'C завтраками| Bed and breakfast'!J15*0.9</f>
        <v>9270</v>
      </c>
      <c r="K15" s="142">
        <f>'C завтраками| Bed and breakfast'!K15*0.9</f>
        <v>9990</v>
      </c>
      <c r="L15" s="142">
        <f>'C завтраками| Bed and breakfast'!L15*0.9</f>
        <v>10710</v>
      </c>
      <c r="M15" s="142">
        <f>'C завтраками| Bed and breakfast'!M15*0.9</f>
        <v>9990</v>
      </c>
      <c r="N15" s="142">
        <f>'C завтраками| Bed and breakfast'!N15*0.9</f>
        <v>8550</v>
      </c>
      <c r="O15" s="142">
        <f>'C завтраками| Bed and breakfast'!O15*0.9</f>
        <v>8910</v>
      </c>
      <c r="P15" s="142">
        <f>'C завтраками| Bed and breakfast'!P15*0.9</f>
        <v>8550</v>
      </c>
      <c r="Q15" s="142">
        <f>'C завтраками| Bed and breakfast'!Q15*0.9</f>
        <v>8910</v>
      </c>
      <c r="R15" s="142">
        <f>'C завтраками| Bed and breakfast'!R15*0.9</f>
        <v>8550</v>
      </c>
      <c r="S15" s="142">
        <f>'C завтраками| Bed and breakfast'!S15*0.9</f>
        <v>8910</v>
      </c>
    </row>
    <row r="16" spans="1:19" ht="11.45" customHeight="1" x14ac:dyDescent="0.2">
      <c r="A16" s="122" t="s">
        <v>91</v>
      </c>
      <c r="B16" s="142"/>
      <c r="C16" s="142"/>
      <c r="D16" s="142"/>
      <c r="E16" s="142"/>
      <c r="F16" s="142"/>
      <c r="G16" s="142"/>
      <c r="H16" s="142"/>
      <c r="I16" s="142"/>
      <c r="J16" s="142"/>
      <c r="K16" s="142"/>
      <c r="L16" s="142"/>
      <c r="M16" s="142"/>
      <c r="N16" s="142"/>
      <c r="O16" s="142"/>
      <c r="P16" s="142"/>
      <c r="Q16" s="142"/>
      <c r="R16" s="142"/>
      <c r="S16" s="142"/>
    </row>
    <row r="17" spans="1:19" ht="11.45" customHeight="1" x14ac:dyDescent="0.2">
      <c r="A17" s="3">
        <v>1</v>
      </c>
      <c r="B17" s="142">
        <f>'C завтраками| Bed and breakfast'!B17*0.9</f>
        <v>9765</v>
      </c>
      <c r="C17" s="142">
        <f>'C завтраками| Bed and breakfast'!C17*0.9</f>
        <v>9045</v>
      </c>
      <c r="D17" s="142">
        <f>'C завтраками| Bed and breakfast'!D17*0.9</f>
        <v>8775</v>
      </c>
      <c r="E17" s="142">
        <f>'C завтраками| Bed and breakfast'!E17*0.9</f>
        <v>8325</v>
      </c>
      <c r="F17" s="142">
        <f>'C завтраками| Bed and breakfast'!F17*0.9</f>
        <v>10485</v>
      </c>
      <c r="G17" s="142">
        <f>'C завтраками| Bed and breakfast'!G17*0.9</f>
        <v>11205</v>
      </c>
      <c r="H17" s="142">
        <f>'C завтраками| Bed and breakfast'!H17*0.9</f>
        <v>9765</v>
      </c>
      <c r="I17" s="142">
        <f>'C завтраками| Bed and breakfast'!I17*0.9</f>
        <v>10485</v>
      </c>
      <c r="J17" s="142">
        <f>'C завтраками| Bed and breakfast'!J17*0.9</f>
        <v>9045</v>
      </c>
      <c r="K17" s="142">
        <f>'C завтраками| Bed and breakfast'!K17*0.9</f>
        <v>9765</v>
      </c>
      <c r="L17" s="142">
        <f>'C завтраками| Bed and breakfast'!L17*0.9</f>
        <v>10485</v>
      </c>
      <c r="M17" s="142">
        <f>'C завтраками| Bed and breakfast'!M17*0.9</f>
        <v>9765</v>
      </c>
      <c r="N17" s="142">
        <f>'C завтраками| Bed and breakfast'!N17*0.9</f>
        <v>8325</v>
      </c>
      <c r="O17" s="142">
        <f>'C завтраками| Bed and breakfast'!O17*0.9</f>
        <v>8685</v>
      </c>
      <c r="P17" s="142">
        <f>'C завтраками| Bed and breakfast'!P17*0.9</f>
        <v>8325</v>
      </c>
      <c r="Q17" s="142">
        <f>'C завтраками| Bed and breakfast'!Q17*0.9</f>
        <v>8685</v>
      </c>
      <c r="R17" s="142">
        <f>'C завтраками| Bed and breakfast'!R17*0.9</f>
        <v>8325</v>
      </c>
      <c r="S17" s="142">
        <f>'C завтраками| Bed and breakfast'!S17*0.9</f>
        <v>8685</v>
      </c>
    </row>
    <row r="18" spans="1:19" ht="11.45" customHeight="1" x14ac:dyDescent="0.2">
      <c r="A18" s="3">
        <v>2</v>
      </c>
      <c r="B18" s="142">
        <f>'C завтраками| Bed and breakfast'!B18*0.9</f>
        <v>10890</v>
      </c>
      <c r="C18" s="142">
        <f>'C завтраками| Bed and breakfast'!C18*0.9</f>
        <v>10170</v>
      </c>
      <c r="D18" s="142">
        <f>'C завтраками| Bed and breakfast'!D18*0.9</f>
        <v>9900</v>
      </c>
      <c r="E18" s="142">
        <f>'C завтраками| Bed and breakfast'!E18*0.9</f>
        <v>9450</v>
      </c>
      <c r="F18" s="142">
        <f>'C завтраками| Bed and breakfast'!F18*0.9</f>
        <v>11610</v>
      </c>
      <c r="G18" s="142">
        <f>'C завтраками| Bed and breakfast'!G18*0.9</f>
        <v>12330</v>
      </c>
      <c r="H18" s="142">
        <f>'C завтраками| Bed and breakfast'!H18*0.9</f>
        <v>10890</v>
      </c>
      <c r="I18" s="142">
        <f>'C завтраками| Bed and breakfast'!I18*0.9</f>
        <v>11610</v>
      </c>
      <c r="J18" s="142">
        <f>'C завтраками| Bed and breakfast'!J18*0.9</f>
        <v>10170</v>
      </c>
      <c r="K18" s="142">
        <f>'C завтраками| Bed and breakfast'!K18*0.9</f>
        <v>10890</v>
      </c>
      <c r="L18" s="142">
        <f>'C завтраками| Bed and breakfast'!L18*0.9</f>
        <v>11610</v>
      </c>
      <c r="M18" s="142">
        <f>'C завтраками| Bed and breakfast'!M18*0.9</f>
        <v>10890</v>
      </c>
      <c r="N18" s="142">
        <f>'C завтраками| Bed and breakfast'!N18*0.9</f>
        <v>9450</v>
      </c>
      <c r="O18" s="142">
        <f>'C завтраками| Bed and breakfast'!O18*0.9</f>
        <v>9810</v>
      </c>
      <c r="P18" s="142">
        <f>'C завтраками| Bed and breakfast'!P18*0.9</f>
        <v>9450</v>
      </c>
      <c r="Q18" s="142">
        <f>'C завтраками| Bed and breakfast'!Q18*0.9</f>
        <v>9810</v>
      </c>
      <c r="R18" s="142">
        <f>'C завтраками| Bed and breakfast'!R18*0.9</f>
        <v>9450</v>
      </c>
      <c r="S18" s="142">
        <f>'C завтраками| Bed and breakfast'!S18*0.9</f>
        <v>9810</v>
      </c>
    </row>
    <row r="19" spans="1:19"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row>
    <row r="20" spans="1:19" s="118" customFormat="1" ht="11.45" customHeight="1" x14ac:dyDescent="0.2">
      <c r="A20" s="121">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row>
    <row r="21" spans="1:19" s="118" customFormat="1" ht="11.45" customHeight="1" x14ac:dyDescent="0.2">
      <c r="A21" s="121">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row>
    <row r="22" spans="1:19" ht="11.45" customHeight="1" x14ac:dyDescent="0.2">
      <c r="A22" s="51" t="s">
        <v>24</v>
      </c>
      <c r="B22" s="143"/>
      <c r="C22" s="143"/>
      <c r="D22" s="143"/>
      <c r="E22" s="143"/>
      <c r="F22" s="143"/>
      <c r="G22" s="143"/>
      <c r="H22" s="143"/>
      <c r="I22" s="143"/>
      <c r="J22" s="143"/>
      <c r="K22" s="143"/>
      <c r="L22" s="143"/>
      <c r="M22" s="143"/>
      <c r="N22" s="143"/>
      <c r="O22" s="143"/>
      <c r="P22" s="143"/>
      <c r="Q22" s="143"/>
      <c r="R22" s="143"/>
      <c r="S22" s="143"/>
    </row>
    <row r="23" spans="1:19" ht="24.6" customHeight="1" x14ac:dyDescent="0.2">
      <c r="A23" s="8" t="s">
        <v>0</v>
      </c>
      <c r="B23" s="129">
        <f t="shared" ref="B23:S23" si="0">B5</f>
        <v>45399</v>
      </c>
      <c r="C23" s="129">
        <f t="shared" si="0"/>
        <v>45401</v>
      </c>
      <c r="D23" s="129">
        <f t="shared" si="0"/>
        <v>45402</v>
      </c>
      <c r="E23" s="129">
        <f t="shared" si="0"/>
        <v>45403</v>
      </c>
      <c r="F23" s="129">
        <f t="shared" si="0"/>
        <v>45407</v>
      </c>
      <c r="G23" s="129">
        <f t="shared" si="0"/>
        <v>45409</v>
      </c>
      <c r="H23" s="129">
        <f t="shared" si="0"/>
        <v>45411</v>
      </c>
      <c r="I23" s="129">
        <f t="shared" si="0"/>
        <v>45413</v>
      </c>
      <c r="J23" s="129">
        <f t="shared" si="0"/>
        <v>45417</v>
      </c>
      <c r="K23" s="129">
        <f t="shared" si="0"/>
        <v>45421</v>
      </c>
      <c r="L23" s="129">
        <f t="shared" si="0"/>
        <v>45422</v>
      </c>
      <c r="M23" s="129">
        <f t="shared" si="0"/>
        <v>45423</v>
      </c>
      <c r="N23" s="46">
        <f t="shared" si="0"/>
        <v>45424</v>
      </c>
      <c r="O23" s="129">
        <f t="shared" si="0"/>
        <v>45429</v>
      </c>
      <c r="P23" s="129">
        <f t="shared" si="0"/>
        <v>45431</v>
      </c>
      <c r="Q23" s="129">
        <f t="shared" si="0"/>
        <v>45436</v>
      </c>
      <c r="R23" s="129">
        <f t="shared" si="0"/>
        <v>45438</v>
      </c>
      <c r="S23" s="129">
        <f t="shared" si="0"/>
        <v>45439</v>
      </c>
    </row>
    <row r="24" spans="1:19" ht="24.6" customHeight="1" x14ac:dyDescent="0.2">
      <c r="A24" s="37"/>
      <c r="B24" s="129">
        <f t="shared" ref="B24:S24" si="1">B6</f>
        <v>45400</v>
      </c>
      <c r="C24" s="129">
        <f t="shared" si="1"/>
        <v>45401</v>
      </c>
      <c r="D24" s="129">
        <f t="shared" si="1"/>
        <v>45402</v>
      </c>
      <c r="E24" s="129">
        <f t="shared" si="1"/>
        <v>45406</v>
      </c>
      <c r="F24" s="129">
        <f t="shared" si="1"/>
        <v>45408</v>
      </c>
      <c r="G24" s="129">
        <f t="shared" si="1"/>
        <v>45410</v>
      </c>
      <c r="H24" s="129">
        <f t="shared" si="1"/>
        <v>45412</v>
      </c>
      <c r="I24" s="129">
        <f t="shared" si="1"/>
        <v>45416</v>
      </c>
      <c r="J24" s="129">
        <f t="shared" si="1"/>
        <v>45420</v>
      </c>
      <c r="K24" s="129">
        <f t="shared" si="1"/>
        <v>45421</v>
      </c>
      <c r="L24" s="129">
        <f t="shared" si="1"/>
        <v>45422</v>
      </c>
      <c r="M24" s="129">
        <f t="shared" si="1"/>
        <v>45423</v>
      </c>
      <c r="N24" s="46">
        <f t="shared" si="1"/>
        <v>45428</v>
      </c>
      <c r="O24" s="129">
        <f t="shared" si="1"/>
        <v>45430</v>
      </c>
      <c r="P24" s="129">
        <f t="shared" si="1"/>
        <v>45435</v>
      </c>
      <c r="Q24" s="129">
        <f t="shared" si="1"/>
        <v>45437</v>
      </c>
      <c r="R24" s="129">
        <f t="shared" si="1"/>
        <v>45438</v>
      </c>
      <c r="S24" s="129">
        <f t="shared" si="1"/>
        <v>45442</v>
      </c>
    </row>
    <row r="25" spans="1:19" ht="11.45" customHeight="1" x14ac:dyDescent="0.2">
      <c r="A25" s="11" t="s">
        <v>11</v>
      </c>
    </row>
    <row r="26" spans="1:19" ht="11.45" customHeight="1" x14ac:dyDescent="0.2">
      <c r="A26" s="3">
        <v>1</v>
      </c>
      <c r="B26" s="29">
        <f t="shared" ref="B26:S26" si="2">B8*0.9</f>
        <v>5953.5</v>
      </c>
      <c r="C26" s="29">
        <f t="shared" si="2"/>
        <v>5305.5</v>
      </c>
      <c r="D26" s="29">
        <f t="shared" si="2"/>
        <v>5062.5</v>
      </c>
      <c r="E26" s="29">
        <f t="shared" si="2"/>
        <v>4657.5</v>
      </c>
      <c r="F26" s="29">
        <f t="shared" si="2"/>
        <v>6601.5</v>
      </c>
      <c r="G26" s="29">
        <f t="shared" si="2"/>
        <v>7249.5</v>
      </c>
      <c r="H26" s="29">
        <f t="shared" si="2"/>
        <v>5953.5</v>
      </c>
      <c r="I26" s="29">
        <f t="shared" si="2"/>
        <v>6601.5</v>
      </c>
      <c r="J26" s="29">
        <f t="shared" si="2"/>
        <v>5305.5</v>
      </c>
      <c r="K26" s="29">
        <f t="shared" si="2"/>
        <v>5953.5</v>
      </c>
      <c r="L26" s="29">
        <f t="shared" si="2"/>
        <v>6601.5</v>
      </c>
      <c r="M26" s="29">
        <f t="shared" si="2"/>
        <v>5953.5</v>
      </c>
      <c r="N26" s="29">
        <f t="shared" si="2"/>
        <v>4657.5</v>
      </c>
      <c r="O26" s="29">
        <f t="shared" si="2"/>
        <v>4981.5</v>
      </c>
      <c r="P26" s="29">
        <f t="shared" si="2"/>
        <v>4657.5</v>
      </c>
      <c r="Q26" s="29">
        <f t="shared" si="2"/>
        <v>4981.5</v>
      </c>
      <c r="R26" s="29">
        <f t="shared" si="2"/>
        <v>4657.5</v>
      </c>
      <c r="S26" s="29">
        <f t="shared" si="2"/>
        <v>4981.5</v>
      </c>
    </row>
    <row r="27" spans="1:19" ht="11.45" customHeight="1" x14ac:dyDescent="0.2">
      <c r="A27" s="3">
        <v>2</v>
      </c>
      <c r="B27" s="29">
        <f t="shared" ref="B27:S27" si="3">B9*0.9</f>
        <v>6966</v>
      </c>
      <c r="C27" s="29">
        <f t="shared" si="3"/>
        <v>6318</v>
      </c>
      <c r="D27" s="29">
        <f t="shared" si="3"/>
        <v>6075</v>
      </c>
      <c r="E27" s="29">
        <f t="shared" si="3"/>
        <v>5670</v>
      </c>
      <c r="F27" s="29">
        <f t="shared" si="3"/>
        <v>7614</v>
      </c>
      <c r="G27" s="29">
        <f t="shared" si="3"/>
        <v>8262</v>
      </c>
      <c r="H27" s="29">
        <f t="shared" si="3"/>
        <v>6966</v>
      </c>
      <c r="I27" s="29">
        <f t="shared" si="3"/>
        <v>7614</v>
      </c>
      <c r="J27" s="29">
        <f t="shared" si="3"/>
        <v>6318</v>
      </c>
      <c r="K27" s="29">
        <f t="shared" si="3"/>
        <v>6966</v>
      </c>
      <c r="L27" s="29">
        <f t="shared" si="3"/>
        <v>7614</v>
      </c>
      <c r="M27" s="29">
        <f t="shared" si="3"/>
        <v>6966</v>
      </c>
      <c r="N27" s="29">
        <f t="shared" si="3"/>
        <v>5670</v>
      </c>
      <c r="O27" s="29">
        <f t="shared" si="3"/>
        <v>5994</v>
      </c>
      <c r="P27" s="29">
        <f t="shared" si="3"/>
        <v>5670</v>
      </c>
      <c r="Q27" s="29">
        <f t="shared" si="3"/>
        <v>5994</v>
      </c>
      <c r="R27" s="29">
        <f t="shared" si="3"/>
        <v>5670</v>
      </c>
      <c r="S27" s="29">
        <f t="shared" si="3"/>
        <v>5994</v>
      </c>
    </row>
    <row r="28" spans="1:19" ht="11.45" customHeight="1" x14ac:dyDescent="0.2">
      <c r="A28" s="120" t="s">
        <v>107</v>
      </c>
      <c r="B28" s="29"/>
      <c r="C28" s="29"/>
      <c r="D28" s="29"/>
      <c r="E28" s="29"/>
      <c r="F28" s="29"/>
      <c r="G28" s="29"/>
      <c r="H28" s="29"/>
      <c r="I28" s="29"/>
      <c r="J28" s="29"/>
      <c r="K28" s="29"/>
      <c r="L28" s="29"/>
      <c r="M28" s="29"/>
      <c r="N28" s="29"/>
      <c r="O28" s="29"/>
      <c r="P28" s="29"/>
      <c r="Q28" s="29"/>
      <c r="R28" s="29"/>
      <c r="S28" s="29"/>
    </row>
    <row r="29" spans="1:19" ht="11.45" customHeight="1" x14ac:dyDescent="0.2">
      <c r="A29" s="3">
        <v>1</v>
      </c>
      <c r="B29" s="29">
        <f t="shared" ref="B29:S29" si="4">B11*0.9</f>
        <v>6763.5</v>
      </c>
      <c r="C29" s="29">
        <f t="shared" si="4"/>
        <v>6115.5</v>
      </c>
      <c r="D29" s="29">
        <f t="shared" si="4"/>
        <v>5872.5</v>
      </c>
      <c r="E29" s="29">
        <f t="shared" si="4"/>
        <v>5467.5</v>
      </c>
      <c r="F29" s="29">
        <f t="shared" si="4"/>
        <v>7411.5</v>
      </c>
      <c r="G29" s="29">
        <f t="shared" si="4"/>
        <v>8059.5</v>
      </c>
      <c r="H29" s="29">
        <f t="shared" si="4"/>
        <v>6763.5</v>
      </c>
      <c r="I29" s="29">
        <f t="shared" si="4"/>
        <v>7411.5</v>
      </c>
      <c r="J29" s="29">
        <f t="shared" si="4"/>
        <v>6115.5</v>
      </c>
      <c r="K29" s="29">
        <f t="shared" si="4"/>
        <v>6763.5</v>
      </c>
      <c r="L29" s="29">
        <f t="shared" si="4"/>
        <v>7411.5</v>
      </c>
      <c r="M29" s="29">
        <f t="shared" si="4"/>
        <v>6763.5</v>
      </c>
      <c r="N29" s="29">
        <f t="shared" si="4"/>
        <v>5467.5</v>
      </c>
      <c r="O29" s="29">
        <f t="shared" si="4"/>
        <v>5791.5</v>
      </c>
      <c r="P29" s="29">
        <f t="shared" si="4"/>
        <v>5467.5</v>
      </c>
      <c r="Q29" s="29">
        <f t="shared" si="4"/>
        <v>5791.5</v>
      </c>
      <c r="R29" s="29">
        <f t="shared" si="4"/>
        <v>5467.5</v>
      </c>
      <c r="S29" s="29">
        <f t="shared" si="4"/>
        <v>5791.5</v>
      </c>
    </row>
    <row r="30" spans="1:19" ht="11.45" customHeight="1" x14ac:dyDescent="0.2">
      <c r="A30" s="3">
        <v>2</v>
      </c>
      <c r="B30" s="29">
        <f t="shared" ref="B30:S30" si="5">B12*0.9</f>
        <v>7776</v>
      </c>
      <c r="C30" s="29">
        <f t="shared" si="5"/>
        <v>7128</v>
      </c>
      <c r="D30" s="29">
        <f t="shared" si="5"/>
        <v>6885</v>
      </c>
      <c r="E30" s="29">
        <f t="shared" si="5"/>
        <v>6480</v>
      </c>
      <c r="F30" s="29">
        <f t="shared" si="5"/>
        <v>8424</v>
      </c>
      <c r="G30" s="29">
        <f t="shared" si="5"/>
        <v>9072</v>
      </c>
      <c r="H30" s="29">
        <f t="shared" si="5"/>
        <v>7776</v>
      </c>
      <c r="I30" s="29">
        <f t="shared" si="5"/>
        <v>8424</v>
      </c>
      <c r="J30" s="29">
        <f t="shared" si="5"/>
        <v>7128</v>
      </c>
      <c r="K30" s="29">
        <f t="shared" si="5"/>
        <v>7776</v>
      </c>
      <c r="L30" s="29">
        <f t="shared" si="5"/>
        <v>8424</v>
      </c>
      <c r="M30" s="29">
        <f t="shared" si="5"/>
        <v>7776</v>
      </c>
      <c r="N30" s="29">
        <f t="shared" si="5"/>
        <v>6480</v>
      </c>
      <c r="O30" s="29">
        <f t="shared" si="5"/>
        <v>6804</v>
      </c>
      <c r="P30" s="29">
        <f t="shared" si="5"/>
        <v>6480</v>
      </c>
      <c r="Q30" s="29">
        <f t="shared" si="5"/>
        <v>6804</v>
      </c>
      <c r="R30" s="29">
        <f t="shared" si="5"/>
        <v>6480</v>
      </c>
      <c r="S30" s="29">
        <f t="shared" si="5"/>
        <v>6804</v>
      </c>
    </row>
    <row r="31" spans="1:19" ht="11.45" customHeight="1" x14ac:dyDescent="0.2">
      <c r="A31" s="120" t="s">
        <v>86</v>
      </c>
      <c r="B31" s="29"/>
      <c r="C31" s="29"/>
      <c r="D31" s="29"/>
      <c r="E31" s="29"/>
      <c r="F31" s="29"/>
      <c r="G31" s="29"/>
      <c r="H31" s="29"/>
      <c r="I31" s="29"/>
      <c r="J31" s="29"/>
      <c r="K31" s="29"/>
      <c r="L31" s="29"/>
      <c r="M31" s="29"/>
      <c r="N31" s="29"/>
      <c r="O31" s="29"/>
      <c r="P31" s="29"/>
      <c r="Q31" s="29"/>
      <c r="R31" s="29"/>
      <c r="S31" s="29"/>
    </row>
    <row r="32" spans="1:19" ht="11.45" customHeight="1" x14ac:dyDescent="0.2">
      <c r="A32" s="3">
        <v>1</v>
      </c>
      <c r="B32" s="29">
        <f t="shared" ref="B32:S32" si="6">B14*0.9</f>
        <v>7978.5</v>
      </c>
      <c r="C32" s="29">
        <f t="shared" si="6"/>
        <v>7330.5</v>
      </c>
      <c r="D32" s="29">
        <f t="shared" si="6"/>
        <v>7087.5</v>
      </c>
      <c r="E32" s="29">
        <f t="shared" si="6"/>
        <v>6682.5</v>
      </c>
      <c r="F32" s="29">
        <f t="shared" si="6"/>
        <v>8626.5</v>
      </c>
      <c r="G32" s="29">
        <f t="shared" si="6"/>
        <v>9274.5</v>
      </c>
      <c r="H32" s="29">
        <f t="shared" si="6"/>
        <v>7978.5</v>
      </c>
      <c r="I32" s="29">
        <f t="shared" si="6"/>
        <v>8626.5</v>
      </c>
      <c r="J32" s="29">
        <f t="shared" si="6"/>
        <v>7330.5</v>
      </c>
      <c r="K32" s="29">
        <f t="shared" si="6"/>
        <v>7978.5</v>
      </c>
      <c r="L32" s="29">
        <f t="shared" si="6"/>
        <v>8626.5</v>
      </c>
      <c r="M32" s="29">
        <f t="shared" si="6"/>
        <v>7978.5</v>
      </c>
      <c r="N32" s="29">
        <f t="shared" si="6"/>
        <v>6682.5</v>
      </c>
      <c r="O32" s="29">
        <f t="shared" si="6"/>
        <v>7006.5</v>
      </c>
      <c r="P32" s="29">
        <f t="shared" si="6"/>
        <v>6682.5</v>
      </c>
      <c r="Q32" s="29">
        <f t="shared" si="6"/>
        <v>7006.5</v>
      </c>
      <c r="R32" s="29">
        <f t="shared" si="6"/>
        <v>6682.5</v>
      </c>
      <c r="S32" s="29">
        <f t="shared" si="6"/>
        <v>7006.5</v>
      </c>
    </row>
    <row r="33" spans="1:19" ht="11.45" customHeight="1" x14ac:dyDescent="0.2">
      <c r="A33" s="3">
        <v>2</v>
      </c>
      <c r="B33" s="29">
        <f t="shared" ref="B33:S33" si="7">B15*0.9</f>
        <v>8991</v>
      </c>
      <c r="C33" s="29">
        <f t="shared" si="7"/>
        <v>8343</v>
      </c>
      <c r="D33" s="29">
        <f t="shared" si="7"/>
        <v>8100</v>
      </c>
      <c r="E33" s="29">
        <f t="shared" si="7"/>
        <v>7695</v>
      </c>
      <c r="F33" s="29">
        <f t="shared" si="7"/>
        <v>9639</v>
      </c>
      <c r="G33" s="29">
        <f t="shared" si="7"/>
        <v>10287</v>
      </c>
      <c r="H33" s="29">
        <f t="shared" si="7"/>
        <v>8991</v>
      </c>
      <c r="I33" s="29">
        <f t="shared" si="7"/>
        <v>9639</v>
      </c>
      <c r="J33" s="29">
        <f t="shared" si="7"/>
        <v>8343</v>
      </c>
      <c r="K33" s="29">
        <f t="shared" si="7"/>
        <v>8991</v>
      </c>
      <c r="L33" s="29">
        <f t="shared" si="7"/>
        <v>9639</v>
      </c>
      <c r="M33" s="29">
        <f t="shared" si="7"/>
        <v>8991</v>
      </c>
      <c r="N33" s="29">
        <f t="shared" si="7"/>
        <v>7695</v>
      </c>
      <c r="O33" s="29">
        <f t="shared" si="7"/>
        <v>8019</v>
      </c>
      <c r="P33" s="29">
        <f t="shared" si="7"/>
        <v>7695</v>
      </c>
      <c r="Q33" s="29">
        <f t="shared" si="7"/>
        <v>8019</v>
      </c>
      <c r="R33" s="29">
        <f t="shared" si="7"/>
        <v>7695</v>
      </c>
      <c r="S33" s="29">
        <f t="shared" si="7"/>
        <v>8019</v>
      </c>
    </row>
    <row r="34" spans="1:19" ht="11.45" customHeight="1" x14ac:dyDescent="0.2">
      <c r="A34" s="122" t="s">
        <v>91</v>
      </c>
      <c r="B34" s="29"/>
      <c r="C34" s="29"/>
      <c r="D34" s="29"/>
      <c r="E34" s="29"/>
      <c r="F34" s="29"/>
      <c r="G34" s="29"/>
      <c r="H34" s="29"/>
      <c r="I34" s="29"/>
      <c r="J34" s="29"/>
      <c r="K34" s="29"/>
      <c r="L34" s="29"/>
      <c r="M34" s="29"/>
      <c r="N34" s="29"/>
      <c r="O34" s="29"/>
      <c r="P34" s="29"/>
      <c r="Q34" s="29"/>
      <c r="R34" s="29"/>
      <c r="S34" s="29"/>
    </row>
    <row r="35" spans="1:19" ht="11.45" customHeight="1" x14ac:dyDescent="0.2">
      <c r="A35" s="3">
        <v>1</v>
      </c>
      <c r="B35" s="29">
        <f t="shared" ref="B35:S35" si="8">B17*0.9</f>
        <v>8788.5</v>
      </c>
      <c r="C35" s="29">
        <f t="shared" si="8"/>
        <v>8140.5</v>
      </c>
      <c r="D35" s="29">
        <f t="shared" si="8"/>
        <v>7897.5</v>
      </c>
      <c r="E35" s="29">
        <f t="shared" si="8"/>
        <v>7492.5</v>
      </c>
      <c r="F35" s="29">
        <f t="shared" si="8"/>
        <v>9436.5</v>
      </c>
      <c r="G35" s="29">
        <f t="shared" si="8"/>
        <v>10084.5</v>
      </c>
      <c r="H35" s="29">
        <f t="shared" si="8"/>
        <v>8788.5</v>
      </c>
      <c r="I35" s="29">
        <f t="shared" si="8"/>
        <v>9436.5</v>
      </c>
      <c r="J35" s="29">
        <f t="shared" si="8"/>
        <v>8140.5</v>
      </c>
      <c r="K35" s="29">
        <f t="shared" si="8"/>
        <v>8788.5</v>
      </c>
      <c r="L35" s="29">
        <f t="shared" si="8"/>
        <v>9436.5</v>
      </c>
      <c r="M35" s="29">
        <f t="shared" si="8"/>
        <v>8788.5</v>
      </c>
      <c r="N35" s="29">
        <f t="shared" si="8"/>
        <v>7492.5</v>
      </c>
      <c r="O35" s="29">
        <f t="shared" si="8"/>
        <v>7816.5</v>
      </c>
      <c r="P35" s="29">
        <f t="shared" si="8"/>
        <v>7492.5</v>
      </c>
      <c r="Q35" s="29">
        <f t="shared" si="8"/>
        <v>7816.5</v>
      </c>
      <c r="R35" s="29">
        <f t="shared" si="8"/>
        <v>7492.5</v>
      </c>
      <c r="S35" s="29">
        <f t="shared" si="8"/>
        <v>7816.5</v>
      </c>
    </row>
    <row r="36" spans="1:19" ht="11.45" customHeight="1" x14ac:dyDescent="0.2">
      <c r="A36" s="3">
        <v>2</v>
      </c>
      <c r="B36" s="29">
        <f t="shared" ref="B36:S36" si="9">B18*0.9</f>
        <v>9801</v>
      </c>
      <c r="C36" s="29">
        <f t="shared" si="9"/>
        <v>9153</v>
      </c>
      <c r="D36" s="29">
        <f t="shared" si="9"/>
        <v>8910</v>
      </c>
      <c r="E36" s="29">
        <f t="shared" si="9"/>
        <v>8505</v>
      </c>
      <c r="F36" s="29">
        <f t="shared" si="9"/>
        <v>10449</v>
      </c>
      <c r="G36" s="29">
        <f t="shared" si="9"/>
        <v>11097</v>
      </c>
      <c r="H36" s="29">
        <f t="shared" si="9"/>
        <v>9801</v>
      </c>
      <c r="I36" s="29">
        <f t="shared" si="9"/>
        <v>10449</v>
      </c>
      <c r="J36" s="29">
        <f t="shared" si="9"/>
        <v>9153</v>
      </c>
      <c r="K36" s="29">
        <f t="shared" si="9"/>
        <v>9801</v>
      </c>
      <c r="L36" s="29">
        <f t="shared" si="9"/>
        <v>10449</v>
      </c>
      <c r="M36" s="29">
        <f t="shared" si="9"/>
        <v>9801</v>
      </c>
      <c r="N36" s="29">
        <f t="shared" si="9"/>
        <v>8505</v>
      </c>
      <c r="O36" s="29">
        <f t="shared" si="9"/>
        <v>8829</v>
      </c>
      <c r="P36" s="29">
        <f t="shared" si="9"/>
        <v>8505</v>
      </c>
      <c r="Q36" s="29">
        <f t="shared" si="9"/>
        <v>8829</v>
      </c>
      <c r="R36" s="29">
        <f t="shared" si="9"/>
        <v>8505</v>
      </c>
      <c r="S36" s="29">
        <f t="shared" si="9"/>
        <v>8829</v>
      </c>
    </row>
    <row r="37" spans="1:19"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row>
    <row r="38" spans="1:19" s="118" customFormat="1" ht="11.45" customHeight="1" x14ac:dyDescent="0.2">
      <c r="A38" s="121">
        <v>1</v>
      </c>
      <c r="B38" s="142">
        <f t="shared" ref="B38:S38" si="10">B20*0.9</f>
        <v>10003.5</v>
      </c>
      <c r="C38" s="142">
        <f t="shared" si="10"/>
        <v>9355.5</v>
      </c>
      <c r="D38" s="142">
        <f t="shared" si="10"/>
        <v>9112.5</v>
      </c>
      <c r="E38" s="142">
        <f t="shared" si="10"/>
        <v>8707.5</v>
      </c>
      <c r="F38" s="142">
        <f t="shared" si="10"/>
        <v>10651.5</v>
      </c>
      <c r="G38" s="142">
        <f t="shared" si="10"/>
        <v>11299.5</v>
      </c>
      <c r="H38" s="142">
        <f t="shared" si="10"/>
        <v>10003.5</v>
      </c>
      <c r="I38" s="142">
        <f t="shared" si="10"/>
        <v>10651.5</v>
      </c>
      <c r="J38" s="142">
        <f t="shared" si="10"/>
        <v>9355.5</v>
      </c>
      <c r="K38" s="142">
        <f t="shared" si="10"/>
        <v>10003.5</v>
      </c>
      <c r="L38" s="142">
        <f t="shared" si="10"/>
        <v>10651.5</v>
      </c>
      <c r="M38" s="142">
        <f t="shared" si="10"/>
        <v>10003.5</v>
      </c>
      <c r="N38" s="142">
        <f t="shared" si="10"/>
        <v>8707.5</v>
      </c>
      <c r="O38" s="142">
        <f t="shared" si="10"/>
        <v>9031.5</v>
      </c>
      <c r="P38" s="142">
        <f t="shared" si="10"/>
        <v>8707.5</v>
      </c>
      <c r="Q38" s="142">
        <f t="shared" si="10"/>
        <v>9031.5</v>
      </c>
      <c r="R38" s="142">
        <f t="shared" si="10"/>
        <v>8707.5</v>
      </c>
      <c r="S38" s="142">
        <f t="shared" si="10"/>
        <v>9031.5</v>
      </c>
    </row>
    <row r="39" spans="1:19" s="118" customFormat="1" ht="11.45" customHeight="1" x14ac:dyDescent="0.2">
      <c r="A39" s="121">
        <v>2</v>
      </c>
      <c r="B39" s="142">
        <f t="shared" ref="B39:S39" si="11">B21*0.9</f>
        <v>11016</v>
      </c>
      <c r="C39" s="142">
        <f t="shared" si="11"/>
        <v>10368</v>
      </c>
      <c r="D39" s="142">
        <f t="shared" si="11"/>
        <v>10125</v>
      </c>
      <c r="E39" s="142">
        <f t="shared" si="11"/>
        <v>9720</v>
      </c>
      <c r="F39" s="142">
        <f t="shared" si="11"/>
        <v>11664</v>
      </c>
      <c r="G39" s="142">
        <f t="shared" si="11"/>
        <v>12312</v>
      </c>
      <c r="H39" s="142">
        <f t="shared" si="11"/>
        <v>11016</v>
      </c>
      <c r="I39" s="142">
        <f t="shared" si="11"/>
        <v>11664</v>
      </c>
      <c r="J39" s="142">
        <f t="shared" si="11"/>
        <v>10368</v>
      </c>
      <c r="K39" s="142">
        <f t="shared" si="11"/>
        <v>11016</v>
      </c>
      <c r="L39" s="142">
        <f t="shared" si="11"/>
        <v>11664</v>
      </c>
      <c r="M39" s="142">
        <f t="shared" si="11"/>
        <v>11016</v>
      </c>
      <c r="N39" s="142">
        <f t="shared" si="11"/>
        <v>9720</v>
      </c>
      <c r="O39" s="142">
        <f t="shared" si="11"/>
        <v>10044</v>
      </c>
      <c r="P39" s="142">
        <f t="shared" si="11"/>
        <v>9720</v>
      </c>
      <c r="Q39" s="142">
        <f t="shared" si="11"/>
        <v>10044</v>
      </c>
      <c r="R39" s="142">
        <f t="shared" si="11"/>
        <v>9720</v>
      </c>
      <c r="S39" s="142">
        <f t="shared" si="11"/>
        <v>10044</v>
      </c>
    </row>
    <row r="40" spans="1:19" ht="11.45" customHeight="1" x14ac:dyDescent="0.2">
      <c r="A40" s="24"/>
    </row>
    <row r="41" spans="1:19" ht="145.9" customHeight="1" x14ac:dyDescent="0.2">
      <c r="A41" s="77" t="s">
        <v>178</v>
      </c>
    </row>
    <row r="42" spans="1:19" ht="11.45" customHeight="1" thickBot="1" x14ac:dyDescent="0.25">
      <c r="A42" s="63" t="s">
        <v>18</v>
      </c>
    </row>
    <row r="43" spans="1:19" ht="11.45" customHeight="1" thickBot="1" x14ac:dyDescent="0.25">
      <c r="A43" s="165" t="s">
        <v>179</v>
      </c>
    </row>
    <row r="44" spans="1:19" x14ac:dyDescent="0.2">
      <c r="A44" s="65" t="s">
        <v>180</v>
      </c>
    </row>
    <row r="45" spans="1:19" x14ac:dyDescent="0.2">
      <c r="A45" s="24"/>
    </row>
    <row r="46" spans="1:19" x14ac:dyDescent="0.2">
      <c r="A46" s="36" t="s">
        <v>3</v>
      </c>
    </row>
    <row r="47" spans="1:19" x14ac:dyDescent="0.2">
      <c r="A47" s="20" t="s">
        <v>4</v>
      </c>
    </row>
    <row r="48" spans="1:19" x14ac:dyDescent="0.2">
      <c r="A48" s="20" t="s">
        <v>5</v>
      </c>
    </row>
    <row r="49" spans="1:1" ht="24" x14ac:dyDescent="0.2">
      <c r="A49" s="21" t="s">
        <v>6</v>
      </c>
    </row>
    <row r="50" spans="1:1" ht="12.6" customHeight="1" x14ac:dyDescent="0.2">
      <c r="A50" s="42" t="s">
        <v>75</v>
      </c>
    </row>
    <row r="51" spans="1:1" ht="24" x14ac:dyDescent="0.2">
      <c r="A51" s="66" t="s">
        <v>142</v>
      </c>
    </row>
    <row r="54" spans="1:1" ht="25.5" x14ac:dyDescent="0.2">
      <c r="A54" s="67" t="s">
        <v>189</v>
      </c>
    </row>
    <row r="55" spans="1:1" ht="38.25" x14ac:dyDescent="0.2">
      <c r="A55" s="166" t="s">
        <v>181</v>
      </c>
    </row>
    <row r="56" spans="1:1" ht="51" x14ac:dyDescent="0.2">
      <c r="A56" s="166" t="s">
        <v>182</v>
      </c>
    </row>
    <row r="57" spans="1:1" ht="25.5" x14ac:dyDescent="0.2">
      <c r="A57" s="166" t="s">
        <v>186</v>
      </c>
    </row>
    <row r="58" spans="1:1" ht="38.25" x14ac:dyDescent="0.2">
      <c r="A58" s="166" t="s">
        <v>183</v>
      </c>
    </row>
    <row r="59" spans="1:1" ht="25.5" x14ac:dyDescent="0.2">
      <c r="A59" s="166" t="s">
        <v>184</v>
      </c>
    </row>
    <row r="60" spans="1:1" ht="12.75" x14ac:dyDescent="0.2">
      <c r="A60" s="166" t="s">
        <v>185</v>
      </c>
    </row>
    <row r="61" spans="1:1" x14ac:dyDescent="0.2">
      <c r="A61" s="69"/>
    </row>
    <row r="62" spans="1:1" ht="31.5" x14ac:dyDescent="0.2">
      <c r="A62" s="70" t="s">
        <v>42</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row r="70" spans="1:1" ht="12.75" x14ac:dyDescent="0.2">
      <c r="A70" s="114"/>
    </row>
    <row r="71" spans="1:1" ht="12.75" x14ac:dyDescent="0.2">
      <c r="A71" s="7"/>
    </row>
    <row r="72" spans="1:1" ht="12.75" x14ac:dyDescent="0.2">
      <c r="A72" s="7"/>
    </row>
    <row r="73" spans="1:1" ht="12.75" x14ac:dyDescent="0.2">
      <c r="A73" s="7"/>
    </row>
    <row r="74" spans="1:1" ht="12.75" x14ac:dyDescent="0.2">
      <c r="A74" s="7"/>
    </row>
    <row r="75" spans="1:1" ht="12.75" x14ac:dyDescent="0.2">
      <c r="A75" s="7"/>
    </row>
    <row r="76" spans="1:1" ht="12.75" x14ac:dyDescent="0.2">
      <c r="A76" s="7"/>
    </row>
    <row r="77" spans="1:1" ht="12.75" x14ac:dyDescent="0.2">
      <c r="A77" s="7"/>
    </row>
    <row r="78" spans="1:1" ht="12.75" x14ac:dyDescent="0.2">
      <c r="A78" s="7"/>
    </row>
    <row r="79" spans="1:1" ht="12.75" x14ac:dyDescent="0.2">
      <c r="A79" s="7"/>
    </row>
  </sheetData>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c r="B6" s="118"/>
      <c r="C6" s="118"/>
      <c r="D6" s="118"/>
      <c r="E6" s="118"/>
    </row>
    <row r="7" spans="1:5" ht="11.45" customHeight="1" x14ac:dyDescent="0.2">
      <c r="A7" s="3">
        <v>1</v>
      </c>
      <c r="B7" s="29" t="e">
        <f>'C завтраками| Bed and breakfast'!#REF!*0.9+B22</f>
        <v>#REF!</v>
      </c>
      <c r="C7" s="29" t="e">
        <f>'C завтраками| Bed and breakfast'!#REF!*0.9+C22</f>
        <v>#REF!</v>
      </c>
      <c r="D7" s="29" t="e">
        <f>'C завтраками| Bed and breakfast'!#REF!*0.9+D22</f>
        <v>#REF!</v>
      </c>
      <c r="E7" s="29" t="e">
        <f>'C завтраками| Bed and breakfast'!#REF!*0.9+E22</f>
        <v>#REF!</v>
      </c>
    </row>
    <row r="8" spans="1:5" ht="11.45" customHeight="1" x14ac:dyDescent="0.2">
      <c r="A8" s="3">
        <v>2</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row>
    <row r="9" spans="1:5" ht="11.45" customHeight="1" x14ac:dyDescent="0.2">
      <c r="A9" s="120" t="s">
        <v>107</v>
      </c>
      <c r="B9" s="29"/>
      <c r="C9" s="29"/>
      <c r="D9" s="29"/>
      <c r="E9" s="29"/>
    </row>
    <row r="10" spans="1:5" ht="11.45" customHeight="1" x14ac:dyDescent="0.2">
      <c r="A10" s="3">
        <v>1</v>
      </c>
      <c r="B10" s="29" t="e">
        <f>'C завтраками| Bed and breakfast'!#REF!*0.9+B22</f>
        <v>#REF!</v>
      </c>
      <c r="C10" s="29" t="e">
        <f>'C завтраками| Bed and breakfast'!#REF!*0.9+C22</f>
        <v>#REF!</v>
      </c>
      <c r="D10" s="29" t="e">
        <f>'C завтраками| Bed and breakfast'!#REF!*0.9+D22</f>
        <v>#REF!</v>
      </c>
      <c r="E10" s="29" t="e">
        <f>'C завтраками| Bed and breakfast'!#REF!*0.9+E22</f>
        <v>#REF!</v>
      </c>
    </row>
    <row r="11" spans="1:5" ht="11.45" customHeight="1" x14ac:dyDescent="0.2">
      <c r="A11" s="3">
        <v>2</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row>
    <row r="12" spans="1:5" ht="11.45" customHeight="1" x14ac:dyDescent="0.2">
      <c r="A12" s="5" t="s">
        <v>86</v>
      </c>
      <c r="B12" s="29"/>
      <c r="C12" s="29"/>
      <c r="D12" s="29"/>
      <c r="E12" s="29"/>
    </row>
    <row r="13" spans="1:5" ht="11.45" customHeight="1" x14ac:dyDescent="0.2">
      <c r="A13" s="3">
        <v>1</v>
      </c>
      <c r="B13" s="29" t="e">
        <f>'C завтраками| Bed and breakfast'!#REF!*0.9+B22</f>
        <v>#REF!</v>
      </c>
      <c r="C13" s="29" t="e">
        <f>'C завтраками| Bed and breakfast'!#REF!*0.9+C22</f>
        <v>#REF!</v>
      </c>
      <c r="D13" s="29" t="e">
        <f>'C завтраками| Bed and breakfast'!#REF!*0.9+D22</f>
        <v>#REF!</v>
      </c>
      <c r="E13" s="29" t="e">
        <f>'C завтраками| Bed and breakfast'!#REF!*0.9+E22</f>
        <v>#REF!</v>
      </c>
    </row>
    <row r="14" spans="1:5" ht="11.45" customHeight="1" x14ac:dyDescent="0.2">
      <c r="A14" s="3">
        <v>2</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row>
    <row r="15" spans="1:5" ht="11.45" customHeight="1" x14ac:dyDescent="0.2">
      <c r="A15" s="4" t="s">
        <v>91</v>
      </c>
      <c r="B15" s="29"/>
      <c r="C15" s="29"/>
      <c r="D15" s="29"/>
      <c r="E15" s="29"/>
    </row>
    <row r="16" spans="1:5" ht="11.45" customHeight="1" x14ac:dyDescent="0.2">
      <c r="A16" s="3">
        <v>1</v>
      </c>
      <c r="B16" s="29" t="e">
        <f>'C завтраками| Bed and breakfast'!#REF!*0.9+B22</f>
        <v>#REF!</v>
      </c>
      <c r="C16" s="29" t="e">
        <f>'C завтраками| Bed and breakfast'!#REF!*0.9+C22</f>
        <v>#REF!</v>
      </c>
      <c r="D16" s="29" t="e">
        <f>'C завтраками| Bed and breakfast'!#REF!*0.9+D22</f>
        <v>#REF!</v>
      </c>
      <c r="E16" s="29" t="e">
        <f>'C завтраками| Bed and breakfast'!#REF!*0.9+E22</f>
        <v>#REF!</v>
      </c>
    </row>
    <row r="17" spans="1:5" ht="11.45" customHeight="1" x14ac:dyDescent="0.2">
      <c r="A17" s="3">
        <v>2</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row>
    <row r="18" spans="1:5" ht="11.45" customHeight="1" x14ac:dyDescent="0.2">
      <c r="A18" s="2" t="s">
        <v>92</v>
      </c>
      <c r="B18" s="29"/>
      <c r="C18" s="29"/>
      <c r="D18" s="29"/>
      <c r="E18" s="29"/>
    </row>
    <row r="19" spans="1:5" ht="11.45" customHeight="1" x14ac:dyDescent="0.2">
      <c r="A19" s="3">
        <v>1</v>
      </c>
      <c r="B19" s="29" t="e">
        <f>'C завтраками| Bed and breakfast'!#REF!*0.9+B22</f>
        <v>#REF!</v>
      </c>
      <c r="C19" s="29" t="e">
        <f>'C завтраками| Bed and breakfast'!#REF!*0.9+C22</f>
        <v>#REF!</v>
      </c>
      <c r="D19" s="29" t="e">
        <f>'C завтраками| Bed and breakfast'!#REF!*0.9+D22</f>
        <v>#REF!</v>
      </c>
      <c r="E19" s="29" t="e">
        <f>'C завтраками| Bed and breakfast'!#REF!*0.9+E22</f>
        <v>#REF!</v>
      </c>
    </row>
    <row r="20" spans="1:5" ht="13.15" customHeight="1" x14ac:dyDescent="0.2">
      <c r="A20" s="3">
        <v>2</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row>
    <row r="21" spans="1:5" s="7" customFormat="1" ht="12.75" x14ac:dyDescent="0.2">
      <c r="A21" s="108" t="s">
        <v>94</v>
      </c>
      <c r="B21" s="30"/>
      <c r="C21" s="30"/>
      <c r="D21" s="30"/>
      <c r="E21" s="30"/>
    </row>
    <row r="22" spans="1:5" s="7" customFormat="1" ht="12.75" x14ac:dyDescent="0.2">
      <c r="A22" s="109" t="s">
        <v>95</v>
      </c>
      <c r="B22" s="150">
        <v>2700</v>
      </c>
      <c r="C22" s="150">
        <v>2700</v>
      </c>
      <c r="D22" s="150">
        <v>2700</v>
      </c>
      <c r="E22" s="150">
        <v>2700</v>
      </c>
    </row>
    <row r="23" spans="1:5" s="7" customFormat="1" ht="12.75" x14ac:dyDescent="0.2">
      <c r="A23" s="109" t="s">
        <v>96</v>
      </c>
      <c r="B23" s="150">
        <f t="shared" ref="B23:E23" si="0">B22*2</f>
        <v>5400</v>
      </c>
      <c r="C23" s="150">
        <f t="shared" si="0"/>
        <v>5400</v>
      </c>
      <c r="D23" s="150">
        <f t="shared" si="0"/>
        <v>5400</v>
      </c>
      <c r="E23" s="150">
        <f t="shared" si="0"/>
        <v>5400</v>
      </c>
    </row>
    <row r="24" spans="1:5" ht="11.45" customHeight="1" x14ac:dyDescent="0.2">
      <c r="A24" s="24"/>
      <c r="B24" s="30"/>
      <c r="C24" s="30"/>
      <c r="D24" s="30"/>
      <c r="E24" s="30"/>
    </row>
    <row r="25" spans="1:5" ht="11.45" customHeight="1" x14ac:dyDescent="0.2">
      <c r="A25" s="51" t="s">
        <v>24</v>
      </c>
      <c r="B25" s="30"/>
      <c r="C25" s="30"/>
      <c r="D25" s="30"/>
      <c r="E25" s="30"/>
    </row>
    <row r="26" spans="1:5" ht="24.6" customHeight="1" x14ac:dyDescent="0.2">
      <c r="A26" s="8" t="s">
        <v>0</v>
      </c>
      <c r="B26" s="129" t="e">
        <f t="shared" ref="B26:E26" si="1">B4</f>
        <v>#REF!</v>
      </c>
      <c r="C26" s="46" t="e">
        <f t="shared" si="1"/>
        <v>#REF!</v>
      </c>
      <c r="D26" s="46" t="e">
        <f t="shared" si="1"/>
        <v>#REF!</v>
      </c>
      <c r="E26" s="46" t="e">
        <f t="shared" si="1"/>
        <v>#REF!</v>
      </c>
    </row>
    <row r="27" spans="1:5" ht="24.6" customHeight="1" x14ac:dyDescent="0.2">
      <c r="A27" s="37"/>
      <c r="B27" s="129" t="e">
        <f t="shared" ref="B27:E27" si="2">B5</f>
        <v>#REF!</v>
      </c>
      <c r="C27" s="46" t="e">
        <f t="shared" si="2"/>
        <v>#REF!</v>
      </c>
      <c r="D27" s="46" t="e">
        <f t="shared" si="2"/>
        <v>#REF!</v>
      </c>
      <c r="E27" s="46" t="e">
        <f t="shared" si="2"/>
        <v>#REF!</v>
      </c>
    </row>
    <row r="28" spans="1:5" ht="11.45" customHeight="1" x14ac:dyDescent="0.2">
      <c r="A28" s="11" t="s">
        <v>11</v>
      </c>
    </row>
    <row r="29" spans="1:5" ht="11.45" customHeight="1" x14ac:dyDescent="0.2">
      <c r="A29" s="3">
        <v>1</v>
      </c>
      <c r="B29" s="29" t="e">
        <f t="shared" ref="B29:E29" si="3">ROUNDUP(B7*0.9,)</f>
        <v>#REF!</v>
      </c>
      <c r="C29" s="29" t="e">
        <f t="shared" si="3"/>
        <v>#REF!</v>
      </c>
      <c r="D29" s="29" t="e">
        <f t="shared" si="3"/>
        <v>#REF!</v>
      </c>
      <c r="E29" s="29" t="e">
        <f t="shared" si="3"/>
        <v>#REF!</v>
      </c>
    </row>
    <row r="30" spans="1:5" ht="11.45" customHeight="1" x14ac:dyDescent="0.2">
      <c r="A30" s="3">
        <v>2</v>
      </c>
      <c r="B30" s="29" t="e">
        <f t="shared" ref="B30:E30" si="4">ROUNDUP(B8*0.9,)</f>
        <v>#REF!</v>
      </c>
      <c r="C30" s="29" t="e">
        <f t="shared" si="4"/>
        <v>#REF!</v>
      </c>
      <c r="D30" s="29" t="e">
        <f t="shared" si="4"/>
        <v>#REF!</v>
      </c>
      <c r="E30" s="29" t="e">
        <f t="shared" si="4"/>
        <v>#REF!</v>
      </c>
    </row>
    <row r="31" spans="1:5" ht="11.45" customHeight="1" x14ac:dyDescent="0.2">
      <c r="A31" s="120" t="s">
        <v>107</v>
      </c>
      <c r="B31" s="29"/>
      <c r="C31" s="29"/>
      <c r="D31" s="29"/>
      <c r="E31" s="29"/>
    </row>
    <row r="32" spans="1:5" ht="11.45" customHeight="1" x14ac:dyDescent="0.2">
      <c r="A32" s="3">
        <v>1</v>
      </c>
      <c r="B32" s="29" t="e">
        <f t="shared" ref="B32:E32" si="5">ROUNDUP(B10*0.9,)</f>
        <v>#REF!</v>
      </c>
      <c r="C32" s="29" t="e">
        <f t="shared" si="5"/>
        <v>#REF!</v>
      </c>
      <c r="D32" s="29" t="e">
        <f t="shared" si="5"/>
        <v>#REF!</v>
      </c>
      <c r="E32" s="29" t="e">
        <f t="shared" si="5"/>
        <v>#REF!</v>
      </c>
    </row>
    <row r="33" spans="1:5" ht="11.45" customHeight="1" x14ac:dyDescent="0.2">
      <c r="A33" s="3">
        <v>2</v>
      </c>
      <c r="B33" s="29" t="e">
        <f t="shared" ref="B33:E33" si="6">ROUNDUP(B11*0.9,)</f>
        <v>#REF!</v>
      </c>
      <c r="C33" s="29" t="e">
        <f t="shared" si="6"/>
        <v>#REF!</v>
      </c>
      <c r="D33" s="29" t="e">
        <f t="shared" si="6"/>
        <v>#REF!</v>
      </c>
      <c r="E33" s="29" t="e">
        <f t="shared" si="6"/>
        <v>#REF!</v>
      </c>
    </row>
    <row r="34" spans="1:5" ht="11.45" customHeight="1" x14ac:dyDescent="0.2">
      <c r="A34" s="5" t="s">
        <v>86</v>
      </c>
      <c r="B34" s="29"/>
      <c r="C34" s="29"/>
      <c r="D34" s="29"/>
      <c r="E34" s="29"/>
    </row>
    <row r="35" spans="1:5" ht="11.45" customHeight="1" x14ac:dyDescent="0.2">
      <c r="A35" s="3">
        <v>1</v>
      </c>
      <c r="B35" s="29" t="e">
        <f t="shared" ref="B35:E35" si="7">ROUNDUP(B13*0.9,)</f>
        <v>#REF!</v>
      </c>
      <c r="C35" s="29" t="e">
        <f t="shared" si="7"/>
        <v>#REF!</v>
      </c>
      <c r="D35" s="29" t="e">
        <f t="shared" si="7"/>
        <v>#REF!</v>
      </c>
      <c r="E35" s="29" t="e">
        <f t="shared" si="7"/>
        <v>#REF!</v>
      </c>
    </row>
    <row r="36" spans="1:5" ht="11.45" customHeight="1" x14ac:dyDescent="0.2">
      <c r="A36" s="3">
        <v>2</v>
      </c>
      <c r="B36" s="29" t="e">
        <f t="shared" ref="B36:E36" si="8">ROUNDUP(B14*0.9,)</f>
        <v>#REF!</v>
      </c>
      <c r="C36" s="29" t="e">
        <f t="shared" si="8"/>
        <v>#REF!</v>
      </c>
      <c r="D36" s="29" t="e">
        <f t="shared" si="8"/>
        <v>#REF!</v>
      </c>
      <c r="E36" s="29" t="e">
        <f t="shared" si="8"/>
        <v>#REF!</v>
      </c>
    </row>
    <row r="37" spans="1:5" ht="11.45" customHeight="1" x14ac:dyDescent="0.2">
      <c r="A37" s="4" t="s">
        <v>91</v>
      </c>
      <c r="B37" s="29"/>
      <c r="C37" s="29"/>
      <c r="D37" s="29"/>
      <c r="E37" s="29"/>
    </row>
    <row r="38" spans="1:5" ht="11.45" customHeight="1" x14ac:dyDescent="0.2">
      <c r="A38" s="3">
        <v>1</v>
      </c>
      <c r="B38" s="29" t="e">
        <f t="shared" ref="B38:E38" si="9">ROUNDUP(B16*0.9,)</f>
        <v>#REF!</v>
      </c>
      <c r="C38" s="29" t="e">
        <f t="shared" si="9"/>
        <v>#REF!</v>
      </c>
      <c r="D38" s="29" t="e">
        <f t="shared" si="9"/>
        <v>#REF!</v>
      </c>
      <c r="E38" s="29" t="e">
        <f t="shared" si="9"/>
        <v>#REF!</v>
      </c>
    </row>
    <row r="39" spans="1:5" ht="11.45" customHeight="1" x14ac:dyDescent="0.2">
      <c r="A39" s="3">
        <v>2</v>
      </c>
      <c r="B39" s="29" t="e">
        <f t="shared" ref="B39:E39" si="10">ROUNDUP(B17*0.9,)</f>
        <v>#REF!</v>
      </c>
      <c r="C39" s="29" t="e">
        <f t="shared" si="10"/>
        <v>#REF!</v>
      </c>
      <c r="D39" s="29" t="e">
        <f t="shared" si="10"/>
        <v>#REF!</v>
      </c>
      <c r="E39" s="29" t="e">
        <f t="shared" si="10"/>
        <v>#REF!</v>
      </c>
    </row>
    <row r="40" spans="1:5" ht="11.45" customHeight="1" x14ac:dyDescent="0.2">
      <c r="A40" s="2" t="s">
        <v>92</v>
      </c>
      <c r="B40" s="29"/>
      <c r="C40" s="29"/>
      <c r="D40" s="29"/>
      <c r="E40" s="29"/>
    </row>
    <row r="41" spans="1:5" ht="11.45" customHeight="1" x14ac:dyDescent="0.2">
      <c r="A41" s="3">
        <v>1</v>
      </c>
      <c r="B41" s="29" t="e">
        <f t="shared" ref="B41:E41" si="11">ROUNDUP(B19*0.9,)</f>
        <v>#REF!</v>
      </c>
      <c r="C41" s="29" t="e">
        <f t="shared" si="11"/>
        <v>#REF!</v>
      </c>
      <c r="D41" s="29" t="e">
        <f t="shared" si="11"/>
        <v>#REF!</v>
      </c>
      <c r="E41" s="29" t="e">
        <f t="shared" si="11"/>
        <v>#REF!</v>
      </c>
    </row>
    <row r="42" spans="1:5" ht="11.45" customHeight="1" x14ac:dyDescent="0.2">
      <c r="A42" s="3">
        <v>2</v>
      </c>
      <c r="B42" s="29" t="e">
        <f t="shared" ref="B42:E42" si="12">ROUNDUP(B20*0.9,)</f>
        <v>#REF!</v>
      </c>
      <c r="C42" s="29" t="e">
        <f t="shared" si="12"/>
        <v>#REF!</v>
      </c>
      <c r="D42" s="29" t="e">
        <f t="shared" si="12"/>
        <v>#REF!</v>
      </c>
      <c r="E42" s="29" t="e">
        <f t="shared" si="12"/>
        <v>#REF!</v>
      </c>
    </row>
    <row r="43" spans="1:5" x14ac:dyDescent="0.2">
      <c r="A43" s="22"/>
    </row>
    <row r="44" spans="1:5" x14ac:dyDescent="0.2">
      <c r="A44" s="41" t="s">
        <v>3</v>
      </c>
    </row>
    <row r="45" spans="1:5" x14ac:dyDescent="0.2">
      <c r="A45" s="42" t="s">
        <v>4</v>
      </c>
    </row>
    <row r="46" spans="1:5" x14ac:dyDescent="0.2">
      <c r="A46" s="42" t="s">
        <v>5</v>
      </c>
    </row>
    <row r="47" spans="1:5" ht="24" x14ac:dyDescent="0.2">
      <c r="A47" s="26" t="s">
        <v>6</v>
      </c>
    </row>
    <row r="48" spans="1:5" x14ac:dyDescent="0.2">
      <c r="A48" s="42" t="s">
        <v>75</v>
      </c>
    </row>
    <row r="49" spans="1:1" ht="12.6" customHeight="1" x14ac:dyDescent="0.2">
      <c r="A49" s="52" t="s">
        <v>25</v>
      </c>
    </row>
    <row r="50" spans="1:1" ht="60" x14ac:dyDescent="0.2">
      <c r="A50" s="53" t="s">
        <v>157</v>
      </c>
    </row>
    <row r="51" spans="1:1" ht="12.75" thickBot="1" x14ac:dyDescent="0.25">
      <c r="A51" s="54"/>
    </row>
    <row r="52" spans="1:1" ht="12.75" thickBot="1" x14ac:dyDescent="0.25">
      <c r="A52" s="148" t="s">
        <v>18</v>
      </c>
    </row>
    <row r="53" spans="1:1" x14ac:dyDescent="0.2">
      <c r="A53" s="156" t="s">
        <v>158</v>
      </c>
    </row>
    <row r="54" spans="1:1" ht="24.75" thickBot="1" x14ac:dyDescent="0.25">
      <c r="A54" s="161" t="s">
        <v>166</v>
      </c>
    </row>
    <row r="55" spans="1:1" ht="12.75" thickBot="1" x14ac:dyDescent="0.25"/>
    <row r="56" spans="1:1" ht="12" customHeight="1" x14ac:dyDescent="0.2">
      <c r="A56" s="169" t="s">
        <v>152</v>
      </c>
    </row>
    <row r="57" spans="1:1" ht="51" customHeight="1" thickBot="1" x14ac:dyDescent="0.25">
      <c r="A57" s="170"/>
    </row>
    <row r="58" spans="1:1" ht="12.6" customHeight="1" thickBot="1" x14ac:dyDescent="0.25">
      <c r="A58" s="112"/>
    </row>
    <row r="59" spans="1:1" ht="12.75" thickBot="1" x14ac:dyDescent="0.25">
      <c r="A59" s="149" t="s">
        <v>26</v>
      </c>
    </row>
    <row r="60" spans="1:1" x14ac:dyDescent="0.2">
      <c r="A60" s="157" t="s">
        <v>159</v>
      </c>
    </row>
    <row r="61" spans="1:1" ht="12.75" thickBot="1" x14ac:dyDescent="0.25">
      <c r="A61" s="158" t="s">
        <v>160</v>
      </c>
    </row>
    <row r="62" spans="1:1" ht="12.75" thickBot="1" x14ac:dyDescent="0.25">
      <c r="A62" s="158" t="s">
        <v>161</v>
      </c>
    </row>
    <row r="63" spans="1:1" ht="12.75" thickBot="1" x14ac:dyDescent="0.25">
      <c r="A63" s="158" t="s">
        <v>162</v>
      </c>
    </row>
    <row r="64" spans="1:1" ht="12.75" thickBot="1" x14ac:dyDescent="0.25">
      <c r="A64" s="159"/>
    </row>
    <row r="65" spans="1:1" ht="12.75" thickBot="1" x14ac:dyDescent="0.25">
      <c r="A65" s="56" t="s">
        <v>8</v>
      </c>
    </row>
    <row r="66" spans="1:1" ht="60" x14ac:dyDescent="0.2">
      <c r="A66" s="57" t="s">
        <v>151</v>
      </c>
    </row>
  </sheetData>
  <mergeCells count="1">
    <mergeCell ref="A56:A57"/>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c r="B6" s="118"/>
      <c r="C6" s="118"/>
      <c r="D6" s="118"/>
      <c r="E6" s="118"/>
    </row>
    <row r="7" spans="1:5" ht="11.45" customHeight="1" x14ac:dyDescent="0.2">
      <c r="A7" s="3">
        <v>1</v>
      </c>
      <c r="B7" s="142" t="e">
        <f>'C завтраками| Bed and breakfast'!#REF!*0.9</f>
        <v>#REF!</v>
      </c>
      <c r="C7" s="142" t="e">
        <f>'C завтраками| Bed and breakfast'!#REF!*0.9</f>
        <v>#REF!</v>
      </c>
      <c r="D7" s="142" t="e">
        <f>'C завтраками| Bed and breakfast'!#REF!*0.9</f>
        <v>#REF!</v>
      </c>
      <c r="E7" s="142" t="e">
        <f>'C завтраками| Bed and breakfast'!#REF!*0.9</f>
        <v>#REF!</v>
      </c>
    </row>
    <row r="8" spans="1:5" ht="11.45" customHeight="1" x14ac:dyDescent="0.2">
      <c r="A8" s="3">
        <v>2</v>
      </c>
      <c r="B8" s="142" t="e">
        <f>'C завтраками| Bed and breakfast'!#REF!*0.9</f>
        <v>#REF!</v>
      </c>
      <c r="C8" s="142" t="e">
        <f>'C завтраками| Bed and breakfast'!#REF!*0.9</f>
        <v>#REF!</v>
      </c>
      <c r="D8" s="142" t="e">
        <f>'C завтраками| Bed and breakfast'!#REF!*0.9</f>
        <v>#REF!</v>
      </c>
      <c r="E8" s="142" t="e">
        <f>'C завтраками| Bed and breakfast'!#REF!*0.9</f>
        <v>#REF!</v>
      </c>
    </row>
    <row r="9" spans="1:5" ht="11.45" customHeight="1" x14ac:dyDescent="0.2">
      <c r="A9" s="120" t="s">
        <v>107</v>
      </c>
      <c r="B9" s="142"/>
      <c r="C9" s="142"/>
      <c r="D9" s="142"/>
      <c r="E9" s="142"/>
    </row>
    <row r="10" spans="1:5" ht="11.45" customHeight="1" x14ac:dyDescent="0.2">
      <c r="A10" s="3">
        <v>1</v>
      </c>
      <c r="B10" s="142" t="e">
        <f>'C завтраками| Bed and breakfast'!#REF!*0.9</f>
        <v>#REF!</v>
      </c>
      <c r="C10" s="142" t="e">
        <f>'C завтраками| Bed and breakfast'!#REF!*0.9</f>
        <v>#REF!</v>
      </c>
      <c r="D10" s="142" t="e">
        <f>'C завтраками| Bed and breakfast'!#REF!*0.9</f>
        <v>#REF!</v>
      </c>
      <c r="E10" s="142" t="e">
        <f>'C завтраками| Bed and breakfast'!#REF!*0.9</f>
        <v>#REF!</v>
      </c>
    </row>
    <row r="11" spans="1:5" ht="11.45" customHeight="1" x14ac:dyDescent="0.2">
      <c r="A11" s="3">
        <v>2</v>
      </c>
      <c r="B11" s="142" t="e">
        <f>'C завтраками| Bed and breakfast'!#REF!*0.9</f>
        <v>#REF!</v>
      </c>
      <c r="C11" s="142" t="e">
        <f>'C завтраками| Bed and breakfast'!#REF!*0.9</f>
        <v>#REF!</v>
      </c>
      <c r="D11" s="142" t="e">
        <f>'C завтраками| Bed and breakfast'!#REF!*0.9</f>
        <v>#REF!</v>
      </c>
      <c r="E11" s="142" t="e">
        <f>'C завтраками| Bed and breakfast'!#REF!*0.9</f>
        <v>#REF!</v>
      </c>
    </row>
    <row r="12" spans="1:5" ht="11.45" customHeight="1" x14ac:dyDescent="0.2">
      <c r="A12" s="5" t="s">
        <v>86</v>
      </c>
      <c r="B12" s="142"/>
      <c r="C12" s="142"/>
      <c r="D12" s="142"/>
      <c r="E12" s="142"/>
    </row>
    <row r="13" spans="1:5" ht="11.45" customHeight="1" x14ac:dyDescent="0.2">
      <c r="A13" s="3">
        <v>1</v>
      </c>
      <c r="B13" s="142" t="e">
        <f>'C завтраками| Bed and breakfast'!#REF!*0.9</f>
        <v>#REF!</v>
      </c>
      <c r="C13" s="142" t="e">
        <f>'C завтраками| Bed and breakfast'!#REF!*0.9</f>
        <v>#REF!</v>
      </c>
      <c r="D13" s="142" t="e">
        <f>'C завтраками| Bed and breakfast'!#REF!*0.9</f>
        <v>#REF!</v>
      </c>
      <c r="E13" s="142" t="e">
        <f>'C завтраками| Bed and breakfast'!#REF!*0.9</f>
        <v>#REF!</v>
      </c>
    </row>
    <row r="14" spans="1:5" ht="11.45" customHeight="1" x14ac:dyDescent="0.2">
      <c r="A14" s="3">
        <v>2</v>
      </c>
      <c r="B14" s="142" t="e">
        <f>'C завтраками| Bed and breakfast'!#REF!*0.9</f>
        <v>#REF!</v>
      </c>
      <c r="C14" s="142" t="e">
        <f>'C завтраками| Bed and breakfast'!#REF!*0.9</f>
        <v>#REF!</v>
      </c>
      <c r="D14" s="142" t="e">
        <f>'C завтраками| Bed and breakfast'!#REF!*0.9</f>
        <v>#REF!</v>
      </c>
      <c r="E14" s="142" t="e">
        <f>'C завтраками| Bed and breakfast'!#REF!*0.9</f>
        <v>#REF!</v>
      </c>
    </row>
    <row r="15" spans="1:5" ht="11.45" customHeight="1" x14ac:dyDescent="0.2">
      <c r="A15" s="4" t="s">
        <v>91</v>
      </c>
      <c r="B15" s="142"/>
      <c r="C15" s="142"/>
      <c r="D15" s="142"/>
      <c r="E15" s="142"/>
    </row>
    <row r="16" spans="1:5" ht="11.45" customHeight="1" x14ac:dyDescent="0.2">
      <c r="A16" s="3">
        <v>1</v>
      </c>
      <c r="B16" s="142" t="e">
        <f>'C завтраками| Bed and breakfast'!#REF!*0.9</f>
        <v>#REF!</v>
      </c>
      <c r="C16" s="142" t="e">
        <f>'C завтраками| Bed and breakfast'!#REF!*0.9</f>
        <v>#REF!</v>
      </c>
      <c r="D16" s="142" t="e">
        <f>'C завтраками| Bed and breakfast'!#REF!*0.9</f>
        <v>#REF!</v>
      </c>
      <c r="E16" s="142" t="e">
        <f>'C завтраками| Bed and breakfast'!#REF!*0.9</f>
        <v>#REF!</v>
      </c>
    </row>
    <row r="17" spans="1:5" ht="11.45" customHeight="1" x14ac:dyDescent="0.2">
      <c r="A17" s="3">
        <v>2</v>
      </c>
      <c r="B17" s="142" t="e">
        <f>'C завтраками| Bed and breakfast'!#REF!*0.9</f>
        <v>#REF!</v>
      </c>
      <c r="C17" s="142" t="e">
        <f>'C завтраками| Bed and breakfast'!#REF!*0.9</f>
        <v>#REF!</v>
      </c>
      <c r="D17" s="142" t="e">
        <f>'C завтраками| Bed and breakfast'!#REF!*0.9</f>
        <v>#REF!</v>
      </c>
      <c r="E17" s="142" t="e">
        <f>'C завтраками| Bed and breakfast'!#REF!*0.9</f>
        <v>#REF!</v>
      </c>
    </row>
    <row r="18" spans="1:5" ht="11.45" customHeight="1" x14ac:dyDescent="0.2">
      <c r="A18" s="2" t="s">
        <v>92</v>
      </c>
      <c r="B18" s="142"/>
      <c r="C18" s="142"/>
      <c r="D18" s="142"/>
      <c r="E18" s="142"/>
    </row>
    <row r="19" spans="1:5" ht="11.45" customHeight="1" x14ac:dyDescent="0.2">
      <c r="A19" s="3">
        <v>1</v>
      </c>
      <c r="B19" s="142" t="e">
        <f>'C завтраками| Bed and breakfast'!#REF!*0.9</f>
        <v>#REF!</v>
      </c>
      <c r="C19" s="142" t="e">
        <f>'C завтраками| Bed and breakfast'!#REF!*0.9</f>
        <v>#REF!</v>
      </c>
      <c r="D19" s="142" t="e">
        <f>'C завтраками| Bed and breakfast'!#REF!*0.9</f>
        <v>#REF!</v>
      </c>
      <c r="E19" s="142" t="e">
        <f>'C завтраками| Bed and breakfast'!#REF!*0.9</f>
        <v>#REF!</v>
      </c>
    </row>
    <row r="20" spans="1:5" ht="13.15" customHeight="1" x14ac:dyDescent="0.2">
      <c r="A20" s="3">
        <v>2</v>
      </c>
      <c r="B20" s="142" t="e">
        <f>'C завтраками| Bed and breakfast'!#REF!*0.9</f>
        <v>#REF!</v>
      </c>
      <c r="C20" s="142" t="e">
        <f>'C завтраками| Bed and breakfast'!#REF!*0.9</f>
        <v>#REF!</v>
      </c>
      <c r="D20" s="142" t="e">
        <f>'C завтраками| Bed and breakfast'!#REF!*0.9</f>
        <v>#REF!</v>
      </c>
      <c r="E20" s="142" t="e">
        <f>'C завтраками| Bed and breakfast'!#REF!*0.9</f>
        <v>#REF!</v>
      </c>
    </row>
    <row r="21" spans="1:5" ht="11.45" customHeight="1" x14ac:dyDescent="0.2">
      <c r="A21" s="24"/>
      <c r="B21" s="143"/>
      <c r="C21" s="143"/>
      <c r="D21" s="143"/>
      <c r="E21" s="143"/>
    </row>
    <row r="22" spans="1:5" ht="11.45" customHeight="1" x14ac:dyDescent="0.2">
      <c r="A22" s="51" t="s">
        <v>24</v>
      </c>
      <c r="B22" s="143"/>
      <c r="C22" s="143"/>
      <c r="D22" s="143"/>
      <c r="E22" s="143"/>
    </row>
    <row r="23" spans="1:5" ht="24.6" customHeight="1" x14ac:dyDescent="0.2">
      <c r="A23" s="8" t="s">
        <v>0</v>
      </c>
      <c r="B23" s="129" t="e">
        <f t="shared" ref="B23:E23" si="0">B4</f>
        <v>#REF!</v>
      </c>
      <c r="C23" s="46" t="e">
        <f t="shared" si="0"/>
        <v>#REF!</v>
      </c>
      <c r="D23" s="46" t="e">
        <f t="shared" si="0"/>
        <v>#REF!</v>
      </c>
      <c r="E23" s="46" t="e">
        <f t="shared" si="0"/>
        <v>#REF!</v>
      </c>
    </row>
    <row r="24" spans="1:5" ht="24.6" customHeight="1" x14ac:dyDescent="0.2">
      <c r="A24" s="37"/>
      <c r="B24" s="129" t="e">
        <f t="shared" ref="B24:E24" si="1">B5</f>
        <v>#REF!</v>
      </c>
      <c r="C24" s="46" t="e">
        <f t="shared" si="1"/>
        <v>#REF!</v>
      </c>
      <c r="D24" s="46" t="e">
        <f t="shared" si="1"/>
        <v>#REF!</v>
      </c>
      <c r="E24" s="46" t="e">
        <f t="shared" si="1"/>
        <v>#REF!</v>
      </c>
    </row>
    <row r="25" spans="1:5" ht="11.45" customHeight="1" x14ac:dyDescent="0.2">
      <c r="A25" s="11" t="s">
        <v>11</v>
      </c>
      <c r="B25" s="118"/>
      <c r="C25" s="118"/>
      <c r="D25" s="118"/>
      <c r="E25" s="118"/>
    </row>
    <row r="26" spans="1:5" ht="11.45" customHeight="1" x14ac:dyDescent="0.2">
      <c r="A26" s="3">
        <v>1</v>
      </c>
      <c r="B26" s="29" t="e">
        <f t="shared" ref="B26:E26" si="2">ROUNDUP(B7*0.85,)+35</f>
        <v>#REF!</v>
      </c>
      <c r="C26" s="29" t="e">
        <f t="shared" si="2"/>
        <v>#REF!</v>
      </c>
      <c r="D26" s="29" t="e">
        <f t="shared" si="2"/>
        <v>#REF!</v>
      </c>
      <c r="E26" s="29" t="e">
        <f t="shared" si="2"/>
        <v>#REF!</v>
      </c>
    </row>
    <row r="27" spans="1:5" ht="11.45" customHeight="1" x14ac:dyDescent="0.2">
      <c r="A27" s="3">
        <v>2</v>
      </c>
      <c r="B27" s="29" t="e">
        <f t="shared" ref="B27:E27" si="3">ROUNDUP(B8*0.85,)+35</f>
        <v>#REF!</v>
      </c>
      <c r="C27" s="29" t="e">
        <f t="shared" si="3"/>
        <v>#REF!</v>
      </c>
      <c r="D27" s="29" t="e">
        <f t="shared" si="3"/>
        <v>#REF!</v>
      </c>
      <c r="E27" s="29" t="e">
        <f t="shared" si="3"/>
        <v>#REF!</v>
      </c>
    </row>
    <row r="28" spans="1:5" ht="11.45" customHeight="1" x14ac:dyDescent="0.2">
      <c r="A28" s="120" t="s">
        <v>107</v>
      </c>
      <c r="B28" s="29"/>
      <c r="C28" s="29"/>
      <c r="D28" s="29"/>
      <c r="E28" s="29"/>
    </row>
    <row r="29" spans="1:5" ht="11.45" customHeight="1" x14ac:dyDescent="0.2">
      <c r="A29" s="3">
        <v>1</v>
      </c>
      <c r="B29" s="29" t="e">
        <f t="shared" ref="B29:E29" si="4">ROUNDUP(B10*0.85,)+35</f>
        <v>#REF!</v>
      </c>
      <c r="C29" s="29" t="e">
        <f t="shared" si="4"/>
        <v>#REF!</v>
      </c>
      <c r="D29" s="29" t="e">
        <f t="shared" si="4"/>
        <v>#REF!</v>
      </c>
      <c r="E29" s="29" t="e">
        <f t="shared" si="4"/>
        <v>#REF!</v>
      </c>
    </row>
    <row r="30" spans="1:5" ht="11.45" customHeight="1" x14ac:dyDescent="0.2">
      <c r="A30" s="3">
        <v>2</v>
      </c>
      <c r="B30" s="29" t="e">
        <f t="shared" ref="B30:E30" si="5">ROUNDUP(B11*0.85,)+35</f>
        <v>#REF!</v>
      </c>
      <c r="C30" s="29" t="e">
        <f t="shared" si="5"/>
        <v>#REF!</v>
      </c>
      <c r="D30" s="29" t="e">
        <f t="shared" si="5"/>
        <v>#REF!</v>
      </c>
      <c r="E30" s="29" t="e">
        <f t="shared" si="5"/>
        <v>#REF!</v>
      </c>
    </row>
    <row r="31" spans="1:5" ht="11.45" customHeight="1" x14ac:dyDescent="0.2">
      <c r="A31" s="5" t="s">
        <v>86</v>
      </c>
      <c r="B31" s="29"/>
      <c r="C31" s="29"/>
      <c r="D31" s="29"/>
      <c r="E31" s="29"/>
    </row>
    <row r="32" spans="1:5" ht="11.45" customHeight="1" x14ac:dyDescent="0.2">
      <c r="A32" s="3">
        <v>1</v>
      </c>
      <c r="B32" s="29" t="e">
        <f t="shared" ref="B32:E32" si="6">ROUNDUP(B13*0.85,)+35</f>
        <v>#REF!</v>
      </c>
      <c r="C32" s="29" t="e">
        <f t="shared" si="6"/>
        <v>#REF!</v>
      </c>
      <c r="D32" s="29" t="e">
        <f t="shared" si="6"/>
        <v>#REF!</v>
      </c>
      <c r="E32" s="29" t="e">
        <f t="shared" si="6"/>
        <v>#REF!</v>
      </c>
    </row>
    <row r="33" spans="1:5" ht="11.45" customHeight="1" x14ac:dyDescent="0.2">
      <c r="A33" s="3">
        <v>2</v>
      </c>
      <c r="B33" s="29" t="e">
        <f t="shared" ref="B33:E33" si="7">ROUNDUP(B14*0.85,)+35</f>
        <v>#REF!</v>
      </c>
      <c r="C33" s="29" t="e">
        <f t="shared" si="7"/>
        <v>#REF!</v>
      </c>
      <c r="D33" s="29" t="e">
        <f t="shared" si="7"/>
        <v>#REF!</v>
      </c>
      <c r="E33" s="29" t="e">
        <f t="shared" si="7"/>
        <v>#REF!</v>
      </c>
    </row>
    <row r="34" spans="1:5" ht="11.45" customHeight="1" x14ac:dyDescent="0.2">
      <c r="A34" s="4" t="s">
        <v>91</v>
      </c>
      <c r="B34" s="29"/>
      <c r="C34" s="29"/>
      <c r="D34" s="29"/>
      <c r="E34" s="29"/>
    </row>
    <row r="35" spans="1:5" ht="11.45" customHeight="1" x14ac:dyDescent="0.2">
      <c r="A35" s="3">
        <v>1</v>
      </c>
      <c r="B35" s="29" t="e">
        <f t="shared" ref="B35:E35" si="8">ROUNDUP(B16*0.85,)+35</f>
        <v>#REF!</v>
      </c>
      <c r="C35" s="29" t="e">
        <f t="shared" si="8"/>
        <v>#REF!</v>
      </c>
      <c r="D35" s="29" t="e">
        <f t="shared" si="8"/>
        <v>#REF!</v>
      </c>
      <c r="E35" s="29" t="e">
        <f t="shared" si="8"/>
        <v>#REF!</v>
      </c>
    </row>
    <row r="36" spans="1:5" ht="11.45" customHeight="1" x14ac:dyDescent="0.2">
      <c r="A36" s="3">
        <v>2</v>
      </c>
      <c r="B36" s="29" t="e">
        <f t="shared" ref="B36:E36" si="9">ROUNDUP(B17*0.85,)+35</f>
        <v>#REF!</v>
      </c>
      <c r="C36" s="29" t="e">
        <f t="shared" si="9"/>
        <v>#REF!</v>
      </c>
      <c r="D36" s="29" t="e">
        <f t="shared" si="9"/>
        <v>#REF!</v>
      </c>
      <c r="E36" s="29" t="e">
        <f t="shared" si="9"/>
        <v>#REF!</v>
      </c>
    </row>
    <row r="37" spans="1:5" ht="11.45" customHeight="1" x14ac:dyDescent="0.2">
      <c r="A37" s="2" t="s">
        <v>92</v>
      </c>
      <c r="B37" s="29"/>
      <c r="C37" s="29"/>
      <c r="D37" s="29"/>
      <c r="E37" s="29"/>
    </row>
    <row r="38" spans="1:5" ht="11.45" customHeight="1" x14ac:dyDescent="0.2">
      <c r="A38" s="3">
        <v>1</v>
      </c>
      <c r="B38" s="29" t="e">
        <f t="shared" ref="B38:E38" si="10">ROUNDUP(B19*0.85,)+35</f>
        <v>#REF!</v>
      </c>
      <c r="C38" s="29" t="e">
        <f t="shared" si="10"/>
        <v>#REF!</v>
      </c>
      <c r="D38" s="29" t="e">
        <f t="shared" si="10"/>
        <v>#REF!</v>
      </c>
      <c r="E38" s="29" t="e">
        <f t="shared" si="10"/>
        <v>#REF!</v>
      </c>
    </row>
    <row r="39" spans="1:5" ht="11.45" customHeight="1" x14ac:dyDescent="0.2">
      <c r="A39" s="3">
        <v>2</v>
      </c>
      <c r="B39" s="29" t="e">
        <f t="shared" ref="B39:E39" si="11">ROUNDUP(B20*0.85,)+35</f>
        <v>#REF!</v>
      </c>
      <c r="C39" s="29" t="e">
        <f t="shared" si="11"/>
        <v>#REF!</v>
      </c>
      <c r="D39" s="29" t="e">
        <f t="shared" si="11"/>
        <v>#REF!</v>
      </c>
      <c r="E39" s="29" t="e">
        <f t="shared" si="11"/>
        <v>#REF!</v>
      </c>
    </row>
    <row r="40" spans="1:5" customFormat="1" ht="204.75" x14ac:dyDescent="0.2">
      <c r="A40" s="163" t="s">
        <v>170</v>
      </c>
    </row>
    <row r="41" spans="1:5" x14ac:dyDescent="0.2">
      <c r="A41" s="22"/>
    </row>
    <row r="42" spans="1:5" x14ac:dyDescent="0.2">
      <c r="A42" s="41" t="s">
        <v>3</v>
      </c>
    </row>
    <row r="43" spans="1:5" x14ac:dyDescent="0.2">
      <c r="A43" s="42" t="s">
        <v>4</v>
      </c>
    </row>
    <row r="44" spans="1:5" x14ac:dyDescent="0.2">
      <c r="A44" s="42" t="s">
        <v>5</v>
      </c>
    </row>
    <row r="45" spans="1:5" ht="24" x14ac:dyDescent="0.2">
      <c r="A45" s="26" t="s">
        <v>6</v>
      </c>
    </row>
    <row r="46" spans="1:5" ht="12" customHeight="1" x14ac:dyDescent="0.2">
      <c r="A46" s="42" t="s">
        <v>75</v>
      </c>
    </row>
    <row r="47" spans="1:5" ht="12.6" customHeight="1" x14ac:dyDescent="0.2">
      <c r="A47" s="52" t="s">
        <v>25</v>
      </c>
    </row>
    <row r="48" spans="1:5" ht="36.75" thickBot="1" x14ac:dyDescent="0.25">
      <c r="A48" s="53" t="s">
        <v>171</v>
      </c>
    </row>
    <row r="49" spans="1:1" s="7" customFormat="1" ht="13.5" thickBot="1" x14ac:dyDescent="0.25">
      <c r="A49" s="148" t="s">
        <v>18</v>
      </c>
    </row>
    <row r="50" spans="1:1" s="7" customFormat="1" ht="12.75" x14ac:dyDescent="0.2">
      <c r="A50" s="156" t="s">
        <v>172</v>
      </c>
    </row>
    <row r="51" spans="1:1" s="7" customFormat="1" ht="24.75" thickBot="1" x14ac:dyDescent="0.25">
      <c r="A51" s="161" t="s">
        <v>173</v>
      </c>
    </row>
    <row r="52" spans="1:1" s="7" customFormat="1" ht="12.75" x14ac:dyDescent="0.2">
      <c r="A52" s="1"/>
    </row>
    <row r="53" spans="1:1" s="7" customFormat="1" ht="14.45" customHeight="1" thickBot="1" x14ac:dyDescent="0.25">
      <c r="A53" s="112"/>
    </row>
    <row r="54" spans="1:1" s="7" customFormat="1" ht="13.5" thickBot="1" x14ac:dyDescent="0.25">
      <c r="A54" s="149" t="s">
        <v>26</v>
      </c>
    </row>
    <row r="55" spans="1:1" s="7" customFormat="1" ht="13.5" thickBot="1" x14ac:dyDescent="0.25">
      <c r="A55" s="158" t="s">
        <v>174</v>
      </c>
    </row>
    <row r="56" spans="1:1" s="7" customFormat="1" ht="13.5" thickBot="1" x14ac:dyDescent="0.25">
      <c r="A56" s="158" t="s">
        <v>161</v>
      </c>
    </row>
    <row r="57" spans="1:1" s="7" customFormat="1" ht="13.5" thickBot="1" x14ac:dyDescent="0.25">
      <c r="A57" s="158" t="s">
        <v>162</v>
      </c>
    </row>
    <row r="58" spans="1:1" s="7" customFormat="1" ht="13.5" thickBot="1" x14ac:dyDescent="0.25">
      <c r="A58" s="159"/>
    </row>
    <row r="59" spans="1:1" s="7" customFormat="1" ht="13.5" thickBot="1" x14ac:dyDescent="0.25">
      <c r="A59" s="56" t="s">
        <v>8</v>
      </c>
    </row>
    <row r="60" spans="1:1" s="7" customFormat="1" ht="60" x14ac:dyDescent="0.2">
      <c r="A60" s="57" t="s">
        <v>151</v>
      </c>
    </row>
    <row r="61" spans="1:1" s="7" customFormat="1" ht="12.75" x14ac:dyDescent="0.2"/>
    <row r="62" spans="1:1" x14ac:dyDescent="0.2">
      <c r="A62" s="54"/>
    </row>
  </sheetData>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pane xSplit="1" topLeftCell="B1" activePane="topRight" state="frozen"/>
      <selection pane="topRight" activeCell="A40" sqref="A40"/>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c r="B6" s="118"/>
      <c r="C6" s="118"/>
      <c r="D6" s="118"/>
      <c r="E6" s="118"/>
    </row>
    <row r="7" spans="1:5" ht="11.45" customHeight="1" x14ac:dyDescent="0.2">
      <c r="A7" s="3">
        <v>1</v>
      </c>
      <c r="B7" s="142" t="e">
        <f>'C завтраками| Bed and breakfast'!#REF!*0.9</f>
        <v>#REF!</v>
      </c>
      <c r="C7" s="142" t="e">
        <f>'C завтраками| Bed and breakfast'!#REF!*0.9</f>
        <v>#REF!</v>
      </c>
      <c r="D7" s="142" t="e">
        <f>'C завтраками| Bed and breakfast'!#REF!*0.9</f>
        <v>#REF!</v>
      </c>
      <c r="E7" s="142" t="e">
        <f>'C завтраками| Bed and breakfast'!#REF!*0.9</f>
        <v>#REF!</v>
      </c>
    </row>
    <row r="8" spans="1:5" ht="11.45" customHeight="1" x14ac:dyDescent="0.2">
      <c r="A8" s="3">
        <v>2</v>
      </c>
      <c r="B8" s="142" t="e">
        <f>'C завтраками| Bed and breakfast'!#REF!*0.9</f>
        <v>#REF!</v>
      </c>
      <c r="C8" s="142" t="e">
        <f>'C завтраками| Bed and breakfast'!#REF!*0.9</f>
        <v>#REF!</v>
      </c>
      <c r="D8" s="142" t="e">
        <f>'C завтраками| Bed and breakfast'!#REF!*0.9</f>
        <v>#REF!</v>
      </c>
      <c r="E8" s="142" t="e">
        <f>'C завтраками| Bed and breakfast'!#REF!*0.9</f>
        <v>#REF!</v>
      </c>
    </row>
    <row r="9" spans="1:5" ht="11.45" customHeight="1" x14ac:dyDescent="0.2">
      <c r="A9" s="120" t="s">
        <v>107</v>
      </c>
      <c r="B9" s="142"/>
      <c r="C9" s="142"/>
      <c r="D9" s="142"/>
      <c r="E9" s="142"/>
    </row>
    <row r="10" spans="1:5" ht="11.45" customHeight="1" x14ac:dyDescent="0.2">
      <c r="A10" s="3">
        <v>1</v>
      </c>
      <c r="B10" s="142" t="e">
        <f>'C завтраками| Bed and breakfast'!#REF!*0.9</f>
        <v>#REF!</v>
      </c>
      <c r="C10" s="142" t="e">
        <f>'C завтраками| Bed and breakfast'!#REF!*0.9</f>
        <v>#REF!</v>
      </c>
      <c r="D10" s="142" t="e">
        <f>'C завтраками| Bed and breakfast'!#REF!*0.9</f>
        <v>#REF!</v>
      </c>
      <c r="E10" s="142" t="e">
        <f>'C завтраками| Bed and breakfast'!#REF!*0.9</f>
        <v>#REF!</v>
      </c>
    </row>
    <row r="11" spans="1:5" ht="11.45" customHeight="1" x14ac:dyDescent="0.2">
      <c r="A11" s="3">
        <v>2</v>
      </c>
      <c r="B11" s="142" t="e">
        <f>'C завтраками| Bed and breakfast'!#REF!*0.9</f>
        <v>#REF!</v>
      </c>
      <c r="C11" s="142" t="e">
        <f>'C завтраками| Bed and breakfast'!#REF!*0.9</f>
        <v>#REF!</v>
      </c>
      <c r="D11" s="142" t="e">
        <f>'C завтраками| Bed and breakfast'!#REF!*0.9</f>
        <v>#REF!</v>
      </c>
      <c r="E11" s="142" t="e">
        <f>'C завтраками| Bed and breakfast'!#REF!*0.9</f>
        <v>#REF!</v>
      </c>
    </row>
    <row r="12" spans="1:5" ht="11.45" customHeight="1" x14ac:dyDescent="0.2">
      <c r="A12" s="5" t="s">
        <v>86</v>
      </c>
      <c r="B12" s="142"/>
      <c r="C12" s="142"/>
      <c r="D12" s="142"/>
      <c r="E12" s="142"/>
    </row>
    <row r="13" spans="1:5" ht="11.45" customHeight="1" x14ac:dyDescent="0.2">
      <c r="A13" s="3">
        <v>1</v>
      </c>
      <c r="B13" s="142" t="e">
        <f>'C завтраками| Bed and breakfast'!#REF!*0.9</f>
        <v>#REF!</v>
      </c>
      <c r="C13" s="142" t="e">
        <f>'C завтраками| Bed and breakfast'!#REF!*0.9</f>
        <v>#REF!</v>
      </c>
      <c r="D13" s="142" t="e">
        <f>'C завтраками| Bed and breakfast'!#REF!*0.9</f>
        <v>#REF!</v>
      </c>
      <c r="E13" s="142" t="e">
        <f>'C завтраками| Bed and breakfast'!#REF!*0.9</f>
        <v>#REF!</v>
      </c>
    </row>
    <row r="14" spans="1:5" ht="11.45" customHeight="1" x14ac:dyDescent="0.2">
      <c r="A14" s="3">
        <v>2</v>
      </c>
      <c r="B14" s="142" t="e">
        <f>'C завтраками| Bed and breakfast'!#REF!*0.9</f>
        <v>#REF!</v>
      </c>
      <c r="C14" s="142" t="e">
        <f>'C завтраками| Bed and breakfast'!#REF!*0.9</f>
        <v>#REF!</v>
      </c>
      <c r="D14" s="142" t="e">
        <f>'C завтраками| Bed and breakfast'!#REF!*0.9</f>
        <v>#REF!</v>
      </c>
      <c r="E14" s="142" t="e">
        <f>'C завтраками| Bed and breakfast'!#REF!*0.9</f>
        <v>#REF!</v>
      </c>
    </row>
    <row r="15" spans="1:5" ht="11.45" customHeight="1" x14ac:dyDescent="0.2">
      <c r="A15" s="4" t="s">
        <v>91</v>
      </c>
      <c r="B15" s="142"/>
      <c r="C15" s="142"/>
      <c r="D15" s="142"/>
      <c r="E15" s="142"/>
    </row>
    <row r="16" spans="1:5" ht="11.45" customHeight="1" x14ac:dyDescent="0.2">
      <c r="A16" s="3">
        <v>1</v>
      </c>
      <c r="B16" s="142" t="e">
        <f>'C завтраками| Bed and breakfast'!#REF!*0.9</f>
        <v>#REF!</v>
      </c>
      <c r="C16" s="142" t="e">
        <f>'C завтраками| Bed and breakfast'!#REF!*0.9</f>
        <v>#REF!</v>
      </c>
      <c r="D16" s="142" t="e">
        <f>'C завтраками| Bed and breakfast'!#REF!*0.9</f>
        <v>#REF!</v>
      </c>
      <c r="E16" s="142" t="e">
        <f>'C завтраками| Bed and breakfast'!#REF!*0.9</f>
        <v>#REF!</v>
      </c>
    </row>
    <row r="17" spans="1:5" ht="11.45" customHeight="1" x14ac:dyDescent="0.2">
      <c r="A17" s="3">
        <v>2</v>
      </c>
      <c r="B17" s="142" t="e">
        <f>'C завтраками| Bed and breakfast'!#REF!*0.9</f>
        <v>#REF!</v>
      </c>
      <c r="C17" s="142" t="e">
        <f>'C завтраками| Bed and breakfast'!#REF!*0.9</f>
        <v>#REF!</v>
      </c>
      <c r="D17" s="142" t="e">
        <f>'C завтраками| Bed and breakfast'!#REF!*0.9</f>
        <v>#REF!</v>
      </c>
      <c r="E17" s="142" t="e">
        <f>'C завтраками| Bed and breakfast'!#REF!*0.9</f>
        <v>#REF!</v>
      </c>
    </row>
    <row r="18" spans="1:5" ht="11.45" customHeight="1" x14ac:dyDescent="0.2">
      <c r="A18" s="2" t="s">
        <v>92</v>
      </c>
      <c r="B18" s="142"/>
      <c r="C18" s="142"/>
      <c r="D18" s="142"/>
      <c r="E18" s="142"/>
    </row>
    <row r="19" spans="1:5" ht="11.45" customHeight="1" x14ac:dyDescent="0.2">
      <c r="A19" s="3">
        <v>1</v>
      </c>
      <c r="B19" s="142" t="e">
        <f>'C завтраками| Bed and breakfast'!#REF!*0.9</f>
        <v>#REF!</v>
      </c>
      <c r="C19" s="142" t="e">
        <f>'C завтраками| Bed and breakfast'!#REF!*0.9</f>
        <v>#REF!</v>
      </c>
      <c r="D19" s="142" t="e">
        <f>'C завтраками| Bed and breakfast'!#REF!*0.9</f>
        <v>#REF!</v>
      </c>
      <c r="E19" s="142" t="e">
        <f>'C завтраками| Bed and breakfast'!#REF!*0.9</f>
        <v>#REF!</v>
      </c>
    </row>
    <row r="20" spans="1:5" ht="13.15" customHeight="1" x14ac:dyDescent="0.2">
      <c r="A20" s="3">
        <v>2</v>
      </c>
      <c r="B20" s="142" t="e">
        <f>'C завтраками| Bed and breakfast'!#REF!*0.9</f>
        <v>#REF!</v>
      </c>
      <c r="C20" s="142" t="e">
        <f>'C завтраками| Bed and breakfast'!#REF!*0.9</f>
        <v>#REF!</v>
      </c>
      <c r="D20" s="142" t="e">
        <f>'C завтраками| Bed and breakfast'!#REF!*0.9</f>
        <v>#REF!</v>
      </c>
      <c r="E20" s="142" t="e">
        <f>'C завтраками| Bed and breakfast'!#REF!*0.9</f>
        <v>#REF!</v>
      </c>
    </row>
    <row r="21" spans="1:5" ht="11.45" customHeight="1" x14ac:dyDescent="0.2">
      <c r="A21" s="24"/>
      <c r="B21" s="143"/>
      <c r="C21" s="143"/>
      <c r="D21" s="143"/>
      <c r="E21" s="143"/>
    </row>
    <row r="22" spans="1:5" ht="11.45" customHeight="1" x14ac:dyDescent="0.2">
      <c r="A22" s="51" t="s">
        <v>24</v>
      </c>
      <c r="B22" s="143"/>
      <c r="C22" s="143"/>
      <c r="D22" s="143"/>
      <c r="E22" s="143"/>
    </row>
    <row r="23" spans="1:5" ht="24.6" customHeight="1" x14ac:dyDescent="0.2">
      <c r="A23" s="8" t="s">
        <v>0</v>
      </c>
      <c r="B23" s="129" t="e">
        <f t="shared" ref="B23:E23" si="0">B4</f>
        <v>#REF!</v>
      </c>
      <c r="C23" s="46" t="e">
        <f t="shared" si="0"/>
        <v>#REF!</v>
      </c>
      <c r="D23" s="46" t="e">
        <f t="shared" si="0"/>
        <v>#REF!</v>
      </c>
      <c r="E23" s="46" t="e">
        <f t="shared" si="0"/>
        <v>#REF!</v>
      </c>
    </row>
    <row r="24" spans="1:5" ht="24.6" customHeight="1" x14ac:dyDescent="0.2">
      <c r="A24" s="37"/>
      <c r="B24" s="129" t="e">
        <f t="shared" ref="B24:E24" si="1">B5</f>
        <v>#REF!</v>
      </c>
      <c r="C24" s="46" t="e">
        <f t="shared" si="1"/>
        <v>#REF!</v>
      </c>
      <c r="D24" s="46" t="e">
        <f t="shared" si="1"/>
        <v>#REF!</v>
      </c>
      <c r="E24" s="46" t="e">
        <f t="shared" si="1"/>
        <v>#REF!</v>
      </c>
    </row>
    <row r="25" spans="1:5" ht="11.45" customHeight="1" x14ac:dyDescent="0.2">
      <c r="A25" s="11" t="s">
        <v>11</v>
      </c>
    </row>
    <row r="26" spans="1:5" ht="11.45" customHeight="1" x14ac:dyDescent="0.2">
      <c r="A26" s="3">
        <v>1</v>
      </c>
      <c r="B26" s="29" t="e">
        <f t="shared" ref="B26:E26" si="2">ROUNDUP(B7*0.87,)+25</f>
        <v>#REF!</v>
      </c>
      <c r="C26" s="29" t="e">
        <f t="shared" si="2"/>
        <v>#REF!</v>
      </c>
      <c r="D26" s="29" t="e">
        <f t="shared" si="2"/>
        <v>#REF!</v>
      </c>
      <c r="E26" s="29" t="e">
        <f t="shared" si="2"/>
        <v>#REF!</v>
      </c>
    </row>
    <row r="27" spans="1:5" ht="11.45" customHeight="1" x14ac:dyDescent="0.2">
      <c r="A27" s="3">
        <v>2</v>
      </c>
      <c r="B27" s="29" t="e">
        <f t="shared" ref="B27:E27" si="3">ROUNDUP(B8*0.87,)+25</f>
        <v>#REF!</v>
      </c>
      <c r="C27" s="29" t="e">
        <f t="shared" si="3"/>
        <v>#REF!</v>
      </c>
      <c r="D27" s="29" t="e">
        <f t="shared" si="3"/>
        <v>#REF!</v>
      </c>
      <c r="E27" s="29" t="e">
        <f t="shared" si="3"/>
        <v>#REF!</v>
      </c>
    </row>
    <row r="28" spans="1:5" ht="11.45" customHeight="1" x14ac:dyDescent="0.2">
      <c r="A28" s="120" t="s">
        <v>107</v>
      </c>
      <c r="B28" s="29"/>
      <c r="C28" s="29"/>
      <c r="D28" s="29"/>
      <c r="E28" s="29"/>
    </row>
    <row r="29" spans="1:5" ht="11.45" customHeight="1" x14ac:dyDescent="0.2">
      <c r="A29" s="3">
        <v>1</v>
      </c>
      <c r="B29" s="29" t="e">
        <f t="shared" ref="B29:E29" si="4">ROUNDUP(B10*0.87,)+25</f>
        <v>#REF!</v>
      </c>
      <c r="C29" s="29" t="e">
        <f t="shared" si="4"/>
        <v>#REF!</v>
      </c>
      <c r="D29" s="29" t="e">
        <f t="shared" si="4"/>
        <v>#REF!</v>
      </c>
      <c r="E29" s="29" t="e">
        <f t="shared" si="4"/>
        <v>#REF!</v>
      </c>
    </row>
    <row r="30" spans="1:5" ht="11.45" customHeight="1" x14ac:dyDescent="0.2">
      <c r="A30" s="3">
        <v>2</v>
      </c>
      <c r="B30" s="29" t="e">
        <f t="shared" ref="B30:E30" si="5">ROUNDUP(B11*0.87,)+25</f>
        <v>#REF!</v>
      </c>
      <c r="C30" s="29" t="e">
        <f t="shared" si="5"/>
        <v>#REF!</v>
      </c>
      <c r="D30" s="29" t="e">
        <f t="shared" si="5"/>
        <v>#REF!</v>
      </c>
      <c r="E30" s="29" t="e">
        <f t="shared" si="5"/>
        <v>#REF!</v>
      </c>
    </row>
    <row r="31" spans="1:5" ht="11.45" customHeight="1" x14ac:dyDescent="0.2">
      <c r="A31" s="5" t="s">
        <v>86</v>
      </c>
      <c r="B31" s="29"/>
      <c r="C31" s="29"/>
      <c r="D31" s="29"/>
      <c r="E31" s="29"/>
    </row>
    <row r="32" spans="1:5" ht="11.45" customHeight="1" x14ac:dyDescent="0.2">
      <c r="A32" s="3">
        <v>1</v>
      </c>
      <c r="B32" s="29" t="e">
        <f t="shared" ref="B32:E32" si="6">ROUNDUP(B13*0.87,)+25</f>
        <v>#REF!</v>
      </c>
      <c r="C32" s="29" t="e">
        <f t="shared" si="6"/>
        <v>#REF!</v>
      </c>
      <c r="D32" s="29" t="e">
        <f t="shared" si="6"/>
        <v>#REF!</v>
      </c>
      <c r="E32" s="29" t="e">
        <f t="shared" si="6"/>
        <v>#REF!</v>
      </c>
    </row>
    <row r="33" spans="1:5" ht="11.45" customHeight="1" x14ac:dyDescent="0.2">
      <c r="A33" s="3">
        <v>2</v>
      </c>
      <c r="B33" s="29" t="e">
        <f t="shared" ref="B33:E33" si="7">ROUNDUP(B14*0.87,)+25</f>
        <v>#REF!</v>
      </c>
      <c r="C33" s="29" t="e">
        <f t="shared" si="7"/>
        <v>#REF!</v>
      </c>
      <c r="D33" s="29" t="e">
        <f t="shared" si="7"/>
        <v>#REF!</v>
      </c>
      <c r="E33" s="29" t="e">
        <f t="shared" si="7"/>
        <v>#REF!</v>
      </c>
    </row>
    <row r="34" spans="1:5" ht="11.45" customHeight="1" x14ac:dyDescent="0.2">
      <c r="A34" s="4" t="s">
        <v>91</v>
      </c>
      <c r="B34" s="29"/>
      <c r="C34" s="29"/>
      <c r="D34" s="29"/>
      <c r="E34" s="29"/>
    </row>
    <row r="35" spans="1:5" ht="11.45" customHeight="1" x14ac:dyDescent="0.2">
      <c r="A35" s="3">
        <v>1</v>
      </c>
      <c r="B35" s="29" t="e">
        <f t="shared" ref="B35:E35" si="8">ROUNDUP(B16*0.87,)+25</f>
        <v>#REF!</v>
      </c>
      <c r="C35" s="29" t="e">
        <f t="shared" si="8"/>
        <v>#REF!</v>
      </c>
      <c r="D35" s="29" t="e">
        <f t="shared" si="8"/>
        <v>#REF!</v>
      </c>
      <c r="E35" s="29" t="e">
        <f t="shared" si="8"/>
        <v>#REF!</v>
      </c>
    </row>
    <row r="36" spans="1:5" ht="11.45" customHeight="1" x14ac:dyDescent="0.2">
      <c r="A36" s="3">
        <v>2</v>
      </c>
      <c r="B36" s="29" t="e">
        <f t="shared" ref="B36:E36" si="9">ROUNDUP(B17*0.87,)+25</f>
        <v>#REF!</v>
      </c>
      <c r="C36" s="29" t="e">
        <f t="shared" si="9"/>
        <v>#REF!</v>
      </c>
      <c r="D36" s="29" t="e">
        <f t="shared" si="9"/>
        <v>#REF!</v>
      </c>
      <c r="E36" s="29" t="e">
        <f t="shared" si="9"/>
        <v>#REF!</v>
      </c>
    </row>
    <row r="37" spans="1:5" ht="11.45" customHeight="1" x14ac:dyDescent="0.2">
      <c r="A37" s="2" t="s">
        <v>92</v>
      </c>
      <c r="B37" s="29"/>
      <c r="C37" s="29"/>
      <c r="D37" s="29"/>
      <c r="E37" s="29"/>
    </row>
    <row r="38" spans="1:5" ht="11.45" customHeight="1" x14ac:dyDescent="0.2">
      <c r="A38" s="3">
        <v>1</v>
      </c>
      <c r="B38" s="29" t="e">
        <f t="shared" ref="B38:E38" si="10">ROUNDUP(B19*0.87,)+25</f>
        <v>#REF!</v>
      </c>
      <c r="C38" s="29" t="e">
        <f t="shared" si="10"/>
        <v>#REF!</v>
      </c>
      <c r="D38" s="29" t="e">
        <f t="shared" si="10"/>
        <v>#REF!</v>
      </c>
      <c r="E38" s="29" t="e">
        <f t="shared" si="10"/>
        <v>#REF!</v>
      </c>
    </row>
    <row r="39" spans="1:5" ht="11.45" customHeight="1" x14ac:dyDescent="0.2">
      <c r="A39" s="3">
        <v>2</v>
      </c>
      <c r="B39" s="29" t="e">
        <f t="shared" ref="B39:E39" si="11">ROUNDUP(B20*0.87,)+25</f>
        <v>#REF!</v>
      </c>
      <c r="C39" s="29" t="e">
        <f t="shared" si="11"/>
        <v>#REF!</v>
      </c>
      <c r="D39" s="29" t="e">
        <f t="shared" si="11"/>
        <v>#REF!</v>
      </c>
      <c r="E39" s="29" t="e">
        <f t="shared" si="11"/>
        <v>#REF!</v>
      </c>
    </row>
    <row r="40" spans="1:5" customFormat="1" ht="204.75" x14ac:dyDescent="0.2">
      <c r="A40" s="163" t="s">
        <v>170</v>
      </c>
    </row>
    <row r="41" spans="1:5" x14ac:dyDescent="0.2">
      <c r="A41" s="22"/>
    </row>
    <row r="42" spans="1:5" x14ac:dyDescent="0.2">
      <c r="A42" s="41" t="s">
        <v>3</v>
      </c>
    </row>
    <row r="43" spans="1:5" x14ac:dyDescent="0.2">
      <c r="A43" s="42" t="s">
        <v>4</v>
      </c>
    </row>
    <row r="44" spans="1:5" x14ac:dyDescent="0.2">
      <c r="A44" s="42" t="s">
        <v>5</v>
      </c>
    </row>
    <row r="45" spans="1:5" ht="24" x14ac:dyDescent="0.2">
      <c r="A45" s="26" t="s">
        <v>6</v>
      </c>
    </row>
    <row r="46" spans="1:5" ht="12" customHeight="1" x14ac:dyDescent="0.2">
      <c r="A46" s="42" t="s">
        <v>75</v>
      </c>
    </row>
    <row r="47" spans="1:5" ht="12.6" customHeight="1" x14ac:dyDescent="0.2">
      <c r="A47" s="52" t="s">
        <v>25</v>
      </c>
    </row>
    <row r="48" spans="1:5" ht="36.75" thickBot="1" x14ac:dyDescent="0.25">
      <c r="A48" s="53" t="s">
        <v>171</v>
      </c>
    </row>
    <row r="49" spans="1:1" s="7" customFormat="1" ht="13.5" thickBot="1" x14ac:dyDescent="0.25">
      <c r="A49" s="148" t="s">
        <v>18</v>
      </c>
    </row>
    <row r="50" spans="1:1" s="7" customFormat="1" ht="12.75" x14ac:dyDescent="0.2">
      <c r="A50" s="156" t="s">
        <v>172</v>
      </c>
    </row>
    <row r="51" spans="1:1" s="7" customFormat="1" ht="24.75" thickBot="1" x14ac:dyDescent="0.25">
      <c r="A51" s="161" t="s">
        <v>173</v>
      </c>
    </row>
    <row r="52" spans="1:1" s="7" customFormat="1" ht="12.75" x14ac:dyDescent="0.2">
      <c r="A52" s="1"/>
    </row>
    <row r="53" spans="1:1" s="7" customFormat="1" ht="14.45" customHeight="1" thickBot="1" x14ac:dyDescent="0.25">
      <c r="A53" s="112"/>
    </row>
    <row r="54" spans="1:1" s="7" customFormat="1" ht="13.5" thickBot="1" x14ac:dyDescent="0.25">
      <c r="A54" s="149" t="s">
        <v>26</v>
      </c>
    </row>
    <row r="55" spans="1:1" s="7" customFormat="1" ht="13.5" thickBot="1" x14ac:dyDescent="0.25">
      <c r="A55" s="158" t="s">
        <v>174</v>
      </c>
    </row>
    <row r="56" spans="1:1" s="7" customFormat="1" ht="13.5" thickBot="1" x14ac:dyDescent="0.25">
      <c r="A56" s="158" t="s">
        <v>161</v>
      </c>
    </row>
    <row r="57" spans="1:1" s="7" customFormat="1" ht="13.5" thickBot="1" x14ac:dyDescent="0.25">
      <c r="A57" s="158" t="s">
        <v>162</v>
      </c>
    </row>
    <row r="58" spans="1:1" s="7" customFormat="1" ht="13.5" thickBot="1" x14ac:dyDescent="0.25">
      <c r="A58" s="159"/>
    </row>
    <row r="59" spans="1:1" s="7" customFormat="1" ht="13.5" thickBot="1" x14ac:dyDescent="0.25">
      <c r="A59" s="56" t="s">
        <v>8</v>
      </c>
    </row>
    <row r="60" spans="1:1" s="7" customFormat="1" ht="60" x14ac:dyDescent="0.2">
      <c r="A60" s="57" t="s">
        <v>151</v>
      </c>
    </row>
    <row r="61" spans="1:1" s="7" customFormat="1" ht="12.75" x14ac:dyDescent="0.2"/>
    <row r="62" spans="1:1" x14ac:dyDescent="0.2">
      <c r="A62" s="54"/>
    </row>
  </sheetData>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row>
    <row r="7" spans="1:5" ht="11.45" customHeight="1" x14ac:dyDescent="0.2">
      <c r="A7" s="3">
        <v>1</v>
      </c>
      <c r="B7" s="29" t="e">
        <f>'C завтраками| Bed and breakfast'!#REF!*0.9+B22</f>
        <v>#REF!</v>
      </c>
      <c r="C7" s="29" t="e">
        <f>'C завтраками| Bed and breakfast'!#REF!*0.9+C22</f>
        <v>#REF!</v>
      </c>
      <c r="D7" s="29" t="e">
        <f>'C завтраками| Bed and breakfast'!#REF!*0.9+D22</f>
        <v>#REF!</v>
      </c>
      <c r="E7" s="29" t="e">
        <f>'C завтраками| Bed and breakfast'!#REF!*0.9+E22</f>
        <v>#REF!</v>
      </c>
    </row>
    <row r="8" spans="1:5" ht="11.45" customHeight="1" x14ac:dyDescent="0.2">
      <c r="A8" s="3">
        <v>2</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row>
    <row r="9" spans="1:5" ht="11.45" customHeight="1" x14ac:dyDescent="0.2">
      <c r="A9" s="120" t="s">
        <v>107</v>
      </c>
      <c r="B9" s="29"/>
      <c r="C9" s="29"/>
      <c r="D9" s="29"/>
      <c r="E9" s="29"/>
    </row>
    <row r="10" spans="1:5" ht="11.45" customHeight="1" x14ac:dyDescent="0.2">
      <c r="A10" s="3">
        <v>1</v>
      </c>
      <c r="B10" s="29" t="e">
        <f>'C завтраками| Bed and breakfast'!#REF!*0.9+B22</f>
        <v>#REF!</v>
      </c>
      <c r="C10" s="29" t="e">
        <f>'C завтраками| Bed and breakfast'!#REF!*0.9+C22</f>
        <v>#REF!</v>
      </c>
      <c r="D10" s="29" t="e">
        <f>'C завтраками| Bed and breakfast'!#REF!*0.9+D22</f>
        <v>#REF!</v>
      </c>
      <c r="E10" s="29" t="e">
        <f>'C завтраками| Bed and breakfast'!#REF!*0.9+E22</f>
        <v>#REF!</v>
      </c>
    </row>
    <row r="11" spans="1:5" ht="11.45" customHeight="1" x14ac:dyDescent="0.2">
      <c r="A11" s="3">
        <v>2</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row>
    <row r="12" spans="1:5" ht="11.45" customHeight="1" x14ac:dyDescent="0.2">
      <c r="A12" s="5" t="s">
        <v>86</v>
      </c>
      <c r="B12" s="29"/>
      <c r="C12" s="29"/>
      <c r="D12" s="29"/>
      <c r="E12" s="29"/>
    </row>
    <row r="13" spans="1:5" ht="11.45" customHeight="1" x14ac:dyDescent="0.2">
      <c r="A13" s="3">
        <v>1</v>
      </c>
      <c r="B13" s="29" t="e">
        <f>'C завтраками| Bed and breakfast'!#REF!*0.9+B22</f>
        <v>#REF!</v>
      </c>
      <c r="C13" s="29" t="e">
        <f>'C завтраками| Bed and breakfast'!#REF!*0.9+C22</f>
        <v>#REF!</v>
      </c>
      <c r="D13" s="29" t="e">
        <f>'C завтраками| Bed and breakfast'!#REF!*0.9+D22</f>
        <v>#REF!</v>
      </c>
      <c r="E13" s="29" t="e">
        <f>'C завтраками| Bed and breakfast'!#REF!*0.9+E22</f>
        <v>#REF!</v>
      </c>
    </row>
    <row r="14" spans="1:5" ht="11.45" customHeight="1" x14ac:dyDescent="0.2">
      <c r="A14" s="3">
        <v>2</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row>
    <row r="15" spans="1:5" ht="11.45" customHeight="1" x14ac:dyDescent="0.2">
      <c r="A15" s="4" t="s">
        <v>91</v>
      </c>
      <c r="B15" s="29"/>
      <c r="C15" s="29"/>
      <c r="D15" s="29"/>
      <c r="E15" s="29"/>
    </row>
    <row r="16" spans="1:5" ht="11.45" customHeight="1" x14ac:dyDescent="0.2">
      <c r="A16" s="3">
        <v>1</v>
      </c>
      <c r="B16" s="29" t="e">
        <f>'C завтраками| Bed and breakfast'!#REF!*0.9+B22</f>
        <v>#REF!</v>
      </c>
      <c r="C16" s="29" t="e">
        <f>'C завтраками| Bed and breakfast'!#REF!*0.9+C22</f>
        <v>#REF!</v>
      </c>
      <c r="D16" s="29" t="e">
        <f>'C завтраками| Bed and breakfast'!#REF!*0.9+D22</f>
        <v>#REF!</v>
      </c>
      <c r="E16" s="29" t="e">
        <f>'C завтраками| Bed and breakfast'!#REF!*0.9+E22</f>
        <v>#REF!</v>
      </c>
    </row>
    <row r="17" spans="1:5" ht="11.45" customHeight="1" x14ac:dyDescent="0.2">
      <c r="A17" s="3">
        <v>2</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row>
    <row r="18" spans="1:5" ht="11.45" customHeight="1" x14ac:dyDescent="0.2">
      <c r="A18" s="2" t="s">
        <v>92</v>
      </c>
      <c r="B18" s="29"/>
      <c r="C18" s="29"/>
      <c r="D18" s="29"/>
      <c r="E18" s="29"/>
    </row>
    <row r="19" spans="1:5" ht="11.45" customHeight="1" x14ac:dyDescent="0.2">
      <c r="A19" s="3">
        <v>1</v>
      </c>
      <c r="B19" s="29" t="e">
        <f>'C завтраками| Bed and breakfast'!#REF!*0.9+B22</f>
        <v>#REF!</v>
      </c>
      <c r="C19" s="29" t="e">
        <f>'C завтраками| Bed and breakfast'!#REF!*0.9+C22</f>
        <v>#REF!</v>
      </c>
      <c r="D19" s="29" t="e">
        <f>'C завтраками| Bed and breakfast'!#REF!*0.9+D22</f>
        <v>#REF!</v>
      </c>
      <c r="E19" s="29" t="e">
        <f>'C завтраками| Bed and breakfast'!#REF!*0.9+E22</f>
        <v>#REF!</v>
      </c>
    </row>
    <row r="20" spans="1:5" ht="13.15" customHeight="1" x14ac:dyDescent="0.2">
      <c r="A20" s="3">
        <v>2</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row>
    <row r="21" spans="1:5" s="7" customFormat="1" ht="12.75" x14ac:dyDescent="0.2">
      <c r="A21" s="108" t="s">
        <v>94</v>
      </c>
      <c r="B21" s="30"/>
      <c r="C21" s="30"/>
      <c r="D21" s="30"/>
      <c r="E21" s="30"/>
    </row>
    <row r="22" spans="1:5" s="7" customFormat="1" ht="12.75" x14ac:dyDescent="0.2">
      <c r="A22" s="109" t="s">
        <v>95</v>
      </c>
      <c r="B22" s="150">
        <v>2700</v>
      </c>
      <c r="C22" s="150">
        <v>2700</v>
      </c>
      <c r="D22" s="150">
        <v>2700</v>
      </c>
      <c r="E22" s="150">
        <v>2700</v>
      </c>
    </row>
    <row r="23" spans="1:5" s="7" customFormat="1" ht="12.75" x14ac:dyDescent="0.2">
      <c r="A23" s="109" t="s">
        <v>96</v>
      </c>
      <c r="B23" s="150">
        <f t="shared" ref="B23:E23" si="0">B22*2</f>
        <v>5400</v>
      </c>
      <c r="C23" s="150">
        <f t="shared" si="0"/>
        <v>5400</v>
      </c>
      <c r="D23" s="150">
        <f t="shared" si="0"/>
        <v>5400</v>
      </c>
      <c r="E23" s="150">
        <f t="shared" si="0"/>
        <v>5400</v>
      </c>
    </row>
    <row r="24" spans="1:5" ht="11.45" customHeight="1" x14ac:dyDescent="0.2">
      <c r="A24" s="24"/>
      <c r="B24" s="30"/>
      <c r="C24" s="30"/>
      <c r="D24" s="30"/>
      <c r="E24" s="30"/>
    </row>
    <row r="25" spans="1:5" ht="11.45" customHeight="1" x14ac:dyDescent="0.2">
      <c r="A25" s="51" t="s">
        <v>24</v>
      </c>
      <c r="B25" s="30"/>
      <c r="C25" s="30"/>
      <c r="D25" s="30"/>
      <c r="E25" s="30"/>
    </row>
    <row r="26" spans="1:5" ht="24.6" customHeight="1" x14ac:dyDescent="0.2">
      <c r="A26" s="8" t="s">
        <v>0</v>
      </c>
      <c r="B26" s="129" t="e">
        <f t="shared" ref="B26:E26" si="1">B4</f>
        <v>#REF!</v>
      </c>
      <c r="C26" s="46" t="e">
        <f t="shared" si="1"/>
        <v>#REF!</v>
      </c>
      <c r="D26" s="46" t="e">
        <f t="shared" si="1"/>
        <v>#REF!</v>
      </c>
      <c r="E26" s="46" t="e">
        <f t="shared" si="1"/>
        <v>#REF!</v>
      </c>
    </row>
    <row r="27" spans="1:5" ht="24.6" customHeight="1" x14ac:dyDescent="0.2">
      <c r="A27" s="37"/>
      <c r="B27" s="129" t="e">
        <f t="shared" ref="B27:E27" si="2">B5</f>
        <v>#REF!</v>
      </c>
      <c r="C27" s="46" t="e">
        <f t="shared" si="2"/>
        <v>#REF!</v>
      </c>
      <c r="D27" s="46" t="e">
        <f t="shared" si="2"/>
        <v>#REF!</v>
      </c>
      <c r="E27" s="46" t="e">
        <f t="shared" si="2"/>
        <v>#REF!</v>
      </c>
    </row>
    <row r="28" spans="1:5" ht="11.45" customHeight="1" x14ac:dyDescent="0.2">
      <c r="A28" s="11" t="s">
        <v>11</v>
      </c>
    </row>
    <row r="29" spans="1:5" ht="11.45" customHeight="1" x14ac:dyDescent="0.2">
      <c r="A29" s="3">
        <v>1</v>
      </c>
      <c r="B29" s="29" t="e">
        <f t="shared" ref="B29:E29" si="3">ROUNDUP(B7*0.87,)</f>
        <v>#REF!</v>
      </c>
      <c r="C29" s="29" t="e">
        <f t="shared" si="3"/>
        <v>#REF!</v>
      </c>
      <c r="D29" s="29" t="e">
        <f t="shared" si="3"/>
        <v>#REF!</v>
      </c>
      <c r="E29" s="29" t="e">
        <f t="shared" si="3"/>
        <v>#REF!</v>
      </c>
    </row>
    <row r="30" spans="1:5" ht="11.45" customHeight="1" x14ac:dyDescent="0.2">
      <c r="A30" s="3">
        <v>2</v>
      </c>
      <c r="B30" s="29" t="e">
        <f t="shared" ref="B30:E30" si="4">ROUNDUP(B8*0.87,)</f>
        <v>#REF!</v>
      </c>
      <c r="C30" s="29" t="e">
        <f t="shared" si="4"/>
        <v>#REF!</v>
      </c>
      <c r="D30" s="29" t="e">
        <f t="shared" si="4"/>
        <v>#REF!</v>
      </c>
      <c r="E30" s="29" t="e">
        <f t="shared" si="4"/>
        <v>#REF!</v>
      </c>
    </row>
    <row r="31" spans="1:5" ht="11.45" customHeight="1" x14ac:dyDescent="0.2">
      <c r="A31" s="120" t="s">
        <v>107</v>
      </c>
      <c r="B31" s="29"/>
      <c r="C31" s="29"/>
      <c r="D31" s="29"/>
      <c r="E31" s="29"/>
    </row>
    <row r="32" spans="1:5" ht="11.45" customHeight="1" x14ac:dyDescent="0.2">
      <c r="A32" s="3">
        <v>1</v>
      </c>
      <c r="B32" s="29" t="e">
        <f t="shared" ref="B32:E32" si="5">ROUNDUP(B10*0.87,)</f>
        <v>#REF!</v>
      </c>
      <c r="C32" s="29" t="e">
        <f t="shared" si="5"/>
        <v>#REF!</v>
      </c>
      <c r="D32" s="29" t="e">
        <f t="shared" si="5"/>
        <v>#REF!</v>
      </c>
      <c r="E32" s="29" t="e">
        <f t="shared" si="5"/>
        <v>#REF!</v>
      </c>
    </row>
    <row r="33" spans="1:5" ht="11.45" customHeight="1" x14ac:dyDescent="0.2">
      <c r="A33" s="3">
        <v>2</v>
      </c>
      <c r="B33" s="29" t="e">
        <f t="shared" ref="B33:E33" si="6">ROUNDUP(B11*0.87,)</f>
        <v>#REF!</v>
      </c>
      <c r="C33" s="29" t="e">
        <f t="shared" si="6"/>
        <v>#REF!</v>
      </c>
      <c r="D33" s="29" t="e">
        <f t="shared" si="6"/>
        <v>#REF!</v>
      </c>
      <c r="E33" s="29" t="e">
        <f t="shared" si="6"/>
        <v>#REF!</v>
      </c>
    </row>
    <row r="34" spans="1:5" ht="11.45" customHeight="1" x14ac:dyDescent="0.2">
      <c r="A34" s="5" t="s">
        <v>86</v>
      </c>
      <c r="B34" s="29"/>
      <c r="C34" s="29"/>
      <c r="D34" s="29"/>
      <c r="E34" s="29"/>
    </row>
    <row r="35" spans="1:5" ht="11.45" customHeight="1" x14ac:dyDescent="0.2">
      <c r="A35" s="3">
        <v>1</v>
      </c>
      <c r="B35" s="29" t="e">
        <f t="shared" ref="B35:E35" si="7">ROUNDUP(B13*0.87,)</f>
        <v>#REF!</v>
      </c>
      <c r="C35" s="29" t="e">
        <f t="shared" si="7"/>
        <v>#REF!</v>
      </c>
      <c r="D35" s="29" t="e">
        <f t="shared" si="7"/>
        <v>#REF!</v>
      </c>
      <c r="E35" s="29" t="e">
        <f t="shared" si="7"/>
        <v>#REF!</v>
      </c>
    </row>
    <row r="36" spans="1:5" ht="11.45" customHeight="1" x14ac:dyDescent="0.2">
      <c r="A36" s="3">
        <v>2</v>
      </c>
      <c r="B36" s="29" t="e">
        <f t="shared" ref="B36:E36" si="8">ROUNDUP(B14*0.87,)</f>
        <v>#REF!</v>
      </c>
      <c r="C36" s="29" t="e">
        <f t="shared" si="8"/>
        <v>#REF!</v>
      </c>
      <c r="D36" s="29" t="e">
        <f t="shared" si="8"/>
        <v>#REF!</v>
      </c>
      <c r="E36" s="29" t="e">
        <f t="shared" si="8"/>
        <v>#REF!</v>
      </c>
    </row>
    <row r="37" spans="1:5" ht="11.45" customHeight="1" x14ac:dyDescent="0.2">
      <c r="A37" s="4" t="s">
        <v>91</v>
      </c>
      <c r="B37" s="29"/>
      <c r="C37" s="29"/>
      <c r="D37" s="29"/>
      <c r="E37" s="29"/>
    </row>
    <row r="38" spans="1:5" ht="11.45" customHeight="1" x14ac:dyDescent="0.2">
      <c r="A38" s="3">
        <v>1</v>
      </c>
      <c r="B38" s="29" t="e">
        <f t="shared" ref="B38:E38" si="9">ROUNDUP(B16*0.87,)</f>
        <v>#REF!</v>
      </c>
      <c r="C38" s="29" t="e">
        <f t="shared" si="9"/>
        <v>#REF!</v>
      </c>
      <c r="D38" s="29" t="e">
        <f t="shared" si="9"/>
        <v>#REF!</v>
      </c>
      <c r="E38" s="29" t="e">
        <f t="shared" si="9"/>
        <v>#REF!</v>
      </c>
    </row>
    <row r="39" spans="1:5" ht="11.45" customHeight="1" x14ac:dyDescent="0.2">
      <c r="A39" s="3">
        <v>2</v>
      </c>
      <c r="B39" s="29" t="e">
        <f t="shared" ref="B39:E39" si="10">ROUNDUP(B17*0.87,)</f>
        <v>#REF!</v>
      </c>
      <c r="C39" s="29" t="e">
        <f t="shared" si="10"/>
        <v>#REF!</v>
      </c>
      <c r="D39" s="29" t="e">
        <f t="shared" si="10"/>
        <v>#REF!</v>
      </c>
      <c r="E39" s="29" t="e">
        <f t="shared" si="10"/>
        <v>#REF!</v>
      </c>
    </row>
    <row r="40" spans="1:5" ht="11.45" customHeight="1" x14ac:dyDescent="0.2">
      <c r="A40" s="2" t="s">
        <v>92</v>
      </c>
      <c r="B40" s="29"/>
      <c r="C40" s="29"/>
      <c r="D40" s="29"/>
      <c r="E40" s="29"/>
    </row>
    <row r="41" spans="1:5" ht="11.45" customHeight="1" x14ac:dyDescent="0.2">
      <c r="A41" s="3">
        <v>1</v>
      </c>
      <c r="B41" s="29" t="e">
        <f t="shared" ref="B41:E41" si="11">ROUNDUP(B19*0.87,)</f>
        <v>#REF!</v>
      </c>
      <c r="C41" s="29" t="e">
        <f t="shared" si="11"/>
        <v>#REF!</v>
      </c>
      <c r="D41" s="29" t="e">
        <f t="shared" si="11"/>
        <v>#REF!</v>
      </c>
      <c r="E41" s="29" t="e">
        <f t="shared" si="11"/>
        <v>#REF!</v>
      </c>
    </row>
    <row r="42" spans="1:5" ht="11.45" customHeight="1" x14ac:dyDescent="0.2">
      <c r="A42" s="3">
        <v>2</v>
      </c>
      <c r="B42" s="29" t="e">
        <f t="shared" ref="B42:E42" si="12">ROUNDUP(B20*0.87,)</f>
        <v>#REF!</v>
      </c>
      <c r="C42" s="29" t="e">
        <f t="shared" si="12"/>
        <v>#REF!</v>
      </c>
      <c r="D42" s="29" t="e">
        <f t="shared" si="12"/>
        <v>#REF!</v>
      </c>
      <c r="E42" s="29" t="e">
        <f t="shared" si="12"/>
        <v>#REF!</v>
      </c>
    </row>
    <row r="43" spans="1:5" x14ac:dyDescent="0.2">
      <c r="A43" s="22"/>
    </row>
    <row r="44" spans="1:5" x14ac:dyDescent="0.2">
      <c r="A44" s="41" t="s">
        <v>3</v>
      </c>
    </row>
    <row r="45" spans="1:5" x14ac:dyDescent="0.2">
      <c r="A45" s="42" t="s">
        <v>4</v>
      </c>
    </row>
    <row r="46" spans="1:5" x14ac:dyDescent="0.2">
      <c r="A46" s="42" t="s">
        <v>5</v>
      </c>
    </row>
    <row r="47" spans="1:5" ht="24" x14ac:dyDescent="0.2">
      <c r="A47" s="26" t="s">
        <v>6</v>
      </c>
    </row>
    <row r="48" spans="1:5" ht="12" customHeight="1" x14ac:dyDescent="0.2">
      <c r="A48" s="42" t="s">
        <v>75</v>
      </c>
    </row>
    <row r="49" spans="1:1" ht="12.6" customHeight="1" x14ac:dyDescent="0.2">
      <c r="A49" s="52" t="s">
        <v>25</v>
      </c>
    </row>
    <row r="50" spans="1:1" ht="60" x14ac:dyDescent="0.2">
      <c r="A50" s="53" t="s">
        <v>157</v>
      </c>
    </row>
    <row r="51" spans="1:1" ht="12.75" thickBot="1" x14ac:dyDescent="0.25">
      <c r="A51" s="54"/>
    </row>
    <row r="52" spans="1:1" ht="12.75" thickBot="1" x14ac:dyDescent="0.25">
      <c r="A52" s="148" t="s">
        <v>18</v>
      </c>
    </row>
    <row r="53" spans="1:1" x14ac:dyDescent="0.2">
      <c r="A53" s="156" t="s">
        <v>158</v>
      </c>
    </row>
    <row r="54" spans="1:1" ht="24.75" thickBot="1" x14ac:dyDescent="0.25">
      <c r="A54" s="161" t="s">
        <v>166</v>
      </c>
    </row>
    <row r="55" spans="1:1" ht="12.75" thickBot="1" x14ac:dyDescent="0.25"/>
    <row r="56" spans="1:1" ht="12" customHeight="1" x14ac:dyDescent="0.2">
      <c r="A56" s="169" t="s">
        <v>152</v>
      </c>
    </row>
    <row r="57" spans="1:1" ht="51.75" customHeight="1" thickBot="1" x14ac:dyDescent="0.25">
      <c r="A57" s="170"/>
    </row>
    <row r="58" spans="1:1" ht="12.6" customHeight="1" thickBot="1" x14ac:dyDescent="0.25">
      <c r="A58" s="112"/>
    </row>
    <row r="59" spans="1:1" ht="12.75" thickBot="1" x14ac:dyDescent="0.25">
      <c r="A59" s="149" t="s">
        <v>26</v>
      </c>
    </row>
    <row r="60" spans="1:1" x14ac:dyDescent="0.2">
      <c r="A60" s="157" t="s">
        <v>159</v>
      </c>
    </row>
    <row r="61" spans="1:1" ht="12.75" thickBot="1" x14ac:dyDescent="0.25">
      <c r="A61" s="158" t="s">
        <v>160</v>
      </c>
    </row>
    <row r="62" spans="1:1" ht="12.75" thickBot="1" x14ac:dyDescent="0.25">
      <c r="A62" s="158" t="s">
        <v>161</v>
      </c>
    </row>
    <row r="63" spans="1:1" ht="12.75" thickBot="1" x14ac:dyDescent="0.25">
      <c r="A63" s="158" t="s">
        <v>162</v>
      </c>
    </row>
    <row r="64" spans="1:1" ht="12.75" thickBot="1" x14ac:dyDescent="0.25">
      <c r="A64" s="159"/>
    </row>
    <row r="65" spans="1:1" ht="12.75" thickBot="1" x14ac:dyDescent="0.25">
      <c r="A65" s="56" t="s">
        <v>8</v>
      </c>
    </row>
    <row r="66" spans="1:1" ht="60" x14ac:dyDescent="0.2">
      <c r="A66" s="57" t="s">
        <v>151</v>
      </c>
    </row>
  </sheetData>
  <mergeCells count="1">
    <mergeCell ref="A56:A57"/>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5" width="9.42578125" style="1" bestFit="1" customWidth="1"/>
    <col min="6" max="16384" width="8.5703125" style="1"/>
  </cols>
  <sheetData>
    <row r="1" spans="1:5" ht="11.45" customHeight="1" x14ac:dyDescent="0.2">
      <c r="A1" s="9" t="s">
        <v>187</v>
      </c>
    </row>
    <row r="2" spans="1:5" ht="11.45" customHeight="1" x14ac:dyDescent="0.2">
      <c r="A2" s="111" t="s">
        <v>23</v>
      </c>
    </row>
    <row r="3" spans="1:5" ht="11.25" customHeight="1" x14ac:dyDescent="0.2">
      <c r="A3" s="51" t="s">
        <v>1</v>
      </c>
    </row>
    <row r="4" spans="1:5" s="12" customFormat="1" ht="25.5" customHeight="1" x14ac:dyDescent="0.2">
      <c r="A4" s="8" t="s">
        <v>0</v>
      </c>
      <c r="B4" s="129" t="e">
        <f>'C завтраками| Bed and breakfast'!#REF!</f>
        <v>#REF!</v>
      </c>
      <c r="C4" s="46" t="e">
        <f>'C завтраками| Bed and breakfast'!#REF!</f>
        <v>#REF!</v>
      </c>
      <c r="D4" s="46" t="e">
        <f>'C завтраками| Bed and breakfast'!#REF!</f>
        <v>#REF!</v>
      </c>
      <c r="E4" s="46" t="e">
        <f>'C завтраками| Bed and breakfast'!#REF!</f>
        <v>#REF!</v>
      </c>
    </row>
    <row r="5" spans="1:5" s="12" customFormat="1" ht="25.5" customHeight="1" x14ac:dyDescent="0.2">
      <c r="A5" s="37"/>
      <c r="B5" s="129" t="e">
        <f>'C завтраками| Bed and breakfast'!#REF!</f>
        <v>#REF!</v>
      </c>
      <c r="C5" s="46" t="e">
        <f>'C завтраками| Bed and breakfast'!#REF!</f>
        <v>#REF!</v>
      </c>
      <c r="D5" s="46" t="e">
        <f>'C завтраками| Bed and breakfast'!#REF!</f>
        <v>#REF!</v>
      </c>
      <c r="E5" s="46" t="e">
        <f>'C завтраками| Bed and breakfast'!#REF!</f>
        <v>#REF!</v>
      </c>
    </row>
    <row r="6" spans="1:5" ht="11.45" customHeight="1" x14ac:dyDescent="0.2">
      <c r="A6" s="11" t="s">
        <v>11</v>
      </c>
    </row>
    <row r="7" spans="1:5" ht="11.45" customHeight="1" x14ac:dyDescent="0.2">
      <c r="A7" s="3">
        <v>1</v>
      </c>
      <c r="B7" s="29" t="e">
        <f>'C завтраками| Bed and breakfast'!#REF!*0.9+B22</f>
        <v>#REF!</v>
      </c>
      <c r="C7" s="29" t="e">
        <f>'C завтраками| Bed and breakfast'!#REF!*0.9+C22</f>
        <v>#REF!</v>
      </c>
      <c r="D7" s="29" t="e">
        <f>'C завтраками| Bed and breakfast'!#REF!*0.9+D22</f>
        <v>#REF!</v>
      </c>
      <c r="E7" s="29" t="e">
        <f>'C завтраками| Bed and breakfast'!#REF!*0.9+E22</f>
        <v>#REF!</v>
      </c>
    </row>
    <row r="8" spans="1:5" ht="11.45" customHeight="1" x14ac:dyDescent="0.2">
      <c r="A8" s="3">
        <v>2</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row>
    <row r="9" spans="1:5" ht="11.45" customHeight="1" x14ac:dyDescent="0.2">
      <c r="A9" s="120" t="s">
        <v>107</v>
      </c>
      <c r="B9" s="29"/>
      <c r="C9" s="29"/>
      <c r="D9" s="29"/>
      <c r="E9" s="29"/>
    </row>
    <row r="10" spans="1:5" ht="11.45" customHeight="1" x14ac:dyDescent="0.2">
      <c r="A10" s="3">
        <v>1</v>
      </c>
      <c r="B10" s="29" t="e">
        <f>'C завтраками| Bed and breakfast'!#REF!*0.9+B22</f>
        <v>#REF!</v>
      </c>
      <c r="C10" s="29" t="e">
        <f>'C завтраками| Bed and breakfast'!#REF!*0.9+C22</f>
        <v>#REF!</v>
      </c>
      <c r="D10" s="29" t="e">
        <f>'C завтраками| Bed and breakfast'!#REF!*0.9+D22</f>
        <v>#REF!</v>
      </c>
      <c r="E10" s="29" t="e">
        <f>'C завтраками| Bed and breakfast'!#REF!*0.9+E22</f>
        <v>#REF!</v>
      </c>
    </row>
    <row r="11" spans="1:5" ht="11.45" customHeight="1" x14ac:dyDescent="0.2">
      <c r="A11" s="3">
        <v>2</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row>
    <row r="12" spans="1:5" ht="11.45" customHeight="1" x14ac:dyDescent="0.2">
      <c r="A12" s="5" t="s">
        <v>86</v>
      </c>
      <c r="B12" s="29"/>
      <c r="C12" s="29"/>
      <c r="D12" s="29"/>
      <c r="E12" s="29"/>
    </row>
    <row r="13" spans="1:5" ht="11.45" customHeight="1" x14ac:dyDescent="0.2">
      <c r="A13" s="3">
        <v>1</v>
      </c>
      <c r="B13" s="29" t="e">
        <f>'C завтраками| Bed and breakfast'!#REF!*0.9+B22</f>
        <v>#REF!</v>
      </c>
      <c r="C13" s="29" t="e">
        <f>'C завтраками| Bed and breakfast'!#REF!*0.9+C22</f>
        <v>#REF!</v>
      </c>
      <c r="D13" s="29" t="e">
        <f>'C завтраками| Bed and breakfast'!#REF!*0.9+D22</f>
        <v>#REF!</v>
      </c>
      <c r="E13" s="29" t="e">
        <f>'C завтраками| Bed and breakfast'!#REF!*0.9+E22</f>
        <v>#REF!</v>
      </c>
    </row>
    <row r="14" spans="1:5" ht="11.45" customHeight="1" x14ac:dyDescent="0.2">
      <c r="A14" s="3">
        <v>2</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row>
    <row r="15" spans="1:5" ht="11.45" customHeight="1" x14ac:dyDescent="0.2">
      <c r="A15" s="4" t="s">
        <v>91</v>
      </c>
      <c r="B15" s="29"/>
      <c r="C15" s="29"/>
      <c r="D15" s="29"/>
      <c r="E15" s="29"/>
    </row>
    <row r="16" spans="1:5" ht="11.45" customHeight="1" x14ac:dyDescent="0.2">
      <c r="A16" s="3">
        <v>1</v>
      </c>
      <c r="B16" s="29" t="e">
        <f>'C завтраками| Bed and breakfast'!#REF!*0.9+B22</f>
        <v>#REF!</v>
      </c>
      <c r="C16" s="29" t="e">
        <f>'C завтраками| Bed and breakfast'!#REF!*0.9+C22</f>
        <v>#REF!</v>
      </c>
      <c r="D16" s="29" t="e">
        <f>'C завтраками| Bed and breakfast'!#REF!*0.9+D22</f>
        <v>#REF!</v>
      </c>
      <c r="E16" s="29" t="e">
        <f>'C завтраками| Bed and breakfast'!#REF!*0.9+E22</f>
        <v>#REF!</v>
      </c>
    </row>
    <row r="17" spans="1:5" ht="11.45" customHeight="1" x14ac:dyDescent="0.2">
      <c r="A17" s="3">
        <v>2</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row>
    <row r="18" spans="1:5" ht="11.45" customHeight="1" x14ac:dyDescent="0.2">
      <c r="A18" s="2" t="s">
        <v>92</v>
      </c>
      <c r="B18" s="29"/>
      <c r="C18" s="29"/>
      <c r="D18" s="29"/>
      <c r="E18" s="29"/>
    </row>
    <row r="19" spans="1:5" ht="11.45" customHeight="1" x14ac:dyDescent="0.2">
      <c r="A19" s="3">
        <v>1</v>
      </c>
      <c r="B19" s="29" t="e">
        <f>'C завтраками| Bed and breakfast'!#REF!*0.9+B22</f>
        <v>#REF!</v>
      </c>
      <c r="C19" s="29" t="e">
        <f>'C завтраками| Bed and breakfast'!#REF!*0.9+C22</f>
        <v>#REF!</v>
      </c>
      <c r="D19" s="29" t="e">
        <f>'C завтраками| Bed and breakfast'!#REF!*0.9+D22</f>
        <v>#REF!</v>
      </c>
      <c r="E19" s="29" t="e">
        <f>'C завтраками| Bed and breakfast'!#REF!*0.9+E22</f>
        <v>#REF!</v>
      </c>
    </row>
    <row r="20" spans="1:5" ht="13.15" customHeight="1" x14ac:dyDescent="0.2">
      <c r="A20" s="3">
        <v>2</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row>
    <row r="21" spans="1:5" s="7" customFormat="1" ht="12.75" x14ac:dyDescent="0.2">
      <c r="A21" s="108" t="s">
        <v>94</v>
      </c>
      <c r="B21" s="30"/>
      <c r="C21" s="30"/>
      <c r="D21" s="30"/>
      <c r="E21" s="30"/>
    </row>
    <row r="22" spans="1:5" s="7" customFormat="1" ht="12.75" x14ac:dyDescent="0.2">
      <c r="A22" s="109" t="s">
        <v>95</v>
      </c>
      <c r="B22" s="162">
        <v>2700</v>
      </c>
      <c r="C22" s="162">
        <v>2700</v>
      </c>
      <c r="D22" s="162">
        <v>2700</v>
      </c>
      <c r="E22" s="162">
        <v>2700</v>
      </c>
    </row>
    <row r="23" spans="1:5" s="7" customFormat="1" ht="12.75" x14ac:dyDescent="0.2">
      <c r="A23" s="109" t="s">
        <v>96</v>
      </c>
      <c r="B23" s="162">
        <f t="shared" ref="B23:E23" si="0">B22*2</f>
        <v>5400</v>
      </c>
      <c r="C23" s="162">
        <f t="shared" si="0"/>
        <v>5400</v>
      </c>
      <c r="D23" s="162">
        <f t="shared" si="0"/>
        <v>5400</v>
      </c>
      <c r="E23" s="162">
        <f t="shared" si="0"/>
        <v>5400</v>
      </c>
    </row>
    <row r="24" spans="1:5" ht="11.45" customHeight="1" x14ac:dyDescent="0.2">
      <c r="A24" s="24"/>
    </row>
    <row r="25" spans="1:5" x14ac:dyDescent="0.2">
      <c r="A25" s="22"/>
    </row>
    <row r="26" spans="1:5" x14ac:dyDescent="0.2">
      <c r="A26" s="41" t="s">
        <v>3</v>
      </c>
    </row>
    <row r="27" spans="1:5" x14ac:dyDescent="0.2">
      <c r="A27" s="42" t="s">
        <v>4</v>
      </c>
    </row>
    <row r="28" spans="1:5" x14ac:dyDescent="0.2">
      <c r="A28" s="42" t="s">
        <v>5</v>
      </c>
    </row>
    <row r="29" spans="1:5" ht="24" x14ac:dyDescent="0.2">
      <c r="A29" s="26" t="s">
        <v>6</v>
      </c>
    </row>
    <row r="30" spans="1:5" x14ac:dyDescent="0.2">
      <c r="A30" s="42" t="s">
        <v>75</v>
      </c>
    </row>
    <row r="31" spans="1:5" ht="12.6" customHeight="1" x14ac:dyDescent="0.2">
      <c r="A31" s="52" t="s">
        <v>25</v>
      </c>
    </row>
    <row r="32" spans="1:5" ht="60" x14ac:dyDescent="0.2">
      <c r="A32" s="53" t="s">
        <v>157</v>
      </c>
    </row>
    <row r="33" spans="1:1" ht="12.75" thickBot="1" x14ac:dyDescent="0.25">
      <c r="A33" s="54"/>
    </row>
    <row r="34" spans="1:1" ht="12.75" thickBot="1" x14ac:dyDescent="0.25">
      <c r="A34" s="148" t="s">
        <v>18</v>
      </c>
    </row>
    <row r="35" spans="1:1" x14ac:dyDescent="0.2">
      <c r="A35" s="156" t="s">
        <v>158</v>
      </c>
    </row>
    <row r="36" spans="1:1" ht="24.75" thickBot="1" x14ac:dyDescent="0.25">
      <c r="A36" s="161" t="s">
        <v>166</v>
      </c>
    </row>
    <row r="37" spans="1:1" ht="12.75" thickBot="1" x14ac:dyDescent="0.25"/>
    <row r="38" spans="1:1" ht="12" customHeight="1" x14ac:dyDescent="0.2">
      <c r="A38" s="169" t="s">
        <v>152</v>
      </c>
    </row>
    <row r="39" spans="1:1" ht="50.45" customHeight="1" thickBot="1" x14ac:dyDescent="0.25">
      <c r="A39" s="170"/>
    </row>
    <row r="40" spans="1:1" ht="18.75" customHeight="1" thickBot="1" x14ac:dyDescent="0.25">
      <c r="A40" s="112"/>
    </row>
    <row r="41" spans="1:1" ht="12.75" thickBot="1" x14ac:dyDescent="0.25">
      <c r="A41" s="149" t="s">
        <v>26</v>
      </c>
    </row>
    <row r="42" spans="1:1" x14ac:dyDescent="0.2">
      <c r="A42" s="157" t="s">
        <v>159</v>
      </c>
    </row>
    <row r="43" spans="1:1" ht="12.75" thickBot="1" x14ac:dyDescent="0.25">
      <c r="A43" s="158" t="s">
        <v>160</v>
      </c>
    </row>
    <row r="44" spans="1:1" ht="12.75" thickBot="1" x14ac:dyDescent="0.25">
      <c r="A44" s="158" t="s">
        <v>161</v>
      </c>
    </row>
    <row r="45" spans="1:1" ht="12.75" thickBot="1" x14ac:dyDescent="0.25">
      <c r="A45" s="158" t="s">
        <v>162</v>
      </c>
    </row>
    <row r="46" spans="1:1" ht="12.75" thickBot="1" x14ac:dyDescent="0.25">
      <c r="A46" s="159"/>
    </row>
    <row r="47" spans="1:1" ht="12.75" thickBot="1" x14ac:dyDescent="0.25">
      <c r="A47" s="56" t="s">
        <v>8</v>
      </c>
    </row>
    <row r="48" spans="1:1" ht="60" x14ac:dyDescent="0.2">
      <c r="A48" s="57" t="s">
        <v>151</v>
      </c>
    </row>
  </sheetData>
  <mergeCells count="1">
    <mergeCell ref="A38:A39"/>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pane xSplit="1" topLeftCell="B1" activePane="topRight" state="frozen"/>
      <selection pane="topRight" activeCell="C5" sqref="C5:C6"/>
    </sheetView>
  </sheetViews>
  <sheetFormatPr defaultColWidth="8.5703125" defaultRowHeight="12" x14ac:dyDescent="0.2"/>
  <cols>
    <col min="1" max="1" width="84.85546875" style="1" customWidth="1"/>
    <col min="2" max="3" width="10.42578125" style="1" bestFit="1" customWidth="1"/>
    <col min="4" max="16384" width="8.5703125" style="1"/>
  </cols>
  <sheetData>
    <row r="1" spans="1:3" ht="11.45" customHeight="1" x14ac:dyDescent="0.2">
      <c r="A1" s="9" t="s">
        <v>74</v>
      </c>
    </row>
    <row r="2" spans="1:3" ht="11.45" customHeight="1" x14ac:dyDescent="0.2">
      <c r="A2" s="151" t="s">
        <v>153</v>
      </c>
    </row>
    <row r="3" spans="1:3" ht="11.45" customHeight="1" x14ac:dyDescent="0.2">
      <c r="A3" s="9"/>
    </row>
    <row r="4" spans="1:3" ht="11.25" customHeight="1" x14ac:dyDescent="0.2">
      <c r="A4" s="95" t="s">
        <v>1</v>
      </c>
    </row>
    <row r="5" spans="1:3" s="12" customFormat="1" ht="25.5" customHeight="1" x14ac:dyDescent="0.2">
      <c r="A5" s="8" t="s">
        <v>0</v>
      </c>
      <c r="B5" s="129" t="e">
        <f>'C завтраками| Bed and breakfast'!#REF!</f>
        <v>#REF!</v>
      </c>
      <c r="C5" s="46" t="e">
        <f>'C завтраками| Bed and breakfast'!#REF!</f>
        <v>#REF!</v>
      </c>
    </row>
    <row r="6" spans="1:3" s="12" customFormat="1" ht="25.5" customHeight="1" x14ac:dyDescent="0.2">
      <c r="A6" s="37"/>
      <c r="B6" s="129" t="e">
        <f>'C завтраками| Bed and breakfast'!#REF!</f>
        <v>#REF!</v>
      </c>
      <c r="C6" s="46">
        <v>45285</v>
      </c>
    </row>
    <row r="7" spans="1:3" ht="11.45" customHeight="1" x14ac:dyDescent="0.2">
      <c r="A7" s="11" t="s">
        <v>11</v>
      </c>
      <c r="B7" s="118"/>
      <c r="C7" s="118"/>
    </row>
    <row r="8" spans="1:3" ht="11.45" customHeight="1" x14ac:dyDescent="0.2">
      <c r="A8" s="3">
        <v>1</v>
      </c>
      <c r="B8" s="142" t="e">
        <f>'C завтраками| Bed and breakfast'!#REF!*0.75</f>
        <v>#REF!</v>
      </c>
      <c r="C8" s="142" t="e">
        <f>'C завтраками| Bed and breakfast'!#REF!*0.75</f>
        <v>#REF!</v>
      </c>
    </row>
    <row r="9" spans="1:3" ht="11.45" customHeight="1" x14ac:dyDescent="0.2">
      <c r="A9" s="3">
        <v>2</v>
      </c>
      <c r="B9" s="142" t="e">
        <f>'C завтраками| Bed and breakfast'!#REF!*0.75</f>
        <v>#REF!</v>
      </c>
      <c r="C9" s="142" t="e">
        <f>'C завтраками| Bed and breakfast'!#REF!*0.75</f>
        <v>#REF!</v>
      </c>
    </row>
    <row r="10" spans="1:3" ht="11.45" customHeight="1" x14ac:dyDescent="0.2">
      <c r="A10" s="120" t="s">
        <v>107</v>
      </c>
      <c r="B10" s="142"/>
      <c r="C10" s="142"/>
    </row>
    <row r="11" spans="1:3" ht="11.45" customHeight="1" x14ac:dyDescent="0.2">
      <c r="A11" s="3">
        <v>1</v>
      </c>
      <c r="B11" s="142" t="e">
        <f>'C завтраками| Bed and breakfast'!#REF!*0.75</f>
        <v>#REF!</v>
      </c>
      <c r="C11" s="142" t="e">
        <f>'C завтраками| Bed and breakfast'!#REF!*0.75</f>
        <v>#REF!</v>
      </c>
    </row>
    <row r="12" spans="1:3" ht="11.45" customHeight="1" x14ac:dyDescent="0.2">
      <c r="A12" s="3">
        <v>2</v>
      </c>
      <c r="B12" s="142" t="e">
        <f>'C завтраками| Bed and breakfast'!#REF!*0.75</f>
        <v>#REF!</v>
      </c>
      <c r="C12" s="142" t="e">
        <f>'C завтраками| Bed and breakfast'!#REF!*0.75</f>
        <v>#REF!</v>
      </c>
    </row>
    <row r="13" spans="1:3" ht="11.45" customHeight="1" x14ac:dyDescent="0.2">
      <c r="A13" s="5" t="s">
        <v>86</v>
      </c>
      <c r="B13" s="142"/>
      <c r="C13" s="142"/>
    </row>
    <row r="14" spans="1:3" ht="11.45" customHeight="1" x14ac:dyDescent="0.2">
      <c r="A14" s="3">
        <v>1</v>
      </c>
      <c r="B14" s="142" t="e">
        <f>'C завтраками| Bed and breakfast'!#REF!*0.75</f>
        <v>#REF!</v>
      </c>
      <c r="C14" s="142" t="e">
        <f>'C завтраками| Bed and breakfast'!#REF!*0.75</f>
        <v>#REF!</v>
      </c>
    </row>
    <row r="15" spans="1:3" ht="11.45" customHeight="1" x14ac:dyDescent="0.2">
      <c r="A15" s="3">
        <v>2</v>
      </c>
      <c r="B15" s="142" t="e">
        <f>'C завтраками| Bed and breakfast'!#REF!*0.75</f>
        <v>#REF!</v>
      </c>
      <c r="C15" s="142" t="e">
        <f>'C завтраками| Bed and breakfast'!#REF!*0.75</f>
        <v>#REF!</v>
      </c>
    </row>
    <row r="16" spans="1:3" ht="11.45" customHeight="1" x14ac:dyDescent="0.2">
      <c r="A16" s="4" t="s">
        <v>91</v>
      </c>
      <c r="B16" s="142"/>
      <c r="C16" s="142"/>
    </row>
    <row r="17" spans="1:3" ht="11.45" customHeight="1" x14ac:dyDescent="0.2">
      <c r="A17" s="3">
        <v>1</v>
      </c>
      <c r="B17" s="142" t="e">
        <f>'C завтраками| Bed and breakfast'!#REF!*0.75</f>
        <v>#REF!</v>
      </c>
      <c r="C17" s="142" t="e">
        <f>'C завтраками| Bed and breakfast'!#REF!*0.75</f>
        <v>#REF!</v>
      </c>
    </row>
    <row r="18" spans="1:3" ht="11.45" customHeight="1" x14ac:dyDescent="0.2">
      <c r="A18" s="3">
        <v>2</v>
      </c>
      <c r="B18" s="142" t="e">
        <f>'C завтраками| Bed and breakfast'!#REF!*0.75</f>
        <v>#REF!</v>
      </c>
      <c r="C18" s="142" t="e">
        <f>'C завтраками| Bed and breakfast'!#REF!*0.75</f>
        <v>#REF!</v>
      </c>
    </row>
    <row r="19" spans="1:3" ht="11.45" customHeight="1" x14ac:dyDescent="0.2">
      <c r="A19" s="2" t="s">
        <v>92</v>
      </c>
      <c r="B19" s="142"/>
      <c r="C19" s="142"/>
    </row>
    <row r="20" spans="1:3" ht="11.45" customHeight="1" x14ac:dyDescent="0.2">
      <c r="A20" s="3">
        <v>1</v>
      </c>
      <c r="B20" s="142" t="e">
        <f>'C завтраками| Bed and breakfast'!#REF!*0.75</f>
        <v>#REF!</v>
      </c>
      <c r="C20" s="142" t="e">
        <f>'C завтраками| Bed and breakfast'!#REF!*0.75</f>
        <v>#REF!</v>
      </c>
    </row>
    <row r="21" spans="1:3" ht="11.45" customHeight="1" x14ac:dyDescent="0.2">
      <c r="A21" s="3">
        <v>2</v>
      </c>
      <c r="B21" s="142" t="e">
        <f>'C завтраками| Bed and breakfast'!#REF!*0.75</f>
        <v>#REF!</v>
      </c>
      <c r="C21" s="142" t="e">
        <f>'C завтраками| Bed and breakfast'!#REF!*0.75</f>
        <v>#REF!</v>
      </c>
    </row>
    <row r="22" spans="1:3" ht="11.45" customHeight="1" x14ac:dyDescent="0.2">
      <c r="A22" s="24"/>
    </row>
    <row r="23" spans="1:3" ht="11.45" customHeight="1" x14ac:dyDescent="0.2">
      <c r="A23" s="24"/>
    </row>
    <row r="24" spans="1:3" x14ac:dyDescent="0.2">
      <c r="A24" s="22"/>
    </row>
    <row r="25" spans="1:3" x14ac:dyDescent="0.2">
      <c r="A25" s="41" t="s">
        <v>3</v>
      </c>
    </row>
    <row r="26" spans="1:3" x14ac:dyDescent="0.2">
      <c r="A26" s="42" t="s">
        <v>4</v>
      </c>
    </row>
    <row r="27" spans="1:3" x14ac:dyDescent="0.2">
      <c r="A27" s="42" t="s">
        <v>5</v>
      </c>
    </row>
    <row r="28" spans="1:3" ht="12.6" customHeight="1" x14ac:dyDescent="0.2">
      <c r="A28" s="26" t="s">
        <v>6</v>
      </c>
    </row>
    <row r="29" spans="1:3" x14ac:dyDescent="0.2">
      <c r="A29" s="42" t="s">
        <v>75</v>
      </c>
    </row>
    <row r="30" spans="1:3" ht="12.75" thickBot="1" x14ac:dyDescent="0.25">
      <c r="A30" s="22"/>
    </row>
    <row r="31" spans="1:3" ht="12.75" thickBot="1" x14ac:dyDescent="0.25">
      <c r="A31" s="152" t="s">
        <v>8</v>
      </c>
    </row>
    <row r="32" spans="1:3" ht="72.75" thickBot="1" x14ac:dyDescent="0.25">
      <c r="A32" s="153" t="s">
        <v>50</v>
      </c>
    </row>
    <row r="33" spans="1:1" ht="12.75" thickBot="1" x14ac:dyDescent="0.25">
      <c r="A33" s="61" t="s">
        <v>27</v>
      </c>
    </row>
    <row r="34" spans="1:1" ht="12.75" thickBot="1" x14ac:dyDescent="0.25">
      <c r="A34" s="88" t="s">
        <v>163</v>
      </c>
    </row>
    <row r="35" spans="1:1" x14ac:dyDescent="0.2">
      <c r="A35" s="89" t="s">
        <v>164</v>
      </c>
    </row>
    <row r="36" spans="1:1" ht="12.75" thickBot="1" x14ac:dyDescent="0.25">
      <c r="A36" s="154"/>
    </row>
    <row r="37" spans="1:1" ht="12.75" thickBot="1" x14ac:dyDescent="0.25">
      <c r="A37" s="61" t="s">
        <v>154</v>
      </c>
    </row>
    <row r="38" spans="1:1" x14ac:dyDescent="0.2">
      <c r="A38" s="155" t="s">
        <v>155</v>
      </c>
    </row>
    <row r="39" spans="1:1" x14ac:dyDescent="0.2">
      <c r="A39" s="155" t="s">
        <v>156</v>
      </c>
    </row>
  </sheetData>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74"/>
  <sheetViews>
    <sheetView zoomScale="85" zoomScaleNormal="85" workbookViewId="0">
      <pane xSplit="1" topLeftCell="B1" activePane="topRight" state="frozen"/>
      <selection pane="topRight" activeCell="B1" sqref="B1:D1048576"/>
    </sheetView>
  </sheetViews>
  <sheetFormatPr defaultColWidth="8.5703125" defaultRowHeight="12" x14ac:dyDescent="0.2"/>
  <cols>
    <col min="1" max="1" width="84.85546875" style="1" customWidth="1"/>
    <col min="2" max="2" width="10.5703125" style="1" bestFit="1" customWidth="1"/>
    <col min="3" max="16384" width="8.5703125" style="1"/>
  </cols>
  <sheetData>
    <row r="1" spans="1:2" ht="11.45" customHeight="1" x14ac:dyDescent="0.2">
      <c r="A1" s="9" t="s">
        <v>74</v>
      </c>
    </row>
    <row r="2" spans="1:2" ht="11.45" customHeight="1" x14ac:dyDescent="0.2">
      <c r="A2" s="51" t="s">
        <v>83</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c r="B22" s="143"/>
    </row>
    <row r="23" spans="1:2" ht="18.600000000000001" customHeight="1" x14ac:dyDescent="0.2">
      <c r="A23" s="97" t="s">
        <v>2</v>
      </c>
      <c r="B23" s="143"/>
    </row>
    <row r="24" spans="1:2" ht="18.600000000000001" customHeight="1" x14ac:dyDescent="0.2">
      <c r="A24" s="8" t="s">
        <v>0</v>
      </c>
      <c r="B24" s="129" t="e">
        <f t="shared" ref="B24" si="0">B5</f>
        <v>#REF!</v>
      </c>
    </row>
    <row r="25" spans="1:2" ht="18"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ROUND(B8*0.9,)</f>
        <v>#REF!</v>
      </c>
    </row>
    <row r="28" spans="1:2" ht="11.45" customHeight="1" x14ac:dyDescent="0.2">
      <c r="A28" s="3">
        <v>2</v>
      </c>
      <c r="B28" s="142" t="e">
        <f t="shared" ref="B28" si="3">ROUND(B9*0.9,)</f>
        <v>#REF!</v>
      </c>
    </row>
    <row r="29" spans="1:2" ht="11.45" customHeight="1" x14ac:dyDescent="0.2">
      <c r="A29" s="120" t="s">
        <v>107</v>
      </c>
      <c r="B29" s="142"/>
    </row>
    <row r="30" spans="1:2" ht="11.45" customHeight="1" x14ac:dyDescent="0.2">
      <c r="A30" s="3">
        <v>1</v>
      </c>
      <c r="B30" s="142" t="e">
        <f t="shared" ref="B30" si="4">ROUND(B11*0.9,)</f>
        <v>#REF!</v>
      </c>
    </row>
    <row r="31" spans="1:2" ht="11.45" customHeight="1" x14ac:dyDescent="0.2">
      <c r="A31" s="3">
        <v>2</v>
      </c>
      <c r="B31" s="142" t="e">
        <f t="shared" ref="B31" si="5">ROUND(B12*0.9,)</f>
        <v>#REF!</v>
      </c>
    </row>
    <row r="32" spans="1:2" ht="11.45" customHeight="1" x14ac:dyDescent="0.2">
      <c r="A32" s="5" t="s">
        <v>86</v>
      </c>
      <c r="B32" s="142"/>
    </row>
    <row r="33" spans="1:2" ht="11.45" customHeight="1" x14ac:dyDescent="0.2">
      <c r="A33" s="3">
        <v>1</v>
      </c>
      <c r="B33" s="142" t="e">
        <f t="shared" ref="B33" si="6">ROUND(B14*0.9,)</f>
        <v>#REF!</v>
      </c>
    </row>
    <row r="34" spans="1:2" ht="11.45" customHeight="1" x14ac:dyDescent="0.2">
      <c r="A34" s="3">
        <v>2</v>
      </c>
      <c r="B34" s="142" t="e">
        <f t="shared" ref="B34" si="7">ROUND(B15*0.9,)</f>
        <v>#REF!</v>
      </c>
    </row>
    <row r="35" spans="1:2" ht="11.45" customHeight="1" x14ac:dyDescent="0.2">
      <c r="A35" s="4" t="s">
        <v>91</v>
      </c>
      <c r="B35" s="142"/>
    </row>
    <row r="36" spans="1:2" ht="11.45" customHeight="1" x14ac:dyDescent="0.2">
      <c r="A36" s="3">
        <v>1</v>
      </c>
      <c r="B36" s="142" t="e">
        <f t="shared" ref="B36" si="8">ROUND(B17*0.9,)</f>
        <v>#REF!</v>
      </c>
    </row>
    <row r="37" spans="1:2" ht="11.45" customHeight="1" x14ac:dyDescent="0.2">
      <c r="A37" s="3">
        <v>2</v>
      </c>
      <c r="B37" s="142" t="e">
        <f t="shared" ref="B37" si="9">ROUND(B18*0.9,)</f>
        <v>#REF!</v>
      </c>
    </row>
    <row r="38" spans="1:2" ht="11.45" customHeight="1" x14ac:dyDescent="0.2">
      <c r="A38" s="2" t="s">
        <v>92</v>
      </c>
      <c r="B38" s="142"/>
    </row>
    <row r="39" spans="1:2" ht="11.45" customHeight="1" x14ac:dyDescent="0.2">
      <c r="A39" s="3">
        <v>1</v>
      </c>
      <c r="B39" s="142" t="e">
        <f t="shared" ref="B39" si="10">ROUND(B20*0.9,)</f>
        <v>#REF!</v>
      </c>
    </row>
    <row r="40" spans="1:2" ht="11.45" customHeight="1" x14ac:dyDescent="0.2">
      <c r="A40" s="3">
        <v>2</v>
      </c>
      <c r="B40" s="142" t="e">
        <f t="shared" ref="B40" si="11">ROUND(B21*0.9,)</f>
        <v>#REF!</v>
      </c>
    </row>
    <row r="41" spans="1:2" ht="11.45" customHeight="1" x14ac:dyDescent="0.2">
      <c r="A41" s="24"/>
    </row>
    <row r="42" spans="1:2" ht="135" x14ac:dyDescent="0.2">
      <c r="A42" s="77" t="s">
        <v>145</v>
      </c>
    </row>
    <row r="43" spans="1:2" x14ac:dyDescent="0.2">
      <c r="A43" s="80" t="s">
        <v>18</v>
      </c>
    </row>
    <row r="44" spans="1:2" x14ac:dyDescent="0.2">
      <c r="A44" s="4" t="s">
        <v>139</v>
      </c>
    </row>
    <row r="45" spans="1:2" x14ac:dyDescent="0.2">
      <c r="A45" s="4" t="s">
        <v>140</v>
      </c>
    </row>
    <row r="46" spans="1:2" x14ac:dyDescent="0.2">
      <c r="A46" s="124"/>
    </row>
    <row r="47" spans="1:2" x14ac:dyDescent="0.2">
      <c r="A47" s="80" t="s">
        <v>3</v>
      </c>
    </row>
    <row r="48" spans="1:2" ht="12.6" customHeight="1" x14ac:dyDescent="0.2">
      <c r="A48" s="7"/>
    </row>
    <row r="49" spans="1:1" x14ac:dyDescent="0.2">
      <c r="A49" s="144" t="s">
        <v>141</v>
      </c>
    </row>
    <row r="50" spans="1:1" x14ac:dyDescent="0.2">
      <c r="A50" s="145" t="s">
        <v>4</v>
      </c>
    </row>
    <row r="51" spans="1:1" x14ac:dyDescent="0.2">
      <c r="A51" s="145" t="s">
        <v>5</v>
      </c>
    </row>
    <row r="52" spans="1:1" ht="24" x14ac:dyDescent="0.2">
      <c r="A52" s="66" t="s">
        <v>6</v>
      </c>
    </row>
    <row r="53" spans="1:1" x14ac:dyDescent="0.2">
      <c r="A53" s="42" t="s">
        <v>75</v>
      </c>
    </row>
    <row r="54" spans="1:1" ht="24" x14ac:dyDescent="0.2">
      <c r="A54" s="66" t="s">
        <v>142</v>
      </c>
    </row>
    <row r="55" spans="1:1" x14ac:dyDescent="0.2">
      <c r="A55" s="146"/>
    </row>
    <row r="56" spans="1:1" ht="25.5" x14ac:dyDescent="0.2">
      <c r="A56" s="93" t="s">
        <v>78</v>
      </c>
    </row>
    <row r="57" spans="1:1" ht="45" x14ac:dyDescent="0.2">
      <c r="A57" s="147" t="s">
        <v>143</v>
      </c>
    </row>
    <row r="58" spans="1:1" ht="22.5" x14ac:dyDescent="0.2">
      <c r="A58" s="147" t="s">
        <v>144</v>
      </c>
    </row>
    <row r="59" spans="1:1" ht="22.5" x14ac:dyDescent="0.2">
      <c r="A59" s="147" t="s">
        <v>146</v>
      </c>
    </row>
    <row r="60" spans="1:1" ht="22.5" x14ac:dyDescent="0.2">
      <c r="A60" s="147" t="s">
        <v>147</v>
      </c>
    </row>
    <row r="61" spans="1:1" ht="22.5" x14ac:dyDescent="0.2">
      <c r="A61" s="147" t="s">
        <v>148</v>
      </c>
    </row>
    <row r="62" spans="1:1" ht="33.75" x14ac:dyDescent="0.2">
      <c r="A62" s="147" t="s">
        <v>149</v>
      </c>
    </row>
    <row r="63" spans="1:1" ht="33.75" x14ac:dyDescent="0.2">
      <c r="A63" s="147" t="s">
        <v>150</v>
      </c>
    </row>
    <row r="64" spans="1:1" ht="31.5" x14ac:dyDescent="0.2">
      <c r="A64" s="70" t="s">
        <v>42</v>
      </c>
    </row>
    <row r="65" spans="1:1" ht="21" x14ac:dyDescent="0.2">
      <c r="A65" s="71" t="s">
        <v>43</v>
      </c>
    </row>
    <row r="66" spans="1:1" ht="42.75" x14ac:dyDescent="0.2">
      <c r="A66" s="72" t="s">
        <v>44</v>
      </c>
    </row>
    <row r="67" spans="1:1" ht="21" x14ac:dyDescent="0.2">
      <c r="A67" s="73" t="s">
        <v>45</v>
      </c>
    </row>
    <row r="68" spans="1:1" x14ac:dyDescent="0.2">
      <c r="A68" s="74"/>
    </row>
    <row r="69" spans="1:1" x14ac:dyDescent="0.2">
      <c r="A69" s="75" t="s">
        <v>8</v>
      </c>
    </row>
    <row r="70" spans="1:1" ht="24" x14ac:dyDescent="0.2">
      <c r="A70" s="62" t="s">
        <v>46</v>
      </c>
    </row>
    <row r="71" spans="1:1" ht="24" x14ac:dyDescent="0.2">
      <c r="A71" s="62" t="s">
        <v>47</v>
      </c>
    </row>
    <row r="72" spans="1:1" ht="24" x14ac:dyDescent="0.2">
      <c r="A72" s="62" t="s">
        <v>46</v>
      </c>
    </row>
    <row r="73" spans="1:1" ht="24" x14ac:dyDescent="0.2">
      <c r="A73" s="62" t="s">
        <v>47</v>
      </c>
    </row>
    <row r="74" spans="1:1" ht="12.75" x14ac:dyDescent="0.2">
      <c r="A74" s="114"/>
    </row>
  </sheetData>
  <pageMargins left="0.7" right="0.7" top="0.75" bottom="0.75" header="0.3" footer="0.3"/>
  <pageSetup paperSize="9"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74"/>
  <sheetViews>
    <sheetView zoomScaleNormal="100" workbookViewId="0">
      <pane xSplit="1" topLeftCell="B1" activePane="topRight" state="frozen"/>
      <selection pane="topRight" activeCell="B1" sqref="B1:D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51" t="s">
        <v>83</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c r="B22" s="143"/>
    </row>
    <row r="23" spans="1:2" ht="11.45" customHeight="1" x14ac:dyDescent="0.2">
      <c r="A23" s="97" t="s">
        <v>2</v>
      </c>
      <c r="B23" s="143"/>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ROUND(B8*0.87,)</f>
        <v>#REF!</v>
      </c>
    </row>
    <row r="28" spans="1:2" ht="11.45" customHeight="1" x14ac:dyDescent="0.2">
      <c r="A28" s="3">
        <v>2</v>
      </c>
      <c r="B28" s="142" t="e">
        <f t="shared" ref="B28" si="3">ROUND(B9*0.87,)</f>
        <v>#REF!</v>
      </c>
    </row>
    <row r="29" spans="1:2" ht="11.45" customHeight="1" x14ac:dyDescent="0.2">
      <c r="A29" s="120" t="s">
        <v>107</v>
      </c>
      <c r="B29" s="142"/>
    </row>
    <row r="30" spans="1:2" ht="11.45" customHeight="1" x14ac:dyDescent="0.2">
      <c r="A30" s="3">
        <v>1</v>
      </c>
      <c r="B30" s="142" t="e">
        <f t="shared" ref="B30" si="4">ROUND(B11*0.87,)</f>
        <v>#REF!</v>
      </c>
    </row>
    <row r="31" spans="1:2" ht="11.45" customHeight="1" x14ac:dyDescent="0.2">
      <c r="A31" s="3">
        <v>2</v>
      </c>
      <c r="B31" s="142" t="e">
        <f t="shared" ref="B31" si="5">ROUND(B12*0.87,)</f>
        <v>#REF!</v>
      </c>
    </row>
    <row r="32" spans="1:2" ht="11.45" customHeight="1" x14ac:dyDescent="0.2">
      <c r="A32" s="5" t="s">
        <v>86</v>
      </c>
      <c r="B32" s="142"/>
    </row>
    <row r="33" spans="1:2" ht="11.45" customHeight="1" x14ac:dyDescent="0.2">
      <c r="A33" s="3">
        <v>1</v>
      </c>
      <c r="B33" s="142" t="e">
        <f t="shared" ref="B33" si="6">ROUND(B14*0.87,)</f>
        <v>#REF!</v>
      </c>
    </row>
    <row r="34" spans="1:2" ht="11.45" customHeight="1" x14ac:dyDescent="0.2">
      <c r="A34" s="3">
        <v>2</v>
      </c>
      <c r="B34" s="142" t="e">
        <f t="shared" ref="B34" si="7">ROUND(B15*0.87,)</f>
        <v>#REF!</v>
      </c>
    </row>
    <row r="35" spans="1:2" ht="11.45" customHeight="1" x14ac:dyDescent="0.2">
      <c r="A35" s="4" t="s">
        <v>91</v>
      </c>
      <c r="B35" s="142"/>
    </row>
    <row r="36" spans="1:2" ht="11.45" customHeight="1" x14ac:dyDescent="0.2">
      <c r="A36" s="3">
        <v>1</v>
      </c>
      <c r="B36" s="142" t="e">
        <f t="shared" ref="B36" si="8">ROUND(B17*0.87,)</f>
        <v>#REF!</v>
      </c>
    </row>
    <row r="37" spans="1:2" ht="11.45" customHeight="1" x14ac:dyDescent="0.2">
      <c r="A37" s="3">
        <v>2</v>
      </c>
      <c r="B37" s="142" t="e">
        <f t="shared" ref="B37" si="9">ROUND(B18*0.87,)</f>
        <v>#REF!</v>
      </c>
    </row>
    <row r="38" spans="1:2" ht="11.45" customHeight="1" x14ac:dyDescent="0.2">
      <c r="A38" s="2" t="s">
        <v>92</v>
      </c>
      <c r="B38" s="142"/>
    </row>
    <row r="39" spans="1:2" ht="11.45" customHeight="1" x14ac:dyDescent="0.2">
      <c r="A39" s="3">
        <v>1</v>
      </c>
      <c r="B39" s="142" t="e">
        <f t="shared" ref="B39" si="10">ROUND(B20*0.87,)</f>
        <v>#REF!</v>
      </c>
    </row>
    <row r="40" spans="1:2" ht="11.45" customHeight="1" x14ac:dyDescent="0.2">
      <c r="A40" s="3">
        <v>2</v>
      </c>
      <c r="B40" s="142" t="e">
        <f t="shared" ref="B40" si="11">ROUND(B21*0.87,)</f>
        <v>#REF!</v>
      </c>
    </row>
    <row r="41" spans="1:2" ht="11.45" customHeight="1" x14ac:dyDescent="0.2">
      <c r="A41" s="24"/>
    </row>
    <row r="42" spans="1:2" ht="135" x14ac:dyDescent="0.2">
      <c r="A42" s="77" t="s">
        <v>145</v>
      </c>
    </row>
    <row r="43" spans="1:2" x14ac:dyDescent="0.2">
      <c r="A43" s="80" t="s">
        <v>18</v>
      </c>
    </row>
    <row r="44" spans="1:2" x14ac:dyDescent="0.2">
      <c r="A44" s="4" t="s">
        <v>139</v>
      </c>
    </row>
    <row r="45" spans="1:2" x14ac:dyDescent="0.2">
      <c r="A45" s="4" t="s">
        <v>140</v>
      </c>
    </row>
    <row r="46" spans="1:2" x14ac:dyDescent="0.2">
      <c r="A46" s="124"/>
    </row>
    <row r="47" spans="1:2" x14ac:dyDescent="0.2">
      <c r="A47" s="80" t="s">
        <v>3</v>
      </c>
    </row>
    <row r="48" spans="1:2" ht="12.6" customHeight="1" x14ac:dyDescent="0.2">
      <c r="A48" s="7"/>
    </row>
    <row r="49" spans="1:1" x14ac:dyDescent="0.2">
      <c r="A49" s="144" t="s">
        <v>141</v>
      </c>
    </row>
    <row r="50" spans="1:1" x14ac:dyDescent="0.2">
      <c r="A50" s="145" t="s">
        <v>4</v>
      </c>
    </row>
    <row r="51" spans="1:1" x14ac:dyDescent="0.2">
      <c r="A51" s="145" t="s">
        <v>5</v>
      </c>
    </row>
    <row r="52" spans="1:1" ht="24" x14ac:dyDescent="0.2">
      <c r="A52" s="66" t="s">
        <v>6</v>
      </c>
    </row>
    <row r="53" spans="1:1" x14ac:dyDescent="0.2">
      <c r="A53" s="42" t="s">
        <v>75</v>
      </c>
    </row>
    <row r="54" spans="1:1" ht="24" x14ac:dyDescent="0.2">
      <c r="A54" s="66" t="s">
        <v>142</v>
      </c>
    </row>
    <row r="55" spans="1:1" x14ac:dyDescent="0.2">
      <c r="A55" s="146"/>
    </row>
    <row r="56" spans="1:1" ht="25.5" x14ac:dyDescent="0.2">
      <c r="A56" s="93" t="s">
        <v>78</v>
      </c>
    </row>
    <row r="57" spans="1:1" ht="45" x14ac:dyDescent="0.2">
      <c r="A57" s="147" t="s">
        <v>143</v>
      </c>
    </row>
    <row r="58" spans="1:1" ht="22.5" x14ac:dyDescent="0.2">
      <c r="A58" s="147" t="s">
        <v>144</v>
      </c>
    </row>
    <row r="59" spans="1:1" ht="22.5" x14ac:dyDescent="0.2">
      <c r="A59" s="147" t="s">
        <v>146</v>
      </c>
    </row>
    <row r="60" spans="1:1" ht="22.5" x14ac:dyDescent="0.2">
      <c r="A60" s="147" t="s">
        <v>147</v>
      </c>
    </row>
    <row r="61" spans="1:1" ht="22.5" x14ac:dyDescent="0.2">
      <c r="A61" s="147" t="s">
        <v>148</v>
      </c>
    </row>
    <row r="62" spans="1:1" ht="33.75" x14ac:dyDescent="0.2">
      <c r="A62" s="147" t="s">
        <v>149</v>
      </c>
    </row>
    <row r="63" spans="1:1" ht="33.75" x14ac:dyDescent="0.2">
      <c r="A63" s="147" t="s">
        <v>150</v>
      </c>
    </row>
    <row r="64" spans="1:1" ht="31.5" x14ac:dyDescent="0.2">
      <c r="A64" s="70" t="s">
        <v>42</v>
      </c>
    </row>
    <row r="65" spans="1:1" ht="21" x14ac:dyDescent="0.2">
      <c r="A65" s="71" t="s">
        <v>43</v>
      </c>
    </row>
    <row r="66" spans="1:1" ht="42.75" x14ac:dyDescent="0.2">
      <c r="A66" s="72" t="s">
        <v>44</v>
      </c>
    </row>
    <row r="67" spans="1:1" ht="21" x14ac:dyDescent="0.2">
      <c r="A67" s="73" t="s">
        <v>45</v>
      </c>
    </row>
    <row r="68" spans="1:1" x14ac:dyDescent="0.2">
      <c r="A68" s="74"/>
    </row>
    <row r="69" spans="1:1" x14ac:dyDescent="0.2">
      <c r="A69" s="75" t="s">
        <v>8</v>
      </c>
    </row>
    <row r="70" spans="1:1" ht="24" x14ac:dyDescent="0.2">
      <c r="A70" s="62" t="s">
        <v>46</v>
      </c>
    </row>
    <row r="71" spans="1:1" ht="24" x14ac:dyDescent="0.2">
      <c r="A71" s="62" t="s">
        <v>47</v>
      </c>
    </row>
    <row r="72" spans="1:1" ht="24" x14ac:dyDescent="0.2">
      <c r="A72" s="62" t="s">
        <v>46</v>
      </c>
    </row>
    <row r="73" spans="1:1" ht="24" x14ac:dyDescent="0.2">
      <c r="A73" s="62" t="s">
        <v>47</v>
      </c>
    </row>
    <row r="74" spans="1:1" ht="12.75" x14ac:dyDescent="0.2">
      <c r="A74" s="114"/>
    </row>
  </sheetData>
  <pageMargins left="0.7" right="0.7" top="0.75" bottom="0.75" header="0.3" footer="0.3"/>
  <pageSetup paperSize="9"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zoomScaleNormal="100" workbookViewId="0">
      <pane xSplit="1" topLeftCell="B1" activePane="topRight" state="frozen"/>
      <selection pane="topRight" activeCell="B1" sqref="B1"/>
    </sheetView>
  </sheetViews>
  <sheetFormatPr defaultColWidth="8.5703125" defaultRowHeight="12" x14ac:dyDescent="0.2"/>
  <cols>
    <col min="1" max="1" width="84.140625" style="1" customWidth="1"/>
    <col min="2" max="53" width="9.42578125" style="1" bestFit="1" customWidth="1"/>
    <col min="54" max="16384" width="8.5703125" style="1"/>
  </cols>
  <sheetData>
    <row r="1" spans="1:53" ht="10.7" customHeight="1" x14ac:dyDescent="0.2">
      <c r="A1" s="9" t="s">
        <v>187</v>
      </c>
    </row>
    <row r="2" spans="1:53" ht="10.7" customHeight="1" x14ac:dyDescent="0.2">
      <c r="A2" s="19" t="s">
        <v>10</v>
      </c>
    </row>
    <row r="3" spans="1:53" ht="10.7" customHeight="1" x14ac:dyDescent="0.2">
      <c r="A3" s="10"/>
    </row>
    <row r="4" spans="1:53" x14ac:dyDescent="0.2">
      <c r="A4" s="95" t="s">
        <v>1</v>
      </c>
    </row>
    <row r="5" spans="1:53" s="28" customFormat="1" ht="25.5" customHeight="1" x14ac:dyDescent="0.2">
      <c r="A5" s="34"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breakfast'!AD5</f>
        <v>45491</v>
      </c>
      <c r="AE5" s="129">
        <f>'C завтраками| Bed and breakfast'!AE5</f>
        <v>45492</v>
      </c>
      <c r="AF5" s="129">
        <f>'C завтраками| Bed and breakfast'!AF5</f>
        <v>45494</v>
      </c>
      <c r="AG5" s="129">
        <f>'C завтраками| Bed and breakfast'!AG5</f>
        <v>45499</v>
      </c>
      <c r="AH5" s="129">
        <f>'C завтраками| Bed and breakfast'!AH5</f>
        <v>45501</v>
      </c>
      <c r="AI5" s="129">
        <f>'C завтраками| Bed and breakfast'!AI5</f>
        <v>45505</v>
      </c>
      <c r="AJ5" s="129">
        <f>'C завтраками| Bed and breakfast'!AJ5</f>
        <v>45506</v>
      </c>
      <c r="AK5" s="129">
        <f>'C завтраками| Bed and breakfast'!AK5</f>
        <v>45508</v>
      </c>
      <c r="AL5" s="129">
        <f>'C завтраками| Bed and breakfast'!AL5</f>
        <v>45513</v>
      </c>
      <c r="AM5" s="129">
        <f>'C завтраками| Bed and breakfast'!AM5</f>
        <v>45515</v>
      </c>
      <c r="AN5" s="129">
        <f>'C завтраками| Bed and breakfast'!AN5</f>
        <v>45520</v>
      </c>
      <c r="AO5" s="129">
        <f>'C завтраками| Bed and breakfast'!AO5</f>
        <v>45522</v>
      </c>
      <c r="AP5" s="129">
        <f>'C завтраками| Bed and breakfast'!AP5</f>
        <v>45523</v>
      </c>
      <c r="AQ5" s="129">
        <f>'C завтраками| Bed and breakfast'!AQ5</f>
        <v>45525</v>
      </c>
      <c r="AR5" s="129">
        <f>'C завтраками| Bed and breakfast'!AR5</f>
        <v>45526</v>
      </c>
      <c r="AS5" s="129">
        <f>'C завтраками| Bed and breakfast'!AS5</f>
        <v>45527</v>
      </c>
      <c r="AT5" s="129">
        <f>'C завтраками| Bed and breakfast'!AT5</f>
        <v>45529</v>
      </c>
      <c r="AU5" s="129">
        <f>'C завтраками| Bed and breakfast'!AU5</f>
        <v>45534</v>
      </c>
      <c r="AV5" s="129">
        <f>'C завтраками| Bed and breakfast'!AV5</f>
        <v>45536</v>
      </c>
      <c r="AW5" s="129">
        <f>'C завтраками| Bed and breakfast'!AW5</f>
        <v>45551</v>
      </c>
      <c r="AX5" s="129">
        <f>'C завтраками| Bed and breakfast'!AX5</f>
        <v>45556</v>
      </c>
      <c r="AY5" s="129">
        <f>'C завтраками| Bed and breakfast'!AY5</f>
        <v>45558</v>
      </c>
      <c r="AZ5" s="129">
        <f>'C завтраками| Bed and breakfast'!AZ5</f>
        <v>45562</v>
      </c>
      <c r="BA5" s="129">
        <f>'C завтраками| Bed and breakfast'!BA5</f>
        <v>45564</v>
      </c>
    </row>
    <row r="6" spans="1:53" s="28" customFormat="1" ht="25.5" customHeight="1" x14ac:dyDescent="0.2">
      <c r="A6" s="34"/>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breakfast'!AD6</f>
        <v>45491</v>
      </c>
      <c r="AE6" s="129">
        <f>'C завтраками| Bed and breakfast'!AE6</f>
        <v>45493</v>
      </c>
      <c r="AF6" s="129">
        <f>'C завтраками| Bed and breakfast'!AF6</f>
        <v>45498</v>
      </c>
      <c r="AG6" s="129">
        <f>'C завтраками| Bed and breakfast'!AG6</f>
        <v>45500</v>
      </c>
      <c r="AH6" s="129">
        <f>'C завтраками| Bed and breakfast'!AH6</f>
        <v>45504</v>
      </c>
      <c r="AI6" s="129">
        <f>'C завтраками| Bed and breakfast'!AI6</f>
        <v>45505</v>
      </c>
      <c r="AJ6" s="129">
        <f>'C завтраками| Bed and breakfast'!AJ6</f>
        <v>45507</v>
      </c>
      <c r="AK6" s="129">
        <f>'C завтраками| Bed and breakfast'!AK6</f>
        <v>45512</v>
      </c>
      <c r="AL6" s="129">
        <f>'C завтраками| Bed and breakfast'!AL6</f>
        <v>45514</v>
      </c>
      <c r="AM6" s="129">
        <f>'C завтраками| Bed and breakfast'!AM6</f>
        <v>45519</v>
      </c>
      <c r="AN6" s="129">
        <f>'C завтраками| Bed and breakfast'!AN6</f>
        <v>45521</v>
      </c>
      <c r="AO6" s="129">
        <f>'C завтраками| Bed and breakfast'!AO6</f>
        <v>45522</v>
      </c>
      <c r="AP6" s="129">
        <f>'C завтраками| Bed and breakfast'!AP6</f>
        <v>45524</v>
      </c>
      <c r="AQ6" s="129">
        <f>'C завтраками| Bed and breakfast'!AQ6</f>
        <v>45525</v>
      </c>
      <c r="AR6" s="129">
        <f>'C завтраками| Bed and breakfast'!AR6</f>
        <v>45526</v>
      </c>
      <c r="AS6" s="129">
        <f>'C завтраками| Bed and breakfast'!AS6</f>
        <v>45528</v>
      </c>
      <c r="AT6" s="129">
        <f>'C завтраками| Bed and breakfast'!AT6</f>
        <v>45533</v>
      </c>
      <c r="AU6" s="129">
        <f>'C завтраками| Bed and breakfast'!AU6</f>
        <v>45535</v>
      </c>
      <c r="AV6" s="129">
        <f>'C завтраками| Bed and breakfast'!AV6</f>
        <v>45550</v>
      </c>
      <c r="AW6" s="129">
        <f>'C завтраками| Bed and breakfast'!AW6</f>
        <v>45555</v>
      </c>
      <c r="AX6" s="129">
        <f>'C завтраками| Bed and breakfast'!AX6</f>
        <v>45557</v>
      </c>
      <c r="AY6" s="129">
        <f>'C завтраками| Bed and breakfast'!AY6</f>
        <v>45561</v>
      </c>
      <c r="AZ6" s="129">
        <f>'C завтраками| Bed and breakfast'!AZ6</f>
        <v>45563</v>
      </c>
      <c r="BA6" s="129">
        <f>'C завтраками| Bed and breakfast'!BA6</f>
        <v>45565</v>
      </c>
    </row>
    <row r="7" spans="1:53" ht="10.7" customHeight="1" x14ac:dyDescent="0.2">
      <c r="A7" s="11" t="s">
        <v>11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row>
    <row r="8" spans="1:53" ht="10.7" customHeight="1" x14ac:dyDescent="0.2">
      <c r="A8" s="3">
        <v>1</v>
      </c>
      <c r="B8" s="119">
        <f>'C завтраками| Bed and breakfast'!B8</f>
        <v>7350</v>
      </c>
      <c r="C8" s="119">
        <f>'C завтраками| Bed and breakfast'!C8</f>
        <v>6550</v>
      </c>
      <c r="D8" s="119">
        <f>'C завтраками| Bed and breakfast'!D8</f>
        <v>6250</v>
      </c>
      <c r="E8" s="119">
        <f>'C завтраками| Bed and breakfast'!E8</f>
        <v>5750</v>
      </c>
      <c r="F8" s="119">
        <f>'C завтраками| Bed and breakfast'!F8</f>
        <v>8150</v>
      </c>
      <c r="G8" s="119">
        <f>'C завтраками| Bed and breakfast'!G8</f>
        <v>8950</v>
      </c>
      <c r="H8" s="119">
        <f>'C завтраками| Bed and breakfast'!H8</f>
        <v>7350</v>
      </c>
      <c r="I8" s="119">
        <f>'C завтраками| Bed and breakfast'!I8</f>
        <v>8150</v>
      </c>
      <c r="J8" s="119">
        <f>'C завтраками| Bed and breakfast'!J8</f>
        <v>6550</v>
      </c>
      <c r="K8" s="119">
        <f>'C завтраками| Bed and breakfast'!K8</f>
        <v>7350</v>
      </c>
      <c r="L8" s="119">
        <f>'C завтраками| Bed and breakfast'!L8</f>
        <v>8150</v>
      </c>
      <c r="M8" s="119">
        <f>'C завтраками| Bed and breakfast'!M8</f>
        <v>7350</v>
      </c>
      <c r="N8" s="119">
        <f>'C завтраками| Bed and breakfast'!N8</f>
        <v>5750</v>
      </c>
      <c r="O8" s="119">
        <f>'C завтраками| Bed and breakfast'!O8</f>
        <v>6150</v>
      </c>
      <c r="P8" s="119">
        <f>'C завтраками| Bed and breakfast'!P8</f>
        <v>5750</v>
      </c>
      <c r="Q8" s="119">
        <f>'C завтраками| Bed and breakfast'!Q8</f>
        <v>6150</v>
      </c>
      <c r="R8" s="119">
        <f>'C завтраками| Bed and breakfast'!R8</f>
        <v>5750</v>
      </c>
      <c r="S8" s="119">
        <f>'C завтраками| Bed and breakfast'!S8</f>
        <v>6150</v>
      </c>
      <c r="T8" s="119">
        <f>'C завтраками| Bed and breakfast'!T8</f>
        <v>8150</v>
      </c>
      <c r="U8" s="119">
        <f>'C завтраками| Bed and breakfast'!U8</f>
        <v>8150</v>
      </c>
      <c r="V8" s="119">
        <f>'C завтраками| Bed and breakfast'!V8</f>
        <v>8150</v>
      </c>
      <c r="W8" s="119">
        <f>'C завтраками| Bed and breakfast'!W8</f>
        <v>8150</v>
      </c>
      <c r="X8" s="119">
        <f>'C завтраками| Bed and breakfast'!X8</f>
        <v>6550</v>
      </c>
      <c r="Y8" s="119">
        <f>'C завтраками| Bed and breakfast'!Y8</f>
        <v>7350</v>
      </c>
      <c r="Z8" s="119">
        <f>'C завтраками| Bed and breakfast'!Z8</f>
        <v>6550</v>
      </c>
      <c r="AA8" s="119">
        <f>'C завтраками| Bed and breakfast'!AA8</f>
        <v>8950</v>
      </c>
      <c r="AB8" s="119">
        <f>'C завтраками| Bed and breakfast'!AB8</f>
        <v>8950</v>
      </c>
      <c r="AC8" s="119">
        <f>'C завтраками| Bed and breakfast'!AC8</f>
        <v>6650</v>
      </c>
      <c r="AD8" s="119">
        <f>'C завтраками| Bed and breakfast'!AD8</f>
        <v>6850</v>
      </c>
      <c r="AE8" s="119">
        <f>'C завтраками| Bed and breakfast'!AE8</f>
        <v>7250</v>
      </c>
      <c r="AF8" s="119">
        <f>'C завтраками| Bed and breakfast'!AF8</f>
        <v>6850</v>
      </c>
      <c r="AG8" s="119">
        <f>'C завтраками| Bed and breakfast'!AG8</f>
        <v>7450</v>
      </c>
      <c r="AH8" s="119">
        <f>'C завтраками| Bed and breakfast'!AH8</f>
        <v>8150</v>
      </c>
      <c r="AI8" s="119">
        <f>'C завтраками| Bed and breakfast'!AI8</f>
        <v>8150</v>
      </c>
      <c r="AJ8" s="119">
        <f>'C завтраками| Bed and breakfast'!AJ8</f>
        <v>7650</v>
      </c>
      <c r="AK8" s="119">
        <f>'C завтраками| Bed and breakfast'!AK8</f>
        <v>7250</v>
      </c>
      <c r="AL8" s="119">
        <f>'C завтраками| Bed and breakfast'!AL8</f>
        <v>8150</v>
      </c>
      <c r="AM8" s="119">
        <f>'C завтраками| Bed and breakfast'!AM8</f>
        <v>7250</v>
      </c>
      <c r="AN8" s="119">
        <f>'C завтраками| Bed and breakfast'!AN8</f>
        <v>7650</v>
      </c>
      <c r="AO8" s="119">
        <f>'C завтраками| Bed and breakfast'!AO8</f>
        <v>7250</v>
      </c>
      <c r="AP8" s="119">
        <f>'C завтраками| Bed and breakfast'!AP8</f>
        <v>8150</v>
      </c>
      <c r="AQ8" s="119">
        <f>'C завтраками| Bed and breakfast'!AQ8</f>
        <v>7450</v>
      </c>
      <c r="AR8" s="119">
        <f>'C завтраками| Bed and breakfast'!AR8</f>
        <v>7250</v>
      </c>
      <c r="AS8" s="119">
        <f>'C завтраками| Bed and breakfast'!AS8</f>
        <v>7650</v>
      </c>
      <c r="AT8" s="119">
        <f>'C завтраками| Bed and breakfast'!AT8</f>
        <v>6850</v>
      </c>
      <c r="AU8" s="119">
        <f>'C завтраками| Bed and breakfast'!AU8</f>
        <v>6850</v>
      </c>
      <c r="AV8" s="119">
        <f>'C завтраками| Bed and breakfast'!AV8</f>
        <v>6450</v>
      </c>
      <c r="AW8" s="119">
        <f>'C завтраками| Bed and breakfast'!AW8</f>
        <v>5750</v>
      </c>
      <c r="AX8" s="119">
        <f>'C завтраками| Bed and breakfast'!AX8</f>
        <v>6250</v>
      </c>
      <c r="AY8" s="119">
        <f>'C завтраками| Bed and breakfast'!AY8</f>
        <v>5750</v>
      </c>
      <c r="AZ8" s="119">
        <f>'C завтраками| Bed and breakfast'!AZ8</f>
        <v>6250</v>
      </c>
      <c r="BA8" s="119">
        <f>'C завтраками| Bed and breakfast'!BA8</f>
        <v>5750</v>
      </c>
    </row>
    <row r="9" spans="1:53" ht="10.7" customHeight="1" x14ac:dyDescent="0.2">
      <c r="A9" s="3">
        <v>2</v>
      </c>
      <c r="B9" s="119">
        <f>'C завтраками| Bed and breakfast'!B9</f>
        <v>8600</v>
      </c>
      <c r="C9" s="119">
        <f>'C завтраками| Bed and breakfast'!C9</f>
        <v>7800</v>
      </c>
      <c r="D9" s="119">
        <f>'C завтраками| Bed and breakfast'!D9</f>
        <v>7500</v>
      </c>
      <c r="E9" s="119">
        <f>'C завтраками| Bed and breakfast'!E9</f>
        <v>7000</v>
      </c>
      <c r="F9" s="119">
        <f>'C завтраками| Bed and breakfast'!F9</f>
        <v>9400</v>
      </c>
      <c r="G9" s="119">
        <f>'C завтраками| Bed and breakfast'!G9</f>
        <v>10200</v>
      </c>
      <c r="H9" s="119">
        <f>'C завтраками| Bed and breakfast'!H9</f>
        <v>8600</v>
      </c>
      <c r="I9" s="119">
        <f>'C завтраками| Bed and breakfast'!I9</f>
        <v>9400</v>
      </c>
      <c r="J9" s="119">
        <f>'C завтраками| Bed and breakfast'!J9</f>
        <v>7800</v>
      </c>
      <c r="K9" s="119">
        <f>'C завтраками| Bed and breakfast'!K9</f>
        <v>8600</v>
      </c>
      <c r="L9" s="119">
        <f>'C завтраками| Bed and breakfast'!L9</f>
        <v>9400</v>
      </c>
      <c r="M9" s="119">
        <f>'C завтраками| Bed and breakfast'!M9</f>
        <v>8600</v>
      </c>
      <c r="N9" s="119">
        <f>'C завтраками| Bed and breakfast'!N9</f>
        <v>7000</v>
      </c>
      <c r="O9" s="119">
        <f>'C завтраками| Bed and breakfast'!O9</f>
        <v>7400</v>
      </c>
      <c r="P9" s="119">
        <f>'C завтраками| Bed and breakfast'!P9</f>
        <v>7000</v>
      </c>
      <c r="Q9" s="119">
        <f>'C завтраками| Bed and breakfast'!Q9</f>
        <v>7400</v>
      </c>
      <c r="R9" s="119">
        <f>'C завтраками| Bed and breakfast'!R9</f>
        <v>7000</v>
      </c>
      <c r="S9" s="119">
        <f>'C завтраками| Bed and breakfast'!S9</f>
        <v>7400</v>
      </c>
      <c r="T9" s="119">
        <f>'C завтраками| Bed and breakfast'!T9</f>
        <v>9400</v>
      </c>
      <c r="U9" s="119">
        <f>'C завтраками| Bed and breakfast'!U9</f>
        <v>9400</v>
      </c>
      <c r="V9" s="119">
        <f>'C завтраками| Bed and breakfast'!V9</f>
        <v>9400</v>
      </c>
      <c r="W9" s="119">
        <f>'C завтраками| Bed and breakfast'!W9</f>
        <v>9400</v>
      </c>
      <c r="X9" s="119">
        <f>'C завтраками| Bed and breakfast'!X9</f>
        <v>7800</v>
      </c>
      <c r="Y9" s="119">
        <f>'C завтраками| Bed and breakfast'!Y9</f>
        <v>8600</v>
      </c>
      <c r="Z9" s="119">
        <f>'C завтраками| Bed and breakfast'!Z9</f>
        <v>7800</v>
      </c>
      <c r="AA9" s="119">
        <f>'C завтраками| Bed and breakfast'!AA9</f>
        <v>10200</v>
      </c>
      <c r="AB9" s="119">
        <f>'C завтраками| Bed and breakfast'!AB9</f>
        <v>10200</v>
      </c>
      <c r="AC9" s="119">
        <f>'C завтраками| Bed and breakfast'!AC9</f>
        <v>7900</v>
      </c>
      <c r="AD9" s="119">
        <f>'C завтраками| Bed and breakfast'!AD9</f>
        <v>8100</v>
      </c>
      <c r="AE9" s="119">
        <f>'C завтраками| Bed and breakfast'!AE9</f>
        <v>8500</v>
      </c>
      <c r="AF9" s="119">
        <f>'C завтраками| Bed and breakfast'!AF9</f>
        <v>8100</v>
      </c>
      <c r="AG9" s="119">
        <f>'C завтраками| Bed and breakfast'!AG9</f>
        <v>8700</v>
      </c>
      <c r="AH9" s="119">
        <f>'C завтраками| Bed and breakfast'!AH9</f>
        <v>9400</v>
      </c>
      <c r="AI9" s="119">
        <f>'C завтраками| Bed and breakfast'!AI9</f>
        <v>9400</v>
      </c>
      <c r="AJ9" s="119">
        <f>'C завтраками| Bed and breakfast'!AJ9</f>
        <v>8900</v>
      </c>
      <c r="AK9" s="119">
        <f>'C завтраками| Bed and breakfast'!AK9</f>
        <v>8500</v>
      </c>
      <c r="AL9" s="119">
        <f>'C завтраками| Bed and breakfast'!AL9</f>
        <v>9400</v>
      </c>
      <c r="AM9" s="119">
        <f>'C завтраками| Bed and breakfast'!AM9</f>
        <v>8500</v>
      </c>
      <c r="AN9" s="119">
        <f>'C завтраками| Bed and breakfast'!AN9</f>
        <v>8900</v>
      </c>
      <c r="AO9" s="119">
        <f>'C завтраками| Bed and breakfast'!AO9</f>
        <v>8500</v>
      </c>
      <c r="AP9" s="119">
        <f>'C завтраками| Bed and breakfast'!AP9</f>
        <v>9400</v>
      </c>
      <c r="AQ9" s="119">
        <f>'C завтраками| Bed and breakfast'!AQ9</f>
        <v>8700</v>
      </c>
      <c r="AR9" s="119">
        <f>'C завтраками| Bed and breakfast'!AR9</f>
        <v>8500</v>
      </c>
      <c r="AS9" s="119">
        <f>'C завтраками| Bed and breakfast'!AS9</f>
        <v>8900</v>
      </c>
      <c r="AT9" s="119">
        <f>'C завтраками| Bed and breakfast'!AT9</f>
        <v>8100</v>
      </c>
      <c r="AU9" s="119">
        <f>'C завтраками| Bed and breakfast'!AU9</f>
        <v>8100</v>
      </c>
      <c r="AV9" s="119">
        <f>'C завтраками| Bed and breakfast'!AV9</f>
        <v>7700</v>
      </c>
      <c r="AW9" s="119">
        <f>'C завтраками| Bed and breakfast'!AW9</f>
        <v>7000</v>
      </c>
      <c r="AX9" s="119">
        <f>'C завтраками| Bed and breakfast'!AX9</f>
        <v>7500</v>
      </c>
      <c r="AY9" s="119">
        <f>'C завтраками| Bed and breakfast'!AY9</f>
        <v>7000</v>
      </c>
      <c r="AZ9" s="119">
        <f>'C завтраками| Bed and breakfast'!AZ9</f>
        <v>7500</v>
      </c>
      <c r="BA9" s="119">
        <f>'C завтраками| Bed and breakfast'!BA9</f>
        <v>7000</v>
      </c>
    </row>
    <row r="10" spans="1:53" ht="10.7" customHeight="1" x14ac:dyDescent="0.2">
      <c r="A10" s="120" t="s">
        <v>107</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row>
    <row r="11" spans="1:53" ht="10.7" customHeight="1" x14ac:dyDescent="0.2">
      <c r="A11" s="3">
        <v>1</v>
      </c>
      <c r="B11" s="119">
        <f>'C завтраками| Bed and breakfast'!B11</f>
        <v>8350</v>
      </c>
      <c r="C11" s="119">
        <f>'C завтраками| Bed and breakfast'!C11</f>
        <v>7550</v>
      </c>
      <c r="D11" s="119">
        <f>'C завтраками| Bed and breakfast'!D11</f>
        <v>7250</v>
      </c>
      <c r="E11" s="119">
        <f>'C завтраками| Bed and breakfast'!E11</f>
        <v>6750</v>
      </c>
      <c r="F11" s="119">
        <f>'C завтраками| Bed and breakfast'!F11</f>
        <v>9150</v>
      </c>
      <c r="G11" s="119">
        <f>'C завтраками| Bed and breakfast'!G11</f>
        <v>9950</v>
      </c>
      <c r="H11" s="119">
        <f>'C завтраками| Bed and breakfast'!H11</f>
        <v>8350</v>
      </c>
      <c r="I11" s="119">
        <f>'C завтраками| Bed and breakfast'!I11</f>
        <v>9150</v>
      </c>
      <c r="J11" s="119">
        <f>'C завтраками| Bed and breakfast'!J11</f>
        <v>7550</v>
      </c>
      <c r="K11" s="119">
        <f>'C завтраками| Bed and breakfast'!K11</f>
        <v>8350</v>
      </c>
      <c r="L11" s="119">
        <f>'C завтраками| Bed and breakfast'!L11</f>
        <v>9150</v>
      </c>
      <c r="M11" s="119">
        <f>'C завтраками| Bed and breakfast'!M11</f>
        <v>8350</v>
      </c>
      <c r="N11" s="119">
        <f>'C завтраками| Bed and breakfast'!N11</f>
        <v>6750</v>
      </c>
      <c r="O11" s="119">
        <f>'C завтраками| Bed and breakfast'!O11</f>
        <v>7150</v>
      </c>
      <c r="P11" s="119">
        <f>'C завтраками| Bed and breakfast'!P11</f>
        <v>6750</v>
      </c>
      <c r="Q11" s="119">
        <f>'C завтраками| Bed and breakfast'!Q11</f>
        <v>7150</v>
      </c>
      <c r="R11" s="119">
        <f>'C завтраками| Bed and breakfast'!R11</f>
        <v>6750</v>
      </c>
      <c r="S11" s="119">
        <f>'C завтраками| Bed and breakfast'!S11</f>
        <v>7150</v>
      </c>
      <c r="T11" s="119">
        <f>'C завтраками| Bed and breakfast'!T11</f>
        <v>9150</v>
      </c>
      <c r="U11" s="119">
        <f>'C завтраками| Bed and breakfast'!U11</f>
        <v>9150</v>
      </c>
      <c r="V11" s="119">
        <f>'C завтраками| Bed and breakfast'!V11</f>
        <v>9150</v>
      </c>
      <c r="W11" s="119">
        <f>'C завтраками| Bed and breakfast'!W11</f>
        <v>9150</v>
      </c>
      <c r="X11" s="119">
        <f>'C завтраками| Bed and breakfast'!X11</f>
        <v>7550</v>
      </c>
      <c r="Y11" s="119">
        <f>'C завтраками| Bed and breakfast'!Y11</f>
        <v>8350</v>
      </c>
      <c r="Z11" s="119">
        <f>'C завтраками| Bed and breakfast'!Z11</f>
        <v>7550</v>
      </c>
      <c r="AA11" s="119">
        <f>'C завтраками| Bed and breakfast'!AA11</f>
        <v>9950</v>
      </c>
      <c r="AB11" s="119">
        <f>'C завтраками| Bed and breakfast'!AB11</f>
        <v>9950</v>
      </c>
      <c r="AC11" s="119">
        <f>'C завтраками| Bed and breakfast'!AC11</f>
        <v>7650</v>
      </c>
      <c r="AD11" s="119">
        <f>'C завтраками| Bed and breakfast'!AD11</f>
        <v>7850</v>
      </c>
      <c r="AE11" s="119">
        <f>'C завтраками| Bed and breakfast'!AE11</f>
        <v>8250</v>
      </c>
      <c r="AF11" s="119">
        <f>'C завтраками| Bed and breakfast'!AF11</f>
        <v>7850</v>
      </c>
      <c r="AG11" s="119">
        <f>'C завтраками| Bed and breakfast'!AG11</f>
        <v>8450</v>
      </c>
      <c r="AH11" s="119">
        <f>'C завтраками| Bed and breakfast'!AH11</f>
        <v>9150</v>
      </c>
      <c r="AI11" s="119">
        <f>'C завтраками| Bed and breakfast'!AI11</f>
        <v>9150</v>
      </c>
      <c r="AJ11" s="119">
        <f>'C завтраками| Bed and breakfast'!AJ11</f>
        <v>8650</v>
      </c>
      <c r="AK11" s="119">
        <f>'C завтраками| Bed and breakfast'!AK11</f>
        <v>8250</v>
      </c>
      <c r="AL11" s="119">
        <f>'C завтраками| Bed and breakfast'!AL11</f>
        <v>9150</v>
      </c>
      <c r="AM11" s="119">
        <f>'C завтраками| Bed and breakfast'!AM11</f>
        <v>8250</v>
      </c>
      <c r="AN11" s="119">
        <f>'C завтраками| Bed and breakfast'!AN11</f>
        <v>8650</v>
      </c>
      <c r="AO11" s="119">
        <f>'C завтраками| Bed and breakfast'!AO11</f>
        <v>8250</v>
      </c>
      <c r="AP11" s="119">
        <f>'C завтраками| Bed and breakfast'!AP11</f>
        <v>9150</v>
      </c>
      <c r="AQ11" s="119">
        <f>'C завтраками| Bed and breakfast'!AQ11</f>
        <v>8450</v>
      </c>
      <c r="AR11" s="119">
        <f>'C завтраками| Bed and breakfast'!AR11</f>
        <v>8250</v>
      </c>
      <c r="AS11" s="119">
        <f>'C завтраками| Bed and breakfast'!AS11</f>
        <v>8650</v>
      </c>
      <c r="AT11" s="119">
        <f>'C завтраками| Bed and breakfast'!AT11</f>
        <v>7850</v>
      </c>
      <c r="AU11" s="119">
        <f>'C завтраками| Bed and breakfast'!AU11</f>
        <v>7850</v>
      </c>
      <c r="AV11" s="119">
        <f>'C завтраками| Bed and breakfast'!AV11</f>
        <v>7450</v>
      </c>
      <c r="AW11" s="119">
        <f>'C завтраками| Bed and breakfast'!AW11</f>
        <v>6750</v>
      </c>
      <c r="AX11" s="119">
        <f>'C завтраками| Bed and breakfast'!AX11</f>
        <v>7250</v>
      </c>
      <c r="AY11" s="119">
        <f>'C завтраками| Bed and breakfast'!AY11</f>
        <v>6750</v>
      </c>
      <c r="AZ11" s="119">
        <f>'C завтраками| Bed and breakfast'!AZ11</f>
        <v>7250</v>
      </c>
      <c r="BA11" s="119">
        <f>'C завтраками| Bed and breakfast'!BA11</f>
        <v>6750</v>
      </c>
    </row>
    <row r="12" spans="1:53" ht="10.7" customHeight="1" x14ac:dyDescent="0.2">
      <c r="A12" s="3">
        <v>2</v>
      </c>
      <c r="B12" s="119">
        <f>'C завтраками| Bed and breakfast'!B12</f>
        <v>9600</v>
      </c>
      <c r="C12" s="119">
        <f>'C завтраками| Bed and breakfast'!C12</f>
        <v>8800</v>
      </c>
      <c r="D12" s="119">
        <f>'C завтраками| Bed and breakfast'!D12</f>
        <v>8500</v>
      </c>
      <c r="E12" s="119">
        <f>'C завтраками| Bed and breakfast'!E12</f>
        <v>8000</v>
      </c>
      <c r="F12" s="119">
        <f>'C завтраками| Bed and breakfast'!F12</f>
        <v>10400</v>
      </c>
      <c r="G12" s="119">
        <f>'C завтраками| Bed and breakfast'!G12</f>
        <v>11200</v>
      </c>
      <c r="H12" s="119">
        <f>'C завтраками| Bed and breakfast'!H12</f>
        <v>9600</v>
      </c>
      <c r="I12" s="119">
        <f>'C завтраками| Bed and breakfast'!I12</f>
        <v>10400</v>
      </c>
      <c r="J12" s="119">
        <f>'C завтраками| Bed and breakfast'!J12</f>
        <v>8800</v>
      </c>
      <c r="K12" s="119">
        <f>'C завтраками| Bed and breakfast'!K12</f>
        <v>9600</v>
      </c>
      <c r="L12" s="119">
        <f>'C завтраками| Bed and breakfast'!L12</f>
        <v>10400</v>
      </c>
      <c r="M12" s="119">
        <f>'C завтраками| Bed and breakfast'!M12</f>
        <v>9600</v>
      </c>
      <c r="N12" s="119">
        <f>'C завтраками| Bed and breakfast'!N12</f>
        <v>8000</v>
      </c>
      <c r="O12" s="119">
        <f>'C завтраками| Bed and breakfast'!O12</f>
        <v>8400</v>
      </c>
      <c r="P12" s="119">
        <f>'C завтраками| Bed and breakfast'!P12</f>
        <v>8000</v>
      </c>
      <c r="Q12" s="119">
        <f>'C завтраками| Bed and breakfast'!Q12</f>
        <v>8400</v>
      </c>
      <c r="R12" s="119">
        <f>'C завтраками| Bed and breakfast'!R12</f>
        <v>8000</v>
      </c>
      <c r="S12" s="119">
        <f>'C завтраками| Bed and breakfast'!S12</f>
        <v>8400</v>
      </c>
      <c r="T12" s="119">
        <f>'C завтраками| Bed and breakfast'!T12</f>
        <v>10400</v>
      </c>
      <c r="U12" s="119">
        <f>'C завтраками| Bed and breakfast'!U12</f>
        <v>10400</v>
      </c>
      <c r="V12" s="119">
        <f>'C завтраками| Bed and breakfast'!V12</f>
        <v>10400</v>
      </c>
      <c r="W12" s="119">
        <f>'C завтраками| Bed and breakfast'!W12</f>
        <v>10400</v>
      </c>
      <c r="X12" s="119">
        <f>'C завтраками| Bed and breakfast'!X12</f>
        <v>8800</v>
      </c>
      <c r="Y12" s="119">
        <f>'C завтраками| Bed and breakfast'!Y12</f>
        <v>9600</v>
      </c>
      <c r="Z12" s="119">
        <f>'C завтраками| Bed and breakfast'!Z12</f>
        <v>8800</v>
      </c>
      <c r="AA12" s="119">
        <f>'C завтраками| Bed and breakfast'!AA12</f>
        <v>11200</v>
      </c>
      <c r="AB12" s="119">
        <f>'C завтраками| Bed and breakfast'!AB12</f>
        <v>11200</v>
      </c>
      <c r="AC12" s="119">
        <f>'C завтраками| Bed and breakfast'!AC12</f>
        <v>8900</v>
      </c>
      <c r="AD12" s="119">
        <f>'C завтраками| Bed and breakfast'!AD12</f>
        <v>9100</v>
      </c>
      <c r="AE12" s="119">
        <f>'C завтраками| Bed and breakfast'!AE12</f>
        <v>9500</v>
      </c>
      <c r="AF12" s="119">
        <f>'C завтраками| Bed and breakfast'!AF12</f>
        <v>9100</v>
      </c>
      <c r="AG12" s="119">
        <f>'C завтраками| Bed and breakfast'!AG12</f>
        <v>9700</v>
      </c>
      <c r="AH12" s="119">
        <f>'C завтраками| Bed and breakfast'!AH12</f>
        <v>10400</v>
      </c>
      <c r="AI12" s="119">
        <f>'C завтраками| Bed and breakfast'!AI12</f>
        <v>10400</v>
      </c>
      <c r="AJ12" s="119">
        <f>'C завтраками| Bed and breakfast'!AJ12</f>
        <v>9900</v>
      </c>
      <c r="AK12" s="119">
        <f>'C завтраками| Bed and breakfast'!AK12</f>
        <v>9500</v>
      </c>
      <c r="AL12" s="119">
        <f>'C завтраками| Bed and breakfast'!AL12</f>
        <v>10400</v>
      </c>
      <c r="AM12" s="119">
        <f>'C завтраками| Bed and breakfast'!AM12</f>
        <v>9500</v>
      </c>
      <c r="AN12" s="119">
        <f>'C завтраками| Bed and breakfast'!AN12</f>
        <v>9900</v>
      </c>
      <c r="AO12" s="119">
        <f>'C завтраками| Bed and breakfast'!AO12</f>
        <v>9500</v>
      </c>
      <c r="AP12" s="119">
        <f>'C завтраками| Bed and breakfast'!AP12</f>
        <v>10400</v>
      </c>
      <c r="AQ12" s="119">
        <f>'C завтраками| Bed and breakfast'!AQ12</f>
        <v>9700</v>
      </c>
      <c r="AR12" s="119">
        <f>'C завтраками| Bed and breakfast'!AR12</f>
        <v>9500</v>
      </c>
      <c r="AS12" s="119">
        <f>'C завтраками| Bed and breakfast'!AS12</f>
        <v>9900</v>
      </c>
      <c r="AT12" s="119">
        <f>'C завтраками| Bed and breakfast'!AT12</f>
        <v>9100</v>
      </c>
      <c r="AU12" s="119">
        <f>'C завтраками| Bed and breakfast'!AU12</f>
        <v>9100</v>
      </c>
      <c r="AV12" s="119">
        <f>'C завтраками| Bed and breakfast'!AV12</f>
        <v>8700</v>
      </c>
      <c r="AW12" s="119">
        <f>'C завтраками| Bed and breakfast'!AW12</f>
        <v>8000</v>
      </c>
      <c r="AX12" s="119">
        <f>'C завтраками| Bed and breakfast'!AX12</f>
        <v>8500</v>
      </c>
      <c r="AY12" s="119">
        <f>'C завтраками| Bed and breakfast'!AY12</f>
        <v>8000</v>
      </c>
      <c r="AZ12" s="119">
        <f>'C завтраками| Bed and breakfast'!AZ12</f>
        <v>8500</v>
      </c>
      <c r="BA12" s="119">
        <f>'C завтраками| Bed and breakfast'!BA12</f>
        <v>8000</v>
      </c>
    </row>
    <row r="13" spans="1:53" ht="10.7" customHeight="1" x14ac:dyDescent="0.2">
      <c r="A13" s="5" t="s">
        <v>86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row>
    <row r="14" spans="1:53" ht="10.7" customHeight="1" x14ac:dyDescent="0.2">
      <c r="A14" s="3">
        <v>1</v>
      </c>
      <c r="B14" s="119">
        <f>'C завтраками| Bed and breakfast'!B14</f>
        <v>9850</v>
      </c>
      <c r="C14" s="119">
        <f>'C завтраками| Bed and breakfast'!C14</f>
        <v>9050</v>
      </c>
      <c r="D14" s="119">
        <f>'C завтраками| Bed and breakfast'!D14</f>
        <v>8750</v>
      </c>
      <c r="E14" s="119">
        <f>'C завтраками| Bed and breakfast'!E14</f>
        <v>8250</v>
      </c>
      <c r="F14" s="119">
        <f>'C завтраками| Bed and breakfast'!F14</f>
        <v>10650</v>
      </c>
      <c r="G14" s="119">
        <f>'C завтраками| Bed and breakfast'!G14</f>
        <v>11450</v>
      </c>
      <c r="H14" s="119">
        <f>'C завтраками| Bed and breakfast'!H14</f>
        <v>9850</v>
      </c>
      <c r="I14" s="119">
        <f>'C завтраками| Bed and breakfast'!I14</f>
        <v>10650</v>
      </c>
      <c r="J14" s="119">
        <f>'C завтраками| Bed and breakfast'!J14</f>
        <v>9050</v>
      </c>
      <c r="K14" s="119">
        <f>'C завтраками| Bed and breakfast'!K14</f>
        <v>9850</v>
      </c>
      <c r="L14" s="119">
        <f>'C завтраками| Bed and breakfast'!L14</f>
        <v>10650</v>
      </c>
      <c r="M14" s="119">
        <f>'C завтраками| Bed and breakfast'!M14</f>
        <v>9850</v>
      </c>
      <c r="N14" s="119">
        <f>'C завтраками| Bed and breakfast'!N14</f>
        <v>8250</v>
      </c>
      <c r="O14" s="119">
        <f>'C завтраками| Bed and breakfast'!O14</f>
        <v>8650</v>
      </c>
      <c r="P14" s="119">
        <f>'C завтраками| Bed and breakfast'!P14</f>
        <v>8250</v>
      </c>
      <c r="Q14" s="119">
        <f>'C завтраками| Bed and breakfast'!Q14</f>
        <v>8650</v>
      </c>
      <c r="R14" s="119">
        <f>'C завтраками| Bed and breakfast'!R14</f>
        <v>8250</v>
      </c>
      <c r="S14" s="119">
        <f>'C завтраками| Bed and breakfast'!S14</f>
        <v>8650</v>
      </c>
      <c r="T14" s="119">
        <f>'C завтраками| Bed and breakfast'!T14</f>
        <v>10650</v>
      </c>
      <c r="U14" s="119">
        <f>'C завтраками| Bed and breakfast'!U14</f>
        <v>10650</v>
      </c>
      <c r="V14" s="119">
        <f>'C завтраками| Bed and breakfast'!V14</f>
        <v>10650</v>
      </c>
      <c r="W14" s="119">
        <f>'C завтраками| Bed and breakfast'!W14</f>
        <v>10650</v>
      </c>
      <c r="X14" s="119">
        <f>'C завтраками| Bed and breakfast'!X14</f>
        <v>9050</v>
      </c>
      <c r="Y14" s="119">
        <f>'C завтраками| Bed and breakfast'!Y14</f>
        <v>9850</v>
      </c>
      <c r="Z14" s="119">
        <f>'C завтраками| Bed and breakfast'!Z14</f>
        <v>9050</v>
      </c>
      <c r="AA14" s="119">
        <f>'C завтраками| Bed and breakfast'!AA14</f>
        <v>11450</v>
      </c>
      <c r="AB14" s="119">
        <f>'C завтраками| Bed and breakfast'!AB14</f>
        <v>11450</v>
      </c>
      <c r="AC14" s="119">
        <f>'C завтраками| Bed and breakfast'!AC14</f>
        <v>9150</v>
      </c>
      <c r="AD14" s="119">
        <f>'C завтраками| Bed and breakfast'!AD14</f>
        <v>9350</v>
      </c>
      <c r="AE14" s="119">
        <f>'C завтраками| Bed and breakfast'!AE14</f>
        <v>9750</v>
      </c>
      <c r="AF14" s="119">
        <f>'C завтраками| Bed and breakfast'!AF14</f>
        <v>9350</v>
      </c>
      <c r="AG14" s="119">
        <f>'C завтраками| Bed and breakfast'!AG14</f>
        <v>9950</v>
      </c>
      <c r="AH14" s="119">
        <f>'C завтраками| Bed and breakfast'!AH14</f>
        <v>10650</v>
      </c>
      <c r="AI14" s="119">
        <f>'C завтраками| Bed and breakfast'!AI14</f>
        <v>10650</v>
      </c>
      <c r="AJ14" s="119">
        <f>'C завтраками| Bed and breakfast'!AJ14</f>
        <v>10150</v>
      </c>
      <c r="AK14" s="119">
        <f>'C завтраками| Bed and breakfast'!AK14</f>
        <v>9750</v>
      </c>
      <c r="AL14" s="119">
        <f>'C завтраками| Bed and breakfast'!AL14</f>
        <v>10650</v>
      </c>
      <c r="AM14" s="119">
        <f>'C завтраками| Bed and breakfast'!AM14</f>
        <v>9750</v>
      </c>
      <c r="AN14" s="119">
        <f>'C завтраками| Bed and breakfast'!AN14</f>
        <v>10150</v>
      </c>
      <c r="AO14" s="119">
        <f>'C завтраками| Bed and breakfast'!AO14</f>
        <v>9750</v>
      </c>
      <c r="AP14" s="119">
        <f>'C завтраками| Bed and breakfast'!AP14</f>
        <v>10650</v>
      </c>
      <c r="AQ14" s="119">
        <f>'C завтраками| Bed and breakfast'!AQ14</f>
        <v>9950</v>
      </c>
      <c r="AR14" s="119">
        <f>'C завтраками| Bed and breakfast'!AR14</f>
        <v>9750</v>
      </c>
      <c r="AS14" s="119">
        <f>'C завтраками| Bed and breakfast'!AS14</f>
        <v>10150</v>
      </c>
      <c r="AT14" s="119">
        <f>'C завтраками| Bed and breakfast'!AT14</f>
        <v>9350</v>
      </c>
      <c r="AU14" s="119">
        <f>'C завтраками| Bed and breakfast'!AU14</f>
        <v>9350</v>
      </c>
      <c r="AV14" s="119">
        <f>'C завтраками| Bed and breakfast'!AV14</f>
        <v>8950</v>
      </c>
      <c r="AW14" s="119">
        <f>'C завтраками| Bed and breakfast'!AW14</f>
        <v>8250</v>
      </c>
      <c r="AX14" s="119">
        <f>'C завтраками| Bed and breakfast'!AX14</f>
        <v>8750</v>
      </c>
      <c r="AY14" s="119">
        <f>'C завтраками| Bed and breakfast'!AY14</f>
        <v>8250</v>
      </c>
      <c r="AZ14" s="119">
        <f>'C завтраками| Bed and breakfast'!AZ14</f>
        <v>8750</v>
      </c>
      <c r="BA14" s="119">
        <f>'C завтраками| Bed and breakfast'!BA14</f>
        <v>8250</v>
      </c>
    </row>
    <row r="15" spans="1:53" ht="10.7" customHeight="1" x14ac:dyDescent="0.2">
      <c r="A15" s="3">
        <v>2</v>
      </c>
      <c r="B15" s="119">
        <f>'C завтраками| Bed and breakfast'!B15</f>
        <v>11100</v>
      </c>
      <c r="C15" s="119">
        <f>'C завтраками| Bed and breakfast'!C15</f>
        <v>10300</v>
      </c>
      <c r="D15" s="119">
        <f>'C завтраками| Bed and breakfast'!D15</f>
        <v>10000</v>
      </c>
      <c r="E15" s="119">
        <f>'C завтраками| Bed and breakfast'!E15</f>
        <v>9500</v>
      </c>
      <c r="F15" s="119">
        <f>'C завтраками| Bed and breakfast'!F15</f>
        <v>11900</v>
      </c>
      <c r="G15" s="119">
        <f>'C завтраками| Bed and breakfast'!G15</f>
        <v>12700</v>
      </c>
      <c r="H15" s="119">
        <f>'C завтраками| Bed and breakfast'!H15</f>
        <v>11100</v>
      </c>
      <c r="I15" s="119">
        <f>'C завтраками| Bed and breakfast'!I15</f>
        <v>11900</v>
      </c>
      <c r="J15" s="119">
        <f>'C завтраками| Bed and breakfast'!J15</f>
        <v>10300</v>
      </c>
      <c r="K15" s="119">
        <f>'C завтраками| Bed and breakfast'!K15</f>
        <v>11100</v>
      </c>
      <c r="L15" s="119">
        <f>'C завтраками| Bed and breakfast'!L15</f>
        <v>11900</v>
      </c>
      <c r="M15" s="119">
        <f>'C завтраками| Bed and breakfast'!M15</f>
        <v>11100</v>
      </c>
      <c r="N15" s="119">
        <f>'C завтраками| Bed and breakfast'!N15</f>
        <v>9500</v>
      </c>
      <c r="O15" s="119">
        <f>'C завтраками| Bed and breakfast'!O15</f>
        <v>9900</v>
      </c>
      <c r="P15" s="119">
        <f>'C завтраками| Bed and breakfast'!P15</f>
        <v>9500</v>
      </c>
      <c r="Q15" s="119">
        <f>'C завтраками| Bed and breakfast'!Q15</f>
        <v>9900</v>
      </c>
      <c r="R15" s="119">
        <f>'C завтраками| Bed and breakfast'!R15</f>
        <v>9500</v>
      </c>
      <c r="S15" s="119">
        <f>'C завтраками| Bed and breakfast'!S15</f>
        <v>9900</v>
      </c>
      <c r="T15" s="119">
        <f>'C завтраками| Bed and breakfast'!T15</f>
        <v>11900</v>
      </c>
      <c r="U15" s="119">
        <f>'C завтраками| Bed and breakfast'!U15</f>
        <v>11900</v>
      </c>
      <c r="V15" s="119">
        <f>'C завтраками| Bed and breakfast'!V15</f>
        <v>11900</v>
      </c>
      <c r="W15" s="119">
        <f>'C завтраками| Bed and breakfast'!W15</f>
        <v>11900</v>
      </c>
      <c r="X15" s="119">
        <f>'C завтраками| Bed and breakfast'!X15</f>
        <v>10300</v>
      </c>
      <c r="Y15" s="119">
        <f>'C завтраками| Bed and breakfast'!Y15</f>
        <v>11100</v>
      </c>
      <c r="Z15" s="119">
        <f>'C завтраками| Bed and breakfast'!Z15</f>
        <v>10300</v>
      </c>
      <c r="AA15" s="119">
        <f>'C завтраками| Bed and breakfast'!AA15</f>
        <v>12700</v>
      </c>
      <c r="AB15" s="119">
        <f>'C завтраками| Bed and breakfast'!AB15</f>
        <v>12700</v>
      </c>
      <c r="AC15" s="119">
        <f>'C завтраками| Bed and breakfast'!AC15</f>
        <v>10400</v>
      </c>
      <c r="AD15" s="119">
        <f>'C завтраками| Bed and breakfast'!AD15</f>
        <v>10600</v>
      </c>
      <c r="AE15" s="119">
        <f>'C завтраками| Bed and breakfast'!AE15</f>
        <v>11000</v>
      </c>
      <c r="AF15" s="119">
        <f>'C завтраками| Bed and breakfast'!AF15</f>
        <v>10600</v>
      </c>
      <c r="AG15" s="119">
        <f>'C завтраками| Bed and breakfast'!AG15</f>
        <v>11200</v>
      </c>
      <c r="AH15" s="119">
        <f>'C завтраками| Bed and breakfast'!AH15</f>
        <v>11900</v>
      </c>
      <c r="AI15" s="119">
        <f>'C завтраками| Bed and breakfast'!AI15</f>
        <v>11900</v>
      </c>
      <c r="AJ15" s="119">
        <f>'C завтраками| Bed and breakfast'!AJ15</f>
        <v>11400</v>
      </c>
      <c r="AK15" s="119">
        <f>'C завтраками| Bed and breakfast'!AK15</f>
        <v>11000</v>
      </c>
      <c r="AL15" s="119">
        <f>'C завтраками| Bed and breakfast'!AL15</f>
        <v>11900</v>
      </c>
      <c r="AM15" s="119">
        <f>'C завтраками| Bed and breakfast'!AM15</f>
        <v>11000</v>
      </c>
      <c r="AN15" s="119">
        <f>'C завтраками| Bed and breakfast'!AN15</f>
        <v>11400</v>
      </c>
      <c r="AO15" s="119">
        <f>'C завтраками| Bed and breakfast'!AO15</f>
        <v>11000</v>
      </c>
      <c r="AP15" s="119">
        <f>'C завтраками| Bed and breakfast'!AP15</f>
        <v>11900</v>
      </c>
      <c r="AQ15" s="119">
        <f>'C завтраками| Bed and breakfast'!AQ15</f>
        <v>11200</v>
      </c>
      <c r="AR15" s="119">
        <f>'C завтраками| Bed and breakfast'!AR15</f>
        <v>11000</v>
      </c>
      <c r="AS15" s="119">
        <f>'C завтраками| Bed and breakfast'!AS15</f>
        <v>11400</v>
      </c>
      <c r="AT15" s="119">
        <f>'C завтраками| Bed and breakfast'!AT15</f>
        <v>10600</v>
      </c>
      <c r="AU15" s="119">
        <f>'C завтраками| Bed and breakfast'!AU15</f>
        <v>10600</v>
      </c>
      <c r="AV15" s="119">
        <f>'C завтраками| Bed and breakfast'!AV15</f>
        <v>10200</v>
      </c>
      <c r="AW15" s="119">
        <f>'C завтраками| Bed and breakfast'!AW15</f>
        <v>9500</v>
      </c>
      <c r="AX15" s="119">
        <f>'C завтраками| Bed and breakfast'!AX15</f>
        <v>10000</v>
      </c>
      <c r="AY15" s="119">
        <f>'C завтраками| Bed and breakfast'!AY15</f>
        <v>9500</v>
      </c>
      <c r="AZ15" s="119">
        <f>'C завтраками| Bed and breakfast'!AZ15</f>
        <v>10000</v>
      </c>
      <c r="BA15" s="119">
        <f>'C завтраками| Bed and breakfast'!BA15</f>
        <v>9500</v>
      </c>
    </row>
    <row r="16" spans="1:53" ht="10.7" customHeight="1" x14ac:dyDescent="0.2">
      <c r="A16" s="4" t="s">
        <v>91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row>
    <row r="17" spans="1:53" ht="10.7" customHeight="1" x14ac:dyDescent="0.2">
      <c r="A17" s="3">
        <v>1</v>
      </c>
      <c r="B17" s="119">
        <f>'C завтраками| Bed and breakfast'!B17</f>
        <v>10850</v>
      </c>
      <c r="C17" s="119">
        <f>'C завтраками| Bed and breakfast'!C17</f>
        <v>10050</v>
      </c>
      <c r="D17" s="119">
        <f>'C завтраками| Bed and breakfast'!D17</f>
        <v>9750</v>
      </c>
      <c r="E17" s="119">
        <f>'C завтраками| Bed and breakfast'!E17</f>
        <v>9250</v>
      </c>
      <c r="F17" s="119">
        <f>'C завтраками| Bed and breakfast'!F17</f>
        <v>11650</v>
      </c>
      <c r="G17" s="119">
        <f>'C завтраками| Bed and breakfast'!G17</f>
        <v>12450</v>
      </c>
      <c r="H17" s="119">
        <f>'C завтраками| Bed and breakfast'!H17</f>
        <v>10850</v>
      </c>
      <c r="I17" s="119">
        <f>'C завтраками| Bed and breakfast'!I17</f>
        <v>11650</v>
      </c>
      <c r="J17" s="119">
        <f>'C завтраками| Bed and breakfast'!J17</f>
        <v>10050</v>
      </c>
      <c r="K17" s="119">
        <f>'C завтраками| Bed and breakfast'!K17</f>
        <v>10850</v>
      </c>
      <c r="L17" s="119">
        <f>'C завтраками| Bed and breakfast'!L17</f>
        <v>11650</v>
      </c>
      <c r="M17" s="119">
        <f>'C завтраками| Bed and breakfast'!M17</f>
        <v>10850</v>
      </c>
      <c r="N17" s="119">
        <f>'C завтраками| Bed and breakfast'!N17</f>
        <v>9250</v>
      </c>
      <c r="O17" s="119">
        <f>'C завтраками| Bed and breakfast'!O17</f>
        <v>9650</v>
      </c>
      <c r="P17" s="119">
        <f>'C завтраками| Bed and breakfast'!P17</f>
        <v>9250</v>
      </c>
      <c r="Q17" s="119">
        <f>'C завтраками| Bed and breakfast'!Q17</f>
        <v>9650</v>
      </c>
      <c r="R17" s="119">
        <f>'C завтраками| Bed and breakfast'!R17</f>
        <v>9250</v>
      </c>
      <c r="S17" s="119">
        <f>'C завтраками| Bed and breakfast'!S17</f>
        <v>9650</v>
      </c>
      <c r="T17" s="119">
        <f>'C завтраками| Bed and breakfast'!T17</f>
        <v>11650</v>
      </c>
      <c r="U17" s="119">
        <f>'C завтраками| Bed and breakfast'!U17</f>
        <v>11650</v>
      </c>
      <c r="V17" s="119">
        <f>'C завтраками| Bed and breakfast'!V17</f>
        <v>11650</v>
      </c>
      <c r="W17" s="119">
        <f>'C завтраками| Bed and breakfast'!W17</f>
        <v>11650</v>
      </c>
      <c r="X17" s="119">
        <f>'C завтраками| Bed and breakfast'!X17</f>
        <v>10050</v>
      </c>
      <c r="Y17" s="119">
        <f>'C завтраками| Bed and breakfast'!Y17</f>
        <v>10850</v>
      </c>
      <c r="Z17" s="119">
        <f>'C завтраками| Bed and breakfast'!Z17</f>
        <v>10050</v>
      </c>
      <c r="AA17" s="119">
        <f>'C завтраками| Bed and breakfast'!AA17</f>
        <v>12450</v>
      </c>
      <c r="AB17" s="119">
        <f>'C завтраками| Bed and breakfast'!AB17</f>
        <v>12450</v>
      </c>
      <c r="AC17" s="119">
        <f>'C завтраками| Bed and breakfast'!AC17</f>
        <v>10150</v>
      </c>
      <c r="AD17" s="119">
        <f>'C завтраками| Bed and breakfast'!AD17</f>
        <v>10350</v>
      </c>
      <c r="AE17" s="119">
        <f>'C завтраками| Bed and breakfast'!AE17</f>
        <v>10750</v>
      </c>
      <c r="AF17" s="119">
        <f>'C завтраками| Bed and breakfast'!AF17</f>
        <v>10350</v>
      </c>
      <c r="AG17" s="119">
        <f>'C завтраками| Bed and breakfast'!AG17</f>
        <v>10950</v>
      </c>
      <c r="AH17" s="119">
        <f>'C завтраками| Bed and breakfast'!AH17</f>
        <v>11650</v>
      </c>
      <c r="AI17" s="119">
        <f>'C завтраками| Bed and breakfast'!AI17</f>
        <v>11650</v>
      </c>
      <c r="AJ17" s="119">
        <f>'C завтраками| Bed and breakfast'!AJ17</f>
        <v>11150</v>
      </c>
      <c r="AK17" s="119">
        <f>'C завтраками| Bed and breakfast'!AK17</f>
        <v>10750</v>
      </c>
      <c r="AL17" s="119">
        <f>'C завтраками| Bed and breakfast'!AL17</f>
        <v>11650</v>
      </c>
      <c r="AM17" s="119">
        <f>'C завтраками| Bed and breakfast'!AM17</f>
        <v>10750</v>
      </c>
      <c r="AN17" s="119">
        <f>'C завтраками| Bed and breakfast'!AN17</f>
        <v>11150</v>
      </c>
      <c r="AO17" s="119">
        <f>'C завтраками| Bed and breakfast'!AO17</f>
        <v>10750</v>
      </c>
      <c r="AP17" s="119">
        <f>'C завтраками| Bed and breakfast'!AP17</f>
        <v>11650</v>
      </c>
      <c r="AQ17" s="119">
        <f>'C завтраками| Bed and breakfast'!AQ17</f>
        <v>10950</v>
      </c>
      <c r="AR17" s="119">
        <f>'C завтраками| Bed and breakfast'!AR17</f>
        <v>10750</v>
      </c>
      <c r="AS17" s="119">
        <f>'C завтраками| Bed and breakfast'!AS17</f>
        <v>11150</v>
      </c>
      <c r="AT17" s="119">
        <f>'C завтраками| Bed and breakfast'!AT17</f>
        <v>10350</v>
      </c>
      <c r="AU17" s="119">
        <f>'C завтраками| Bed and breakfast'!AU17</f>
        <v>10350</v>
      </c>
      <c r="AV17" s="119">
        <f>'C завтраками| Bed and breakfast'!AV17</f>
        <v>9950</v>
      </c>
      <c r="AW17" s="119">
        <f>'C завтраками| Bed and breakfast'!AW17</f>
        <v>9250</v>
      </c>
      <c r="AX17" s="119">
        <f>'C завтраками| Bed and breakfast'!AX17</f>
        <v>9750</v>
      </c>
      <c r="AY17" s="119">
        <f>'C завтраками| Bed and breakfast'!AY17</f>
        <v>9250</v>
      </c>
      <c r="AZ17" s="119">
        <f>'C завтраками| Bed and breakfast'!AZ17</f>
        <v>9750</v>
      </c>
      <c r="BA17" s="119">
        <f>'C завтраками| Bed and breakfast'!BA17</f>
        <v>9250</v>
      </c>
    </row>
    <row r="18" spans="1:53" ht="10.7" customHeight="1" x14ac:dyDescent="0.2">
      <c r="A18" s="3">
        <v>2</v>
      </c>
      <c r="B18" s="119">
        <f>'C завтраками| Bed and breakfast'!B18</f>
        <v>12100</v>
      </c>
      <c r="C18" s="119">
        <f>'C завтраками| Bed and breakfast'!C18</f>
        <v>11300</v>
      </c>
      <c r="D18" s="119">
        <f>'C завтраками| Bed and breakfast'!D18</f>
        <v>11000</v>
      </c>
      <c r="E18" s="119">
        <f>'C завтраками| Bed and breakfast'!E18</f>
        <v>10500</v>
      </c>
      <c r="F18" s="119">
        <f>'C завтраками| Bed and breakfast'!F18</f>
        <v>12900</v>
      </c>
      <c r="G18" s="119">
        <f>'C завтраками| Bed and breakfast'!G18</f>
        <v>13700</v>
      </c>
      <c r="H18" s="119">
        <f>'C завтраками| Bed and breakfast'!H18</f>
        <v>12100</v>
      </c>
      <c r="I18" s="119">
        <f>'C завтраками| Bed and breakfast'!I18</f>
        <v>12900</v>
      </c>
      <c r="J18" s="119">
        <f>'C завтраками| Bed and breakfast'!J18</f>
        <v>11300</v>
      </c>
      <c r="K18" s="119">
        <f>'C завтраками| Bed and breakfast'!K18</f>
        <v>12100</v>
      </c>
      <c r="L18" s="119">
        <f>'C завтраками| Bed and breakfast'!L18</f>
        <v>12900</v>
      </c>
      <c r="M18" s="119">
        <f>'C завтраками| Bed and breakfast'!M18</f>
        <v>12100</v>
      </c>
      <c r="N18" s="119">
        <f>'C завтраками| Bed and breakfast'!N18</f>
        <v>10500</v>
      </c>
      <c r="O18" s="119">
        <f>'C завтраками| Bed and breakfast'!O18</f>
        <v>10900</v>
      </c>
      <c r="P18" s="119">
        <f>'C завтраками| Bed and breakfast'!P18</f>
        <v>10500</v>
      </c>
      <c r="Q18" s="119">
        <f>'C завтраками| Bed and breakfast'!Q18</f>
        <v>10900</v>
      </c>
      <c r="R18" s="119">
        <f>'C завтраками| Bed and breakfast'!R18</f>
        <v>10500</v>
      </c>
      <c r="S18" s="119">
        <f>'C завтраками| Bed and breakfast'!S18</f>
        <v>10900</v>
      </c>
      <c r="T18" s="119">
        <f>'C завтраками| Bed and breakfast'!T18</f>
        <v>12900</v>
      </c>
      <c r="U18" s="119">
        <f>'C завтраками| Bed and breakfast'!U18</f>
        <v>12900</v>
      </c>
      <c r="V18" s="119">
        <f>'C завтраками| Bed and breakfast'!V18</f>
        <v>12900</v>
      </c>
      <c r="W18" s="119">
        <f>'C завтраками| Bed and breakfast'!W18</f>
        <v>12900</v>
      </c>
      <c r="X18" s="119">
        <f>'C завтраками| Bed and breakfast'!X18</f>
        <v>11300</v>
      </c>
      <c r="Y18" s="119">
        <f>'C завтраками| Bed and breakfast'!Y18</f>
        <v>12100</v>
      </c>
      <c r="Z18" s="119">
        <f>'C завтраками| Bed and breakfast'!Z18</f>
        <v>11300</v>
      </c>
      <c r="AA18" s="119">
        <f>'C завтраками| Bed and breakfast'!AA18</f>
        <v>13700</v>
      </c>
      <c r="AB18" s="119">
        <f>'C завтраками| Bed and breakfast'!AB18</f>
        <v>13700</v>
      </c>
      <c r="AC18" s="119">
        <f>'C завтраками| Bed and breakfast'!AC18</f>
        <v>11400</v>
      </c>
      <c r="AD18" s="119">
        <f>'C завтраками| Bed and breakfast'!AD18</f>
        <v>11600</v>
      </c>
      <c r="AE18" s="119">
        <f>'C завтраками| Bed and breakfast'!AE18</f>
        <v>12000</v>
      </c>
      <c r="AF18" s="119">
        <f>'C завтраками| Bed and breakfast'!AF18</f>
        <v>11600</v>
      </c>
      <c r="AG18" s="119">
        <f>'C завтраками| Bed and breakfast'!AG18</f>
        <v>12200</v>
      </c>
      <c r="AH18" s="119">
        <f>'C завтраками| Bed and breakfast'!AH18</f>
        <v>12900</v>
      </c>
      <c r="AI18" s="119">
        <f>'C завтраками| Bed and breakfast'!AI18</f>
        <v>12900</v>
      </c>
      <c r="AJ18" s="119">
        <f>'C завтраками| Bed and breakfast'!AJ18</f>
        <v>12400</v>
      </c>
      <c r="AK18" s="119">
        <f>'C завтраками| Bed and breakfast'!AK18</f>
        <v>12000</v>
      </c>
      <c r="AL18" s="119">
        <f>'C завтраками| Bed and breakfast'!AL18</f>
        <v>12900</v>
      </c>
      <c r="AM18" s="119">
        <f>'C завтраками| Bed and breakfast'!AM18</f>
        <v>12000</v>
      </c>
      <c r="AN18" s="119">
        <f>'C завтраками| Bed and breakfast'!AN18</f>
        <v>12400</v>
      </c>
      <c r="AO18" s="119">
        <f>'C завтраками| Bed and breakfast'!AO18</f>
        <v>12000</v>
      </c>
      <c r="AP18" s="119">
        <f>'C завтраками| Bed and breakfast'!AP18</f>
        <v>12900</v>
      </c>
      <c r="AQ18" s="119">
        <f>'C завтраками| Bed and breakfast'!AQ18</f>
        <v>12200</v>
      </c>
      <c r="AR18" s="119">
        <f>'C завтраками| Bed and breakfast'!AR18</f>
        <v>12000</v>
      </c>
      <c r="AS18" s="119">
        <f>'C завтраками| Bed and breakfast'!AS18</f>
        <v>12400</v>
      </c>
      <c r="AT18" s="119">
        <f>'C завтраками| Bed and breakfast'!AT18</f>
        <v>11600</v>
      </c>
      <c r="AU18" s="119">
        <f>'C завтраками| Bed and breakfast'!AU18</f>
        <v>11600</v>
      </c>
      <c r="AV18" s="119">
        <f>'C завтраками| Bed and breakfast'!AV18</f>
        <v>11200</v>
      </c>
      <c r="AW18" s="119">
        <f>'C завтраками| Bed and breakfast'!AW18</f>
        <v>10500</v>
      </c>
      <c r="AX18" s="119">
        <f>'C завтраками| Bed and breakfast'!AX18</f>
        <v>11000</v>
      </c>
      <c r="AY18" s="119">
        <f>'C завтраками| Bed and breakfast'!AY18</f>
        <v>10500</v>
      </c>
      <c r="AZ18" s="119">
        <f>'C завтраками| Bed and breakfast'!AZ18</f>
        <v>11000</v>
      </c>
      <c r="BA18" s="119">
        <f>'C завтраками| Bed and breakfast'!BA18</f>
        <v>10500</v>
      </c>
    </row>
    <row r="19" spans="1:53" ht="10.7" customHeight="1" x14ac:dyDescent="0.2">
      <c r="A19" s="2" t="s">
        <v>92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row>
    <row r="20" spans="1:53" ht="10.7" customHeight="1" x14ac:dyDescent="0.2">
      <c r="A20" s="3">
        <v>1</v>
      </c>
      <c r="B20" s="119">
        <f>'C завтраками| Bed and breakfast'!B20</f>
        <v>12350</v>
      </c>
      <c r="C20" s="119">
        <f>'C завтраками| Bed and breakfast'!C20</f>
        <v>11550</v>
      </c>
      <c r="D20" s="119">
        <f>'C завтраками| Bed and breakfast'!D20</f>
        <v>11250</v>
      </c>
      <c r="E20" s="119">
        <f>'C завтраками| Bed and breakfast'!E20</f>
        <v>10750</v>
      </c>
      <c r="F20" s="119">
        <f>'C завтраками| Bed and breakfast'!F20</f>
        <v>13150</v>
      </c>
      <c r="G20" s="119">
        <f>'C завтраками| Bed and breakfast'!G20</f>
        <v>13950</v>
      </c>
      <c r="H20" s="119">
        <f>'C завтраками| Bed and breakfast'!H20</f>
        <v>12350</v>
      </c>
      <c r="I20" s="119">
        <f>'C завтраками| Bed and breakfast'!I20</f>
        <v>13150</v>
      </c>
      <c r="J20" s="119">
        <f>'C завтраками| Bed and breakfast'!J20</f>
        <v>11550</v>
      </c>
      <c r="K20" s="119">
        <f>'C завтраками| Bed and breakfast'!K20</f>
        <v>12350</v>
      </c>
      <c r="L20" s="119">
        <f>'C завтраками| Bed and breakfast'!L20</f>
        <v>13150</v>
      </c>
      <c r="M20" s="119">
        <f>'C завтраками| Bed and breakfast'!M20</f>
        <v>12350</v>
      </c>
      <c r="N20" s="119">
        <f>'C завтраками| Bed and breakfast'!N20</f>
        <v>10750</v>
      </c>
      <c r="O20" s="119">
        <f>'C завтраками| Bed and breakfast'!O20</f>
        <v>11150</v>
      </c>
      <c r="P20" s="119">
        <f>'C завтраками| Bed and breakfast'!P20</f>
        <v>10750</v>
      </c>
      <c r="Q20" s="119">
        <f>'C завтраками| Bed and breakfast'!Q20</f>
        <v>11150</v>
      </c>
      <c r="R20" s="119">
        <f>'C завтраками| Bed and breakfast'!R20</f>
        <v>10750</v>
      </c>
      <c r="S20" s="119">
        <f>'C завтраками| Bed and breakfast'!S20</f>
        <v>11150</v>
      </c>
      <c r="T20" s="119">
        <f>'C завтраками| Bed and breakfast'!T20</f>
        <v>13150</v>
      </c>
      <c r="U20" s="119">
        <f>'C завтраками| Bed and breakfast'!U20</f>
        <v>13150</v>
      </c>
      <c r="V20" s="119">
        <f>'C завтраками| Bed and breakfast'!V20</f>
        <v>13150</v>
      </c>
      <c r="W20" s="119">
        <f>'C завтраками| Bed and breakfast'!W20</f>
        <v>13150</v>
      </c>
      <c r="X20" s="119">
        <f>'C завтраками| Bed and breakfast'!X20</f>
        <v>11550</v>
      </c>
      <c r="Y20" s="119">
        <f>'C завтраками| Bed and breakfast'!Y20</f>
        <v>12350</v>
      </c>
      <c r="Z20" s="119">
        <f>'C завтраками| Bed and breakfast'!Z20</f>
        <v>11550</v>
      </c>
      <c r="AA20" s="119">
        <f>'C завтраками| Bed and breakfast'!AA20</f>
        <v>13950</v>
      </c>
      <c r="AB20" s="119">
        <f>'C завтраками| Bed and breakfast'!AB20</f>
        <v>13950</v>
      </c>
      <c r="AC20" s="119">
        <f>'C завтраками| Bed and breakfast'!AC20</f>
        <v>11650</v>
      </c>
      <c r="AD20" s="119">
        <f>'C завтраками| Bed and breakfast'!AD20</f>
        <v>11850</v>
      </c>
      <c r="AE20" s="119">
        <f>'C завтраками| Bed and breakfast'!AE20</f>
        <v>12250</v>
      </c>
      <c r="AF20" s="119">
        <f>'C завтраками| Bed and breakfast'!AF20</f>
        <v>11850</v>
      </c>
      <c r="AG20" s="119">
        <f>'C завтраками| Bed and breakfast'!AG20</f>
        <v>12450</v>
      </c>
      <c r="AH20" s="119">
        <f>'C завтраками| Bed and breakfast'!AH20</f>
        <v>13150</v>
      </c>
      <c r="AI20" s="119">
        <f>'C завтраками| Bed and breakfast'!AI20</f>
        <v>13150</v>
      </c>
      <c r="AJ20" s="119">
        <f>'C завтраками| Bed and breakfast'!AJ20</f>
        <v>12650</v>
      </c>
      <c r="AK20" s="119">
        <f>'C завтраками| Bed and breakfast'!AK20</f>
        <v>12250</v>
      </c>
      <c r="AL20" s="119">
        <f>'C завтраками| Bed and breakfast'!AL20</f>
        <v>13150</v>
      </c>
      <c r="AM20" s="119">
        <f>'C завтраками| Bed and breakfast'!AM20</f>
        <v>12250</v>
      </c>
      <c r="AN20" s="119">
        <f>'C завтраками| Bed and breakfast'!AN20</f>
        <v>12650</v>
      </c>
      <c r="AO20" s="119">
        <f>'C завтраками| Bed and breakfast'!AO20</f>
        <v>12250</v>
      </c>
      <c r="AP20" s="119">
        <f>'C завтраками| Bed and breakfast'!AP20</f>
        <v>13150</v>
      </c>
      <c r="AQ20" s="119">
        <f>'C завтраками| Bed and breakfast'!AQ20</f>
        <v>12450</v>
      </c>
      <c r="AR20" s="119">
        <f>'C завтраками| Bed and breakfast'!AR20</f>
        <v>12250</v>
      </c>
      <c r="AS20" s="119">
        <f>'C завтраками| Bed and breakfast'!AS20</f>
        <v>12650</v>
      </c>
      <c r="AT20" s="119">
        <f>'C завтраками| Bed and breakfast'!AT20</f>
        <v>11850</v>
      </c>
      <c r="AU20" s="119">
        <f>'C завтраками| Bed and breakfast'!AU20</f>
        <v>11850</v>
      </c>
      <c r="AV20" s="119">
        <f>'C завтраками| Bed and breakfast'!AV20</f>
        <v>11450</v>
      </c>
      <c r="AW20" s="119">
        <f>'C завтраками| Bed and breakfast'!AW20</f>
        <v>10750</v>
      </c>
      <c r="AX20" s="119">
        <f>'C завтраками| Bed and breakfast'!AX20</f>
        <v>11250</v>
      </c>
      <c r="AY20" s="119">
        <f>'C завтраками| Bed and breakfast'!AY20</f>
        <v>10750</v>
      </c>
      <c r="AZ20" s="119">
        <f>'C завтраками| Bed and breakfast'!AZ20</f>
        <v>11250</v>
      </c>
      <c r="BA20" s="119">
        <f>'C завтраками| Bed and breakfast'!BA20</f>
        <v>10750</v>
      </c>
    </row>
    <row r="21" spans="1:53" ht="10.7" customHeight="1" x14ac:dyDescent="0.2">
      <c r="A21" s="3">
        <v>2</v>
      </c>
      <c r="B21" s="119">
        <f>'C завтраками| Bed and breakfast'!B21</f>
        <v>13600</v>
      </c>
      <c r="C21" s="119">
        <f>'C завтраками| Bed and breakfast'!C21</f>
        <v>12800</v>
      </c>
      <c r="D21" s="119">
        <f>'C завтраками| Bed and breakfast'!D21</f>
        <v>12500</v>
      </c>
      <c r="E21" s="119">
        <f>'C завтраками| Bed and breakfast'!E21</f>
        <v>12000</v>
      </c>
      <c r="F21" s="119">
        <f>'C завтраками| Bed and breakfast'!F21</f>
        <v>14400</v>
      </c>
      <c r="G21" s="119">
        <f>'C завтраками| Bed and breakfast'!G21</f>
        <v>15200</v>
      </c>
      <c r="H21" s="119">
        <f>'C завтраками| Bed and breakfast'!H21</f>
        <v>13600</v>
      </c>
      <c r="I21" s="119">
        <f>'C завтраками| Bed and breakfast'!I21</f>
        <v>14400</v>
      </c>
      <c r="J21" s="119">
        <f>'C завтраками| Bed and breakfast'!J21</f>
        <v>12800</v>
      </c>
      <c r="K21" s="119">
        <f>'C завтраками| Bed and breakfast'!K21</f>
        <v>13600</v>
      </c>
      <c r="L21" s="119">
        <f>'C завтраками| Bed and breakfast'!L21</f>
        <v>14400</v>
      </c>
      <c r="M21" s="119">
        <f>'C завтраками| Bed and breakfast'!M21</f>
        <v>13600</v>
      </c>
      <c r="N21" s="119">
        <f>'C завтраками| Bed and breakfast'!N21</f>
        <v>12000</v>
      </c>
      <c r="O21" s="119">
        <f>'C завтраками| Bed and breakfast'!O21</f>
        <v>12400</v>
      </c>
      <c r="P21" s="119">
        <f>'C завтраками| Bed and breakfast'!P21</f>
        <v>12000</v>
      </c>
      <c r="Q21" s="119">
        <f>'C завтраками| Bed and breakfast'!Q21</f>
        <v>12400</v>
      </c>
      <c r="R21" s="119">
        <f>'C завтраками| Bed and breakfast'!R21</f>
        <v>12000</v>
      </c>
      <c r="S21" s="119">
        <f>'C завтраками| Bed and breakfast'!S21</f>
        <v>12400</v>
      </c>
      <c r="T21" s="119">
        <f>'C завтраками| Bed and breakfast'!T21</f>
        <v>14400</v>
      </c>
      <c r="U21" s="119">
        <f>'C завтраками| Bed and breakfast'!U21</f>
        <v>14400</v>
      </c>
      <c r="V21" s="119">
        <f>'C завтраками| Bed and breakfast'!V21</f>
        <v>14400</v>
      </c>
      <c r="W21" s="119">
        <f>'C завтраками| Bed and breakfast'!W21</f>
        <v>14400</v>
      </c>
      <c r="X21" s="119">
        <f>'C завтраками| Bed and breakfast'!X21</f>
        <v>12800</v>
      </c>
      <c r="Y21" s="119">
        <f>'C завтраками| Bed and breakfast'!Y21</f>
        <v>13600</v>
      </c>
      <c r="Z21" s="119">
        <f>'C завтраками| Bed and breakfast'!Z21</f>
        <v>12800</v>
      </c>
      <c r="AA21" s="119">
        <f>'C завтраками| Bed and breakfast'!AA21</f>
        <v>15200</v>
      </c>
      <c r="AB21" s="119">
        <f>'C завтраками| Bed and breakfast'!AB21</f>
        <v>15200</v>
      </c>
      <c r="AC21" s="119">
        <f>'C завтраками| Bed and breakfast'!AC21</f>
        <v>12900</v>
      </c>
      <c r="AD21" s="119">
        <f>'C завтраками| Bed and breakfast'!AD21</f>
        <v>13100</v>
      </c>
      <c r="AE21" s="119">
        <f>'C завтраками| Bed and breakfast'!AE21</f>
        <v>13500</v>
      </c>
      <c r="AF21" s="119">
        <f>'C завтраками| Bed and breakfast'!AF21</f>
        <v>13100</v>
      </c>
      <c r="AG21" s="119">
        <f>'C завтраками| Bed and breakfast'!AG21</f>
        <v>13700</v>
      </c>
      <c r="AH21" s="119">
        <f>'C завтраками| Bed and breakfast'!AH21</f>
        <v>14400</v>
      </c>
      <c r="AI21" s="119">
        <f>'C завтраками| Bed and breakfast'!AI21</f>
        <v>14400</v>
      </c>
      <c r="AJ21" s="119">
        <f>'C завтраками| Bed and breakfast'!AJ21</f>
        <v>13900</v>
      </c>
      <c r="AK21" s="119">
        <f>'C завтраками| Bed and breakfast'!AK21</f>
        <v>13500</v>
      </c>
      <c r="AL21" s="119">
        <f>'C завтраками| Bed and breakfast'!AL21</f>
        <v>14400</v>
      </c>
      <c r="AM21" s="119">
        <f>'C завтраками| Bed and breakfast'!AM21</f>
        <v>13500</v>
      </c>
      <c r="AN21" s="119">
        <f>'C завтраками| Bed and breakfast'!AN21</f>
        <v>13900</v>
      </c>
      <c r="AO21" s="119">
        <f>'C завтраками| Bed and breakfast'!AO21</f>
        <v>13500</v>
      </c>
      <c r="AP21" s="119">
        <f>'C завтраками| Bed and breakfast'!AP21</f>
        <v>14400</v>
      </c>
      <c r="AQ21" s="119">
        <f>'C завтраками| Bed and breakfast'!AQ21</f>
        <v>13700</v>
      </c>
      <c r="AR21" s="119">
        <f>'C завтраками| Bed and breakfast'!AR21</f>
        <v>13500</v>
      </c>
      <c r="AS21" s="119">
        <f>'C завтраками| Bed and breakfast'!AS21</f>
        <v>13900</v>
      </c>
      <c r="AT21" s="119">
        <f>'C завтраками| Bed and breakfast'!AT21</f>
        <v>13100</v>
      </c>
      <c r="AU21" s="119">
        <f>'C завтраками| Bed and breakfast'!AU21</f>
        <v>13100</v>
      </c>
      <c r="AV21" s="119">
        <f>'C завтраками| Bed and breakfast'!AV21</f>
        <v>12700</v>
      </c>
      <c r="AW21" s="119">
        <f>'C завтраками| Bed and breakfast'!AW21</f>
        <v>12000</v>
      </c>
      <c r="AX21" s="119">
        <f>'C завтраками| Bed and breakfast'!AX21</f>
        <v>12500</v>
      </c>
      <c r="AY21" s="119">
        <f>'C завтраками| Bed and breakfast'!AY21</f>
        <v>12000</v>
      </c>
      <c r="AZ21" s="119">
        <f>'C завтраками| Bed and breakfast'!AZ21</f>
        <v>12500</v>
      </c>
      <c r="BA21" s="119">
        <f>'C завтраками| Bed and breakfast'!BA21</f>
        <v>12000</v>
      </c>
    </row>
    <row r="22" spans="1:53" x14ac:dyDescent="0.2">
      <c r="A22" s="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row>
    <row r="23" spans="1:53" ht="37.15" customHeight="1" x14ac:dyDescent="0.2">
      <c r="A23" s="95" t="s">
        <v>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row>
    <row r="24" spans="1:53" s="28" customFormat="1" ht="25.5" customHeight="1" x14ac:dyDescent="0.2">
      <c r="A24" s="27" t="s">
        <v>0</v>
      </c>
      <c r="B24" s="129">
        <f t="shared" ref="B24:BA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c r="T24" s="129">
        <f t="shared" si="0"/>
        <v>45443</v>
      </c>
      <c r="U24" s="129">
        <f t="shared" si="0"/>
        <v>45444</v>
      </c>
      <c r="V24" s="129">
        <f t="shared" si="0"/>
        <v>45445</v>
      </c>
      <c r="W24" s="129">
        <f t="shared" si="0"/>
        <v>45453</v>
      </c>
      <c r="X24" s="129">
        <f t="shared" si="0"/>
        <v>45454</v>
      </c>
      <c r="Y24" s="129">
        <f t="shared" si="0"/>
        <v>45460</v>
      </c>
      <c r="Z24" s="129">
        <f t="shared" si="0"/>
        <v>45466</v>
      </c>
      <c r="AA24" s="129">
        <f t="shared" si="0"/>
        <v>45471</v>
      </c>
      <c r="AB24" s="129">
        <f t="shared" si="0"/>
        <v>45474</v>
      </c>
      <c r="AC24" s="129">
        <f t="shared" si="0"/>
        <v>45487</v>
      </c>
      <c r="AD24" s="129">
        <f t="shared" si="0"/>
        <v>45491</v>
      </c>
      <c r="AE24" s="129">
        <f t="shared" si="0"/>
        <v>45492</v>
      </c>
      <c r="AF24" s="129">
        <f t="shared" si="0"/>
        <v>45494</v>
      </c>
      <c r="AG24" s="129">
        <f t="shared" si="0"/>
        <v>45499</v>
      </c>
      <c r="AH24" s="129">
        <f t="shared" si="0"/>
        <v>45501</v>
      </c>
      <c r="AI24" s="129">
        <f t="shared" si="0"/>
        <v>45505</v>
      </c>
      <c r="AJ24" s="129">
        <f t="shared" si="0"/>
        <v>45506</v>
      </c>
      <c r="AK24" s="129">
        <f t="shared" si="0"/>
        <v>45508</v>
      </c>
      <c r="AL24" s="129">
        <f t="shared" si="0"/>
        <v>45513</v>
      </c>
      <c r="AM24" s="129">
        <f t="shared" si="0"/>
        <v>45515</v>
      </c>
      <c r="AN24" s="129">
        <f t="shared" si="0"/>
        <v>45520</v>
      </c>
      <c r="AO24" s="129">
        <f t="shared" si="0"/>
        <v>45522</v>
      </c>
      <c r="AP24" s="129">
        <f t="shared" si="0"/>
        <v>45523</v>
      </c>
      <c r="AQ24" s="129">
        <f t="shared" si="0"/>
        <v>45525</v>
      </c>
      <c r="AR24" s="129">
        <f t="shared" si="0"/>
        <v>45526</v>
      </c>
      <c r="AS24" s="129">
        <f t="shared" si="0"/>
        <v>45527</v>
      </c>
      <c r="AT24" s="129">
        <f t="shared" si="0"/>
        <v>45529</v>
      </c>
      <c r="AU24" s="129">
        <f t="shared" si="0"/>
        <v>45534</v>
      </c>
      <c r="AV24" s="129">
        <f t="shared" si="0"/>
        <v>45536</v>
      </c>
      <c r="AW24" s="129">
        <f t="shared" si="0"/>
        <v>45551</v>
      </c>
      <c r="AX24" s="129">
        <f t="shared" si="0"/>
        <v>45556</v>
      </c>
      <c r="AY24" s="129">
        <f t="shared" si="0"/>
        <v>45558</v>
      </c>
      <c r="AZ24" s="129">
        <f t="shared" si="0"/>
        <v>45562</v>
      </c>
      <c r="BA24" s="129">
        <f t="shared" si="0"/>
        <v>45564</v>
      </c>
    </row>
    <row r="25" spans="1:53" s="28" customFormat="1" ht="25.5" customHeight="1" x14ac:dyDescent="0.2">
      <c r="A25" s="34"/>
      <c r="B25" s="129">
        <f t="shared" ref="B25:BA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45491</v>
      </c>
      <c r="AE25" s="129">
        <f t="shared" si="1"/>
        <v>45493</v>
      </c>
      <c r="AF25" s="129">
        <f t="shared" si="1"/>
        <v>45498</v>
      </c>
      <c r="AG25" s="129">
        <f t="shared" si="1"/>
        <v>45500</v>
      </c>
      <c r="AH25" s="129">
        <f t="shared" si="1"/>
        <v>45504</v>
      </c>
      <c r="AI25" s="129">
        <f t="shared" si="1"/>
        <v>45505</v>
      </c>
      <c r="AJ25" s="129">
        <f t="shared" si="1"/>
        <v>45507</v>
      </c>
      <c r="AK25" s="129">
        <f t="shared" si="1"/>
        <v>45512</v>
      </c>
      <c r="AL25" s="129">
        <f t="shared" si="1"/>
        <v>45514</v>
      </c>
      <c r="AM25" s="129">
        <f t="shared" si="1"/>
        <v>45519</v>
      </c>
      <c r="AN25" s="129">
        <f t="shared" si="1"/>
        <v>45521</v>
      </c>
      <c r="AO25" s="129">
        <f t="shared" si="1"/>
        <v>45522</v>
      </c>
      <c r="AP25" s="129">
        <f t="shared" si="1"/>
        <v>45524</v>
      </c>
      <c r="AQ25" s="129">
        <f t="shared" si="1"/>
        <v>45525</v>
      </c>
      <c r="AR25" s="129">
        <f t="shared" si="1"/>
        <v>45526</v>
      </c>
      <c r="AS25" s="129">
        <f t="shared" si="1"/>
        <v>45528</v>
      </c>
      <c r="AT25" s="129">
        <f t="shared" si="1"/>
        <v>45533</v>
      </c>
      <c r="AU25" s="129">
        <f t="shared" si="1"/>
        <v>45535</v>
      </c>
      <c r="AV25" s="129">
        <f t="shared" si="1"/>
        <v>45550</v>
      </c>
      <c r="AW25" s="129">
        <f t="shared" si="1"/>
        <v>45555</v>
      </c>
      <c r="AX25" s="129">
        <f t="shared" si="1"/>
        <v>45557</v>
      </c>
      <c r="AY25" s="129">
        <f t="shared" si="1"/>
        <v>45561</v>
      </c>
      <c r="AZ25" s="129">
        <f t="shared" si="1"/>
        <v>45563</v>
      </c>
      <c r="BA25" s="129">
        <f t="shared" si="1"/>
        <v>45565</v>
      </c>
    </row>
    <row r="26" spans="1:53" s="13" customFormat="1" ht="10.7" customHeight="1" x14ac:dyDescent="0.2">
      <c r="A26" s="11" t="s">
        <v>11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row>
    <row r="27" spans="1:53" ht="10.7" customHeight="1" x14ac:dyDescent="0.2">
      <c r="A27" s="3">
        <v>1</v>
      </c>
      <c r="B27" s="119">
        <f t="shared" ref="B27:BA27" si="2">ROUND(B8*0.85,)</f>
        <v>6248</v>
      </c>
      <c r="C27" s="119">
        <f t="shared" si="2"/>
        <v>5568</v>
      </c>
      <c r="D27" s="119">
        <f t="shared" si="2"/>
        <v>5313</v>
      </c>
      <c r="E27" s="119">
        <f t="shared" si="2"/>
        <v>4888</v>
      </c>
      <c r="F27" s="119">
        <f t="shared" si="2"/>
        <v>6928</v>
      </c>
      <c r="G27" s="119">
        <f t="shared" si="2"/>
        <v>7608</v>
      </c>
      <c r="H27" s="119">
        <f t="shared" si="2"/>
        <v>6248</v>
      </c>
      <c r="I27" s="119">
        <f t="shared" si="2"/>
        <v>6928</v>
      </c>
      <c r="J27" s="119">
        <f t="shared" si="2"/>
        <v>5568</v>
      </c>
      <c r="K27" s="119">
        <f t="shared" si="2"/>
        <v>6248</v>
      </c>
      <c r="L27" s="119">
        <f t="shared" si="2"/>
        <v>6928</v>
      </c>
      <c r="M27" s="119">
        <f t="shared" si="2"/>
        <v>6248</v>
      </c>
      <c r="N27" s="119">
        <f t="shared" si="2"/>
        <v>4888</v>
      </c>
      <c r="O27" s="119">
        <f t="shared" si="2"/>
        <v>5228</v>
      </c>
      <c r="P27" s="119">
        <f t="shared" si="2"/>
        <v>4888</v>
      </c>
      <c r="Q27" s="119">
        <f t="shared" si="2"/>
        <v>5228</v>
      </c>
      <c r="R27" s="119">
        <f t="shared" si="2"/>
        <v>4888</v>
      </c>
      <c r="S27" s="119">
        <f t="shared" si="2"/>
        <v>5228</v>
      </c>
      <c r="T27" s="119">
        <f t="shared" si="2"/>
        <v>6928</v>
      </c>
      <c r="U27" s="119">
        <f t="shared" si="2"/>
        <v>6928</v>
      </c>
      <c r="V27" s="119">
        <f t="shared" si="2"/>
        <v>6928</v>
      </c>
      <c r="W27" s="119">
        <f t="shared" si="2"/>
        <v>6928</v>
      </c>
      <c r="X27" s="119">
        <f t="shared" si="2"/>
        <v>5568</v>
      </c>
      <c r="Y27" s="119">
        <f t="shared" si="2"/>
        <v>6248</v>
      </c>
      <c r="Z27" s="119">
        <f t="shared" si="2"/>
        <v>5568</v>
      </c>
      <c r="AA27" s="119">
        <f t="shared" si="2"/>
        <v>7608</v>
      </c>
      <c r="AB27" s="119">
        <f t="shared" si="2"/>
        <v>7608</v>
      </c>
      <c r="AC27" s="119">
        <f t="shared" si="2"/>
        <v>5653</v>
      </c>
      <c r="AD27" s="119">
        <f t="shared" si="2"/>
        <v>5823</v>
      </c>
      <c r="AE27" s="119">
        <f t="shared" si="2"/>
        <v>6163</v>
      </c>
      <c r="AF27" s="119">
        <f t="shared" si="2"/>
        <v>5823</v>
      </c>
      <c r="AG27" s="119">
        <f t="shared" si="2"/>
        <v>6333</v>
      </c>
      <c r="AH27" s="119">
        <f t="shared" si="2"/>
        <v>6928</v>
      </c>
      <c r="AI27" s="119">
        <f t="shared" si="2"/>
        <v>6928</v>
      </c>
      <c r="AJ27" s="119">
        <f t="shared" si="2"/>
        <v>6503</v>
      </c>
      <c r="AK27" s="119">
        <f t="shared" si="2"/>
        <v>6163</v>
      </c>
      <c r="AL27" s="119">
        <f t="shared" si="2"/>
        <v>6928</v>
      </c>
      <c r="AM27" s="119">
        <f t="shared" si="2"/>
        <v>6163</v>
      </c>
      <c r="AN27" s="119">
        <f t="shared" si="2"/>
        <v>6503</v>
      </c>
      <c r="AO27" s="119">
        <f t="shared" si="2"/>
        <v>6163</v>
      </c>
      <c r="AP27" s="119">
        <f t="shared" si="2"/>
        <v>6928</v>
      </c>
      <c r="AQ27" s="119">
        <f t="shared" si="2"/>
        <v>6333</v>
      </c>
      <c r="AR27" s="119">
        <f t="shared" si="2"/>
        <v>6163</v>
      </c>
      <c r="AS27" s="119">
        <f t="shared" si="2"/>
        <v>6503</v>
      </c>
      <c r="AT27" s="119">
        <f t="shared" si="2"/>
        <v>5823</v>
      </c>
      <c r="AU27" s="119">
        <f t="shared" si="2"/>
        <v>5823</v>
      </c>
      <c r="AV27" s="119">
        <f t="shared" si="2"/>
        <v>5483</v>
      </c>
      <c r="AW27" s="119">
        <f t="shared" si="2"/>
        <v>4888</v>
      </c>
      <c r="AX27" s="119">
        <f t="shared" si="2"/>
        <v>5313</v>
      </c>
      <c r="AY27" s="119">
        <f t="shared" si="2"/>
        <v>4888</v>
      </c>
      <c r="AZ27" s="119">
        <f t="shared" si="2"/>
        <v>5313</v>
      </c>
      <c r="BA27" s="119">
        <f t="shared" si="2"/>
        <v>4888</v>
      </c>
    </row>
    <row r="28" spans="1:53" ht="10.7" customHeight="1" x14ac:dyDescent="0.2">
      <c r="A28" s="3">
        <v>2</v>
      </c>
      <c r="B28" s="119">
        <f t="shared" ref="B28:BA28" si="3">ROUND(B9*0.85,)</f>
        <v>7310</v>
      </c>
      <c r="C28" s="119">
        <f t="shared" si="3"/>
        <v>6630</v>
      </c>
      <c r="D28" s="119">
        <f t="shared" si="3"/>
        <v>6375</v>
      </c>
      <c r="E28" s="119">
        <f t="shared" si="3"/>
        <v>5950</v>
      </c>
      <c r="F28" s="119">
        <f t="shared" si="3"/>
        <v>7990</v>
      </c>
      <c r="G28" s="119">
        <f t="shared" si="3"/>
        <v>8670</v>
      </c>
      <c r="H28" s="119">
        <f t="shared" si="3"/>
        <v>7310</v>
      </c>
      <c r="I28" s="119">
        <f t="shared" si="3"/>
        <v>7990</v>
      </c>
      <c r="J28" s="119">
        <f t="shared" si="3"/>
        <v>6630</v>
      </c>
      <c r="K28" s="119">
        <f t="shared" si="3"/>
        <v>7310</v>
      </c>
      <c r="L28" s="119">
        <f t="shared" si="3"/>
        <v>7990</v>
      </c>
      <c r="M28" s="119">
        <f t="shared" si="3"/>
        <v>7310</v>
      </c>
      <c r="N28" s="119">
        <f t="shared" si="3"/>
        <v>5950</v>
      </c>
      <c r="O28" s="119">
        <f t="shared" si="3"/>
        <v>6290</v>
      </c>
      <c r="P28" s="119">
        <f t="shared" si="3"/>
        <v>5950</v>
      </c>
      <c r="Q28" s="119">
        <f t="shared" si="3"/>
        <v>6290</v>
      </c>
      <c r="R28" s="119">
        <f t="shared" si="3"/>
        <v>5950</v>
      </c>
      <c r="S28" s="119">
        <f t="shared" si="3"/>
        <v>6290</v>
      </c>
      <c r="T28" s="119">
        <f t="shared" si="3"/>
        <v>7990</v>
      </c>
      <c r="U28" s="119">
        <f t="shared" si="3"/>
        <v>7990</v>
      </c>
      <c r="V28" s="119">
        <f t="shared" si="3"/>
        <v>7990</v>
      </c>
      <c r="W28" s="119">
        <f t="shared" si="3"/>
        <v>7990</v>
      </c>
      <c r="X28" s="119">
        <f t="shared" si="3"/>
        <v>6630</v>
      </c>
      <c r="Y28" s="119">
        <f t="shared" si="3"/>
        <v>7310</v>
      </c>
      <c r="Z28" s="119">
        <f t="shared" si="3"/>
        <v>6630</v>
      </c>
      <c r="AA28" s="119">
        <f t="shared" si="3"/>
        <v>8670</v>
      </c>
      <c r="AB28" s="119">
        <f t="shared" si="3"/>
        <v>8670</v>
      </c>
      <c r="AC28" s="119">
        <f t="shared" si="3"/>
        <v>6715</v>
      </c>
      <c r="AD28" s="119">
        <f t="shared" si="3"/>
        <v>6885</v>
      </c>
      <c r="AE28" s="119">
        <f t="shared" si="3"/>
        <v>7225</v>
      </c>
      <c r="AF28" s="119">
        <f t="shared" si="3"/>
        <v>6885</v>
      </c>
      <c r="AG28" s="119">
        <f t="shared" si="3"/>
        <v>7395</v>
      </c>
      <c r="AH28" s="119">
        <f t="shared" si="3"/>
        <v>7990</v>
      </c>
      <c r="AI28" s="119">
        <f t="shared" si="3"/>
        <v>7990</v>
      </c>
      <c r="AJ28" s="119">
        <f t="shared" si="3"/>
        <v>7565</v>
      </c>
      <c r="AK28" s="119">
        <f t="shared" si="3"/>
        <v>7225</v>
      </c>
      <c r="AL28" s="119">
        <f t="shared" si="3"/>
        <v>7990</v>
      </c>
      <c r="AM28" s="119">
        <f t="shared" si="3"/>
        <v>7225</v>
      </c>
      <c r="AN28" s="119">
        <f t="shared" si="3"/>
        <v>7565</v>
      </c>
      <c r="AO28" s="119">
        <f t="shared" si="3"/>
        <v>7225</v>
      </c>
      <c r="AP28" s="119">
        <f t="shared" si="3"/>
        <v>7990</v>
      </c>
      <c r="AQ28" s="119">
        <f t="shared" si="3"/>
        <v>7395</v>
      </c>
      <c r="AR28" s="119">
        <f t="shared" si="3"/>
        <v>7225</v>
      </c>
      <c r="AS28" s="119">
        <f t="shared" si="3"/>
        <v>7565</v>
      </c>
      <c r="AT28" s="119">
        <f t="shared" si="3"/>
        <v>6885</v>
      </c>
      <c r="AU28" s="119">
        <f t="shared" si="3"/>
        <v>6885</v>
      </c>
      <c r="AV28" s="119">
        <f t="shared" si="3"/>
        <v>6545</v>
      </c>
      <c r="AW28" s="119">
        <f t="shared" si="3"/>
        <v>5950</v>
      </c>
      <c r="AX28" s="119">
        <f t="shared" si="3"/>
        <v>6375</v>
      </c>
      <c r="AY28" s="119">
        <f t="shared" si="3"/>
        <v>5950</v>
      </c>
      <c r="AZ28" s="119">
        <f t="shared" si="3"/>
        <v>6375</v>
      </c>
      <c r="BA28" s="119">
        <f t="shared" si="3"/>
        <v>5950</v>
      </c>
    </row>
    <row r="29" spans="1:53" ht="10.7" customHeight="1" x14ac:dyDescent="0.2">
      <c r="A29" s="120" t="s">
        <v>107</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row>
    <row r="30" spans="1:53" ht="10.7" customHeight="1" x14ac:dyDescent="0.2">
      <c r="A30" s="3">
        <v>1</v>
      </c>
      <c r="B30" s="119">
        <f t="shared" ref="B30:BA30" si="4">ROUND(B11*0.85,)</f>
        <v>7098</v>
      </c>
      <c r="C30" s="119">
        <f t="shared" si="4"/>
        <v>6418</v>
      </c>
      <c r="D30" s="119">
        <f t="shared" si="4"/>
        <v>6163</v>
      </c>
      <c r="E30" s="119">
        <f t="shared" si="4"/>
        <v>5738</v>
      </c>
      <c r="F30" s="119">
        <f t="shared" si="4"/>
        <v>7778</v>
      </c>
      <c r="G30" s="119">
        <f t="shared" si="4"/>
        <v>8458</v>
      </c>
      <c r="H30" s="119">
        <f t="shared" si="4"/>
        <v>7098</v>
      </c>
      <c r="I30" s="119">
        <f t="shared" si="4"/>
        <v>7778</v>
      </c>
      <c r="J30" s="119">
        <f t="shared" si="4"/>
        <v>6418</v>
      </c>
      <c r="K30" s="119">
        <f t="shared" si="4"/>
        <v>7098</v>
      </c>
      <c r="L30" s="119">
        <f t="shared" si="4"/>
        <v>7778</v>
      </c>
      <c r="M30" s="119">
        <f t="shared" si="4"/>
        <v>7098</v>
      </c>
      <c r="N30" s="119">
        <f t="shared" si="4"/>
        <v>5738</v>
      </c>
      <c r="O30" s="119">
        <f t="shared" si="4"/>
        <v>6078</v>
      </c>
      <c r="P30" s="119">
        <f t="shared" si="4"/>
        <v>5738</v>
      </c>
      <c r="Q30" s="119">
        <f t="shared" si="4"/>
        <v>6078</v>
      </c>
      <c r="R30" s="119">
        <f t="shared" si="4"/>
        <v>5738</v>
      </c>
      <c r="S30" s="119">
        <f t="shared" si="4"/>
        <v>6078</v>
      </c>
      <c r="T30" s="119">
        <f t="shared" si="4"/>
        <v>7778</v>
      </c>
      <c r="U30" s="119">
        <f t="shared" si="4"/>
        <v>7778</v>
      </c>
      <c r="V30" s="119">
        <f t="shared" si="4"/>
        <v>7778</v>
      </c>
      <c r="W30" s="119">
        <f t="shared" si="4"/>
        <v>7778</v>
      </c>
      <c r="X30" s="119">
        <f t="shared" si="4"/>
        <v>6418</v>
      </c>
      <c r="Y30" s="119">
        <f t="shared" si="4"/>
        <v>7098</v>
      </c>
      <c r="Z30" s="119">
        <f t="shared" si="4"/>
        <v>6418</v>
      </c>
      <c r="AA30" s="119">
        <f t="shared" si="4"/>
        <v>8458</v>
      </c>
      <c r="AB30" s="119">
        <f t="shared" si="4"/>
        <v>8458</v>
      </c>
      <c r="AC30" s="119">
        <f t="shared" si="4"/>
        <v>6503</v>
      </c>
      <c r="AD30" s="119">
        <f t="shared" si="4"/>
        <v>6673</v>
      </c>
      <c r="AE30" s="119">
        <f t="shared" si="4"/>
        <v>7013</v>
      </c>
      <c r="AF30" s="119">
        <f t="shared" si="4"/>
        <v>6673</v>
      </c>
      <c r="AG30" s="119">
        <f t="shared" si="4"/>
        <v>7183</v>
      </c>
      <c r="AH30" s="119">
        <f t="shared" si="4"/>
        <v>7778</v>
      </c>
      <c r="AI30" s="119">
        <f t="shared" si="4"/>
        <v>7778</v>
      </c>
      <c r="AJ30" s="119">
        <f t="shared" si="4"/>
        <v>7353</v>
      </c>
      <c r="AK30" s="119">
        <f t="shared" si="4"/>
        <v>7013</v>
      </c>
      <c r="AL30" s="119">
        <f t="shared" si="4"/>
        <v>7778</v>
      </c>
      <c r="AM30" s="119">
        <f t="shared" si="4"/>
        <v>7013</v>
      </c>
      <c r="AN30" s="119">
        <f t="shared" si="4"/>
        <v>7353</v>
      </c>
      <c r="AO30" s="119">
        <f t="shared" si="4"/>
        <v>7013</v>
      </c>
      <c r="AP30" s="119">
        <f t="shared" si="4"/>
        <v>7778</v>
      </c>
      <c r="AQ30" s="119">
        <f t="shared" si="4"/>
        <v>7183</v>
      </c>
      <c r="AR30" s="119">
        <f t="shared" si="4"/>
        <v>7013</v>
      </c>
      <c r="AS30" s="119">
        <f t="shared" si="4"/>
        <v>7353</v>
      </c>
      <c r="AT30" s="119">
        <f t="shared" si="4"/>
        <v>6673</v>
      </c>
      <c r="AU30" s="119">
        <f t="shared" si="4"/>
        <v>6673</v>
      </c>
      <c r="AV30" s="119">
        <f t="shared" si="4"/>
        <v>6333</v>
      </c>
      <c r="AW30" s="119">
        <f t="shared" si="4"/>
        <v>5738</v>
      </c>
      <c r="AX30" s="119">
        <f t="shared" si="4"/>
        <v>6163</v>
      </c>
      <c r="AY30" s="119">
        <f t="shared" si="4"/>
        <v>5738</v>
      </c>
      <c r="AZ30" s="119">
        <f t="shared" si="4"/>
        <v>6163</v>
      </c>
      <c r="BA30" s="119">
        <f t="shared" si="4"/>
        <v>5738</v>
      </c>
    </row>
    <row r="31" spans="1:53" ht="10.7" customHeight="1" x14ac:dyDescent="0.2">
      <c r="A31" s="3">
        <v>2</v>
      </c>
      <c r="B31" s="119">
        <f t="shared" ref="B31:BA31" si="5">ROUND(B12*0.85,)</f>
        <v>8160</v>
      </c>
      <c r="C31" s="119">
        <f t="shared" si="5"/>
        <v>7480</v>
      </c>
      <c r="D31" s="119">
        <f t="shared" si="5"/>
        <v>7225</v>
      </c>
      <c r="E31" s="119">
        <f t="shared" si="5"/>
        <v>6800</v>
      </c>
      <c r="F31" s="119">
        <f t="shared" si="5"/>
        <v>8840</v>
      </c>
      <c r="G31" s="119">
        <f t="shared" si="5"/>
        <v>9520</v>
      </c>
      <c r="H31" s="119">
        <f t="shared" si="5"/>
        <v>8160</v>
      </c>
      <c r="I31" s="119">
        <f t="shared" si="5"/>
        <v>8840</v>
      </c>
      <c r="J31" s="119">
        <f t="shared" si="5"/>
        <v>7480</v>
      </c>
      <c r="K31" s="119">
        <f t="shared" si="5"/>
        <v>8160</v>
      </c>
      <c r="L31" s="119">
        <f t="shared" si="5"/>
        <v>8840</v>
      </c>
      <c r="M31" s="119">
        <f t="shared" si="5"/>
        <v>8160</v>
      </c>
      <c r="N31" s="119">
        <f t="shared" si="5"/>
        <v>6800</v>
      </c>
      <c r="O31" s="119">
        <f t="shared" si="5"/>
        <v>7140</v>
      </c>
      <c r="P31" s="119">
        <f t="shared" si="5"/>
        <v>6800</v>
      </c>
      <c r="Q31" s="119">
        <f t="shared" si="5"/>
        <v>7140</v>
      </c>
      <c r="R31" s="119">
        <f t="shared" si="5"/>
        <v>6800</v>
      </c>
      <c r="S31" s="119">
        <f t="shared" si="5"/>
        <v>7140</v>
      </c>
      <c r="T31" s="119">
        <f t="shared" si="5"/>
        <v>8840</v>
      </c>
      <c r="U31" s="119">
        <f t="shared" si="5"/>
        <v>8840</v>
      </c>
      <c r="V31" s="119">
        <f t="shared" si="5"/>
        <v>8840</v>
      </c>
      <c r="W31" s="119">
        <f t="shared" si="5"/>
        <v>8840</v>
      </c>
      <c r="X31" s="119">
        <f t="shared" si="5"/>
        <v>7480</v>
      </c>
      <c r="Y31" s="119">
        <f t="shared" si="5"/>
        <v>8160</v>
      </c>
      <c r="Z31" s="119">
        <f t="shared" si="5"/>
        <v>7480</v>
      </c>
      <c r="AA31" s="119">
        <f t="shared" si="5"/>
        <v>9520</v>
      </c>
      <c r="AB31" s="119">
        <f t="shared" si="5"/>
        <v>9520</v>
      </c>
      <c r="AC31" s="119">
        <f t="shared" si="5"/>
        <v>7565</v>
      </c>
      <c r="AD31" s="119">
        <f t="shared" si="5"/>
        <v>7735</v>
      </c>
      <c r="AE31" s="119">
        <f t="shared" si="5"/>
        <v>8075</v>
      </c>
      <c r="AF31" s="119">
        <f t="shared" si="5"/>
        <v>7735</v>
      </c>
      <c r="AG31" s="119">
        <f t="shared" si="5"/>
        <v>8245</v>
      </c>
      <c r="AH31" s="119">
        <f t="shared" si="5"/>
        <v>8840</v>
      </c>
      <c r="AI31" s="119">
        <f t="shared" si="5"/>
        <v>8840</v>
      </c>
      <c r="AJ31" s="119">
        <f t="shared" si="5"/>
        <v>8415</v>
      </c>
      <c r="AK31" s="119">
        <f t="shared" si="5"/>
        <v>8075</v>
      </c>
      <c r="AL31" s="119">
        <f t="shared" si="5"/>
        <v>8840</v>
      </c>
      <c r="AM31" s="119">
        <f t="shared" si="5"/>
        <v>8075</v>
      </c>
      <c r="AN31" s="119">
        <f t="shared" si="5"/>
        <v>8415</v>
      </c>
      <c r="AO31" s="119">
        <f t="shared" si="5"/>
        <v>8075</v>
      </c>
      <c r="AP31" s="119">
        <f t="shared" si="5"/>
        <v>8840</v>
      </c>
      <c r="AQ31" s="119">
        <f t="shared" si="5"/>
        <v>8245</v>
      </c>
      <c r="AR31" s="119">
        <f t="shared" si="5"/>
        <v>8075</v>
      </c>
      <c r="AS31" s="119">
        <f t="shared" si="5"/>
        <v>8415</v>
      </c>
      <c r="AT31" s="119">
        <f t="shared" si="5"/>
        <v>7735</v>
      </c>
      <c r="AU31" s="119">
        <f t="shared" si="5"/>
        <v>7735</v>
      </c>
      <c r="AV31" s="119">
        <f t="shared" si="5"/>
        <v>7395</v>
      </c>
      <c r="AW31" s="119">
        <f t="shared" si="5"/>
        <v>6800</v>
      </c>
      <c r="AX31" s="119">
        <f t="shared" si="5"/>
        <v>7225</v>
      </c>
      <c r="AY31" s="119">
        <f t="shared" si="5"/>
        <v>6800</v>
      </c>
      <c r="AZ31" s="119">
        <f t="shared" si="5"/>
        <v>7225</v>
      </c>
      <c r="BA31" s="119">
        <f t="shared" si="5"/>
        <v>6800</v>
      </c>
    </row>
    <row r="32" spans="1:53" ht="10.7" customHeight="1" x14ac:dyDescent="0.2">
      <c r="A32" s="5" t="s">
        <v>86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row>
    <row r="33" spans="1:53" ht="10.7" customHeight="1" x14ac:dyDescent="0.2">
      <c r="A33" s="3">
        <v>1</v>
      </c>
      <c r="B33" s="119">
        <f t="shared" ref="B33:BA33" si="6">ROUND(B14*0.85,)</f>
        <v>8373</v>
      </c>
      <c r="C33" s="119">
        <f t="shared" si="6"/>
        <v>7693</v>
      </c>
      <c r="D33" s="119">
        <f t="shared" si="6"/>
        <v>7438</v>
      </c>
      <c r="E33" s="119">
        <f t="shared" si="6"/>
        <v>7013</v>
      </c>
      <c r="F33" s="119">
        <f t="shared" si="6"/>
        <v>9053</v>
      </c>
      <c r="G33" s="119">
        <f t="shared" si="6"/>
        <v>9733</v>
      </c>
      <c r="H33" s="119">
        <f t="shared" si="6"/>
        <v>8373</v>
      </c>
      <c r="I33" s="119">
        <f t="shared" si="6"/>
        <v>9053</v>
      </c>
      <c r="J33" s="119">
        <f t="shared" si="6"/>
        <v>7693</v>
      </c>
      <c r="K33" s="119">
        <f t="shared" si="6"/>
        <v>8373</v>
      </c>
      <c r="L33" s="119">
        <f t="shared" si="6"/>
        <v>9053</v>
      </c>
      <c r="M33" s="119">
        <f t="shared" si="6"/>
        <v>8373</v>
      </c>
      <c r="N33" s="119">
        <f t="shared" si="6"/>
        <v>7013</v>
      </c>
      <c r="O33" s="119">
        <f t="shared" si="6"/>
        <v>7353</v>
      </c>
      <c r="P33" s="119">
        <f t="shared" si="6"/>
        <v>7013</v>
      </c>
      <c r="Q33" s="119">
        <f t="shared" si="6"/>
        <v>7353</v>
      </c>
      <c r="R33" s="119">
        <f t="shared" si="6"/>
        <v>7013</v>
      </c>
      <c r="S33" s="119">
        <f t="shared" si="6"/>
        <v>7353</v>
      </c>
      <c r="T33" s="119">
        <f t="shared" si="6"/>
        <v>9053</v>
      </c>
      <c r="U33" s="119">
        <f t="shared" si="6"/>
        <v>9053</v>
      </c>
      <c r="V33" s="119">
        <f t="shared" si="6"/>
        <v>9053</v>
      </c>
      <c r="W33" s="119">
        <f t="shared" si="6"/>
        <v>9053</v>
      </c>
      <c r="X33" s="119">
        <f t="shared" si="6"/>
        <v>7693</v>
      </c>
      <c r="Y33" s="119">
        <f t="shared" si="6"/>
        <v>8373</v>
      </c>
      <c r="Z33" s="119">
        <f t="shared" si="6"/>
        <v>7693</v>
      </c>
      <c r="AA33" s="119">
        <f t="shared" si="6"/>
        <v>9733</v>
      </c>
      <c r="AB33" s="119">
        <f t="shared" si="6"/>
        <v>9733</v>
      </c>
      <c r="AC33" s="119">
        <f t="shared" si="6"/>
        <v>7778</v>
      </c>
      <c r="AD33" s="119">
        <f t="shared" si="6"/>
        <v>7948</v>
      </c>
      <c r="AE33" s="119">
        <f t="shared" si="6"/>
        <v>8288</v>
      </c>
      <c r="AF33" s="119">
        <f t="shared" si="6"/>
        <v>7948</v>
      </c>
      <c r="AG33" s="119">
        <f t="shared" si="6"/>
        <v>8458</v>
      </c>
      <c r="AH33" s="119">
        <f t="shared" si="6"/>
        <v>9053</v>
      </c>
      <c r="AI33" s="119">
        <f t="shared" si="6"/>
        <v>9053</v>
      </c>
      <c r="AJ33" s="119">
        <f t="shared" si="6"/>
        <v>8628</v>
      </c>
      <c r="AK33" s="119">
        <f t="shared" si="6"/>
        <v>8288</v>
      </c>
      <c r="AL33" s="119">
        <f t="shared" si="6"/>
        <v>9053</v>
      </c>
      <c r="AM33" s="119">
        <f t="shared" si="6"/>
        <v>8288</v>
      </c>
      <c r="AN33" s="119">
        <f t="shared" si="6"/>
        <v>8628</v>
      </c>
      <c r="AO33" s="119">
        <f t="shared" si="6"/>
        <v>8288</v>
      </c>
      <c r="AP33" s="119">
        <f t="shared" si="6"/>
        <v>9053</v>
      </c>
      <c r="AQ33" s="119">
        <f t="shared" si="6"/>
        <v>8458</v>
      </c>
      <c r="AR33" s="119">
        <f t="shared" si="6"/>
        <v>8288</v>
      </c>
      <c r="AS33" s="119">
        <f t="shared" si="6"/>
        <v>8628</v>
      </c>
      <c r="AT33" s="119">
        <f t="shared" si="6"/>
        <v>7948</v>
      </c>
      <c r="AU33" s="119">
        <f t="shared" si="6"/>
        <v>7948</v>
      </c>
      <c r="AV33" s="119">
        <f t="shared" si="6"/>
        <v>7608</v>
      </c>
      <c r="AW33" s="119">
        <f t="shared" si="6"/>
        <v>7013</v>
      </c>
      <c r="AX33" s="119">
        <f t="shared" si="6"/>
        <v>7438</v>
      </c>
      <c r="AY33" s="119">
        <f t="shared" si="6"/>
        <v>7013</v>
      </c>
      <c r="AZ33" s="119">
        <f t="shared" si="6"/>
        <v>7438</v>
      </c>
      <c r="BA33" s="119">
        <f t="shared" si="6"/>
        <v>7013</v>
      </c>
    </row>
    <row r="34" spans="1:53" ht="10.7" customHeight="1" x14ac:dyDescent="0.2">
      <c r="A34" s="3">
        <v>2</v>
      </c>
      <c r="B34" s="119">
        <f t="shared" ref="B34:BA34" si="7">ROUND(B15*0.85,)</f>
        <v>9435</v>
      </c>
      <c r="C34" s="119">
        <f t="shared" si="7"/>
        <v>8755</v>
      </c>
      <c r="D34" s="119">
        <f t="shared" si="7"/>
        <v>8500</v>
      </c>
      <c r="E34" s="119">
        <f t="shared" si="7"/>
        <v>8075</v>
      </c>
      <c r="F34" s="119">
        <f t="shared" si="7"/>
        <v>10115</v>
      </c>
      <c r="G34" s="119">
        <f t="shared" si="7"/>
        <v>10795</v>
      </c>
      <c r="H34" s="119">
        <f t="shared" si="7"/>
        <v>9435</v>
      </c>
      <c r="I34" s="119">
        <f t="shared" si="7"/>
        <v>10115</v>
      </c>
      <c r="J34" s="119">
        <f t="shared" si="7"/>
        <v>8755</v>
      </c>
      <c r="K34" s="119">
        <f t="shared" si="7"/>
        <v>9435</v>
      </c>
      <c r="L34" s="119">
        <f t="shared" si="7"/>
        <v>10115</v>
      </c>
      <c r="M34" s="119">
        <f t="shared" si="7"/>
        <v>9435</v>
      </c>
      <c r="N34" s="119">
        <f t="shared" si="7"/>
        <v>8075</v>
      </c>
      <c r="O34" s="119">
        <f t="shared" si="7"/>
        <v>8415</v>
      </c>
      <c r="P34" s="119">
        <f t="shared" si="7"/>
        <v>8075</v>
      </c>
      <c r="Q34" s="119">
        <f t="shared" si="7"/>
        <v>8415</v>
      </c>
      <c r="R34" s="119">
        <f t="shared" si="7"/>
        <v>8075</v>
      </c>
      <c r="S34" s="119">
        <f t="shared" si="7"/>
        <v>8415</v>
      </c>
      <c r="T34" s="119">
        <f t="shared" si="7"/>
        <v>10115</v>
      </c>
      <c r="U34" s="119">
        <f t="shared" si="7"/>
        <v>10115</v>
      </c>
      <c r="V34" s="119">
        <f t="shared" si="7"/>
        <v>10115</v>
      </c>
      <c r="W34" s="119">
        <f t="shared" si="7"/>
        <v>10115</v>
      </c>
      <c r="X34" s="119">
        <f t="shared" si="7"/>
        <v>8755</v>
      </c>
      <c r="Y34" s="119">
        <f t="shared" si="7"/>
        <v>9435</v>
      </c>
      <c r="Z34" s="119">
        <f t="shared" si="7"/>
        <v>8755</v>
      </c>
      <c r="AA34" s="119">
        <f t="shared" si="7"/>
        <v>10795</v>
      </c>
      <c r="AB34" s="119">
        <f t="shared" si="7"/>
        <v>10795</v>
      </c>
      <c r="AC34" s="119">
        <f t="shared" si="7"/>
        <v>8840</v>
      </c>
      <c r="AD34" s="119">
        <f t="shared" si="7"/>
        <v>9010</v>
      </c>
      <c r="AE34" s="119">
        <f t="shared" si="7"/>
        <v>9350</v>
      </c>
      <c r="AF34" s="119">
        <f t="shared" si="7"/>
        <v>9010</v>
      </c>
      <c r="AG34" s="119">
        <f t="shared" si="7"/>
        <v>9520</v>
      </c>
      <c r="AH34" s="119">
        <f t="shared" si="7"/>
        <v>10115</v>
      </c>
      <c r="AI34" s="119">
        <f t="shared" si="7"/>
        <v>10115</v>
      </c>
      <c r="AJ34" s="119">
        <f t="shared" si="7"/>
        <v>9690</v>
      </c>
      <c r="AK34" s="119">
        <f t="shared" si="7"/>
        <v>9350</v>
      </c>
      <c r="AL34" s="119">
        <f t="shared" si="7"/>
        <v>10115</v>
      </c>
      <c r="AM34" s="119">
        <f t="shared" si="7"/>
        <v>9350</v>
      </c>
      <c r="AN34" s="119">
        <f t="shared" si="7"/>
        <v>9690</v>
      </c>
      <c r="AO34" s="119">
        <f t="shared" si="7"/>
        <v>9350</v>
      </c>
      <c r="AP34" s="119">
        <f t="shared" si="7"/>
        <v>10115</v>
      </c>
      <c r="AQ34" s="119">
        <f t="shared" si="7"/>
        <v>9520</v>
      </c>
      <c r="AR34" s="119">
        <f t="shared" si="7"/>
        <v>9350</v>
      </c>
      <c r="AS34" s="119">
        <f t="shared" si="7"/>
        <v>9690</v>
      </c>
      <c r="AT34" s="119">
        <f t="shared" si="7"/>
        <v>9010</v>
      </c>
      <c r="AU34" s="119">
        <f t="shared" si="7"/>
        <v>9010</v>
      </c>
      <c r="AV34" s="119">
        <f t="shared" si="7"/>
        <v>8670</v>
      </c>
      <c r="AW34" s="119">
        <f t="shared" si="7"/>
        <v>8075</v>
      </c>
      <c r="AX34" s="119">
        <f t="shared" si="7"/>
        <v>8500</v>
      </c>
      <c r="AY34" s="119">
        <f t="shared" si="7"/>
        <v>8075</v>
      </c>
      <c r="AZ34" s="119">
        <f t="shared" si="7"/>
        <v>8500</v>
      </c>
      <c r="BA34" s="119">
        <f t="shared" si="7"/>
        <v>8075</v>
      </c>
    </row>
    <row r="35" spans="1:53" ht="10.7" customHeight="1" x14ac:dyDescent="0.2">
      <c r="A35" s="4" t="s">
        <v>91</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row>
    <row r="36" spans="1:53" ht="10.7" customHeight="1" x14ac:dyDescent="0.2">
      <c r="A36" s="3">
        <v>1</v>
      </c>
      <c r="B36" s="119">
        <f t="shared" ref="B36:BA36" si="8">ROUND(B17*0.85,)</f>
        <v>9223</v>
      </c>
      <c r="C36" s="119">
        <f t="shared" si="8"/>
        <v>8543</v>
      </c>
      <c r="D36" s="119">
        <f t="shared" si="8"/>
        <v>8288</v>
      </c>
      <c r="E36" s="119">
        <f t="shared" si="8"/>
        <v>7863</v>
      </c>
      <c r="F36" s="119">
        <f t="shared" si="8"/>
        <v>9903</v>
      </c>
      <c r="G36" s="119">
        <f t="shared" si="8"/>
        <v>10583</v>
      </c>
      <c r="H36" s="119">
        <f t="shared" si="8"/>
        <v>9223</v>
      </c>
      <c r="I36" s="119">
        <f t="shared" si="8"/>
        <v>9903</v>
      </c>
      <c r="J36" s="119">
        <f t="shared" si="8"/>
        <v>8543</v>
      </c>
      <c r="K36" s="119">
        <f t="shared" si="8"/>
        <v>9223</v>
      </c>
      <c r="L36" s="119">
        <f t="shared" si="8"/>
        <v>9903</v>
      </c>
      <c r="M36" s="119">
        <f t="shared" si="8"/>
        <v>9223</v>
      </c>
      <c r="N36" s="119">
        <f t="shared" si="8"/>
        <v>7863</v>
      </c>
      <c r="O36" s="119">
        <f t="shared" si="8"/>
        <v>8203</v>
      </c>
      <c r="P36" s="119">
        <f t="shared" si="8"/>
        <v>7863</v>
      </c>
      <c r="Q36" s="119">
        <f t="shared" si="8"/>
        <v>8203</v>
      </c>
      <c r="R36" s="119">
        <f t="shared" si="8"/>
        <v>7863</v>
      </c>
      <c r="S36" s="119">
        <f t="shared" si="8"/>
        <v>8203</v>
      </c>
      <c r="T36" s="119">
        <f t="shared" si="8"/>
        <v>9903</v>
      </c>
      <c r="U36" s="119">
        <f t="shared" si="8"/>
        <v>9903</v>
      </c>
      <c r="V36" s="119">
        <f t="shared" si="8"/>
        <v>9903</v>
      </c>
      <c r="W36" s="119">
        <f t="shared" si="8"/>
        <v>9903</v>
      </c>
      <c r="X36" s="119">
        <f t="shared" si="8"/>
        <v>8543</v>
      </c>
      <c r="Y36" s="119">
        <f t="shared" si="8"/>
        <v>9223</v>
      </c>
      <c r="Z36" s="119">
        <f t="shared" si="8"/>
        <v>8543</v>
      </c>
      <c r="AA36" s="119">
        <f t="shared" si="8"/>
        <v>10583</v>
      </c>
      <c r="AB36" s="119">
        <f t="shared" si="8"/>
        <v>10583</v>
      </c>
      <c r="AC36" s="119">
        <f t="shared" si="8"/>
        <v>8628</v>
      </c>
      <c r="AD36" s="119">
        <f t="shared" si="8"/>
        <v>8798</v>
      </c>
      <c r="AE36" s="119">
        <f t="shared" si="8"/>
        <v>9138</v>
      </c>
      <c r="AF36" s="119">
        <f t="shared" si="8"/>
        <v>8798</v>
      </c>
      <c r="AG36" s="119">
        <f t="shared" si="8"/>
        <v>9308</v>
      </c>
      <c r="AH36" s="119">
        <f t="shared" si="8"/>
        <v>9903</v>
      </c>
      <c r="AI36" s="119">
        <f t="shared" si="8"/>
        <v>9903</v>
      </c>
      <c r="AJ36" s="119">
        <f t="shared" si="8"/>
        <v>9478</v>
      </c>
      <c r="AK36" s="119">
        <f t="shared" si="8"/>
        <v>9138</v>
      </c>
      <c r="AL36" s="119">
        <f t="shared" si="8"/>
        <v>9903</v>
      </c>
      <c r="AM36" s="119">
        <f t="shared" si="8"/>
        <v>9138</v>
      </c>
      <c r="AN36" s="119">
        <f t="shared" si="8"/>
        <v>9478</v>
      </c>
      <c r="AO36" s="119">
        <f t="shared" si="8"/>
        <v>9138</v>
      </c>
      <c r="AP36" s="119">
        <f t="shared" si="8"/>
        <v>9903</v>
      </c>
      <c r="AQ36" s="119">
        <f t="shared" si="8"/>
        <v>9308</v>
      </c>
      <c r="AR36" s="119">
        <f t="shared" si="8"/>
        <v>9138</v>
      </c>
      <c r="AS36" s="119">
        <f t="shared" si="8"/>
        <v>9478</v>
      </c>
      <c r="AT36" s="119">
        <f t="shared" si="8"/>
        <v>8798</v>
      </c>
      <c r="AU36" s="119">
        <f t="shared" si="8"/>
        <v>8798</v>
      </c>
      <c r="AV36" s="119">
        <f t="shared" si="8"/>
        <v>8458</v>
      </c>
      <c r="AW36" s="119">
        <f t="shared" si="8"/>
        <v>7863</v>
      </c>
      <c r="AX36" s="119">
        <f t="shared" si="8"/>
        <v>8288</v>
      </c>
      <c r="AY36" s="119">
        <f t="shared" si="8"/>
        <v>7863</v>
      </c>
      <c r="AZ36" s="119">
        <f t="shared" si="8"/>
        <v>8288</v>
      </c>
      <c r="BA36" s="119">
        <f t="shared" si="8"/>
        <v>7863</v>
      </c>
    </row>
    <row r="37" spans="1:53" ht="10.7" customHeight="1" x14ac:dyDescent="0.2">
      <c r="A37" s="3">
        <v>2</v>
      </c>
      <c r="B37" s="119">
        <f t="shared" ref="B37:BA37" si="9">ROUND(B18*0.85,)</f>
        <v>10285</v>
      </c>
      <c r="C37" s="119">
        <f t="shared" si="9"/>
        <v>9605</v>
      </c>
      <c r="D37" s="119">
        <f t="shared" si="9"/>
        <v>9350</v>
      </c>
      <c r="E37" s="119">
        <f t="shared" si="9"/>
        <v>8925</v>
      </c>
      <c r="F37" s="119">
        <f t="shared" si="9"/>
        <v>10965</v>
      </c>
      <c r="G37" s="119">
        <f t="shared" si="9"/>
        <v>11645</v>
      </c>
      <c r="H37" s="119">
        <f t="shared" si="9"/>
        <v>10285</v>
      </c>
      <c r="I37" s="119">
        <f t="shared" si="9"/>
        <v>10965</v>
      </c>
      <c r="J37" s="119">
        <f t="shared" si="9"/>
        <v>9605</v>
      </c>
      <c r="K37" s="119">
        <f t="shared" si="9"/>
        <v>10285</v>
      </c>
      <c r="L37" s="119">
        <f t="shared" si="9"/>
        <v>10965</v>
      </c>
      <c r="M37" s="119">
        <f t="shared" si="9"/>
        <v>10285</v>
      </c>
      <c r="N37" s="119">
        <f t="shared" si="9"/>
        <v>8925</v>
      </c>
      <c r="O37" s="119">
        <f t="shared" si="9"/>
        <v>9265</v>
      </c>
      <c r="P37" s="119">
        <f t="shared" si="9"/>
        <v>8925</v>
      </c>
      <c r="Q37" s="119">
        <f t="shared" si="9"/>
        <v>9265</v>
      </c>
      <c r="R37" s="119">
        <f t="shared" si="9"/>
        <v>8925</v>
      </c>
      <c r="S37" s="119">
        <f t="shared" si="9"/>
        <v>9265</v>
      </c>
      <c r="T37" s="119">
        <f t="shared" si="9"/>
        <v>10965</v>
      </c>
      <c r="U37" s="119">
        <f t="shared" si="9"/>
        <v>10965</v>
      </c>
      <c r="V37" s="119">
        <f t="shared" si="9"/>
        <v>10965</v>
      </c>
      <c r="W37" s="119">
        <f t="shared" si="9"/>
        <v>10965</v>
      </c>
      <c r="X37" s="119">
        <f t="shared" si="9"/>
        <v>9605</v>
      </c>
      <c r="Y37" s="119">
        <f t="shared" si="9"/>
        <v>10285</v>
      </c>
      <c r="Z37" s="119">
        <f t="shared" si="9"/>
        <v>9605</v>
      </c>
      <c r="AA37" s="119">
        <f t="shared" si="9"/>
        <v>11645</v>
      </c>
      <c r="AB37" s="119">
        <f t="shared" si="9"/>
        <v>11645</v>
      </c>
      <c r="AC37" s="119">
        <f t="shared" si="9"/>
        <v>9690</v>
      </c>
      <c r="AD37" s="119">
        <f t="shared" si="9"/>
        <v>9860</v>
      </c>
      <c r="AE37" s="119">
        <f t="shared" si="9"/>
        <v>10200</v>
      </c>
      <c r="AF37" s="119">
        <f t="shared" si="9"/>
        <v>9860</v>
      </c>
      <c r="AG37" s="119">
        <f t="shared" si="9"/>
        <v>10370</v>
      </c>
      <c r="AH37" s="119">
        <f t="shared" si="9"/>
        <v>10965</v>
      </c>
      <c r="AI37" s="119">
        <f t="shared" si="9"/>
        <v>10965</v>
      </c>
      <c r="AJ37" s="119">
        <f t="shared" si="9"/>
        <v>10540</v>
      </c>
      <c r="AK37" s="119">
        <f t="shared" si="9"/>
        <v>10200</v>
      </c>
      <c r="AL37" s="119">
        <f t="shared" si="9"/>
        <v>10965</v>
      </c>
      <c r="AM37" s="119">
        <f t="shared" si="9"/>
        <v>10200</v>
      </c>
      <c r="AN37" s="119">
        <f t="shared" si="9"/>
        <v>10540</v>
      </c>
      <c r="AO37" s="119">
        <f t="shared" si="9"/>
        <v>10200</v>
      </c>
      <c r="AP37" s="119">
        <f t="shared" si="9"/>
        <v>10965</v>
      </c>
      <c r="AQ37" s="119">
        <f t="shared" si="9"/>
        <v>10370</v>
      </c>
      <c r="AR37" s="119">
        <f t="shared" si="9"/>
        <v>10200</v>
      </c>
      <c r="AS37" s="119">
        <f t="shared" si="9"/>
        <v>10540</v>
      </c>
      <c r="AT37" s="119">
        <f t="shared" si="9"/>
        <v>9860</v>
      </c>
      <c r="AU37" s="119">
        <f t="shared" si="9"/>
        <v>9860</v>
      </c>
      <c r="AV37" s="119">
        <f t="shared" si="9"/>
        <v>9520</v>
      </c>
      <c r="AW37" s="119">
        <f t="shared" si="9"/>
        <v>8925</v>
      </c>
      <c r="AX37" s="119">
        <f t="shared" si="9"/>
        <v>9350</v>
      </c>
      <c r="AY37" s="119">
        <f t="shared" si="9"/>
        <v>8925</v>
      </c>
      <c r="AZ37" s="119">
        <f t="shared" si="9"/>
        <v>9350</v>
      </c>
      <c r="BA37" s="119">
        <f t="shared" si="9"/>
        <v>8925</v>
      </c>
    </row>
    <row r="38" spans="1:53" ht="10.7" customHeight="1" x14ac:dyDescent="0.2">
      <c r="A38" s="2" t="s">
        <v>92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row>
    <row r="39" spans="1:53" ht="10.7" customHeight="1" x14ac:dyDescent="0.2">
      <c r="A39" s="3">
        <v>1</v>
      </c>
      <c r="B39" s="119">
        <f t="shared" ref="B39:BA39" si="10">ROUND(B20*0.85,)</f>
        <v>10498</v>
      </c>
      <c r="C39" s="119">
        <f t="shared" si="10"/>
        <v>9818</v>
      </c>
      <c r="D39" s="119">
        <f t="shared" si="10"/>
        <v>9563</v>
      </c>
      <c r="E39" s="119">
        <f t="shared" si="10"/>
        <v>9138</v>
      </c>
      <c r="F39" s="119">
        <f t="shared" si="10"/>
        <v>11178</v>
      </c>
      <c r="G39" s="119">
        <f t="shared" si="10"/>
        <v>11858</v>
      </c>
      <c r="H39" s="119">
        <f t="shared" si="10"/>
        <v>10498</v>
      </c>
      <c r="I39" s="119">
        <f t="shared" si="10"/>
        <v>11178</v>
      </c>
      <c r="J39" s="119">
        <f t="shared" si="10"/>
        <v>9818</v>
      </c>
      <c r="K39" s="119">
        <f t="shared" si="10"/>
        <v>10498</v>
      </c>
      <c r="L39" s="119">
        <f t="shared" si="10"/>
        <v>11178</v>
      </c>
      <c r="M39" s="119">
        <f t="shared" si="10"/>
        <v>10498</v>
      </c>
      <c r="N39" s="119">
        <f t="shared" si="10"/>
        <v>9138</v>
      </c>
      <c r="O39" s="119">
        <f t="shared" si="10"/>
        <v>9478</v>
      </c>
      <c r="P39" s="119">
        <f t="shared" si="10"/>
        <v>9138</v>
      </c>
      <c r="Q39" s="119">
        <f t="shared" si="10"/>
        <v>9478</v>
      </c>
      <c r="R39" s="119">
        <f t="shared" si="10"/>
        <v>9138</v>
      </c>
      <c r="S39" s="119">
        <f t="shared" si="10"/>
        <v>9478</v>
      </c>
      <c r="T39" s="119">
        <f t="shared" si="10"/>
        <v>11178</v>
      </c>
      <c r="U39" s="119">
        <f t="shared" si="10"/>
        <v>11178</v>
      </c>
      <c r="V39" s="119">
        <f t="shared" si="10"/>
        <v>11178</v>
      </c>
      <c r="W39" s="119">
        <f t="shared" si="10"/>
        <v>11178</v>
      </c>
      <c r="X39" s="119">
        <f t="shared" si="10"/>
        <v>9818</v>
      </c>
      <c r="Y39" s="119">
        <f t="shared" si="10"/>
        <v>10498</v>
      </c>
      <c r="Z39" s="119">
        <f t="shared" si="10"/>
        <v>9818</v>
      </c>
      <c r="AA39" s="119">
        <f t="shared" si="10"/>
        <v>11858</v>
      </c>
      <c r="AB39" s="119">
        <f t="shared" si="10"/>
        <v>11858</v>
      </c>
      <c r="AC39" s="119">
        <f t="shared" si="10"/>
        <v>9903</v>
      </c>
      <c r="AD39" s="119">
        <f t="shared" si="10"/>
        <v>10073</v>
      </c>
      <c r="AE39" s="119">
        <f t="shared" si="10"/>
        <v>10413</v>
      </c>
      <c r="AF39" s="119">
        <f t="shared" si="10"/>
        <v>10073</v>
      </c>
      <c r="AG39" s="119">
        <f t="shared" si="10"/>
        <v>10583</v>
      </c>
      <c r="AH39" s="119">
        <f t="shared" si="10"/>
        <v>11178</v>
      </c>
      <c r="AI39" s="119">
        <f t="shared" si="10"/>
        <v>11178</v>
      </c>
      <c r="AJ39" s="119">
        <f t="shared" si="10"/>
        <v>10753</v>
      </c>
      <c r="AK39" s="119">
        <f t="shared" si="10"/>
        <v>10413</v>
      </c>
      <c r="AL39" s="119">
        <f t="shared" si="10"/>
        <v>11178</v>
      </c>
      <c r="AM39" s="119">
        <f t="shared" si="10"/>
        <v>10413</v>
      </c>
      <c r="AN39" s="119">
        <f t="shared" si="10"/>
        <v>10753</v>
      </c>
      <c r="AO39" s="119">
        <f t="shared" si="10"/>
        <v>10413</v>
      </c>
      <c r="AP39" s="119">
        <f t="shared" si="10"/>
        <v>11178</v>
      </c>
      <c r="AQ39" s="119">
        <f t="shared" si="10"/>
        <v>10583</v>
      </c>
      <c r="AR39" s="119">
        <f t="shared" si="10"/>
        <v>10413</v>
      </c>
      <c r="AS39" s="119">
        <f t="shared" si="10"/>
        <v>10753</v>
      </c>
      <c r="AT39" s="119">
        <f t="shared" si="10"/>
        <v>10073</v>
      </c>
      <c r="AU39" s="119">
        <f t="shared" si="10"/>
        <v>10073</v>
      </c>
      <c r="AV39" s="119">
        <f t="shared" si="10"/>
        <v>9733</v>
      </c>
      <c r="AW39" s="119">
        <f t="shared" si="10"/>
        <v>9138</v>
      </c>
      <c r="AX39" s="119">
        <f t="shared" si="10"/>
        <v>9563</v>
      </c>
      <c r="AY39" s="119">
        <f t="shared" si="10"/>
        <v>9138</v>
      </c>
      <c r="AZ39" s="119">
        <f t="shared" si="10"/>
        <v>9563</v>
      </c>
      <c r="BA39" s="119">
        <f t="shared" si="10"/>
        <v>9138</v>
      </c>
    </row>
    <row r="40" spans="1:53" ht="10.7" customHeight="1" x14ac:dyDescent="0.2">
      <c r="A40" s="3">
        <v>2</v>
      </c>
      <c r="B40" s="119">
        <f t="shared" ref="B40:BA40" si="11">ROUND(B21*0.85,)</f>
        <v>11560</v>
      </c>
      <c r="C40" s="119">
        <f t="shared" si="11"/>
        <v>10880</v>
      </c>
      <c r="D40" s="119">
        <f t="shared" si="11"/>
        <v>10625</v>
      </c>
      <c r="E40" s="119">
        <f t="shared" si="11"/>
        <v>10200</v>
      </c>
      <c r="F40" s="119">
        <f t="shared" si="11"/>
        <v>12240</v>
      </c>
      <c r="G40" s="119">
        <f t="shared" si="11"/>
        <v>12920</v>
      </c>
      <c r="H40" s="119">
        <f t="shared" si="11"/>
        <v>11560</v>
      </c>
      <c r="I40" s="119">
        <f t="shared" si="11"/>
        <v>12240</v>
      </c>
      <c r="J40" s="119">
        <f t="shared" si="11"/>
        <v>10880</v>
      </c>
      <c r="K40" s="119">
        <f t="shared" si="11"/>
        <v>11560</v>
      </c>
      <c r="L40" s="119">
        <f t="shared" si="11"/>
        <v>12240</v>
      </c>
      <c r="M40" s="119">
        <f t="shared" si="11"/>
        <v>11560</v>
      </c>
      <c r="N40" s="119">
        <f t="shared" si="11"/>
        <v>10200</v>
      </c>
      <c r="O40" s="119">
        <f t="shared" si="11"/>
        <v>10540</v>
      </c>
      <c r="P40" s="119">
        <f t="shared" si="11"/>
        <v>10200</v>
      </c>
      <c r="Q40" s="119">
        <f t="shared" si="11"/>
        <v>10540</v>
      </c>
      <c r="R40" s="119">
        <f t="shared" si="11"/>
        <v>10200</v>
      </c>
      <c r="S40" s="119">
        <f t="shared" si="11"/>
        <v>10540</v>
      </c>
      <c r="T40" s="119">
        <f t="shared" si="11"/>
        <v>12240</v>
      </c>
      <c r="U40" s="119">
        <f t="shared" si="11"/>
        <v>12240</v>
      </c>
      <c r="V40" s="119">
        <f t="shared" si="11"/>
        <v>12240</v>
      </c>
      <c r="W40" s="119">
        <f t="shared" si="11"/>
        <v>12240</v>
      </c>
      <c r="X40" s="119">
        <f t="shared" si="11"/>
        <v>10880</v>
      </c>
      <c r="Y40" s="119">
        <f t="shared" si="11"/>
        <v>11560</v>
      </c>
      <c r="Z40" s="119">
        <f t="shared" si="11"/>
        <v>10880</v>
      </c>
      <c r="AA40" s="119">
        <f t="shared" si="11"/>
        <v>12920</v>
      </c>
      <c r="AB40" s="119">
        <f t="shared" si="11"/>
        <v>12920</v>
      </c>
      <c r="AC40" s="119">
        <f t="shared" si="11"/>
        <v>10965</v>
      </c>
      <c r="AD40" s="119">
        <f t="shared" si="11"/>
        <v>11135</v>
      </c>
      <c r="AE40" s="119">
        <f t="shared" si="11"/>
        <v>11475</v>
      </c>
      <c r="AF40" s="119">
        <f t="shared" si="11"/>
        <v>11135</v>
      </c>
      <c r="AG40" s="119">
        <f t="shared" si="11"/>
        <v>11645</v>
      </c>
      <c r="AH40" s="119">
        <f t="shared" si="11"/>
        <v>12240</v>
      </c>
      <c r="AI40" s="119">
        <f t="shared" si="11"/>
        <v>12240</v>
      </c>
      <c r="AJ40" s="119">
        <f t="shared" si="11"/>
        <v>11815</v>
      </c>
      <c r="AK40" s="119">
        <f t="shared" si="11"/>
        <v>11475</v>
      </c>
      <c r="AL40" s="119">
        <f t="shared" si="11"/>
        <v>12240</v>
      </c>
      <c r="AM40" s="119">
        <f t="shared" si="11"/>
        <v>11475</v>
      </c>
      <c r="AN40" s="119">
        <f t="shared" si="11"/>
        <v>11815</v>
      </c>
      <c r="AO40" s="119">
        <f t="shared" si="11"/>
        <v>11475</v>
      </c>
      <c r="AP40" s="119">
        <f t="shared" si="11"/>
        <v>12240</v>
      </c>
      <c r="AQ40" s="119">
        <f t="shared" si="11"/>
        <v>11645</v>
      </c>
      <c r="AR40" s="119">
        <f t="shared" si="11"/>
        <v>11475</v>
      </c>
      <c r="AS40" s="119">
        <f t="shared" si="11"/>
        <v>11815</v>
      </c>
      <c r="AT40" s="119">
        <f t="shared" si="11"/>
        <v>11135</v>
      </c>
      <c r="AU40" s="119">
        <f t="shared" si="11"/>
        <v>11135</v>
      </c>
      <c r="AV40" s="119">
        <f t="shared" si="11"/>
        <v>10795</v>
      </c>
      <c r="AW40" s="119">
        <f t="shared" si="11"/>
        <v>10200</v>
      </c>
      <c r="AX40" s="119">
        <f t="shared" si="11"/>
        <v>10625</v>
      </c>
      <c r="AY40" s="119">
        <f t="shared" si="11"/>
        <v>10200</v>
      </c>
      <c r="AZ40" s="119">
        <f t="shared" si="11"/>
        <v>10625</v>
      </c>
      <c r="BA40" s="119">
        <f t="shared" si="11"/>
        <v>10200</v>
      </c>
    </row>
    <row r="41" spans="1:53" ht="11.45" customHeight="1" x14ac:dyDescent="0.2"/>
    <row r="42" spans="1:53" x14ac:dyDescent="0.2">
      <c r="A42" s="36" t="s">
        <v>3</v>
      </c>
    </row>
    <row r="43" spans="1:53" x14ac:dyDescent="0.2">
      <c r="A43" s="20" t="s">
        <v>4</v>
      </c>
    </row>
    <row r="44" spans="1:53" x14ac:dyDescent="0.2">
      <c r="A44" s="20" t="s">
        <v>5</v>
      </c>
    </row>
    <row r="45" spans="1:53" ht="12" customHeight="1" x14ac:dyDescent="0.2">
      <c r="A45" s="21" t="s">
        <v>6</v>
      </c>
    </row>
    <row r="46" spans="1:53" x14ac:dyDescent="0.2">
      <c r="A46" s="42" t="s">
        <v>75</v>
      </c>
    </row>
    <row r="47" spans="1:53" ht="10.7" customHeight="1" thickBot="1" x14ac:dyDescent="0.25">
      <c r="A47" s="20"/>
    </row>
    <row r="48" spans="1:53" ht="22.5" customHeight="1" thickBot="1" x14ac:dyDescent="0.25">
      <c r="A48" s="139" t="s">
        <v>8</v>
      </c>
    </row>
    <row r="49" spans="1:1" ht="144.75" thickBot="1" x14ac:dyDescent="0.25">
      <c r="A49" s="140" t="s">
        <v>137</v>
      </c>
    </row>
    <row r="50" spans="1:1" ht="12.75" thickBot="1" x14ac:dyDescent="0.25">
      <c r="A50" s="22"/>
    </row>
    <row r="51" spans="1:1" ht="12.75" thickBot="1" x14ac:dyDescent="0.25">
      <c r="A51" s="61" t="s">
        <v>27</v>
      </c>
    </row>
    <row r="52" spans="1:1" ht="12.75" thickBot="1" x14ac:dyDescent="0.25">
      <c r="A52" s="88" t="s">
        <v>167</v>
      </c>
    </row>
    <row r="53" spans="1:1" x14ac:dyDescent="0.2">
      <c r="A53" s="115" t="s">
        <v>168</v>
      </c>
    </row>
  </sheetData>
  <pageMargins left="0.7" right="0.7" top="0.75" bottom="0.75" header="0.3" footer="0.3"/>
  <pageSetup paperSize="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zoomScaleNormal="100" workbookViewId="0">
      <pane xSplit="1" topLeftCell="B1" activePane="topRight" state="frozen"/>
      <selection pane="topRight"/>
    </sheetView>
  </sheetViews>
  <sheetFormatPr defaultColWidth="8.5703125" defaultRowHeight="12" x14ac:dyDescent="0.2"/>
  <cols>
    <col min="1" max="1" width="84.140625" style="1" customWidth="1"/>
    <col min="2" max="9" width="9.42578125" style="1" bestFit="1" customWidth="1"/>
    <col min="10" max="11" width="8.5703125" style="1"/>
    <col min="12" max="53" width="9.42578125" style="1" bestFit="1" customWidth="1"/>
    <col min="54" max="16384" width="8.5703125" style="1"/>
  </cols>
  <sheetData>
    <row r="1" spans="1:53" ht="10.7" customHeight="1" x14ac:dyDescent="0.2">
      <c r="A1" s="9" t="s">
        <v>187</v>
      </c>
    </row>
    <row r="2" spans="1:53" ht="10.7" customHeight="1" x14ac:dyDescent="0.2">
      <c r="A2" s="19" t="s">
        <v>10</v>
      </c>
    </row>
    <row r="3" spans="1:53" ht="10.7" customHeight="1" x14ac:dyDescent="0.2">
      <c r="A3" s="10"/>
    </row>
    <row r="4" spans="1:53" x14ac:dyDescent="0.2">
      <c r="A4" s="95" t="s">
        <v>1</v>
      </c>
    </row>
    <row r="5" spans="1:53" s="28" customFormat="1" ht="25.5" customHeight="1" x14ac:dyDescent="0.2">
      <c r="A5" s="34"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breakfast'!AD5</f>
        <v>45491</v>
      </c>
      <c r="AE5" s="129">
        <f>'C завтраками| Bed and breakfast'!AE5</f>
        <v>45492</v>
      </c>
      <c r="AF5" s="129">
        <f>'C завтраками| Bed and breakfast'!AF5</f>
        <v>45494</v>
      </c>
      <c r="AG5" s="129">
        <f>'C завтраками| Bed and breakfast'!AG5</f>
        <v>45499</v>
      </c>
      <c r="AH5" s="129">
        <f>'C завтраками| Bed and breakfast'!AH5</f>
        <v>45501</v>
      </c>
      <c r="AI5" s="129">
        <f>'C завтраками| Bed and breakfast'!AI5</f>
        <v>45505</v>
      </c>
      <c r="AJ5" s="129">
        <f>'C завтраками| Bed and breakfast'!AJ5</f>
        <v>45506</v>
      </c>
      <c r="AK5" s="129">
        <f>'C завтраками| Bed and breakfast'!AK5</f>
        <v>45508</v>
      </c>
      <c r="AL5" s="129">
        <f>'C завтраками| Bed and breakfast'!AL5</f>
        <v>45513</v>
      </c>
      <c r="AM5" s="129">
        <f>'C завтраками| Bed and breakfast'!AM5</f>
        <v>45515</v>
      </c>
      <c r="AN5" s="129">
        <f>'C завтраками| Bed and breakfast'!AN5</f>
        <v>45520</v>
      </c>
      <c r="AO5" s="129">
        <f>'C завтраками| Bed and breakfast'!AO5</f>
        <v>45522</v>
      </c>
      <c r="AP5" s="129">
        <f>'C завтраками| Bed and breakfast'!AP5</f>
        <v>45523</v>
      </c>
      <c r="AQ5" s="129">
        <f>'C завтраками| Bed and breakfast'!AQ5</f>
        <v>45525</v>
      </c>
      <c r="AR5" s="129">
        <f>'C завтраками| Bed and breakfast'!AR5</f>
        <v>45526</v>
      </c>
      <c r="AS5" s="129">
        <f>'C завтраками| Bed and breakfast'!AS5</f>
        <v>45527</v>
      </c>
      <c r="AT5" s="129">
        <f>'C завтраками| Bed and breakfast'!AT5</f>
        <v>45529</v>
      </c>
      <c r="AU5" s="129">
        <f>'C завтраками| Bed and breakfast'!AU5</f>
        <v>45534</v>
      </c>
      <c r="AV5" s="129">
        <f>'C завтраками| Bed and breakfast'!AV5</f>
        <v>45536</v>
      </c>
      <c r="AW5" s="129">
        <f>'C завтраками| Bed and breakfast'!AW5</f>
        <v>45551</v>
      </c>
      <c r="AX5" s="129">
        <f>'C завтраками| Bed and breakfast'!AX5</f>
        <v>45556</v>
      </c>
      <c r="AY5" s="129">
        <f>'C завтраками| Bed and breakfast'!AY5</f>
        <v>45558</v>
      </c>
      <c r="AZ5" s="129">
        <f>'C завтраками| Bed and breakfast'!AZ5</f>
        <v>45562</v>
      </c>
      <c r="BA5" s="129">
        <f>'C завтраками| Bed and breakfast'!BA5</f>
        <v>45564</v>
      </c>
    </row>
    <row r="6" spans="1:53" s="28" customFormat="1" ht="25.5" customHeight="1" x14ac:dyDescent="0.2">
      <c r="A6" s="34"/>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breakfast'!AD6</f>
        <v>45491</v>
      </c>
      <c r="AE6" s="129">
        <f>'C завтраками| Bed and breakfast'!AE6</f>
        <v>45493</v>
      </c>
      <c r="AF6" s="129">
        <f>'C завтраками| Bed and breakfast'!AF6</f>
        <v>45498</v>
      </c>
      <c r="AG6" s="129">
        <f>'C завтраками| Bed and breakfast'!AG6</f>
        <v>45500</v>
      </c>
      <c r="AH6" s="129">
        <f>'C завтраками| Bed and breakfast'!AH6</f>
        <v>45504</v>
      </c>
      <c r="AI6" s="129">
        <f>'C завтраками| Bed and breakfast'!AI6</f>
        <v>45505</v>
      </c>
      <c r="AJ6" s="129">
        <f>'C завтраками| Bed and breakfast'!AJ6</f>
        <v>45507</v>
      </c>
      <c r="AK6" s="129">
        <f>'C завтраками| Bed and breakfast'!AK6</f>
        <v>45512</v>
      </c>
      <c r="AL6" s="129">
        <f>'C завтраками| Bed and breakfast'!AL6</f>
        <v>45514</v>
      </c>
      <c r="AM6" s="129">
        <f>'C завтраками| Bed and breakfast'!AM6</f>
        <v>45519</v>
      </c>
      <c r="AN6" s="129">
        <f>'C завтраками| Bed and breakfast'!AN6</f>
        <v>45521</v>
      </c>
      <c r="AO6" s="129">
        <f>'C завтраками| Bed and breakfast'!AO6</f>
        <v>45522</v>
      </c>
      <c r="AP6" s="129">
        <f>'C завтраками| Bed and breakfast'!AP6</f>
        <v>45524</v>
      </c>
      <c r="AQ6" s="129">
        <f>'C завтраками| Bed and breakfast'!AQ6</f>
        <v>45525</v>
      </c>
      <c r="AR6" s="129">
        <f>'C завтраками| Bed and breakfast'!AR6</f>
        <v>45526</v>
      </c>
      <c r="AS6" s="129">
        <f>'C завтраками| Bed and breakfast'!AS6</f>
        <v>45528</v>
      </c>
      <c r="AT6" s="129">
        <f>'C завтраками| Bed and breakfast'!AT6</f>
        <v>45533</v>
      </c>
      <c r="AU6" s="129">
        <f>'C завтраками| Bed and breakfast'!AU6</f>
        <v>45535</v>
      </c>
      <c r="AV6" s="129">
        <f>'C завтраками| Bed and breakfast'!AV6</f>
        <v>45550</v>
      </c>
      <c r="AW6" s="129">
        <f>'C завтраками| Bed and breakfast'!AW6</f>
        <v>45555</v>
      </c>
      <c r="AX6" s="129">
        <f>'C завтраками| Bed and breakfast'!AX6</f>
        <v>45557</v>
      </c>
      <c r="AY6" s="129">
        <f>'C завтраками| Bed and breakfast'!AY6</f>
        <v>45561</v>
      </c>
      <c r="AZ6" s="129">
        <f>'C завтраками| Bed and breakfast'!AZ6</f>
        <v>45563</v>
      </c>
      <c r="BA6" s="129">
        <f>'C завтраками| Bed and breakfast'!BA6</f>
        <v>45565</v>
      </c>
    </row>
    <row r="7" spans="1:53" ht="10.7" customHeight="1" x14ac:dyDescent="0.2">
      <c r="A7" s="11" t="s">
        <v>11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row>
    <row r="8" spans="1:53" ht="10.7" customHeight="1" x14ac:dyDescent="0.2">
      <c r="A8" s="3">
        <v>1</v>
      </c>
      <c r="B8" s="119">
        <f>'C завтраками| Bed and breakfast'!B8</f>
        <v>7350</v>
      </c>
      <c r="C8" s="119">
        <f>'C завтраками| Bed and breakfast'!C8</f>
        <v>6550</v>
      </c>
      <c r="D8" s="119">
        <f>'C завтраками| Bed and breakfast'!D8</f>
        <v>6250</v>
      </c>
      <c r="E8" s="119">
        <f>'C завтраками| Bed and breakfast'!E8</f>
        <v>5750</v>
      </c>
      <c r="F8" s="119">
        <f>'C завтраками| Bed and breakfast'!F8</f>
        <v>8150</v>
      </c>
      <c r="G8" s="119">
        <f>'C завтраками| Bed and breakfast'!G8</f>
        <v>8950</v>
      </c>
      <c r="H8" s="119">
        <f>'C завтраками| Bed and breakfast'!H8</f>
        <v>7350</v>
      </c>
      <c r="I8" s="119">
        <f>'C завтраками| Bed and breakfast'!I8</f>
        <v>8150</v>
      </c>
      <c r="J8" s="119">
        <f>'C завтраками| Bed and breakfast'!J8</f>
        <v>6550</v>
      </c>
      <c r="K8" s="119">
        <f>'C завтраками| Bed and breakfast'!K8</f>
        <v>7350</v>
      </c>
      <c r="L8" s="119">
        <f>'C завтраками| Bed and breakfast'!L8</f>
        <v>8150</v>
      </c>
      <c r="M8" s="119">
        <f>'C завтраками| Bed and breakfast'!M8</f>
        <v>7350</v>
      </c>
      <c r="N8" s="119">
        <f>'C завтраками| Bed and breakfast'!N8</f>
        <v>5750</v>
      </c>
      <c r="O8" s="119">
        <f>'C завтраками| Bed and breakfast'!O8</f>
        <v>6150</v>
      </c>
      <c r="P8" s="119">
        <f>'C завтраками| Bed and breakfast'!P8</f>
        <v>5750</v>
      </c>
      <c r="Q8" s="119">
        <f>'C завтраками| Bed and breakfast'!Q8</f>
        <v>6150</v>
      </c>
      <c r="R8" s="119">
        <f>'C завтраками| Bed and breakfast'!R8</f>
        <v>5750</v>
      </c>
      <c r="S8" s="119">
        <f>'C завтраками| Bed and breakfast'!S8</f>
        <v>6150</v>
      </c>
      <c r="T8" s="119">
        <f>'C завтраками| Bed and breakfast'!T8</f>
        <v>8150</v>
      </c>
      <c r="U8" s="119">
        <f>'C завтраками| Bed and breakfast'!U8</f>
        <v>8150</v>
      </c>
      <c r="V8" s="119">
        <f>'C завтраками| Bed and breakfast'!V8</f>
        <v>8150</v>
      </c>
      <c r="W8" s="119">
        <f>'C завтраками| Bed and breakfast'!W8</f>
        <v>8150</v>
      </c>
      <c r="X8" s="119">
        <f>'C завтраками| Bed and breakfast'!X8</f>
        <v>6550</v>
      </c>
      <c r="Y8" s="119">
        <f>'C завтраками| Bed and breakfast'!Y8</f>
        <v>7350</v>
      </c>
      <c r="Z8" s="119">
        <f>'C завтраками| Bed and breakfast'!Z8</f>
        <v>6550</v>
      </c>
      <c r="AA8" s="119">
        <f>'C завтраками| Bed and breakfast'!AA8</f>
        <v>8950</v>
      </c>
      <c r="AB8" s="119">
        <f>'C завтраками| Bed and breakfast'!AB8</f>
        <v>8950</v>
      </c>
      <c r="AC8" s="119">
        <f>'C завтраками| Bed and breakfast'!AC8</f>
        <v>6650</v>
      </c>
      <c r="AD8" s="119">
        <f>'C завтраками| Bed and breakfast'!AD8</f>
        <v>6850</v>
      </c>
      <c r="AE8" s="119">
        <f>'C завтраками| Bed and breakfast'!AE8</f>
        <v>7250</v>
      </c>
      <c r="AF8" s="119">
        <f>'C завтраками| Bed and breakfast'!AF8</f>
        <v>6850</v>
      </c>
      <c r="AG8" s="119">
        <f>'C завтраками| Bed and breakfast'!AG8</f>
        <v>7450</v>
      </c>
      <c r="AH8" s="119">
        <f>'C завтраками| Bed and breakfast'!AH8</f>
        <v>8150</v>
      </c>
      <c r="AI8" s="119">
        <f>'C завтраками| Bed and breakfast'!AI8</f>
        <v>8150</v>
      </c>
      <c r="AJ8" s="119">
        <f>'C завтраками| Bed and breakfast'!AJ8</f>
        <v>7650</v>
      </c>
      <c r="AK8" s="119">
        <f>'C завтраками| Bed and breakfast'!AK8</f>
        <v>7250</v>
      </c>
      <c r="AL8" s="119">
        <f>'C завтраками| Bed and breakfast'!AL8</f>
        <v>8150</v>
      </c>
      <c r="AM8" s="119">
        <f>'C завтраками| Bed and breakfast'!AM8</f>
        <v>7250</v>
      </c>
      <c r="AN8" s="119">
        <f>'C завтраками| Bed and breakfast'!AN8</f>
        <v>7650</v>
      </c>
      <c r="AO8" s="119">
        <f>'C завтраками| Bed and breakfast'!AO8</f>
        <v>7250</v>
      </c>
      <c r="AP8" s="119">
        <f>'C завтраками| Bed and breakfast'!AP8</f>
        <v>8150</v>
      </c>
      <c r="AQ8" s="119">
        <f>'C завтраками| Bed and breakfast'!AQ8</f>
        <v>7450</v>
      </c>
      <c r="AR8" s="119">
        <f>'C завтраками| Bed and breakfast'!AR8</f>
        <v>7250</v>
      </c>
      <c r="AS8" s="119">
        <f>'C завтраками| Bed and breakfast'!AS8</f>
        <v>7650</v>
      </c>
      <c r="AT8" s="119">
        <f>'C завтраками| Bed and breakfast'!AT8</f>
        <v>6850</v>
      </c>
      <c r="AU8" s="119">
        <f>'C завтраками| Bed and breakfast'!AU8</f>
        <v>6850</v>
      </c>
      <c r="AV8" s="119">
        <f>'C завтраками| Bed and breakfast'!AV8</f>
        <v>6450</v>
      </c>
      <c r="AW8" s="119">
        <f>'C завтраками| Bed and breakfast'!AW8</f>
        <v>5750</v>
      </c>
      <c r="AX8" s="119">
        <f>'C завтраками| Bed and breakfast'!AX8</f>
        <v>6250</v>
      </c>
      <c r="AY8" s="119">
        <f>'C завтраками| Bed and breakfast'!AY8</f>
        <v>5750</v>
      </c>
      <c r="AZ8" s="119">
        <f>'C завтраками| Bed and breakfast'!AZ8</f>
        <v>6250</v>
      </c>
      <c r="BA8" s="119">
        <f>'C завтраками| Bed and breakfast'!BA8</f>
        <v>5750</v>
      </c>
    </row>
    <row r="9" spans="1:53" ht="10.7" customHeight="1" x14ac:dyDescent="0.2">
      <c r="A9" s="3">
        <v>2</v>
      </c>
      <c r="B9" s="119">
        <f>'C завтраками| Bed and breakfast'!B9</f>
        <v>8600</v>
      </c>
      <c r="C9" s="119">
        <f>'C завтраками| Bed and breakfast'!C9</f>
        <v>7800</v>
      </c>
      <c r="D9" s="119">
        <f>'C завтраками| Bed and breakfast'!D9</f>
        <v>7500</v>
      </c>
      <c r="E9" s="119">
        <f>'C завтраками| Bed and breakfast'!E9</f>
        <v>7000</v>
      </c>
      <c r="F9" s="119">
        <f>'C завтраками| Bed and breakfast'!F9</f>
        <v>9400</v>
      </c>
      <c r="G9" s="119">
        <f>'C завтраками| Bed and breakfast'!G9</f>
        <v>10200</v>
      </c>
      <c r="H9" s="119">
        <f>'C завтраками| Bed and breakfast'!H9</f>
        <v>8600</v>
      </c>
      <c r="I9" s="119">
        <f>'C завтраками| Bed and breakfast'!I9</f>
        <v>9400</v>
      </c>
      <c r="J9" s="119">
        <f>'C завтраками| Bed and breakfast'!J9</f>
        <v>7800</v>
      </c>
      <c r="K9" s="119">
        <f>'C завтраками| Bed and breakfast'!K9</f>
        <v>8600</v>
      </c>
      <c r="L9" s="119">
        <f>'C завтраками| Bed and breakfast'!L9</f>
        <v>9400</v>
      </c>
      <c r="M9" s="119">
        <f>'C завтраками| Bed and breakfast'!M9</f>
        <v>8600</v>
      </c>
      <c r="N9" s="119">
        <f>'C завтраками| Bed and breakfast'!N9</f>
        <v>7000</v>
      </c>
      <c r="O9" s="119">
        <f>'C завтраками| Bed and breakfast'!O9</f>
        <v>7400</v>
      </c>
      <c r="P9" s="119">
        <f>'C завтраками| Bed and breakfast'!P9</f>
        <v>7000</v>
      </c>
      <c r="Q9" s="119">
        <f>'C завтраками| Bed and breakfast'!Q9</f>
        <v>7400</v>
      </c>
      <c r="R9" s="119">
        <f>'C завтраками| Bed and breakfast'!R9</f>
        <v>7000</v>
      </c>
      <c r="S9" s="119">
        <f>'C завтраками| Bed and breakfast'!S9</f>
        <v>7400</v>
      </c>
      <c r="T9" s="119">
        <f>'C завтраками| Bed and breakfast'!T9</f>
        <v>9400</v>
      </c>
      <c r="U9" s="119">
        <f>'C завтраками| Bed and breakfast'!U9</f>
        <v>9400</v>
      </c>
      <c r="V9" s="119">
        <f>'C завтраками| Bed and breakfast'!V9</f>
        <v>9400</v>
      </c>
      <c r="W9" s="119">
        <f>'C завтраками| Bed and breakfast'!W9</f>
        <v>9400</v>
      </c>
      <c r="X9" s="119">
        <f>'C завтраками| Bed and breakfast'!X9</f>
        <v>7800</v>
      </c>
      <c r="Y9" s="119">
        <f>'C завтраками| Bed and breakfast'!Y9</f>
        <v>8600</v>
      </c>
      <c r="Z9" s="119">
        <f>'C завтраками| Bed and breakfast'!Z9</f>
        <v>7800</v>
      </c>
      <c r="AA9" s="119">
        <f>'C завтраками| Bed and breakfast'!AA9</f>
        <v>10200</v>
      </c>
      <c r="AB9" s="119">
        <f>'C завтраками| Bed and breakfast'!AB9</f>
        <v>10200</v>
      </c>
      <c r="AC9" s="119">
        <f>'C завтраками| Bed and breakfast'!AC9</f>
        <v>7900</v>
      </c>
      <c r="AD9" s="119">
        <f>'C завтраками| Bed and breakfast'!AD9</f>
        <v>8100</v>
      </c>
      <c r="AE9" s="119">
        <f>'C завтраками| Bed and breakfast'!AE9</f>
        <v>8500</v>
      </c>
      <c r="AF9" s="119">
        <f>'C завтраками| Bed and breakfast'!AF9</f>
        <v>8100</v>
      </c>
      <c r="AG9" s="119">
        <f>'C завтраками| Bed and breakfast'!AG9</f>
        <v>8700</v>
      </c>
      <c r="AH9" s="119">
        <f>'C завтраками| Bed and breakfast'!AH9</f>
        <v>9400</v>
      </c>
      <c r="AI9" s="119">
        <f>'C завтраками| Bed and breakfast'!AI9</f>
        <v>9400</v>
      </c>
      <c r="AJ9" s="119">
        <f>'C завтраками| Bed and breakfast'!AJ9</f>
        <v>8900</v>
      </c>
      <c r="AK9" s="119">
        <f>'C завтраками| Bed and breakfast'!AK9</f>
        <v>8500</v>
      </c>
      <c r="AL9" s="119">
        <f>'C завтраками| Bed and breakfast'!AL9</f>
        <v>9400</v>
      </c>
      <c r="AM9" s="119">
        <f>'C завтраками| Bed and breakfast'!AM9</f>
        <v>8500</v>
      </c>
      <c r="AN9" s="119">
        <f>'C завтраками| Bed and breakfast'!AN9</f>
        <v>8900</v>
      </c>
      <c r="AO9" s="119">
        <f>'C завтраками| Bed and breakfast'!AO9</f>
        <v>8500</v>
      </c>
      <c r="AP9" s="119">
        <f>'C завтраками| Bed and breakfast'!AP9</f>
        <v>9400</v>
      </c>
      <c r="AQ9" s="119">
        <f>'C завтраками| Bed and breakfast'!AQ9</f>
        <v>8700</v>
      </c>
      <c r="AR9" s="119">
        <f>'C завтраками| Bed and breakfast'!AR9</f>
        <v>8500</v>
      </c>
      <c r="AS9" s="119">
        <f>'C завтраками| Bed and breakfast'!AS9</f>
        <v>8900</v>
      </c>
      <c r="AT9" s="119">
        <f>'C завтраками| Bed and breakfast'!AT9</f>
        <v>8100</v>
      </c>
      <c r="AU9" s="119">
        <f>'C завтраками| Bed and breakfast'!AU9</f>
        <v>8100</v>
      </c>
      <c r="AV9" s="119">
        <f>'C завтраками| Bed and breakfast'!AV9</f>
        <v>7700</v>
      </c>
      <c r="AW9" s="119">
        <f>'C завтраками| Bed and breakfast'!AW9</f>
        <v>7000</v>
      </c>
      <c r="AX9" s="119">
        <f>'C завтраками| Bed and breakfast'!AX9</f>
        <v>7500</v>
      </c>
      <c r="AY9" s="119">
        <f>'C завтраками| Bed and breakfast'!AY9</f>
        <v>7000</v>
      </c>
      <c r="AZ9" s="119">
        <f>'C завтраками| Bed and breakfast'!AZ9</f>
        <v>7500</v>
      </c>
      <c r="BA9" s="119">
        <f>'C завтраками| Bed and breakfast'!BA9</f>
        <v>7000</v>
      </c>
    </row>
    <row r="10" spans="1:53" ht="10.7" customHeight="1" x14ac:dyDescent="0.2">
      <c r="A10" s="120" t="s">
        <v>107</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row>
    <row r="11" spans="1:53" ht="10.7" customHeight="1" x14ac:dyDescent="0.2">
      <c r="A11" s="3">
        <v>1</v>
      </c>
      <c r="B11" s="119">
        <f>'C завтраками| Bed and breakfast'!B11</f>
        <v>8350</v>
      </c>
      <c r="C11" s="119">
        <f>'C завтраками| Bed and breakfast'!C11</f>
        <v>7550</v>
      </c>
      <c r="D11" s="119">
        <f>'C завтраками| Bed and breakfast'!D11</f>
        <v>7250</v>
      </c>
      <c r="E11" s="119">
        <f>'C завтраками| Bed and breakfast'!E11</f>
        <v>6750</v>
      </c>
      <c r="F11" s="119">
        <f>'C завтраками| Bed and breakfast'!F11</f>
        <v>9150</v>
      </c>
      <c r="G11" s="119">
        <f>'C завтраками| Bed and breakfast'!G11</f>
        <v>9950</v>
      </c>
      <c r="H11" s="119">
        <f>'C завтраками| Bed and breakfast'!H11</f>
        <v>8350</v>
      </c>
      <c r="I11" s="119">
        <f>'C завтраками| Bed and breakfast'!I11</f>
        <v>9150</v>
      </c>
      <c r="J11" s="119">
        <f>'C завтраками| Bed and breakfast'!J11</f>
        <v>7550</v>
      </c>
      <c r="K11" s="119">
        <f>'C завтраками| Bed and breakfast'!K11</f>
        <v>8350</v>
      </c>
      <c r="L11" s="119">
        <f>'C завтраками| Bed and breakfast'!L11</f>
        <v>9150</v>
      </c>
      <c r="M11" s="119">
        <f>'C завтраками| Bed and breakfast'!M11</f>
        <v>8350</v>
      </c>
      <c r="N11" s="119">
        <f>'C завтраками| Bed and breakfast'!N11</f>
        <v>6750</v>
      </c>
      <c r="O11" s="119">
        <f>'C завтраками| Bed and breakfast'!O11</f>
        <v>7150</v>
      </c>
      <c r="P11" s="119">
        <f>'C завтраками| Bed and breakfast'!P11</f>
        <v>6750</v>
      </c>
      <c r="Q11" s="119">
        <f>'C завтраками| Bed and breakfast'!Q11</f>
        <v>7150</v>
      </c>
      <c r="R11" s="119">
        <f>'C завтраками| Bed and breakfast'!R11</f>
        <v>6750</v>
      </c>
      <c r="S11" s="119">
        <f>'C завтраками| Bed and breakfast'!S11</f>
        <v>7150</v>
      </c>
      <c r="T11" s="119">
        <f>'C завтраками| Bed and breakfast'!T11</f>
        <v>9150</v>
      </c>
      <c r="U11" s="119">
        <f>'C завтраками| Bed and breakfast'!U11</f>
        <v>9150</v>
      </c>
      <c r="V11" s="119">
        <f>'C завтраками| Bed and breakfast'!V11</f>
        <v>9150</v>
      </c>
      <c r="W11" s="119">
        <f>'C завтраками| Bed and breakfast'!W11</f>
        <v>9150</v>
      </c>
      <c r="X11" s="119">
        <f>'C завтраками| Bed and breakfast'!X11</f>
        <v>7550</v>
      </c>
      <c r="Y11" s="119">
        <f>'C завтраками| Bed and breakfast'!Y11</f>
        <v>8350</v>
      </c>
      <c r="Z11" s="119">
        <f>'C завтраками| Bed and breakfast'!Z11</f>
        <v>7550</v>
      </c>
      <c r="AA11" s="119">
        <f>'C завтраками| Bed and breakfast'!AA11</f>
        <v>9950</v>
      </c>
      <c r="AB11" s="119">
        <f>'C завтраками| Bed and breakfast'!AB11</f>
        <v>9950</v>
      </c>
      <c r="AC11" s="119">
        <f>'C завтраками| Bed and breakfast'!AC11</f>
        <v>7650</v>
      </c>
      <c r="AD11" s="119">
        <f>'C завтраками| Bed and breakfast'!AD11</f>
        <v>7850</v>
      </c>
      <c r="AE11" s="119">
        <f>'C завтраками| Bed and breakfast'!AE11</f>
        <v>8250</v>
      </c>
      <c r="AF11" s="119">
        <f>'C завтраками| Bed and breakfast'!AF11</f>
        <v>7850</v>
      </c>
      <c r="AG11" s="119">
        <f>'C завтраками| Bed and breakfast'!AG11</f>
        <v>8450</v>
      </c>
      <c r="AH11" s="119">
        <f>'C завтраками| Bed and breakfast'!AH11</f>
        <v>9150</v>
      </c>
      <c r="AI11" s="119">
        <f>'C завтраками| Bed and breakfast'!AI11</f>
        <v>9150</v>
      </c>
      <c r="AJ11" s="119">
        <f>'C завтраками| Bed and breakfast'!AJ11</f>
        <v>8650</v>
      </c>
      <c r="AK11" s="119">
        <f>'C завтраками| Bed and breakfast'!AK11</f>
        <v>8250</v>
      </c>
      <c r="AL11" s="119">
        <f>'C завтраками| Bed and breakfast'!AL11</f>
        <v>9150</v>
      </c>
      <c r="AM11" s="119">
        <f>'C завтраками| Bed and breakfast'!AM11</f>
        <v>8250</v>
      </c>
      <c r="AN11" s="119">
        <f>'C завтраками| Bed and breakfast'!AN11</f>
        <v>8650</v>
      </c>
      <c r="AO11" s="119">
        <f>'C завтраками| Bed and breakfast'!AO11</f>
        <v>8250</v>
      </c>
      <c r="AP11" s="119">
        <f>'C завтраками| Bed and breakfast'!AP11</f>
        <v>9150</v>
      </c>
      <c r="AQ11" s="119">
        <f>'C завтраками| Bed and breakfast'!AQ11</f>
        <v>8450</v>
      </c>
      <c r="AR11" s="119">
        <f>'C завтраками| Bed and breakfast'!AR11</f>
        <v>8250</v>
      </c>
      <c r="AS11" s="119">
        <f>'C завтраками| Bed and breakfast'!AS11</f>
        <v>8650</v>
      </c>
      <c r="AT11" s="119">
        <f>'C завтраками| Bed and breakfast'!AT11</f>
        <v>7850</v>
      </c>
      <c r="AU11" s="119">
        <f>'C завтраками| Bed and breakfast'!AU11</f>
        <v>7850</v>
      </c>
      <c r="AV11" s="119">
        <f>'C завтраками| Bed and breakfast'!AV11</f>
        <v>7450</v>
      </c>
      <c r="AW11" s="119">
        <f>'C завтраками| Bed and breakfast'!AW11</f>
        <v>6750</v>
      </c>
      <c r="AX11" s="119">
        <f>'C завтраками| Bed and breakfast'!AX11</f>
        <v>7250</v>
      </c>
      <c r="AY11" s="119">
        <f>'C завтраками| Bed and breakfast'!AY11</f>
        <v>6750</v>
      </c>
      <c r="AZ11" s="119">
        <f>'C завтраками| Bed and breakfast'!AZ11</f>
        <v>7250</v>
      </c>
      <c r="BA11" s="119">
        <f>'C завтраками| Bed and breakfast'!BA11</f>
        <v>6750</v>
      </c>
    </row>
    <row r="12" spans="1:53" ht="10.7" customHeight="1" x14ac:dyDescent="0.2">
      <c r="A12" s="3">
        <v>2</v>
      </c>
      <c r="B12" s="119">
        <f>'C завтраками| Bed and breakfast'!B12</f>
        <v>9600</v>
      </c>
      <c r="C12" s="119">
        <f>'C завтраками| Bed and breakfast'!C12</f>
        <v>8800</v>
      </c>
      <c r="D12" s="119">
        <f>'C завтраками| Bed and breakfast'!D12</f>
        <v>8500</v>
      </c>
      <c r="E12" s="119">
        <f>'C завтраками| Bed and breakfast'!E12</f>
        <v>8000</v>
      </c>
      <c r="F12" s="119">
        <f>'C завтраками| Bed and breakfast'!F12</f>
        <v>10400</v>
      </c>
      <c r="G12" s="119">
        <f>'C завтраками| Bed and breakfast'!G12</f>
        <v>11200</v>
      </c>
      <c r="H12" s="119">
        <f>'C завтраками| Bed and breakfast'!H12</f>
        <v>9600</v>
      </c>
      <c r="I12" s="119">
        <f>'C завтраками| Bed and breakfast'!I12</f>
        <v>10400</v>
      </c>
      <c r="J12" s="119">
        <f>'C завтраками| Bed and breakfast'!J12</f>
        <v>8800</v>
      </c>
      <c r="K12" s="119">
        <f>'C завтраками| Bed and breakfast'!K12</f>
        <v>9600</v>
      </c>
      <c r="L12" s="119">
        <f>'C завтраками| Bed and breakfast'!L12</f>
        <v>10400</v>
      </c>
      <c r="M12" s="119">
        <f>'C завтраками| Bed and breakfast'!M12</f>
        <v>9600</v>
      </c>
      <c r="N12" s="119">
        <f>'C завтраками| Bed and breakfast'!N12</f>
        <v>8000</v>
      </c>
      <c r="O12" s="119">
        <f>'C завтраками| Bed and breakfast'!O12</f>
        <v>8400</v>
      </c>
      <c r="P12" s="119">
        <f>'C завтраками| Bed and breakfast'!P12</f>
        <v>8000</v>
      </c>
      <c r="Q12" s="119">
        <f>'C завтраками| Bed and breakfast'!Q12</f>
        <v>8400</v>
      </c>
      <c r="R12" s="119">
        <f>'C завтраками| Bed and breakfast'!R12</f>
        <v>8000</v>
      </c>
      <c r="S12" s="119">
        <f>'C завтраками| Bed and breakfast'!S12</f>
        <v>8400</v>
      </c>
      <c r="T12" s="119">
        <f>'C завтраками| Bed and breakfast'!T12</f>
        <v>10400</v>
      </c>
      <c r="U12" s="119">
        <f>'C завтраками| Bed and breakfast'!U12</f>
        <v>10400</v>
      </c>
      <c r="V12" s="119">
        <f>'C завтраками| Bed and breakfast'!V12</f>
        <v>10400</v>
      </c>
      <c r="W12" s="119">
        <f>'C завтраками| Bed and breakfast'!W12</f>
        <v>10400</v>
      </c>
      <c r="X12" s="119">
        <f>'C завтраками| Bed and breakfast'!X12</f>
        <v>8800</v>
      </c>
      <c r="Y12" s="119">
        <f>'C завтраками| Bed and breakfast'!Y12</f>
        <v>9600</v>
      </c>
      <c r="Z12" s="119">
        <f>'C завтраками| Bed and breakfast'!Z12</f>
        <v>8800</v>
      </c>
      <c r="AA12" s="119">
        <f>'C завтраками| Bed and breakfast'!AA12</f>
        <v>11200</v>
      </c>
      <c r="AB12" s="119">
        <f>'C завтраками| Bed and breakfast'!AB12</f>
        <v>11200</v>
      </c>
      <c r="AC12" s="119">
        <f>'C завтраками| Bed and breakfast'!AC12</f>
        <v>8900</v>
      </c>
      <c r="AD12" s="119">
        <f>'C завтраками| Bed and breakfast'!AD12</f>
        <v>9100</v>
      </c>
      <c r="AE12" s="119">
        <f>'C завтраками| Bed and breakfast'!AE12</f>
        <v>9500</v>
      </c>
      <c r="AF12" s="119">
        <f>'C завтраками| Bed and breakfast'!AF12</f>
        <v>9100</v>
      </c>
      <c r="AG12" s="119">
        <f>'C завтраками| Bed and breakfast'!AG12</f>
        <v>9700</v>
      </c>
      <c r="AH12" s="119">
        <f>'C завтраками| Bed and breakfast'!AH12</f>
        <v>10400</v>
      </c>
      <c r="AI12" s="119">
        <f>'C завтраками| Bed and breakfast'!AI12</f>
        <v>10400</v>
      </c>
      <c r="AJ12" s="119">
        <f>'C завтраками| Bed and breakfast'!AJ12</f>
        <v>9900</v>
      </c>
      <c r="AK12" s="119">
        <f>'C завтраками| Bed and breakfast'!AK12</f>
        <v>9500</v>
      </c>
      <c r="AL12" s="119">
        <f>'C завтраками| Bed and breakfast'!AL12</f>
        <v>10400</v>
      </c>
      <c r="AM12" s="119">
        <f>'C завтраками| Bed and breakfast'!AM12</f>
        <v>9500</v>
      </c>
      <c r="AN12" s="119">
        <f>'C завтраками| Bed and breakfast'!AN12</f>
        <v>9900</v>
      </c>
      <c r="AO12" s="119">
        <f>'C завтраками| Bed and breakfast'!AO12</f>
        <v>9500</v>
      </c>
      <c r="AP12" s="119">
        <f>'C завтраками| Bed and breakfast'!AP12</f>
        <v>10400</v>
      </c>
      <c r="AQ12" s="119">
        <f>'C завтраками| Bed and breakfast'!AQ12</f>
        <v>9700</v>
      </c>
      <c r="AR12" s="119">
        <f>'C завтраками| Bed and breakfast'!AR12</f>
        <v>9500</v>
      </c>
      <c r="AS12" s="119">
        <f>'C завтраками| Bed and breakfast'!AS12</f>
        <v>9900</v>
      </c>
      <c r="AT12" s="119">
        <f>'C завтраками| Bed and breakfast'!AT12</f>
        <v>9100</v>
      </c>
      <c r="AU12" s="119">
        <f>'C завтраками| Bed and breakfast'!AU12</f>
        <v>9100</v>
      </c>
      <c r="AV12" s="119">
        <f>'C завтраками| Bed and breakfast'!AV12</f>
        <v>8700</v>
      </c>
      <c r="AW12" s="119">
        <f>'C завтраками| Bed and breakfast'!AW12</f>
        <v>8000</v>
      </c>
      <c r="AX12" s="119">
        <f>'C завтраками| Bed and breakfast'!AX12</f>
        <v>8500</v>
      </c>
      <c r="AY12" s="119">
        <f>'C завтраками| Bed and breakfast'!AY12</f>
        <v>8000</v>
      </c>
      <c r="AZ12" s="119">
        <f>'C завтраками| Bed and breakfast'!AZ12</f>
        <v>8500</v>
      </c>
      <c r="BA12" s="119">
        <f>'C завтраками| Bed and breakfast'!BA12</f>
        <v>8000</v>
      </c>
    </row>
    <row r="13" spans="1:53" ht="10.7" customHeight="1" x14ac:dyDescent="0.2">
      <c r="A13" s="5" t="s">
        <v>86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row>
    <row r="14" spans="1:53" ht="10.7" customHeight="1" x14ac:dyDescent="0.2">
      <c r="A14" s="3">
        <v>1</v>
      </c>
      <c r="B14" s="119">
        <f>'C завтраками| Bed and breakfast'!B14</f>
        <v>9850</v>
      </c>
      <c r="C14" s="119">
        <f>'C завтраками| Bed and breakfast'!C14</f>
        <v>9050</v>
      </c>
      <c r="D14" s="119">
        <f>'C завтраками| Bed and breakfast'!D14</f>
        <v>8750</v>
      </c>
      <c r="E14" s="119">
        <f>'C завтраками| Bed and breakfast'!E14</f>
        <v>8250</v>
      </c>
      <c r="F14" s="119">
        <f>'C завтраками| Bed and breakfast'!F14</f>
        <v>10650</v>
      </c>
      <c r="G14" s="119">
        <f>'C завтраками| Bed and breakfast'!G14</f>
        <v>11450</v>
      </c>
      <c r="H14" s="119">
        <f>'C завтраками| Bed and breakfast'!H14</f>
        <v>9850</v>
      </c>
      <c r="I14" s="119">
        <f>'C завтраками| Bed and breakfast'!I14</f>
        <v>10650</v>
      </c>
      <c r="J14" s="119">
        <f>'C завтраками| Bed and breakfast'!J14</f>
        <v>9050</v>
      </c>
      <c r="K14" s="119">
        <f>'C завтраками| Bed and breakfast'!K14</f>
        <v>9850</v>
      </c>
      <c r="L14" s="119">
        <f>'C завтраками| Bed and breakfast'!L14</f>
        <v>10650</v>
      </c>
      <c r="M14" s="119">
        <f>'C завтраками| Bed and breakfast'!M14</f>
        <v>9850</v>
      </c>
      <c r="N14" s="119">
        <f>'C завтраками| Bed and breakfast'!N14</f>
        <v>8250</v>
      </c>
      <c r="O14" s="119">
        <f>'C завтраками| Bed and breakfast'!O14</f>
        <v>8650</v>
      </c>
      <c r="P14" s="119">
        <f>'C завтраками| Bed and breakfast'!P14</f>
        <v>8250</v>
      </c>
      <c r="Q14" s="119">
        <f>'C завтраками| Bed and breakfast'!Q14</f>
        <v>8650</v>
      </c>
      <c r="R14" s="119">
        <f>'C завтраками| Bed and breakfast'!R14</f>
        <v>8250</v>
      </c>
      <c r="S14" s="119">
        <f>'C завтраками| Bed and breakfast'!S14</f>
        <v>8650</v>
      </c>
      <c r="T14" s="119">
        <f>'C завтраками| Bed and breakfast'!T14</f>
        <v>10650</v>
      </c>
      <c r="U14" s="119">
        <f>'C завтраками| Bed and breakfast'!U14</f>
        <v>10650</v>
      </c>
      <c r="V14" s="119">
        <f>'C завтраками| Bed and breakfast'!V14</f>
        <v>10650</v>
      </c>
      <c r="W14" s="119">
        <f>'C завтраками| Bed and breakfast'!W14</f>
        <v>10650</v>
      </c>
      <c r="X14" s="119">
        <f>'C завтраками| Bed and breakfast'!X14</f>
        <v>9050</v>
      </c>
      <c r="Y14" s="119">
        <f>'C завтраками| Bed and breakfast'!Y14</f>
        <v>9850</v>
      </c>
      <c r="Z14" s="119">
        <f>'C завтраками| Bed and breakfast'!Z14</f>
        <v>9050</v>
      </c>
      <c r="AA14" s="119">
        <f>'C завтраками| Bed and breakfast'!AA14</f>
        <v>11450</v>
      </c>
      <c r="AB14" s="119">
        <f>'C завтраками| Bed and breakfast'!AB14</f>
        <v>11450</v>
      </c>
      <c r="AC14" s="119">
        <f>'C завтраками| Bed and breakfast'!AC14</f>
        <v>9150</v>
      </c>
      <c r="AD14" s="119">
        <f>'C завтраками| Bed and breakfast'!AD14</f>
        <v>9350</v>
      </c>
      <c r="AE14" s="119">
        <f>'C завтраками| Bed and breakfast'!AE14</f>
        <v>9750</v>
      </c>
      <c r="AF14" s="119">
        <f>'C завтраками| Bed and breakfast'!AF14</f>
        <v>9350</v>
      </c>
      <c r="AG14" s="119">
        <f>'C завтраками| Bed and breakfast'!AG14</f>
        <v>9950</v>
      </c>
      <c r="AH14" s="119">
        <f>'C завтраками| Bed and breakfast'!AH14</f>
        <v>10650</v>
      </c>
      <c r="AI14" s="119">
        <f>'C завтраками| Bed and breakfast'!AI14</f>
        <v>10650</v>
      </c>
      <c r="AJ14" s="119">
        <f>'C завтраками| Bed and breakfast'!AJ14</f>
        <v>10150</v>
      </c>
      <c r="AK14" s="119">
        <f>'C завтраками| Bed and breakfast'!AK14</f>
        <v>9750</v>
      </c>
      <c r="AL14" s="119">
        <f>'C завтраками| Bed and breakfast'!AL14</f>
        <v>10650</v>
      </c>
      <c r="AM14" s="119">
        <f>'C завтраками| Bed and breakfast'!AM14</f>
        <v>9750</v>
      </c>
      <c r="AN14" s="119">
        <f>'C завтраками| Bed and breakfast'!AN14</f>
        <v>10150</v>
      </c>
      <c r="AO14" s="119">
        <f>'C завтраками| Bed and breakfast'!AO14</f>
        <v>9750</v>
      </c>
      <c r="AP14" s="119">
        <f>'C завтраками| Bed and breakfast'!AP14</f>
        <v>10650</v>
      </c>
      <c r="AQ14" s="119">
        <f>'C завтраками| Bed and breakfast'!AQ14</f>
        <v>9950</v>
      </c>
      <c r="AR14" s="119">
        <f>'C завтраками| Bed and breakfast'!AR14</f>
        <v>9750</v>
      </c>
      <c r="AS14" s="119">
        <f>'C завтраками| Bed and breakfast'!AS14</f>
        <v>10150</v>
      </c>
      <c r="AT14" s="119">
        <f>'C завтраками| Bed and breakfast'!AT14</f>
        <v>9350</v>
      </c>
      <c r="AU14" s="119">
        <f>'C завтраками| Bed and breakfast'!AU14</f>
        <v>9350</v>
      </c>
      <c r="AV14" s="119">
        <f>'C завтраками| Bed and breakfast'!AV14</f>
        <v>8950</v>
      </c>
      <c r="AW14" s="119">
        <f>'C завтраками| Bed and breakfast'!AW14</f>
        <v>8250</v>
      </c>
      <c r="AX14" s="119">
        <f>'C завтраками| Bed and breakfast'!AX14</f>
        <v>8750</v>
      </c>
      <c r="AY14" s="119">
        <f>'C завтраками| Bed and breakfast'!AY14</f>
        <v>8250</v>
      </c>
      <c r="AZ14" s="119">
        <f>'C завтраками| Bed and breakfast'!AZ14</f>
        <v>8750</v>
      </c>
      <c r="BA14" s="119">
        <f>'C завтраками| Bed and breakfast'!BA14</f>
        <v>8250</v>
      </c>
    </row>
    <row r="15" spans="1:53" ht="10.7" customHeight="1" x14ac:dyDescent="0.2">
      <c r="A15" s="3">
        <v>2</v>
      </c>
      <c r="B15" s="119">
        <f>'C завтраками| Bed and breakfast'!B15</f>
        <v>11100</v>
      </c>
      <c r="C15" s="119">
        <f>'C завтраками| Bed and breakfast'!C15</f>
        <v>10300</v>
      </c>
      <c r="D15" s="119">
        <f>'C завтраками| Bed and breakfast'!D15</f>
        <v>10000</v>
      </c>
      <c r="E15" s="119">
        <f>'C завтраками| Bed and breakfast'!E15</f>
        <v>9500</v>
      </c>
      <c r="F15" s="119">
        <f>'C завтраками| Bed and breakfast'!F15</f>
        <v>11900</v>
      </c>
      <c r="G15" s="119">
        <f>'C завтраками| Bed and breakfast'!G15</f>
        <v>12700</v>
      </c>
      <c r="H15" s="119">
        <f>'C завтраками| Bed and breakfast'!H15</f>
        <v>11100</v>
      </c>
      <c r="I15" s="119">
        <f>'C завтраками| Bed and breakfast'!I15</f>
        <v>11900</v>
      </c>
      <c r="J15" s="119">
        <f>'C завтраками| Bed and breakfast'!J15</f>
        <v>10300</v>
      </c>
      <c r="K15" s="119">
        <f>'C завтраками| Bed and breakfast'!K15</f>
        <v>11100</v>
      </c>
      <c r="L15" s="119">
        <f>'C завтраками| Bed and breakfast'!L15</f>
        <v>11900</v>
      </c>
      <c r="M15" s="119">
        <f>'C завтраками| Bed and breakfast'!M15</f>
        <v>11100</v>
      </c>
      <c r="N15" s="119">
        <f>'C завтраками| Bed and breakfast'!N15</f>
        <v>9500</v>
      </c>
      <c r="O15" s="119">
        <f>'C завтраками| Bed and breakfast'!O15</f>
        <v>9900</v>
      </c>
      <c r="P15" s="119">
        <f>'C завтраками| Bed and breakfast'!P15</f>
        <v>9500</v>
      </c>
      <c r="Q15" s="119">
        <f>'C завтраками| Bed and breakfast'!Q15</f>
        <v>9900</v>
      </c>
      <c r="R15" s="119">
        <f>'C завтраками| Bed and breakfast'!R15</f>
        <v>9500</v>
      </c>
      <c r="S15" s="119">
        <f>'C завтраками| Bed and breakfast'!S15</f>
        <v>9900</v>
      </c>
      <c r="T15" s="119">
        <f>'C завтраками| Bed and breakfast'!T15</f>
        <v>11900</v>
      </c>
      <c r="U15" s="119">
        <f>'C завтраками| Bed and breakfast'!U15</f>
        <v>11900</v>
      </c>
      <c r="V15" s="119">
        <f>'C завтраками| Bed and breakfast'!V15</f>
        <v>11900</v>
      </c>
      <c r="W15" s="119">
        <f>'C завтраками| Bed and breakfast'!W15</f>
        <v>11900</v>
      </c>
      <c r="X15" s="119">
        <f>'C завтраками| Bed and breakfast'!X15</f>
        <v>10300</v>
      </c>
      <c r="Y15" s="119">
        <f>'C завтраками| Bed and breakfast'!Y15</f>
        <v>11100</v>
      </c>
      <c r="Z15" s="119">
        <f>'C завтраками| Bed and breakfast'!Z15</f>
        <v>10300</v>
      </c>
      <c r="AA15" s="119">
        <f>'C завтраками| Bed and breakfast'!AA15</f>
        <v>12700</v>
      </c>
      <c r="AB15" s="119">
        <f>'C завтраками| Bed and breakfast'!AB15</f>
        <v>12700</v>
      </c>
      <c r="AC15" s="119">
        <f>'C завтраками| Bed and breakfast'!AC15</f>
        <v>10400</v>
      </c>
      <c r="AD15" s="119">
        <f>'C завтраками| Bed and breakfast'!AD15</f>
        <v>10600</v>
      </c>
      <c r="AE15" s="119">
        <f>'C завтраками| Bed and breakfast'!AE15</f>
        <v>11000</v>
      </c>
      <c r="AF15" s="119">
        <f>'C завтраками| Bed and breakfast'!AF15</f>
        <v>10600</v>
      </c>
      <c r="AG15" s="119">
        <f>'C завтраками| Bed and breakfast'!AG15</f>
        <v>11200</v>
      </c>
      <c r="AH15" s="119">
        <f>'C завтраками| Bed and breakfast'!AH15</f>
        <v>11900</v>
      </c>
      <c r="AI15" s="119">
        <f>'C завтраками| Bed and breakfast'!AI15</f>
        <v>11900</v>
      </c>
      <c r="AJ15" s="119">
        <f>'C завтраками| Bed and breakfast'!AJ15</f>
        <v>11400</v>
      </c>
      <c r="AK15" s="119">
        <f>'C завтраками| Bed and breakfast'!AK15</f>
        <v>11000</v>
      </c>
      <c r="AL15" s="119">
        <f>'C завтраками| Bed and breakfast'!AL15</f>
        <v>11900</v>
      </c>
      <c r="AM15" s="119">
        <f>'C завтраками| Bed and breakfast'!AM15</f>
        <v>11000</v>
      </c>
      <c r="AN15" s="119">
        <f>'C завтраками| Bed and breakfast'!AN15</f>
        <v>11400</v>
      </c>
      <c r="AO15" s="119">
        <f>'C завтраками| Bed and breakfast'!AO15</f>
        <v>11000</v>
      </c>
      <c r="AP15" s="119">
        <f>'C завтраками| Bed and breakfast'!AP15</f>
        <v>11900</v>
      </c>
      <c r="AQ15" s="119">
        <f>'C завтраками| Bed and breakfast'!AQ15</f>
        <v>11200</v>
      </c>
      <c r="AR15" s="119">
        <f>'C завтраками| Bed and breakfast'!AR15</f>
        <v>11000</v>
      </c>
      <c r="AS15" s="119">
        <f>'C завтраками| Bed and breakfast'!AS15</f>
        <v>11400</v>
      </c>
      <c r="AT15" s="119">
        <f>'C завтраками| Bed and breakfast'!AT15</f>
        <v>10600</v>
      </c>
      <c r="AU15" s="119">
        <f>'C завтраками| Bed and breakfast'!AU15</f>
        <v>10600</v>
      </c>
      <c r="AV15" s="119">
        <f>'C завтраками| Bed and breakfast'!AV15</f>
        <v>10200</v>
      </c>
      <c r="AW15" s="119">
        <f>'C завтраками| Bed and breakfast'!AW15</f>
        <v>9500</v>
      </c>
      <c r="AX15" s="119">
        <f>'C завтраками| Bed and breakfast'!AX15</f>
        <v>10000</v>
      </c>
      <c r="AY15" s="119">
        <f>'C завтраками| Bed and breakfast'!AY15</f>
        <v>9500</v>
      </c>
      <c r="AZ15" s="119">
        <f>'C завтраками| Bed and breakfast'!AZ15</f>
        <v>10000</v>
      </c>
      <c r="BA15" s="119">
        <f>'C завтраками| Bed and breakfast'!BA15</f>
        <v>9500</v>
      </c>
    </row>
    <row r="16" spans="1:53" ht="10.7" customHeight="1" x14ac:dyDescent="0.2">
      <c r="A16" s="4" t="s">
        <v>91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row>
    <row r="17" spans="1:53" ht="10.7" customHeight="1" x14ac:dyDescent="0.2">
      <c r="A17" s="3">
        <v>1</v>
      </c>
      <c r="B17" s="119">
        <f>'C завтраками| Bed and breakfast'!B17</f>
        <v>10850</v>
      </c>
      <c r="C17" s="119">
        <f>'C завтраками| Bed and breakfast'!C17</f>
        <v>10050</v>
      </c>
      <c r="D17" s="119">
        <f>'C завтраками| Bed and breakfast'!D17</f>
        <v>9750</v>
      </c>
      <c r="E17" s="119">
        <f>'C завтраками| Bed and breakfast'!E17</f>
        <v>9250</v>
      </c>
      <c r="F17" s="119">
        <f>'C завтраками| Bed and breakfast'!F17</f>
        <v>11650</v>
      </c>
      <c r="G17" s="119">
        <f>'C завтраками| Bed and breakfast'!G17</f>
        <v>12450</v>
      </c>
      <c r="H17" s="119">
        <f>'C завтраками| Bed and breakfast'!H17</f>
        <v>10850</v>
      </c>
      <c r="I17" s="119">
        <f>'C завтраками| Bed and breakfast'!I17</f>
        <v>11650</v>
      </c>
      <c r="J17" s="119">
        <f>'C завтраками| Bed and breakfast'!J17</f>
        <v>10050</v>
      </c>
      <c r="K17" s="119">
        <f>'C завтраками| Bed and breakfast'!K17</f>
        <v>10850</v>
      </c>
      <c r="L17" s="119">
        <f>'C завтраками| Bed and breakfast'!L17</f>
        <v>11650</v>
      </c>
      <c r="M17" s="119">
        <f>'C завтраками| Bed and breakfast'!M17</f>
        <v>10850</v>
      </c>
      <c r="N17" s="119">
        <f>'C завтраками| Bed and breakfast'!N17</f>
        <v>9250</v>
      </c>
      <c r="O17" s="119">
        <f>'C завтраками| Bed and breakfast'!O17</f>
        <v>9650</v>
      </c>
      <c r="P17" s="119">
        <f>'C завтраками| Bed and breakfast'!P17</f>
        <v>9250</v>
      </c>
      <c r="Q17" s="119">
        <f>'C завтраками| Bed and breakfast'!Q17</f>
        <v>9650</v>
      </c>
      <c r="R17" s="119">
        <f>'C завтраками| Bed and breakfast'!R17</f>
        <v>9250</v>
      </c>
      <c r="S17" s="119">
        <f>'C завтраками| Bed and breakfast'!S17</f>
        <v>9650</v>
      </c>
      <c r="T17" s="119">
        <f>'C завтраками| Bed and breakfast'!T17</f>
        <v>11650</v>
      </c>
      <c r="U17" s="119">
        <f>'C завтраками| Bed and breakfast'!U17</f>
        <v>11650</v>
      </c>
      <c r="V17" s="119">
        <f>'C завтраками| Bed and breakfast'!V17</f>
        <v>11650</v>
      </c>
      <c r="W17" s="119">
        <f>'C завтраками| Bed and breakfast'!W17</f>
        <v>11650</v>
      </c>
      <c r="X17" s="119">
        <f>'C завтраками| Bed and breakfast'!X17</f>
        <v>10050</v>
      </c>
      <c r="Y17" s="119">
        <f>'C завтраками| Bed and breakfast'!Y17</f>
        <v>10850</v>
      </c>
      <c r="Z17" s="119">
        <f>'C завтраками| Bed and breakfast'!Z17</f>
        <v>10050</v>
      </c>
      <c r="AA17" s="119">
        <f>'C завтраками| Bed and breakfast'!AA17</f>
        <v>12450</v>
      </c>
      <c r="AB17" s="119">
        <f>'C завтраками| Bed and breakfast'!AB17</f>
        <v>12450</v>
      </c>
      <c r="AC17" s="119">
        <f>'C завтраками| Bed and breakfast'!AC17</f>
        <v>10150</v>
      </c>
      <c r="AD17" s="119">
        <f>'C завтраками| Bed and breakfast'!AD17</f>
        <v>10350</v>
      </c>
      <c r="AE17" s="119">
        <f>'C завтраками| Bed and breakfast'!AE17</f>
        <v>10750</v>
      </c>
      <c r="AF17" s="119">
        <f>'C завтраками| Bed and breakfast'!AF17</f>
        <v>10350</v>
      </c>
      <c r="AG17" s="119">
        <f>'C завтраками| Bed and breakfast'!AG17</f>
        <v>10950</v>
      </c>
      <c r="AH17" s="119">
        <f>'C завтраками| Bed and breakfast'!AH17</f>
        <v>11650</v>
      </c>
      <c r="AI17" s="119">
        <f>'C завтраками| Bed and breakfast'!AI17</f>
        <v>11650</v>
      </c>
      <c r="AJ17" s="119">
        <f>'C завтраками| Bed and breakfast'!AJ17</f>
        <v>11150</v>
      </c>
      <c r="AK17" s="119">
        <f>'C завтраками| Bed and breakfast'!AK17</f>
        <v>10750</v>
      </c>
      <c r="AL17" s="119">
        <f>'C завтраками| Bed and breakfast'!AL17</f>
        <v>11650</v>
      </c>
      <c r="AM17" s="119">
        <f>'C завтраками| Bed and breakfast'!AM17</f>
        <v>10750</v>
      </c>
      <c r="AN17" s="119">
        <f>'C завтраками| Bed and breakfast'!AN17</f>
        <v>11150</v>
      </c>
      <c r="AO17" s="119">
        <f>'C завтраками| Bed and breakfast'!AO17</f>
        <v>10750</v>
      </c>
      <c r="AP17" s="119">
        <f>'C завтраками| Bed and breakfast'!AP17</f>
        <v>11650</v>
      </c>
      <c r="AQ17" s="119">
        <f>'C завтраками| Bed and breakfast'!AQ17</f>
        <v>10950</v>
      </c>
      <c r="AR17" s="119">
        <f>'C завтраками| Bed and breakfast'!AR17</f>
        <v>10750</v>
      </c>
      <c r="AS17" s="119">
        <f>'C завтраками| Bed and breakfast'!AS17</f>
        <v>11150</v>
      </c>
      <c r="AT17" s="119">
        <f>'C завтраками| Bed and breakfast'!AT17</f>
        <v>10350</v>
      </c>
      <c r="AU17" s="119">
        <f>'C завтраками| Bed and breakfast'!AU17</f>
        <v>10350</v>
      </c>
      <c r="AV17" s="119">
        <f>'C завтраками| Bed and breakfast'!AV17</f>
        <v>9950</v>
      </c>
      <c r="AW17" s="119">
        <f>'C завтраками| Bed and breakfast'!AW17</f>
        <v>9250</v>
      </c>
      <c r="AX17" s="119">
        <f>'C завтраками| Bed and breakfast'!AX17</f>
        <v>9750</v>
      </c>
      <c r="AY17" s="119">
        <f>'C завтраками| Bed and breakfast'!AY17</f>
        <v>9250</v>
      </c>
      <c r="AZ17" s="119">
        <f>'C завтраками| Bed and breakfast'!AZ17</f>
        <v>9750</v>
      </c>
      <c r="BA17" s="119">
        <f>'C завтраками| Bed and breakfast'!BA17</f>
        <v>9250</v>
      </c>
    </row>
    <row r="18" spans="1:53" ht="10.7" customHeight="1" x14ac:dyDescent="0.2">
      <c r="A18" s="3">
        <v>2</v>
      </c>
      <c r="B18" s="119">
        <f>'C завтраками| Bed and breakfast'!B18</f>
        <v>12100</v>
      </c>
      <c r="C18" s="119">
        <f>'C завтраками| Bed and breakfast'!C18</f>
        <v>11300</v>
      </c>
      <c r="D18" s="119">
        <f>'C завтраками| Bed and breakfast'!D18</f>
        <v>11000</v>
      </c>
      <c r="E18" s="119">
        <f>'C завтраками| Bed and breakfast'!E18</f>
        <v>10500</v>
      </c>
      <c r="F18" s="119">
        <f>'C завтраками| Bed and breakfast'!F18</f>
        <v>12900</v>
      </c>
      <c r="G18" s="119">
        <f>'C завтраками| Bed and breakfast'!G18</f>
        <v>13700</v>
      </c>
      <c r="H18" s="119">
        <f>'C завтраками| Bed and breakfast'!H18</f>
        <v>12100</v>
      </c>
      <c r="I18" s="119">
        <f>'C завтраками| Bed and breakfast'!I18</f>
        <v>12900</v>
      </c>
      <c r="J18" s="119">
        <f>'C завтраками| Bed and breakfast'!J18</f>
        <v>11300</v>
      </c>
      <c r="K18" s="119">
        <f>'C завтраками| Bed and breakfast'!K18</f>
        <v>12100</v>
      </c>
      <c r="L18" s="119">
        <f>'C завтраками| Bed and breakfast'!L18</f>
        <v>12900</v>
      </c>
      <c r="M18" s="119">
        <f>'C завтраками| Bed and breakfast'!M18</f>
        <v>12100</v>
      </c>
      <c r="N18" s="119">
        <f>'C завтраками| Bed and breakfast'!N18</f>
        <v>10500</v>
      </c>
      <c r="O18" s="119">
        <f>'C завтраками| Bed and breakfast'!O18</f>
        <v>10900</v>
      </c>
      <c r="P18" s="119">
        <f>'C завтраками| Bed and breakfast'!P18</f>
        <v>10500</v>
      </c>
      <c r="Q18" s="119">
        <f>'C завтраками| Bed and breakfast'!Q18</f>
        <v>10900</v>
      </c>
      <c r="R18" s="119">
        <f>'C завтраками| Bed and breakfast'!R18</f>
        <v>10500</v>
      </c>
      <c r="S18" s="119">
        <f>'C завтраками| Bed and breakfast'!S18</f>
        <v>10900</v>
      </c>
      <c r="T18" s="119">
        <f>'C завтраками| Bed and breakfast'!T18</f>
        <v>12900</v>
      </c>
      <c r="U18" s="119">
        <f>'C завтраками| Bed and breakfast'!U18</f>
        <v>12900</v>
      </c>
      <c r="V18" s="119">
        <f>'C завтраками| Bed and breakfast'!V18</f>
        <v>12900</v>
      </c>
      <c r="W18" s="119">
        <f>'C завтраками| Bed and breakfast'!W18</f>
        <v>12900</v>
      </c>
      <c r="X18" s="119">
        <f>'C завтраками| Bed and breakfast'!X18</f>
        <v>11300</v>
      </c>
      <c r="Y18" s="119">
        <f>'C завтраками| Bed and breakfast'!Y18</f>
        <v>12100</v>
      </c>
      <c r="Z18" s="119">
        <f>'C завтраками| Bed and breakfast'!Z18</f>
        <v>11300</v>
      </c>
      <c r="AA18" s="119">
        <f>'C завтраками| Bed and breakfast'!AA18</f>
        <v>13700</v>
      </c>
      <c r="AB18" s="119">
        <f>'C завтраками| Bed and breakfast'!AB18</f>
        <v>13700</v>
      </c>
      <c r="AC18" s="119">
        <f>'C завтраками| Bed and breakfast'!AC18</f>
        <v>11400</v>
      </c>
      <c r="AD18" s="119">
        <f>'C завтраками| Bed and breakfast'!AD18</f>
        <v>11600</v>
      </c>
      <c r="AE18" s="119">
        <f>'C завтраками| Bed and breakfast'!AE18</f>
        <v>12000</v>
      </c>
      <c r="AF18" s="119">
        <f>'C завтраками| Bed and breakfast'!AF18</f>
        <v>11600</v>
      </c>
      <c r="AG18" s="119">
        <f>'C завтраками| Bed and breakfast'!AG18</f>
        <v>12200</v>
      </c>
      <c r="AH18" s="119">
        <f>'C завтраками| Bed and breakfast'!AH18</f>
        <v>12900</v>
      </c>
      <c r="AI18" s="119">
        <f>'C завтраками| Bed and breakfast'!AI18</f>
        <v>12900</v>
      </c>
      <c r="AJ18" s="119">
        <f>'C завтраками| Bed and breakfast'!AJ18</f>
        <v>12400</v>
      </c>
      <c r="AK18" s="119">
        <f>'C завтраками| Bed and breakfast'!AK18</f>
        <v>12000</v>
      </c>
      <c r="AL18" s="119">
        <f>'C завтраками| Bed and breakfast'!AL18</f>
        <v>12900</v>
      </c>
      <c r="AM18" s="119">
        <f>'C завтраками| Bed and breakfast'!AM18</f>
        <v>12000</v>
      </c>
      <c r="AN18" s="119">
        <f>'C завтраками| Bed and breakfast'!AN18</f>
        <v>12400</v>
      </c>
      <c r="AO18" s="119">
        <f>'C завтраками| Bed and breakfast'!AO18</f>
        <v>12000</v>
      </c>
      <c r="AP18" s="119">
        <f>'C завтраками| Bed and breakfast'!AP18</f>
        <v>12900</v>
      </c>
      <c r="AQ18" s="119">
        <f>'C завтраками| Bed and breakfast'!AQ18</f>
        <v>12200</v>
      </c>
      <c r="AR18" s="119">
        <f>'C завтраками| Bed and breakfast'!AR18</f>
        <v>12000</v>
      </c>
      <c r="AS18" s="119">
        <f>'C завтраками| Bed and breakfast'!AS18</f>
        <v>12400</v>
      </c>
      <c r="AT18" s="119">
        <f>'C завтраками| Bed and breakfast'!AT18</f>
        <v>11600</v>
      </c>
      <c r="AU18" s="119">
        <f>'C завтраками| Bed and breakfast'!AU18</f>
        <v>11600</v>
      </c>
      <c r="AV18" s="119">
        <f>'C завтраками| Bed and breakfast'!AV18</f>
        <v>11200</v>
      </c>
      <c r="AW18" s="119">
        <f>'C завтраками| Bed and breakfast'!AW18</f>
        <v>10500</v>
      </c>
      <c r="AX18" s="119">
        <f>'C завтраками| Bed and breakfast'!AX18</f>
        <v>11000</v>
      </c>
      <c r="AY18" s="119">
        <f>'C завтраками| Bed and breakfast'!AY18</f>
        <v>10500</v>
      </c>
      <c r="AZ18" s="119">
        <f>'C завтраками| Bed and breakfast'!AZ18</f>
        <v>11000</v>
      </c>
      <c r="BA18" s="119">
        <f>'C завтраками| Bed and breakfast'!BA18</f>
        <v>10500</v>
      </c>
    </row>
    <row r="19" spans="1:53" ht="10.7" customHeight="1" x14ac:dyDescent="0.2">
      <c r="A19" s="2" t="s">
        <v>92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row>
    <row r="20" spans="1:53" ht="10.7" customHeight="1" x14ac:dyDescent="0.2">
      <c r="A20" s="3">
        <v>1</v>
      </c>
      <c r="B20" s="119">
        <f>'C завтраками| Bed and breakfast'!B20</f>
        <v>12350</v>
      </c>
      <c r="C20" s="119">
        <f>'C завтраками| Bed and breakfast'!C20</f>
        <v>11550</v>
      </c>
      <c r="D20" s="119">
        <f>'C завтраками| Bed and breakfast'!D20</f>
        <v>11250</v>
      </c>
      <c r="E20" s="119">
        <f>'C завтраками| Bed and breakfast'!E20</f>
        <v>10750</v>
      </c>
      <c r="F20" s="119">
        <f>'C завтраками| Bed and breakfast'!F20</f>
        <v>13150</v>
      </c>
      <c r="G20" s="119">
        <f>'C завтраками| Bed and breakfast'!G20</f>
        <v>13950</v>
      </c>
      <c r="H20" s="119">
        <f>'C завтраками| Bed and breakfast'!H20</f>
        <v>12350</v>
      </c>
      <c r="I20" s="119">
        <f>'C завтраками| Bed and breakfast'!I20</f>
        <v>13150</v>
      </c>
      <c r="J20" s="119">
        <f>'C завтраками| Bed and breakfast'!J20</f>
        <v>11550</v>
      </c>
      <c r="K20" s="119">
        <f>'C завтраками| Bed and breakfast'!K20</f>
        <v>12350</v>
      </c>
      <c r="L20" s="119">
        <f>'C завтраками| Bed and breakfast'!L20</f>
        <v>13150</v>
      </c>
      <c r="M20" s="119">
        <f>'C завтраками| Bed and breakfast'!M20</f>
        <v>12350</v>
      </c>
      <c r="N20" s="119">
        <f>'C завтраками| Bed and breakfast'!N20</f>
        <v>10750</v>
      </c>
      <c r="O20" s="119">
        <f>'C завтраками| Bed and breakfast'!O20</f>
        <v>11150</v>
      </c>
      <c r="P20" s="119">
        <f>'C завтраками| Bed and breakfast'!P20</f>
        <v>10750</v>
      </c>
      <c r="Q20" s="119">
        <f>'C завтраками| Bed and breakfast'!Q20</f>
        <v>11150</v>
      </c>
      <c r="R20" s="119">
        <f>'C завтраками| Bed and breakfast'!R20</f>
        <v>10750</v>
      </c>
      <c r="S20" s="119">
        <f>'C завтраками| Bed and breakfast'!S20</f>
        <v>11150</v>
      </c>
      <c r="T20" s="119">
        <f>'C завтраками| Bed and breakfast'!T20</f>
        <v>13150</v>
      </c>
      <c r="U20" s="119">
        <f>'C завтраками| Bed and breakfast'!U20</f>
        <v>13150</v>
      </c>
      <c r="V20" s="119">
        <f>'C завтраками| Bed and breakfast'!V20</f>
        <v>13150</v>
      </c>
      <c r="W20" s="119">
        <f>'C завтраками| Bed and breakfast'!W20</f>
        <v>13150</v>
      </c>
      <c r="X20" s="119">
        <f>'C завтраками| Bed and breakfast'!X20</f>
        <v>11550</v>
      </c>
      <c r="Y20" s="119">
        <f>'C завтраками| Bed and breakfast'!Y20</f>
        <v>12350</v>
      </c>
      <c r="Z20" s="119">
        <f>'C завтраками| Bed and breakfast'!Z20</f>
        <v>11550</v>
      </c>
      <c r="AA20" s="119">
        <f>'C завтраками| Bed and breakfast'!AA20</f>
        <v>13950</v>
      </c>
      <c r="AB20" s="119">
        <f>'C завтраками| Bed and breakfast'!AB20</f>
        <v>13950</v>
      </c>
      <c r="AC20" s="119">
        <f>'C завтраками| Bed and breakfast'!AC20</f>
        <v>11650</v>
      </c>
      <c r="AD20" s="119">
        <f>'C завтраками| Bed and breakfast'!AD20</f>
        <v>11850</v>
      </c>
      <c r="AE20" s="119">
        <f>'C завтраками| Bed and breakfast'!AE20</f>
        <v>12250</v>
      </c>
      <c r="AF20" s="119">
        <f>'C завтраками| Bed and breakfast'!AF20</f>
        <v>11850</v>
      </c>
      <c r="AG20" s="119">
        <f>'C завтраками| Bed and breakfast'!AG20</f>
        <v>12450</v>
      </c>
      <c r="AH20" s="119">
        <f>'C завтраками| Bed and breakfast'!AH20</f>
        <v>13150</v>
      </c>
      <c r="AI20" s="119">
        <f>'C завтраками| Bed and breakfast'!AI20</f>
        <v>13150</v>
      </c>
      <c r="AJ20" s="119">
        <f>'C завтраками| Bed and breakfast'!AJ20</f>
        <v>12650</v>
      </c>
      <c r="AK20" s="119">
        <f>'C завтраками| Bed and breakfast'!AK20</f>
        <v>12250</v>
      </c>
      <c r="AL20" s="119">
        <f>'C завтраками| Bed and breakfast'!AL20</f>
        <v>13150</v>
      </c>
      <c r="AM20" s="119">
        <f>'C завтраками| Bed and breakfast'!AM20</f>
        <v>12250</v>
      </c>
      <c r="AN20" s="119">
        <f>'C завтраками| Bed and breakfast'!AN20</f>
        <v>12650</v>
      </c>
      <c r="AO20" s="119">
        <f>'C завтраками| Bed and breakfast'!AO20</f>
        <v>12250</v>
      </c>
      <c r="AP20" s="119">
        <f>'C завтраками| Bed and breakfast'!AP20</f>
        <v>13150</v>
      </c>
      <c r="AQ20" s="119">
        <f>'C завтраками| Bed and breakfast'!AQ20</f>
        <v>12450</v>
      </c>
      <c r="AR20" s="119">
        <f>'C завтраками| Bed and breakfast'!AR20</f>
        <v>12250</v>
      </c>
      <c r="AS20" s="119">
        <f>'C завтраками| Bed and breakfast'!AS20</f>
        <v>12650</v>
      </c>
      <c r="AT20" s="119">
        <f>'C завтраками| Bed and breakfast'!AT20</f>
        <v>11850</v>
      </c>
      <c r="AU20" s="119">
        <f>'C завтраками| Bed and breakfast'!AU20</f>
        <v>11850</v>
      </c>
      <c r="AV20" s="119">
        <f>'C завтраками| Bed and breakfast'!AV20</f>
        <v>11450</v>
      </c>
      <c r="AW20" s="119">
        <f>'C завтраками| Bed and breakfast'!AW20</f>
        <v>10750</v>
      </c>
      <c r="AX20" s="119">
        <f>'C завтраками| Bed and breakfast'!AX20</f>
        <v>11250</v>
      </c>
      <c r="AY20" s="119">
        <f>'C завтраками| Bed and breakfast'!AY20</f>
        <v>10750</v>
      </c>
      <c r="AZ20" s="119">
        <f>'C завтраками| Bed and breakfast'!AZ20</f>
        <v>11250</v>
      </c>
      <c r="BA20" s="119">
        <f>'C завтраками| Bed and breakfast'!BA20</f>
        <v>10750</v>
      </c>
    </row>
    <row r="21" spans="1:53" ht="10.7" customHeight="1" x14ac:dyDescent="0.2">
      <c r="A21" s="3">
        <v>2</v>
      </c>
      <c r="B21" s="119">
        <f>'C завтраками| Bed and breakfast'!B21</f>
        <v>13600</v>
      </c>
      <c r="C21" s="119">
        <f>'C завтраками| Bed and breakfast'!C21</f>
        <v>12800</v>
      </c>
      <c r="D21" s="119">
        <f>'C завтраками| Bed and breakfast'!D21</f>
        <v>12500</v>
      </c>
      <c r="E21" s="119">
        <f>'C завтраками| Bed and breakfast'!E21</f>
        <v>12000</v>
      </c>
      <c r="F21" s="119">
        <f>'C завтраками| Bed and breakfast'!F21</f>
        <v>14400</v>
      </c>
      <c r="G21" s="119">
        <f>'C завтраками| Bed and breakfast'!G21</f>
        <v>15200</v>
      </c>
      <c r="H21" s="119">
        <f>'C завтраками| Bed and breakfast'!H21</f>
        <v>13600</v>
      </c>
      <c r="I21" s="119">
        <f>'C завтраками| Bed and breakfast'!I21</f>
        <v>14400</v>
      </c>
      <c r="J21" s="119">
        <f>'C завтраками| Bed and breakfast'!J21</f>
        <v>12800</v>
      </c>
      <c r="K21" s="119">
        <f>'C завтраками| Bed and breakfast'!K21</f>
        <v>13600</v>
      </c>
      <c r="L21" s="119">
        <f>'C завтраками| Bed and breakfast'!L21</f>
        <v>14400</v>
      </c>
      <c r="M21" s="119">
        <f>'C завтраками| Bed and breakfast'!M21</f>
        <v>13600</v>
      </c>
      <c r="N21" s="119">
        <f>'C завтраками| Bed and breakfast'!N21</f>
        <v>12000</v>
      </c>
      <c r="O21" s="119">
        <f>'C завтраками| Bed and breakfast'!O21</f>
        <v>12400</v>
      </c>
      <c r="P21" s="119">
        <f>'C завтраками| Bed and breakfast'!P21</f>
        <v>12000</v>
      </c>
      <c r="Q21" s="119">
        <f>'C завтраками| Bed and breakfast'!Q21</f>
        <v>12400</v>
      </c>
      <c r="R21" s="119">
        <f>'C завтраками| Bed and breakfast'!R21</f>
        <v>12000</v>
      </c>
      <c r="S21" s="119">
        <f>'C завтраками| Bed and breakfast'!S21</f>
        <v>12400</v>
      </c>
      <c r="T21" s="119">
        <f>'C завтраками| Bed and breakfast'!T21</f>
        <v>14400</v>
      </c>
      <c r="U21" s="119">
        <f>'C завтраками| Bed and breakfast'!U21</f>
        <v>14400</v>
      </c>
      <c r="V21" s="119">
        <f>'C завтраками| Bed and breakfast'!V21</f>
        <v>14400</v>
      </c>
      <c r="W21" s="119">
        <f>'C завтраками| Bed and breakfast'!W21</f>
        <v>14400</v>
      </c>
      <c r="X21" s="119">
        <f>'C завтраками| Bed and breakfast'!X21</f>
        <v>12800</v>
      </c>
      <c r="Y21" s="119">
        <f>'C завтраками| Bed and breakfast'!Y21</f>
        <v>13600</v>
      </c>
      <c r="Z21" s="119">
        <f>'C завтраками| Bed and breakfast'!Z21</f>
        <v>12800</v>
      </c>
      <c r="AA21" s="119">
        <f>'C завтраками| Bed and breakfast'!AA21</f>
        <v>15200</v>
      </c>
      <c r="AB21" s="119">
        <f>'C завтраками| Bed and breakfast'!AB21</f>
        <v>15200</v>
      </c>
      <c r="AC21" s="119">
        <f>'C завтраками| Bed and breakfast'!AC21</f>
        <v>12900</v>
      </c>
      <c r="AD21" s="119">
        <f>'C завтраками| Bed and breakfast'!AD21</f>
        <v>13100</v>
      </c>
      <c r="AE21" s="119">
        <f>'C завтраками| Bed and breakfast'!AE21</f>
        <v>13500</v>
      </c>
      <c r="AF21" s="119">
        <f>'C завтраками| Bed and breakfast'!AF21</f>
        <v>13100</v>
      </c>
      <c r="AG21" s="119">
        <f>'C завтраками| Bed and breakfast'!AG21</f>
        <v>13700</v>
      </c>
      <c r="AH21" s="119">
        <f>'C завтраками| Bed and breakfast'!AH21</f>
        <v>14400</v>
      </c>
      <c r="AI21" s="119">
        <f>'C завтраками| Bed and breakfast'!AI21</f>
        <v>14400</v>
      </c>
      <c r="AJ21" s="119">
        <f>'C завтраками| Bed and breakfast'!AJ21</f>
        <v>13900</v>
      </c>
      <c r="AK21" s="119">
        <f>'C завтраками| Bed and breakfast'!AK21</f>
        <v>13500</v>
      </c>
      <c r="AL21" s="119">
        <f>'C завтраками| Bed and breakfast'!AL21</f>
        <v>14400</v>
      </c>
      <c r="AM21" s="119">
        <f>'C завтраками| Bed and breakfast'!AM21</f>
        <v>13500</v>
      </c>
      <c r="AN21" s="119">
        <f>'C завтраками| Bed and breakfast'!AN21</f>
        <v>13900</v>
      </c>
      <c r="AO21" s="119">
        <f>'C завтраками| Bed and breakfast'!AO21</f>
        <v>13500</v>
      </c>
      <c r="AP21" s="119">
        <f>'C завтраками| Bed and breakfast'!AP21</f>
        <v>14400</v>
      </c>
      <c r="AQ21" s="119">
        <f>'C завтраками| Bed and breakfast'!AQ21</f>
        <v>13700</v>
      </c>
      <c r="AR21" s="119">
        <f>'C завтраками| Bed and breakfast'!AR21</f>
        <v>13500</v>
      </c>
      <c r="AS21" s="119">
        <f>'C завтраками| Bed and breakfast'!AS21</f>
        <v>13900</v>
      </c>
      <c r="AT21" s="119">
        <f>'C завтраками| Bed and breakfast'!AT21</f>
        <v>13100</v>
      </c>
      <c r="AU21" s="119">
        <f>'C завтраками| Bed and breakfast'!AU21</f>
        <v>13100</v>
      </c>
      <c r="AV21" s="119">
        <f>'C завтраками| Bed and breakfast'!AV21</f>
        <v>12700</v>
      </c>
      <c r="AW21" s="119">
        <f>'C завтраками| Bed and breakfast'!AW21</f>
        <v>12000</v>
      </c>
      <c r="AX21" s="119">
        <f>'C завтраками| Bed and breakfast'!AX21</f>
        <v>12500</v>
      </c>
      <c r="AY21" s="119">
        <f>'C завтраками| Bed and breakfast'!AY21</f>
        <v>12000</v>
      </c>
      <c r="AZ21" s="119">
        <f>'C завтраками| Bed and breakfast'!AZ21</f>
        <v>12500</v>
      </c>
      <c r="BA21" s="119">
        <f>'C завтраками| Bed and breakfast'!BA21</f>
        <v>12000</v>
      </c>
    </row>
    <row r="22" spans="1:53" x14ac:dyDescent="0.2">
      <c r="A22" s="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row>
    <row r="23" spans="1:53" ht="37.15" customHeight="1" x14ac:dyDescent="0.2">
      <c r="A23" s="95" t="s">
        <v>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row>
    <row r="24" spans="1:53" s="28" customFormat="1" ht="25.5" customHeight="1" x14ac:dyDescent="0.2">
      <c r="A24" s="27" t="s">
        <v>0</v>
      </c>
      <c r="B24" s="129">
        <f t="shared" ref="B24:BA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c r="T24" s="129">
        <f t="shared" si="0"/>
        <v>45443</v>
      </c>
      <c r="U24" s="129">
        <f t="shared" si="0"/>
        <v>45444</v>
      </c>
      <c r="V24" s="129">
        <f t="shared" si="0"/>
        <v>45445</v>
      </c>
      <c r="W24" s="129">
        <f t="shared" si="0"/>
        <v>45453</v>
      </c>
      <c r="X24" s="129">
        <f t="shared" si="0"/>
        <v>45454</v>
      </c>
      <c r="Y24" s="129">
        <f t="shared" si="0"/>
        <v>45460</v>
      </c>
      <c r="Z24" s="129">
        <f t="shared" si="0"/>
        <v>45466</v>
      </c>
      <c r="AA24" s="129">
        <f t="shared" si="0"/>
        <v>45471</v>
      </c>
      <c r="AB24" s="129">
        <f t="shared" si="0"/>
        <v>45474</v>
      </c>
      <c r="AC24" s="129">
        <f t="shared" si="0"/>
        <v>45487</v>
      </c>
      <c r="AD24" s="129">
        <f t="shared" si="0"/>
        <v>45491</v>
      </c>
      <c r="AE24" s="129">
        <f t="shared" si="0"/>
        <v>45492</v>
      </c>
      <c r="AF24" s="129">
        <f t="shared" si="0"/>
        <v>45494</v>
      </c>
      <c r="AG24" s="129">
        <f t="shared" si="0"/>
        <v>45499</v>
      </c>
      <c r="AH24" s="129">
        <f t="shared" si="0"/>
        <v>45501</v>
      </c>
      <c r="AI24" s="129">
        <f t="shared" si="0"/>
        <v>45505</v>
      </c>
      <c r="AJ24" s="129">
        <f t="shared" si="0"/>
        <v>45506</v>
      </c>
      <c r="AK24" s="129">
        <f t="shared" si="0"/>
        <v>45508</v>
      </c>
      <c r="AL24" s="129">
        <f t="shared" si="0"/>
        <v>45513</v>
      </c>
      <c r="AM24" s="129">
        <f t="shared" si="0"/>
        <v>45515</v>
      </c>
      <c r="AN24" s="129">
        <f t="shared" si="0"/>
        <v>45520</v>
      </c>
      <c r="AO24" s="129">
        <f t="shared" si="0"/>
        <v>45522</v>
      </c>
      <c r="AP24" s="129">
        <f t="shared" si="0"/>
        <v>45523</v>
      </c>
      <c r="AQ24" s="129">
        <f t="shared" si="0"/>
        <v>45525</v>
      </c>
      <c r="AR24" s="129">
        <f t="shared" si="0"/>
        <v>45526</v>
      </c>
      <c r="AS24" s="129">
        <f t="shared" si="0"/>
        <v>45527</v>
      </c>
      <c r="AT24" s="129">
        <f t="shared" si="0"/>
        <v>45529</v>
      </c>
      <c r="AU24" s="129">
        <f t="shared" si="0"/>
        <v>45534</v>
      </c>
      <c r="AV24" s="129">
        <f t="shared" si="0"/>
        <v>45536</v>
      </c>
      <c r="AW24" s="129">
        <f t="shared" si="0"/>
        <v>45551</v>
      </c>
      <c r="AX24" s="129">
        <f t="shared" si="0"/>
        <v>45556</v>
      </c>
      <c r="AY24" s="129">
        <f t="shared" si="0"/>
        <v>45558</v>
      </c>
      <c r="AZ24" s="129">
        <f t="shared" si="0"/>
        <v>45562</v>
      </c>
      <c r="BA24" s="129">
        <f t="shared" si="0"/>
        <v>45564</v>
      </c>
    </row>
    <row r="25" spans="1:53" s="28" customFormat="1" ht="25.5" customHeight="1" x14ac:dyDescent="0.2">
      <c r="A25" s="34"/>
      <c r="B25" s="129">
        <f t="shared" ref="B25:BA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45491</v>
      </c>
      <c r="AE25" s="129">
        <f t="shared" si="1"/>
        <v>45493</v>
      </c>
      <c r="AF25" s="129">
        <f t="shared" si="1"/>
        <v>45498</v>
      </c>
      <c r="AG25" s="129">
        <f t="shared" si="1"/>
        <v>45500</v>
      </c>
      <c r="AH25" s="129">
        <f t="shared" si="1"/>
        <v>45504</v>
      </c>
      <c r="AI25" s="129">
        <f t="shared" si="1"/>
        <v>45505</v>
      </c>
      <c r="AJ25" s="129">
        <f t="shared" si="1"/>
        <v>45507</v>
      </c>
      <c r="AK25" s="129">
        <f t="shared" si="1"/>
        <v>45512</v>
      </c>
      <c r="AL25" s="129">
        <f t="shared" si="1"/>
        <v>45514</v>
      </c>
      <c r="AM25" s="129">
        <f t="shared" si="1"/>
        <v>45519</v>
      </c>
      <c r="AN25" s="129">
        <f t="shared" si="1"/>
        <v>45521</v>
      </c>
      <c r="AO25" s="129">
        <f t="shared" si="1"/>
        <v>45522</v>
      </c>
      <c r="AP25" s="129">
        <f t="shared" si="1"/>
        <v>45524</v>
      </c>
      <c r="AQ25" s="129">
        <f t="shared" si="1"/>
        <v>45525</v>
      </c>
      <c r="AR25" s="129">
        <f t="shared" si="1"/>
        <v>45526</v>
      </c>
      <c r="AS25" s="129">
        <f t="shared" si="1"/>
        <v>45528</v>
      </c>
      <c r="AT25" s="129">
        <f t="shared" si="1"/>
        <v>45533</v>
      </c>
      <c r="AU25" s="129">
        <f t="shared" si="1"/>
        <v>45535</v>
      </c>
      <c r="AV25" s="129">
        <f t="shared" si="1"/>
        <v>45550</v>
      </c>
      <c r="AW25" s="129">
        <f t="shared" si="1"/>
        <v>45555</v>
      </c>
      <c r="AX25" s="129">
        <f t="shared" si="1"/>
        <v>45557</v>
      </c>
      <c r="AY25" s="129">
        <f t="shared" si="1"/>
        <v>45561</v>
      </c>
      <c r="AZ25" s="129">
        <f t="shared" si="1"/>
        <v>45563</v>
      </c>
      <c r="BA25" s="129">
        <f t="shared" si="1"/>
        <v>45565</v>
      </c>
    </row>
    <row r="26" spans="1:53" s="13" customFormat="1" ht="10.7" customHeight="1" x14ac:dyDescent="0.2">
      <c r="A26" s="11" t="s">
        <v>11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row>
    <row r="27" spans="1:53" ht="10.7" customHeight="1" x14ac:dyDescent="0.2">
      <c r="A27" s="3">
        <v>1</v>
      </c>
      <c r="B27" s="119">
        <f t="shared" ref="B27:BA27" si="2">ROUND(B8*0.8,)+35</f>
        <v>5915</v>
      </c>
      <c r="C27" s="119">
        <f t="shared" si="2"/>
        <v>5275</v>
      </c>
      <c r="D27" s="119">
        <f t="shared" si="2"/>
        <v>5035</v>
      </c>
      <c r="E27" s="119">
        <f t="shared" si="2"/>
        <v>4635</v>
      </c>
      <c r="F27" s="119">
        <f t="shared" si="2"/>
        <v>6555</v>
      </c>
      <c r="G27" s="119">
        <f t="shared" si="2"/>
        <v>7195</v>
      </c>
      <c r="H27" s="119">
        <f t="shared" si="2"/>
        <v>5915</v>
      </c>
      <c r="I27" s="119">
        <f t="shared" si="2"/>
        <v>6555</v>
      </c>
      <c r="J27" s="119">
        <f t="shared" si="2"/>
        <v>5275</v>
      </c>
      <c r="K27" s="119">
        <f t="shared" si="2"/>
        <v>5915</v>
      </c>
      <c r="L27" s="119">
        <f t="shared" si="2"/>
        <v>6555</v>
      </c>
      <c r="M27" s="119">
        <f t="shared" si="2"/>
        <v>5915</v>
      </c>
      <c r="N27" s="119">
        <f t="shared" si="2"/>
        <v>4635</v>
      </c>
      <c r="O27" s="119">
        <f t="shared" si="2"/>
        <v>4955</v>
      </c>
      <c r="P27" s="119">
        <f t="shared" si="2"/>
        <v>4635</v>
      </c>
      <c r="Q27" s="119">
        <f t="shared" si="2"/>
        <v>4955</v>
      </c>
      <c r="R27" s="119">
        <f t="shared" si="2"/>
        <v>4635</v>
      </c>
      <c r="S27" s="119">
        <f t="shared" si="2"/>
        <v>4955</v>
      </c>
      <c r="T27" s="119">
        <f t="shared" si="2"/>
        <v>6555</v>
      </c>
      <c r="U27" s="119">
        <f t="shared" si="2"/>
        <v>6555</v>
      </c>
      <c r="V27" s="119">
        <f t="shared" si="2"/>
        <v>6555</v>
      </c>
      <c r="W27" s="119">
        <f t="shared" si="2"/>
        <v>6555</v>
      </c>
      <c r="X27" s="119">
        <f t="shared" si="2"/>
        <v>5275</v>
      </c>
      <c r="Y27" s="119">
        <f t="shared" si="2"/>
        <v>5915</v>
      </c>
      <c r="Z27" s="119">
        <f t="shared" si="2"/>
        <v>5275</v>
      </c>
      <c r="AA27" s="119">
        <f t="shared" si="2"/>
        <v>7195</v>
      </c>
      <c r="AB27" s="119">
        <f t="shared" si="2"/>
        <v>7195</v>
      </c>
      <c r="AC27" s="119">
        <f t="shared" si="2"/>
        <v>5355</v>
      </c>
      <c r="AD27" s="119">
        <f t="shared" si="2"/>
        <v>5515</v>
      </c>
      <c r="AE27" s="119">
        <f t="shared" si="2"/>
        <v>5835</v>
      </c>
      <c r="AF27" s="119">
        <f t="shared" si="2"/>
        <v>5515</v>
      </c>
      <c r="AG27" s="119">
        <f t="shared" si="2"/>
        <v>5995</v>
      </c>
      <c r="AH27" s="119">
        <f t="shared" si="2"/>
        <v>6555</v>
      </c>
      <c r="AI27" s="119">
        <f t="shared" si="2"/>
        <v>6555</v>
      </c>
      <c r="AJ27" s="119">
        <f t="shared" si="2"/>
        <v>6155</v>
      </c>
      <c r="AK27" s="119">
        <f t="shared" si="2"/>
        <v>5835</v>
      </c>
      <c r="AL27" s="119">
        <f t="shared" si="2"/>
        <v>6555</v>
      </c>
      <c r="AM27" s="119">
        <f t="shared" si="2"/>
        <v>5835</v>
      </c>
      <c r="AN27" s="119">
        <f t="shared" si="2"/>
        <v>6155</v>
      </c>
      <c r="AO27" s="119">
        <f t="shared" si="2"/>
        <v>5835</v>
      </c>
      <c r="AP27" s="119">
        <f t="shared" si="2"/>
        <v>6555</v>
      </c>
      <c r="AQ27" s="119">
        <f t="shared" si="2"/>
        <v>5995</v>
      </c>
      <c r="AR27" s="119">
        <f t="shared" si="2"/>
        <v>5835</v>
      </c>
      <c r="AS27" s="119">
        <f t="shared" si="2"/>
        <v>6155</v>
      </c>
      <c r="AT27" s="119">
        <f t="shared" si="2"/>
        <v>5515</v>
      </c>
      <c r="AU27" s="119">
        <f t="shared" si="2"/>
        <v>5515</v>
      </c>
      <c r="AV27" s="119">
        <f t="shared" si="2"/>
        <v>5195</v>
      </c>
      <c r="AW27" s="119">
        <f t="shared" si="2"/>
        <v>4635</v>
      </c>
      <c r="AX27" s="119">
        <f t="shared" si="2"/>
        <v>5035</v>
      </c>
      <c r="AY27" s="119">
        <f t="shared" si="2"/>
        <v>4635</v>
      </c>
      <c r="AZ27" s="119">
        <f t="shared" si="2"/>
        <v>5035</v>
      </c>
      <c r="BA27" s="119">
        <f t="shared" si="2"/>
        <v>4635</v>
      </c>
    </row>
    <row r="28" spans="1:53" ht="10.7" customHeight="1" x14ac:dyDescent="0.2">
      <c r="A28" s="3">
        <v>2</v>
      </c>
      <c r="B28" s="119">
        <f t="shared" ref="B28:BA28" si="3">ROUND(B9*0.8,)+35</f>
        <v>6915</v>
      </c>
      <c r="C28" s="119">
        <f t="shared" si="3"/>
        <v>6275</v>
      </c>
      <c r="D28" s="119">
        <f t="shared" si="3"/>
        <v>6035</v>
      </c>
      <c r="E28" s="119">
        <f t="shared" si="3"/>
        <v>5635</v>
      </c>
      <c r="F28" s="119">
        <f t="shared" si="3"/>
        <v>7555</v>
      </c>
      <c r="G28" s="119">
        <f t="shared" si="3"/>
        <v>8195</v>
      </c>
      <c r="H28" s="119">
        <f t="shared" si="3"/>
        <v>6915</v>
      </c>
      <c r="I28" s="119">
        <f t="shared" si="3"/>
        <v>7555</v>
      </c>
      <c r="J28" s="119">
        <f t="shared" si="3"/>
        <v>6275</v>
      </c>
      <c r="K28" s="119">
        <f t="shared" si="3"/>
        <v>6915</v>
      </c>
      <c r="L28" s="119">
        <f t="shared" si="3"/>
        <v>7555</v>
      </c>
      <c r="M28" s="119">
        <f t="shared" si="3"/>
        <v>6915</v>
      </c>
      <c r="N28" s="119">
        <f t="shared" si="3"/>
        <v>5635</v>
      </c>
      <c r="O28" s="119">
        <f t="shared" si="3"/>
        <v>5955</v>
      </c>
      <c r="P28" s="119">
        <f t="shared" si="3"/>
        <v>5635</v>
      </c>
      <c r="Q28" s="119">
        <f t="shared" si="3"/>
        <v>5955</v>
      </c>
      <c r="R28" s="119">
        <f t="shared" si="3"/>
        <v>5635</v>
      </c>
      <c r="S28" s="119">
        <f t="shared" si="3"/>
        <v>5955</v>
      </c>
      <c r="T28" s="119">
        <f t="shared" si="3"/>
        <v>7555</v>
      </c>
      <c r="U28" s="119">
        <f t="shared" si="3"/>
        <v>7555</v>
      </c>
      <c r="V28" s="119">
        <f t="shared" si="3"/>
        <v>7555</v>
      </c>
      <c r="W28" s="119">
        <f t="shared" si="3"/>
        <v>7555</v>
      </c>
      <c r="X28" s="119">
        <f t="shared" si="3"/>
        <v>6275</v>
      </c>
      <c r="Y28" s="119">
        <f t="shared" si="3"/>
        <v>6915</v>
      </c>
      <c r="Z28" s="119">
        <f t="shared" si="3"/>
        <v>6275</v>
      </c>
      <c r="AA28" s="119">
        <f t="shared" si="3"/>
        <v>8195</v>
      </c>
      <c r="AB28" s="119">
        <f t="shared" si="3"/>
        <v>8195</v>
      </c>
      <c r="AC28" s="119">
        <f t="shared" si="3"/>
        <v>6355</v>
      </c>
      <c r="AD28" s="119">
        <f t="shared" si="3"/>
        <v>6515</v>
      </c>
      <c r="AE28" s="119">
        <f t="shared" si="3"/>
        <v>6835</v>
      </c>
      <c r="AF28" s="119">
        <f t="shared" si="3"/>
        <v>6515</v>
      </c>
      <c r="AG28" s="119">
        <f t="shared" si="3"/>
        <v>6995</v>
      </c>
      <c r="AH28" s="119">
        <f t="shared" si="3"/>
        <v>7555</v>
      </c>
      <c r="AI28" s="119">
        <f t="shared" si="3"/>
        <v>7555</v>
      </c>
      <c r="AJ28" s="119">
        <f t="shared" si="3"/>
        <v>7155</v>
      </c>
      <c r="AK28" s="119">
        <f t="shared" si="3"/>
        <v>6835</v>
      </c>
      <c r="AL28" s="119">
        <f t="shared" si="3"/>
        <v>7555</v>
      </c>
      <c r="AM28" s="119">
        <f t="shared" si="3"/>
        <v>6835</v>
      </c>
      <c r="AN28" s="119">
        <f t="shared" si="3"/>
        <v>7155</v>
      </c>
      <c r="AO28" s="119">
        <f t="shared" si="3"/>
        <v>6835</v>
      </c>
      <c r="AP28" s="119">
        <f t="shared" si="3"/>
        <v>7555</v>
      </c>
      <c r="AQ28" s="119">
        <f t="shared" si="3"/>
        <v>6995</v>
      </c>
      <c r="AR28" s="119">
        <f t="shared" si="3"/>
        <v>6835</v>
      </c>
      <c r="AS28" s="119">
        <f t="shared" si="3"/>
        <v>7155</v>
      </c>
      <c r="AT28" s="119">
        <f t="shared" si="3"/>
        <v>6515</v>
      </c>
      <c r="AU28" s="119">
        <f t="shared" si="3"/>
        <v>6515</v>
      </c>
      <c r="AV28" s="119">
        <f t="shared" si="3"/>
        <v>6195</v>
      </c>
      <c r="AW28" s="119">
        <f t="shared" si="3"/>
        <v>5635</v>
      </c>
      <c r="AX28" s="119">
        <f t="shared" si="3"/>
        <v>6035</v>
      </c>
      <c r="AY28" s="119">
        <f t="shared" si="3"/>
        <v>5635</v>
      </c>
      <c r="AZ28" s="119">
        <f t="shared" si="3"/>
        <v>6035</v>
      </c>
      <c r="BA28" s="119">
        <f t="shared" si="3"/>
        <v>5635</v>
      </c>
    </row>
    <row r="29" spans="1:53" ht="10.7" customHeight="1" x14ac:dyDescent="0.2">
      <c r="A29" s="120" t="s">
        <v>107</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row>
    <row r="30" spans="1:53" ht="10.7" customHeight="1" x14ac:dyDescent="0.2">
      <c r="A30" s="3">
        <v>1</v>
      </c>
      <c r="B30" s="119">
        <f t="shared" ref="B30:BA30" si="4">ROUND(B11*0.8,)+35</f>
        <v>6715</v>
      </c>
      <c r="C30" s="119">
        <f t="shared" si="4"/>
        <v>6075</v>
      </c>
      <c r="D30" s="119">
        <f t="shared" si="4"/>
        <v>5835</v>
      </c>
      <c r="E30" s="119">
        <f t="shared" si="4"/>
        <v>5435</v>
      </c>
      <c r="F30" s="119">
        <f t="shared" si="4"/>
        <v>7355</v>
      </c>
      <c r="G30" s="119">
        <f t="shared" si="4"/>
        <v>7995</v>
      </c>
      <c r="H30" s="119">
        <f t="shared" si="4"/>
        <v>6715</v>
      </c>
      <c r="I30" s="119">
        <f t="shared" si="4"/>
        <v>7355</v>
      </c>
      <c r="J30" s="119">
        <f t="shared" si="4"/>
        <v>6075</v>
      </c>
      <c r="K30" s="119">
        <f t="shared" si="4"/>
        <v>6715</v>
      </c>
      <c r="L30" s="119">
        <f t="shared" si="4"/>
        <v>7355</v>
      </c>
      <c r="M30" s="119">
        <f t="shared" si="4"/>
        <v>6715</v>
      </c>
      <c r="N30" s="119">
        <f t="shared" si="4"/>
        <v>5435</v>
      </c>
      <c r="O30" s="119">
        <f t="shared" si="4"/>
        <v>5755</v>
      </c>
      <c r="P30" s="119">
        <f t="shared" si="4"/>
        <v>5435</v>
      </c>
      <c r="Q30" s="119">
        <f t="shared" si="4"/>
        <v>5755</v>
      </c>
      <c r="R30" s="119">
        <f t="shared" si="4"/>
        <v>5435</v>
      </c>
      <c r="S30" s="119">
        <f t="shared" si="4"/>
        <v>5755</v>
      </c>
      <c r="T30" s="119">
        <f t="shared" si="4"/>
        <v>7355</v>
      </c>
      <c r="U30" s="119">
        <f t="shared" si="4"/>
        <v>7355</v>
      </c>
      <c r="V30" s="119">
        <f t="shared" si="4"/>
        <v>7355</v>
      </c>
      <c r="W30" s="119">
        <f t="shared" si="4"/>
        <v>7355</v>
      </c>
      <c r="X30" s="119">
        <f t="shared" si="4"/>
        <v>6075</v>
      </c>
      <c r="Y30" s="119">
        <f t="shared" si="4"/>
        <v>6715</v>
      </c>
      <c r="Z30" s="119">
        <f t="shared" si="4"/>
        <v>6075</v>
      </c>
      <c r="AA30" s="119">
        <f t="shared" si="4"/>
        <v>7995</v>
      </c>
      <c r="AB30" s="119">
        <f t="shared" si="4"/>
        <v>7995</v>
      </c>
      <c r="AC30" s="119">
        <f t="shared" si="4"/>
        <v>6155</v>
      </c>
      <c r="AD30" s="119">
        <f t="shared" si="4"/>
        <v>6315</v>
      </c>
      <c r="AE30" s="119">
        <f t="shared" si="4"/>
        <v>6635</v>
      </c>
      <c r="AF30" s="119">
        <f t="shared" si="4"/>
        <v>6315</v>
      </c>
      <c r="AG30" s="119">
        <f t="shared" si="4"/>
        <v>6795</v>
      </c>
      <c r="AH30" s="119">
        <f t="shared" si="4"/>
        <v>7355</v>
      </c>
      <c r="AI30" s="119">
        <f t="shared" si="4"/>
        <v>7355</v>
      </c>
      <c r="AJ30" s="119">
        <f t="shared" si="4"/>
        <v>6955</v>
      </c>
      <c r="AK30" s="119">
        <f t="shared" si="4"/>
        <v>6635</v>
      </c>
      <c r="AL30" s="119">
        <f t="shared" si="4"/>
        <v>7355</v>
      </c>
      <c r="AM30" s="119">
        <f t="shared" si="4"/>
        <v>6635</v>
      </c>
      <c r="AN30" s="119">
        <f t="shared" si="4"/>
        <v>6955</v>
      </c>
      <c r="AO30" s="119">
        <f t="shared" si="4"/>
        <v>6635</v>
      </c>
      <c r="AP30" s="119">
        <f t="shared" si="4"/>
        <v>7355</v>
      </c>
      <c r="AQ30" s="119">
        <f t="shared" si="4"/>
        <v>6795</v>
      </c>
      <c r="AR30" s="119">
        <f t="shared" si="4"/>
        <v>6635</v>
      </c>
      <c r="AS30" s="119">
        <f t="shared" si="4"/>
        <v>6955</v>
      </c>
      <c r="AT30" s="119">
        <f t="shared" si="4"/>
        <v>6315</v>
      </c>
      <c r="AU30" s="119">
        <f t="shared" si="4"/>
        <v>6315</v>
      </c>
      <c r="AV30" s="119">
        <f t="shared" si="4"/>
        <v>5995</v>
      </c>
      <c r="AW30" s="119">
        <f t="shared" si="4"/>
        <v>5435</v>
      </c>
      <c r="AX30" s="119">
        <f t="shared" si="4"/>
        <v>5835</v>
      </c>
      <c r="AY30" s="119">
        <f t="shared" si="4"/>
        <v>5435</v>
      </c>
      <c r="AZ30" s="119">
        <f t="shared" si="4"/>
        <v>5835</v>
      </c>
      <c r="BA30" s="119">
        <f t="shared" si="4"/>
        <v>5435</v>
      </c>
    </row>
    <row r="31" spans="1:53" ht="10.7" customHeight="1" x14ac:dyDescent="0.2">
      <c r="A31" s="3">
        <v>2</v>
      </c>
      <c r="B31" s="119">
        <f t="shared" ref="B31:BA31" si="5">ROUND(B12*0.8,)+35</f>
        <v>7715</v>
      </c>
      <c r="C31" s="119">
        <f t="shared" si="5"/>
        <v>7075</v>
      </c>
      <c r="D31" s="119">
        <f t="shared" si="5"/>
        <v>6835</v>
      </c>
      <c r="E31" s="119">
        <f t="shared" si="5"/>
        <v>6435</v>
      </c>
      <c r="F31" s="119">
        <f t="shared" si="5"/>
        <v>8355</v>
      </c>
      <c r="G31" s="119">
        <f t="shared" si="5"/>
        <v>8995</v>
      </c>
      <c r="H31" s="119">
        <f t="shared" si="5"/>
        <v>7715</v>
      </c>
      <c r="I31" s="119">
        <f t="shared" si="5"/>
        <v>8355</v>
      </c>
      <c r="J31" s="119">
        <f t="shared" si="5"/>
        <v>7075</v>
      </c>
      <c r="K31" s="119">
        <f t="shared" si="5"/>
        <v>7715</v>
      </c>
      <c r="L31" s="119">
        <f t="shared" si="5"/>
        <v>8355</v>
      </c>
      <c r="M31" s="119">
        <f t="shared" si="5"/>
        <v>7715</v>
      </c>
      <c r="N31" s="119">
        <f t="shared" si="5"/>
        <v>6435</v>
      </c>
      <c r="O31" s="119">
        <f t="shared" si="5"/>
        <v>6755</v>
      </c>
      <c r="P31" s="119">
        <f t="shared" si="5"/>
        <v>6435</v>
      </c>
      <c r="Q31" s="119">
        <f t="shared" si="5"/>
        <v>6755</v>
      </c>
      <c r="R31" s="119">
        <f t="shared" si="5"/>
        <v>6435</v>
      </c>
      <c r="S31" s="119">
        <f t="shared" si="5"/>
        <v>6755</v>
      </c>
      <c r="T31" s="119">
        <f t="shared" si="5"/>
        <v>8355</v>
      </c>
      <c r="U31" s="119">
        <f t="shared" si="5"/>
        <v>8355</v>
      </c>
      <c r="V31" s="119">
        <f t="shared" si="5"/>
        <v>8355</v>
      </c>
      <c r="W31" s="119">
        <f t="shared" si="5"/>
        <v>8355</v>
      </c>
      <c r="X31" s="119">
        <f t="shared" si="5"/>
        <v>7075</v>
      </c>
      <c r="Y31" s="119">
        <f t="shared" si="5"/>
        <v>7715</v>
      </c>
      <c r="Z31" s="119">
        <f t="shared" si="5"/>
        <v>7075</v>
      </c>
      <c r="AA31" s="119">
        <f t="shared" si="5"/>
        <v>8995</v>
      </c>
      <c r="AB31" s="119">
        <f t="shared" si="5"/>
        <v>8995</v>
      </c>
      <c r="AC31" s="119">
        <f t="shared" si="5"/>
        <v>7155</v>
      </c>
      <c r="AD31" s="119">
        <f t="shared" si="5"/>
        <v>7315</v>
      </c>
      <c r="AE31" s="119">
        <f t="shared" si="5"/>
        <v>7635</v>
      </c>
      <c r="AF31" s="119">
        <f t="shared" si="5"/>
        <v>7315</v>
      </c>
      <c r="AG31" s="119">
        <f t="shared" si="5"/>
        <v>7795</v>
      </c>
      <c r="AH31" s="119">
        <f t="shared" si="5"/>
        <v>8355</v>
      </c>
      <c r="AI31" s="119">
        <f t="shared" si="5"/>
        <v>8355</v>
      </c>
      <c r="AJ31" s="119">
        <f t="shared" si="5"/>
        <v>7955</v>
      </c>
      <c r="AK31" s="119">
        <f t="shared" si="5"/>
        <v>7635</v>
      </c>
      <c r="AL31" s="119">
        <f t="shared" si="5"/>
        <v>8355</v>
      </c>
      <c r="AM31" s="119">
        <f t="shared" si="5"/>
        <v>7635</v>
      </c>
      <c r="AN31" s="119">
        <f t="shared" si="5"/>
        <v>7955</v>
      </c>
      <c r="AO31" s="119">
        <f t="shared" si="5"/>
        <v>7635</v>
      </c>
      <c r="AP31" s="119">
        <f t="shared" si="5"/>
        <v>8355</v>
      </c>
      <c r="AQ31" s="119">
        <f t="shared" si="5"/>
        <v>7795</v>
      </c>
      <c r="AR31" s="119">
        <f t="shared" si="5"/>
        <v>7635</v>
      </c>
      <c r="AS31" s="119">
        <f t="shared" si="5"/>
        <v>7955</v>
      </c>
      <c r="AT31" s="119">
        <f t="shared" si="5"/>
        <v>7315</v>
      </c>
      <c r="AU31" s="119">
        <f t="shared" si="5"/>
        <v>7315</v>
      </c>
      <c r="AV31" s="119">
        <f t="shared" si="5"/>
        <v>6995</v>
      </c>
      <c r="AW31" s="119">
        <f t="shared" si="5"/>
        <v>6435</v>
      </c>
      <c r="AX31" s="119">
        <f t="shared" si="5"/>
        <v>6835</v>
      </c>
      <c r="AY31" s="119">
        <f t="shared" si="5"/>
        <v>6435</v>
      </c>
      <c r="AZ31" s="119">
        <f t="shared" si="5"/>
        <v>6835</v>
      </c>
      <c r="BA31" s="119">
        <f t="shared" si="5"/>
        <v>6435</v>
      </c>
    </row>
    <row r="32" spans="1:53" ht="10.7" customHeight="1" x14ac:dyDescent="0.2">
      <c r="A32" s="5" t="s">
        <v>86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row>
    <row r="33" spans="1:53" ht="10.7" customHeight="1" x14ac:dyDescent="0.2">
      <c r="A33" s="3">
        <v>1</v>
      </c>
      <c r="B33" s="119">
        <f t="shared" ref="B33:BA33" si="6">ROUND(B14*0.8,)+35</f>
        <v>7915</v>
      </c>
      <c r="C33" s="119">
        <f t="shared" si="6"/>
        <v>7275</v>
      </c>
      <c r="D33" s="119">
        <f t="shared" si="6"/>
        <v>7035</v>
      </c>
      <c r="E33" s="119">
        <f t="shared" si="6"/>
        <v>6635</v>
      </c>
      <c r="F33" s="119">
        <f t="shared" si="6"/>
        <v>8555</v>
      </c>
      <c r="G33" s="119">
        <f t="shared" si="6"/>
        <v>9195</v>
      </c>
      <c r="H33" s="119">
        <f t="shared" si="6"/>
        <v>7915</v>
      </c>
      <c r="I33" s="119">
        <f t="shared" si="6"/>
        <v>8555</v>
      </c>
      <c r="J33" s="119">
        <f t="shared" si="6"/>
        <v>7275</v>
      </c>
      <c r="K33" s="119">
        <f t="shared" si="6"/>
        <v>7915</v>
      </c>
      <c r="L33" s="119">
        <f t="shared" si="6"/>
        <v>8555</v>
      </c>
      <c r="M33" s="119">
        <f t="shared" si="6"/>
        <v>7915</v>
      </c>
      <c r="N33" s="119">
        <f t="shared" si="6"/>
        <v>6635</v>
      </c>
      <c r="O33" s="119">
        <f t="shared" si="6"/>
        <v>6955</v>
      </c>
      <c r="P33" s="119">
        <f t="shared" si="6"/>
        <v>6635</v>
      </c>
      <c r="Q33" s="119">
        <f t="shared" si="6"/>
        <v>6955</v>
      </c>
      <c r="R33" s="119">
        <f t="shared" si="6"/>
        <v>6635</v>
      </c>
      <c r="S33" s="119">
        <f t="shared" si="6"/>
        <v>6955</v>
      </c>
      <c r="T33" s="119">
        <f t="shared" si="6"/>
        <v>8555</v>
      </c>
      <c r="U33" s="119">
        <f t="shared" si="6"/>
        <v>8555</v>
      </c>
      <c r="V33" s="119">
        <f t="shared" si="6"/>
        <v>8555</v>
      </c>
      <c r="W33" s="119">
        <f t="shared" si="6"/>
        <v>8555</v>
      </c>
      <c r="X33" s="119">
        <f t="shared" si="6"/>
        <v>7275</v>
      </c>
      <c r="Y33" s="119">
        <f t="shared" si="6"/>
        <v>7915</v>
      </c>
      <c r="Z33" s="119">
        <f t="shared" si="6"/>
        <v>7275</v>
      </c>
      <c r="AA33" s="119">
        <f t="shared" si="6"/>
        <v>9195</v>
      </c>
      <c r="AB33" s="119">
        <f t="shared" si="6"/>
        <v>9195</v>
      </c>
      <c r="AC33" s="119">
        <f t="shared" si="6"/>
        <v>7355</v>
      </c>
      <c r="AD33" s="119">
        <f t="shared" si="6"/>
        <v>7515</v>
      </c>
      <c r="AE33" s="119">
        <f t="shared" si="6"/>
        <v>7835</v>
      </c>
      <c r="AF33" s="119">
        <f t="shared" si="6"/>
        <v>7515</v>
      </c>
      <c r="AG33" s="119">
        <f t="shared" si="6"/>
        <v>7995</v>
      </c>
      <c r="AH33" s="119">
        <f t="shared" si="6"/>
        <v>8555</v>
      </c>
      <c r="AI33" s="119">
        <f t="shared" si="6"/>
        <v>8555</v>
      </c>
      <c r="AJ33" s="119">
        <f t="shared" si="6"/>
        <v>8155</v>
      </c>
      <c r="AK33" s="119">
        <f t="shared" si="6"/>
        <v>7835</v>
      </c>
      <c r="AL33" s="119">
        <f t="shared" si="6"/>
        <v>8555</v>
      </c>
      <c r="AM33" s="119">
        <f t="shared" si="6"/>
        <v>7835</v>
      </c>
      <c r="AN33" s="119">
        <f t="shared" si="6"/>
        <v>8155</v>
      </c>
      <c r="AO33" s="119">
        <f t="shared" si="6"/>
        <v>7835</v>
      </c>
      <c r="AP33" s="119">
        <f t="shared" si="6"/>
        <v>8555</v>
      </c>
      <c r="AQ33" s="119">
        <f t="shared" si="6"/>
        <v>7995</v>
      </c>
      <c r="AR33" s="119">
        <f t="shared" si="6"/>
        <v>7835</v>
      </c>
      <c r="AS33" s="119">
        <f t="shared" si="6"/>
        <v>8155</v>
      </c>
      <c r="AT33" s="119">
        <f t="shared" si="6"/>
        <v>7515</v>
      </c>
      <c r="AU33" s="119">
        <f t="shared" si="6"/>
        <v>7515</v>
      </c>
      <c r="AV33" s="119">
        <f t="shared" si="6"/>
        <v>7195</v>
      </c>
      <c r="AW33" s="119">
        <f t="shared" si="6"/>
        <v>6635</v>
      </c>
      <c r="AX33" s="119">
        <f t="shared" si="6"/>
        <v>7035</v>
      </c>
      <c r="AY33" s="119">
        <f t="shared" si="6"/>
        <v>6635</v>
      </c>
      <c r="AZ33" s="119">
        <f t="shared" si="6"/>
        <v>7035</v>
      </c>
      <c r="BA33" s="119">
        <f t="shared" si="6"/>
        <v>6635</v>
      </c>
    </row>
    <row r="34" spans="1:53" ht="10.7" customHeight="1" x14ac:dyDescent="0.2">
      <c r="A34" s="3">
        <v>2</v>
      </c>
      <c r="B34" s="119">
        <f t="shared" ref="B34:BA34" si="7">ROUND(B15*0.8,)+35</f>
        <v>8915</v>
      </c>
      <c r="C34" s="119">
        <f t="shared" si="7"/>
        <v>8275</v>
      </c>
      <c r="D34" s="119">
        <f t="shared" si="7"/>
        <v>8035</v>
      </c>
      <c r="E34" s="119">
        <f t="shared" si="7"/>
        <v>7635</v>
      </c>
      <c r="F34" s="119">
        <f t="shared" si="7"/>
        <v>9555</v>
      </c>
      <c r="G34" s="119">
        <f t="shared" si="7"/>
        <v>10195</v>
      </c>
      <c r="H34" s="119">
        <f t="shared" si="7"/>
        <v>8915</v>
      </c>
      <c r="I34" s="119">
        <f t="shared" si="7"/>
        <v>9555</v>
      </c>
      <c r="J34" s="119">
        <f t="shared" si="7"/>
        <v>8275</v>
      </c>
      <c r="K34" s="119">
        <f t="shared" si="7"/>
        <v>8915</v>
      </c>
      <c r="L34" s="119">
        <f t="shared" si="7"/>
        <v>9555</v>
      </c>
      <c r="M34" s="119">
        <f t="shared" si="7"/>
        <v>8915</v>
      </c>
      <c r="N34" s="119">
        <f t="shared" si="7"/>
        <v>7635</v>
      </c>
      <c r="O34" s="119">
        <f t="shared" si="7"/>
        <v>7955</v>
      </c>
      <c r="P34" s="119">
        <f t="shared" si="7"/>
        <v>7635</v>
      </c>
      <c r="Q34" s="119">
        <f t="shared" si="7"/>
        <v>7955</v>
      </c>
      <c r="R34" s="119">
        <f t="shared" si="7"/>
        <v>7635</v>
      </c>
      <c r="S34" s="119">
        <f t="shared" si="7"/>
        <v>7955</v>
      </c>
      <c r="T34" s="119">
        <f t="shared" si="7"/>
        <v>9555</v>
      </c>
      <c r="U34" s="119">
        <f t="shared" si="7"/>
        <v>9555</v>
      </c>
      <c r="V34" s="119">
        <f t="shared" si="7"/>
        <v>9555</v>
      </c>
      <c r="W34" s="119">
        <f t="shared" si="7"/>
        <v>9555</v>
      </c>
      <c r="X34" s="119">
        <f t="shared" si="7"/>
        <v>8275</v>
      </c>
      <c r="Y34" s="119">
        <f t="shared" si="7"/>
        <v>8915</v>
      </c>
      <c r="Z34" s="119">
        <f t="shared" si="7"/>
        <v>8275</v>
      </c>
      <c r="AA34" s="119">
        <f t="shared" si="7"/>
        <v>10195</v>
      </c>
      <c r="AB34" s="119">
        <f t="shared" si="7"/>
        <v>10195</v>
      </c>
      <c r="AC34" s="119">
        <f t="shared" si="7"/>
        <v>8355</v>
      </c>
      <c r="AD34" s="119">
        <f t="shared" si="7"/>
        <v>8515</v>
      </c>
      <c r="AE34" s="119">
        <f t="shared" si="7"/>
        <v>8835</v>
      </c>
      <c r="AF34" s="119">
        <f t="shared" si="7"/>
        <v>8515</v>
      </c>
      <c r="AG34" s="119">
        <f t="shared" si="7"/>
        <v>8995</v>
      </c>
      <c r="AH34" s="119">
        <f t="shared" si="7"/>
        <v>9555</v>
      </c>
      <c r="AI34" s="119">
        <f t="shared" si="7"/>
        <v>9555</v>
      </c>
      <c r="AJ34" s="119">
        <f t="shared" si="7"/>
        <v>9155</v>
      </c>
      <c r="AK34" s="119">
        <f t="shared" si="7"/>
        <v>8835</v>
      </c>
      <c r="AL34" s="119">
        <f t="shared" si="7"/>
        <v>9555</v>
      </c>
      <c r="AM34" s="119">
        <f t="shared" si="7"/>
        <v>8835</v>
      </c>
      <c r="AN34" s="119">
        <f t="shared" si="7"/>
        <v>9155</v>
      </c>
      <c r="AO34" s="119">
        <f t="shared" si="7"/>
        <v>8835</v>
      </c>
      <c r="AP34" s="119">
        <f t="shared" si="7"/>
        <v>9555</v>
      </c>
      <c r="AQ34" s="119">
        <f t="shared" si="7"/>
        <v>8995</v>
      </c>
      <c r="AR34" s="119">
        <f t="shared" si="7"/>
        <v>8835</v>
      </c>
      <c r="AS34" s="119">
        <f t="shared" si="7"/>
        <v>9155</v>
      </c>
      <c r="AT34" s="119">
        <f t="shared" si="7"/>
        <v>8515</v>
      </c>
      <c r="AU34" s="119">
        <f t="shared" si="7"/>
        <v>8515</v>
      </c>
      <c r="AV34" s="119">
        <f t="shared" si="7"/>
        <v>8195</v>
      </c>
      <c r="AW34" s="119">
        <f t="shared" si="7"/>
        <v>7635</v>
      </c>
      <c r="AX34" s="119">
        <f t="shared" si="7"/>
        <v>8035</v>
      </c>
      <c r="AY34" s="119">
        <f t="shared" si="7"/>
        <v>7635</v>
      </c>
      <c r="AZ34" s="119">
        <f t="shared" si="7"/>
        <v>8035</v>
      </c>
      <c r="BA34" s="119">
        <f t="shared" si="7"/>
        <v>7635</v>
      </c>
    </row>
    <row r="35" spans="1:53" ht="10.7" customHeight="1" x14ac:dyDescent="0.2">
      <c r="A35" s="4" t="s">
        <v>91</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row>
    <row r="36" spans="1:53" ht="10.7" customHeight="1" x14ac:dyDescent="0.2">
      <c r="A36" s="3">
        <v>1</v>
      </c>
      <c r="B36" s="119">
        <f t="shared" ref="B36:BA36" si="8">ROUND(B17*0.8,)+35</f>
        <v>8715</v>
      </c>
      <c r="C36" s="119">
        <f t="shared" si="8"/>
        <v>8075</v>
      </c>
      <c r="D36" s="119">
        <f t="shared" si="8"/>
        <v>7835</v>
      </c>
      <c r="E36" s="119">
        <f t="shared" si="8"/>
        <v>7435</v>
      </c>
      <c r="F36" s="119">
        <f t="shared" si="8"/>
        <v>9355</v>
      </c>
      <c r="G36" s="119">
        <f t="shared" si="8"/>
        <v>9995</v>
      </c>
      <c r="H36" s="119">
        <f t="shared" si="8"/>
        <v>8715</v>
      </c>
      <c r="I36" s="119">
        <f t="shared" si="8"/>
        <v>9355</v>
      </c>
      <c r="J36" s="119">
        <f t="shared" si="8"/>
        <v>8075</v>
      </c>
      <c r="K36" s="119">
        <f t="shared" si="8"/>
        <v>8715</v>
      </c>
      <c r="L36" s="119">
        <f t="shared" si="8"/>
        <v>9355</v>
      </c>
      <c r="M36" s="119">
        <f t="shared" si="8"/>
        <v>8715</v>
      </c>
      <c r="N36" s="119">
        <f t="shared" si="8"/>
        <v>7435</v>
      </c>
      <c r="O36" s="119">
        <f t="shared" si="8"/>
        <v>7755</v>
      </c>
      <c r="P36" s="119">
        <f t="shared" si="8"/>
        <v>7435</v>
      </c>
      <c r="Q36" s="119">
        <f t="shared" si="8"/>
        <v>7755</v>
      </c>
      <c r="R36" s="119">
        <f t="shared" si="8"/>
        <v>7435</v>
      </c>
      <c r="S36" s="119">
        <f t="shared" si="8"/>
        <v>7755</v>
      </c>
      <c r="T36" s="119">
        <f t="shared" si="8"/>
        <v>9355</v>
      </c>
      <c r="U36" s="119">
        <f t="shared" si="8"/>
        <v>9355</v>
      </c>
      <c r="V36" s="119">
        <f t="shared" si="8"/>
        <v>9355</v>
      </c>
      <c r="W36" s="119">
        <f t="shared" si="8"/>
        <v>9355</v>
      </c>
      <c r="X36" s="119">
        <f t="shared" si="8"/>
        <v>8075</v>
      </c>
      <c r="Y36" s="119">
        <f t="shared" si="8"/>
        <v>8715</v>
      </c>
      <c r="Z36" s="119">
        <f t="shared" si="8"/>
        <v>8075</v>
      </c>
      <c r="AA36" s="119">
        <f t="shared" si="8"/>
        <v>9995</v>
      </c>
      <c r="AB36" s="119">
        <f t="shared" si="8"/>
        <v>9995</v>
      </c>
      <c r="AC36" s="119">
        <f t="shared" si="8"/>
        <v>8155</v>
      </c>
      <c r="AD36" s="119">
        <f t="shared" si="8"/>
        <v>8315</v>
      </c>
      <c r="AE36" s="119">
        <f t="shared" si="8"/>
        <v>8635</v>
      </c>
      <c r="AF36" s="119">
        <f t="shared" si="8"/>
        <v>8315</v>
      </c>
      <c r="AG36" s="119">
        <f t="shared" si="8"/>
        <v>8795</v>
      </c>
      <c r="AH36" s="119">
        <f t="shared" si="8"/>
        <v>9355</v>
      </c>
      <c r="AI36" s="119">
        <f t="shared" si="8"/>
        <v>9355</v>
      </c>
      <c r="AJ36" s="119">
        <f t="shared" si="8"/>
        <v>8955</v>
      </c>
      <c r="AK36" s="119">
        <f t="shared" si="8"/>
        <v>8635</v>
      </c>
      <c r="AL36" s="119">
        <f t="shared" si="8"/>
        <v>9355</v>
      </c>
      <c r="AM36" s="119">
        <f t="shared" si="8"/>
        <v>8635</v>
      </c>
      <c r="AN36" s="119">
        <f t="shared" si="8"/>
        <v>8955</v>
      </c>
      <c r="AO36" s="119">
        <f t="shared" si="8"/>
        <v>8635</v>
      </c>
      <c r="AP36" s="119">
        <f t="shared" si="8"/>
        <v>9355</v>
      </c>
      <c r="AQ36" s="119">
        <f t="shared" si="8"/>
        <v>8795</v>
      </c>
      <c r="AR36" s="119">
        <f t="shared" si="8"/>
        <v>8635</v>
      </c>
      <c r="AS36" s="119">
        <f t="shared" si="8"/>
        <v>8955</v>
      </c>
      <c r="AT36" s="119">
        <f t="shared" si="8"/>
        <v>8315</v>
      </c>
      <c r="AU36" s="119">
        <f t="shared" si="8"/>
        <v>8315</v>
      </c>
      <c r="AV36" s="119">
        <f t="shared" si="8"/>
        <v>7995</v>
      </c>
      <c r="AW36" s="119">
        <f t="shared" si="8"/>
        <v>7435</v>
      </c>
      <c r="AX36" s="119">
        <f t="shared" si="8"/>
        <v>7835</v>
      </c>
      <c r="AY36" s="119">
        <f t="shared" si="8"/>
        <v>7435</v>
      </c>
      <c r="AZ36" s="119">
        <f t="shared" si="8"/>
        <v>7835</v>
      </c>
      <c r="BA36" s="119">
        <f t="shared" si="8"/>
        <v>7435</v>
      </c>
    </row>
    <row r="37" spans="1:53" ht="10.7" customHeight="1" x14ac:dyDescent="0.2">
      <c r="A37" s="3">
        <v>2</v>
      </c>
      <c r="B37" s="119">
        <f t="shared" ref="B37:BA37" si="9">ROUND(B18*0.8,)+35</f>
        <v>9715</v>
      </c>
      <c r="C37" s="119">
        <f t="shared" si="9"/>
        <v>9075</v>
      </c>
      <c r="D37" s="119">
        <f t="shared" si="9"/>
        <v>8835</v>
      </c>
      <c r="E37" s="119">
        <f t="shared" si="9"/>
        <v>8435</v>
      </c>
      <c r="F37" s="119">
        <f t="shared" si="9"/>
        <v>10355</v>
      </c>
      <c r="G37" s="119">
        <f t="shared" si="9"/>
        <v>10995</v>
      </c>
      <c r="H37" s="119">
        <f t="shared" si="9"/>
        <v>9715</v>
      </c>
      <c r="I37" s="119">
        <f t="shared" si="9"/>
        <v>10355</v>
      </c>
      <c r="J37" s="119">
        <f t="shared" si="9"/>
        <v>9075</v>
      </c>
      <c r="K37" s="119">
        <f t="shared" si="9"/>
        <v>9715</v>
      </c>
      <c r="L37" s="119">
        <f t="shared" si="9"/>
        <v>10355</v>
      </c>
      <c r="M37" s="119">
        <f t="shared" si="9"/>
        <v>9715</v>
      </c>
      <c r="N37" s="119">
        <f t="shared" si="9"/>
        <v>8435</v>
      </c>
      <c r="O37" s="119">
        <f t="shared" si="9"/>
        <v>8755</v>
      </c>
      <c r="P37" s="119">
        <f t="shared" si="9"/>
        <v>8435</v>
      </c>
      <c r="Q37" s="119">
        <f t="shared" si="9"/>
        <v>8755</v>
      </c>
      <c r="R37" s="119">
        <f t="shared" si="9"/>
        <v>8435</v>
      </c>
      <c r="S37" s="119">
        <f t="shared" si="9"/>
        <v>8755</v>
      </c>
      <c r="T37" s="119">
        <f t="shared" si="9"/>
        <v>10355</v>
      </c>
      <c r="U37" s="119">
        <f t="shared" si="9"/>
        <v>10355</v>
      </c>
      <c r="V37" s="119">
        <f t="shared" si="9"/>
        <v>10355</v>
      </c>
      <c r="W37" s="119">
        <f t="shared" si="9"/>
        <v>10355</v>
      </c>
      <c r="X37" s="119">
        <f t="shared" si="9"/>
        <v>9075</v>
      </c>
      <c r="Y37" s="119">
        <f t="shared" si="9"/>
        <v>9715</v>
      </c>
      <c r="Z37" s="119">
        <f t="shared" si="9"/>
        <v>9075</v>
      </c>
      <c r="AA37" s="119">
        <f t="shared" si="9"/>
        <v>10995</v>
      </c>
      <c r="AB37" s="119">
        <f t="shared" si="9"/>
        <v>10995</v>
      </c>
      <c r="AC37" s="119">
        <f t="shared" si="9"/>
        <v>9155</v>
      </c>
      <c r="AD37" s="119">
        <f t="shared" si="9"/>
        <v>9315</v>
      </c>
      <c r="AE37" s="119">
        <f t="shared" si="9"/>
        <v>9635</v>
      </c>
      <c r="AF37" s="119">
        <f t="shared" si="9"/>
        <v>9315</v>
      </c>
      <c r="AG37" s="119">
        <f t="shared" si="9"/>
        <v>9795</v>
      </c>
      <c r="AH37" s="119">
        <f t="shared" si="9"/>
        <v>10355</v>
      </c>
      <c r="AI37" s="119">
        <f t="shared" si="9"/>
        <v>10355</v>
      </c>
      <c r="AJ37" s="119">
        <f t="shared" si="9"/>
        <v>9955</v>
      </c>
      <c r="AK37" s="119">
        <f t="shared" si="9"/>
        <v>9635</v>
      </c>
      <c r="AL37" s="119">
        <f t="shared" si="9"/>
        <v>10355</v>
      </c>
      <c r="AM37" s="119">
        <f t="shared" si="9"/>
        <v>9635</v>
      </c>
      <c r="AN37" s="119">
        <f t="shared" si="9"/>
        <v>9955</v>
      </c>
      <c r="AO37" s="119">
        <f t="shared" si="9"/>
        <v>9635</v>
      </c>
      <c r="AP37" s="119">
        <f t="shared" si="9"/>
        <v>10355</v>
      </c>
      <c r="AQ37" s="119">
        <f t="shared" si="9"/>
        <v>9795</v>
      </c>
      <c r="AR37" s="119">
        <f t="shared" si="9"/>
        <v>9635</v>
      </c>
      <c r="AS37" s="119">
        <f t="shared" si="9"/>
        <v>9955</v>
      </c>
      <c r="AT37" s="119">
        <f t="shared" si="9"/>
        <v>9315</v>
      </c>
      <c r="AU37" s="119">
        <f t="shared" si="9"/>
        <v>9315</v>
      </c>
      <c r="AV37" s="119">
        <f t="shared" si="9"/>
        <v>8995</v>
      </c>
      <c r="AW37" s="119">
        <f t="shared" si="9"/>
        <v>8435</v>
      </c>
      <c r="AX37" s="119">
        <f t="shared" si="9"/>
        <v>8835</v>
      </c>
      <c r="AY37" s="119">
        <f t="shared" si="9"/>
        <v>8435</v>
      </c>
      <c r="AZ37" s="119">
        <f t="shared" si="9"/>
        <v>8835</v>
      </c>
      <c r="BA37" s="119">
        <f t="shared" si="9"/>
        <v>8435</v>
      </c>
    </row>
    <row r="38" spans="1:53" ht="10.7" customHeight="1" x14ac:dyDescent="0.2">
      <c r="A38" s="2" t="s">
        <v>92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row>
    <row r="39" spans="1:53" ht="10.7" customHeight="1" x14ac:dyDescent="0.2">
      <c r="A39" s="3">
        <v>1</v>
      </c>
      <c r="B39" s="119">
        <f t="shared" ref="B39:BA39" si="10">ROUND(B20*0.8,)+35</f>
        <v>9915</v>
      </c>
      <c r="C39" s="119">
        <f t="shared" si="10"/>
        <v>9275</v>
      </c>
      <c r="D39" s="119">
        <f t="shared" si="10"/>
        <v>9035</v>
      </c>
      <c r="E39" s="119">
        <f t="shared" si="10"/>
        <v>8635</v>
      </c>
      <c r="F39" s="119">
        <f t="shared" si="10"/>
        <v>10555</v>
      </c>
      <c r="G39" s="119">
        <f t="shared" si="10"/>
        <v>11195</v>
      </c>
      <c r="H39" s="119">
        <f t="shared" si="10"/>
        <v>9915</v>
      </c>
      <c r="I39" s="119">
        <f t="shared" si="10"/>
        <v>10555</v>
      </c>
      <c r="J39" s="119">
        <f t="shared" si="10"/>
        <v>9275</v>
      </c>
      <c r="K39" s="119">
        <f t="shared" si="10"/>
        <v>9915</v>
      </c>
      <c r="L39" s="119">
        <f t="shared" si="10"/>
        <v>10555</v>
      </c>
      <c r="M39" s="119">
        <f t="shared" si="10"/>
        <v>9915</v>
      </c>
      <c r="N39" s="119">
        <f t="shared" si="10"/>
        <v>8635</v>
      </c>
      <c r="O39" s="119">
        <f t="shared" si="10"/>
        <v>8955</v>
      </c>
      <c r="P39" s="119">
        <f t="shared" si="10"/>
        <v>8635</v>
      </c>
      <c r="Q39" s="119">
        <f t="shared" si="10"/>
        <v>8955</v>
      </c>
      <c r="R39" s="119">
        <f t="shared" si="10"/>
        <v>8635</v>
      </c>
      <c r="S39" s="119">
        <f t="shared" si="10"/>
        <v>8955</v>
      </c>
      <c r="T39" s="119">
        <f t="shared" si="10"/>
        <v>10555</v>
      </c>
      <c r="U39" s="119">
        <f t="shared" si="10"/>
        <v>10555</v>
      </c>
      <c r="V39" s="119">
        <f t="shared" si="10"/>
        <v>10555</v>
      </c>
      <c r="W39" s="119">
        <f t="shared" si="10"/>
        <v>10555</v>
      </c>
      <c r="X39" s="119">
        <f t="shared" si="10"/>
        <v>9275</v>
      </c>
      <c r="Y39" s="119">
        <f t="shared" si="10"/>
        <v>9915</v>
      </c>
      <c r="Z39" s="119">
        <f t="shared" si="10"/>
        <v>9275</v>
      </c>
      <c r="AA39" s="119">
        <f t="shared" si="10"/>
        <v>11195</v>
      </c>
      <c r="AB39" s="119">
        <f t="shared" si="10"/>
        <v>11195</v>
      </c>
      <c r="AC39" s="119">
        <f t="shared" si="10"/>
        <v>9355</v>
      </c>
      <c r="AD39" s="119">
        <f t="shared" si="10"/>
        <v>9515</v>
      </c>
      <c r="AE39" s="119">
        <f t="shared" si="10"/>
        <v>9835</v>
      </c>
      <c r="AF39" s="119">
        <f t="shared" si="10"/>
        <v>9515</v>
      </c>
      <c r="AG39" s="119">
        <f t="shared" si="10"/>
        <v>9995</v>
      </c>
      <c r="AH39" s="119">
        <f t="shared" si="10"/>
        <v>10555</v>
      </c>
      <c r="AI39" s="119">
        <f t="shared" si="10"/>
        <v>10555</v>
      </c>
      <c r="AJ39" s="119">
        <f t="shared" si="10"/>
        <v>10155</v>
      </c>
      <c r="AK39" s="119">
        <f t="shared" si="10"/>
        <v>9835</v>
      </c>
      <c r="AL39" s="119">
        <f t="shared" si="10"/>
        <v>10555</v>
      </c>
      <c r="AM39" s="119">
        <f t="shared" si="10"/>
        <v>9835</v>
      </c>
      <c r="AN39" s="119">
        <f t="shared" si="10"/>
        <v>10155</v>
      </c>
      <c r="AO39" s="119">
        <f t="shared" si="10"/>
        <v>9835</v>
      </c>
      <c r="AP39" s="119">
        <f t="shared" si="10"/>
        <v>10555</v>
      </c>
      <c r="AQ39" s="119">
        <f t="shared" si="10"/>
        <v>9995</v>
      </c>
      <c r="AR39" s="119">
        <f t="shared" si="10"/>
        <v>9835</v>
      </c>
      <c r="AS39" s="119">
        <f t="shared" si="10"/>
        <v>10155</v>
      </c>
      <c r="AT39" s="119">
        <f t="shared" si="10"/>
        <v>9515</v>
      </c>
      <c r="AU39" s="119">
        <f t="shared" si="10"/>
        <v>9515</v>
      </c>
      <c r="AV39" s="119">
        <f t="shared" si="10"/>
        <v>9195</v>
      </c>
      <c r="AW39" s="119">
        <f t="shared" si="10"/>
        <v>8635</v>
      </c>
      <c r="AX39" s="119">
        <f t="shared" si="10"/>
        <v>9035</v>
      </c>
      <c r="AY39" s="119">
        <f t="shared" si="10"/>
        <v>8635</v>
      </c>
      <c r="AZ39" s="119">
        <f t="shared" si="10"/>
        <v>9035</v>
      </c>
      <c r="BA39" s="119">
        <f t="shared" si="10"/>
        <v>8635</v>
      </c>
    </row>
    <row r="40" spans="1:53" ht="10.7" customHeight="1" x14ac:dyDescent="0.2">
      <c r="A40" s="3">
        <v>2</v>
      </c>
      <c r="B40" s="119">
        <f t="shared" ref="B40:BA40" si="11">ROUND(B21*0.8,)+35</f>
        <v>10915</v>
      </c>
      <c r="C40" s="119">
        <f t="shared" si="11"/>
        <v>10275</v>
      </c>
      <c r="D40" s="119">
        <f t="shared" si="11"/>
        <v>10035</v>
      </c>
      <c r="E40" s="119">
        <f t="shared" si="11"/>
        <v>9635</v>
      </c>
      <c r="F40" s="119">
        <f t="shared" si="11"/>
        <v>11555</v>
      </c>
      <c r="G40" s="119">
        <f t="shared" si="11"/>
        <v>12195</v>
      </c>
      <c r="H40" s="119">
        <f t="shared" si="11"/>
        <v>10915</v>
      </c>
      <c r="I40" s="119">
        <f t="shared" si="11"/>
        <v>11555</v>
      </c>
      <c r="J40" s="119">
        <f t="shared" si="11"/>
        <v>10275</v>
      </c>
      <c r="K40" s="119">
        <f t="shared" si="11"/>
        <v>10915</v>
      </c>
      <c r="L40" s="119">
        <f t="shared" si="11"/>
        <v>11555</v>
      </c>
      <c r="M40" s="119">
        <f t="shared" si="11"/>
        <v>10915</v>
      </c>
      <c r="N40" s="119">
        <f t="shared" si="11"/>
        <v>9635</v>
      </c>
      <c r="O40" s="119">
        <f t="shared" si="11"/>
        <v>9955</v>
      </c>
      <c r="P40" s="119">
        <f t="shared" si="11"/>
        <v>9635</v>
      </c>
      <c r="Q40" s="119">
        <f t="shared" si="11"/>
        <v>9955</v>
      </c>
      <c r="R40" s="119">
        <f t="shared" si="11"/>
        <v>9635</v>
      </c>
      <c r="S40" s="119">
        <f t="shared" si="11"/>
        <v>9955</v>
      </c>
      <c r="T40" s="119">
        <f t="shared" si="11"/>
        <v>11555</v>
      </c>
      <c r="U40" s="119">
        <f t="shared" si="11"/>
        <v>11555</v>
      </c>
      <c r="V40" s="119">
        <f t="shared" si="11"/>
        <v>11555</v>
      </c>
      <c r="W40" s="119">
        <f t="shared" si="11"/>
        <v>11555</v>
      </c>
      <c r="X40" s="119">
        <f t="shared" si="11"/>
        <v>10275</v>
      </c>
      <c r="Y40" s="119">
        <f t="shared" si="11"/>
        <v>10915</v>
      </c>
      <c r="Z40" s="119">
        <f t="shared" si="11"/>
        <v>10275</v>
      </c>
      <c r="AA40" s="119">
        <f t="shared" si="11"/>
        <v>12195</v>
      </c>
      <c r="AB40" s="119">
        <f t="shared" si="11"/>
        <v>12195</v>
      </c>
      <c r="AC40" s="119">
        <f t="shared" si="11"/>
        <v>10355</v>
      </c>
      <c r="AD40" s="119">
        <f t="shared" si="11"/>
        <v>10515</v>
      </c>
      <c r="AE40" s="119">
        <f t="shared" si="11"/>
        <v>10835</v>
      </c>
      <c r="AF40" s="119">
        <f t="shared" si="11"/>
        <v>10515</v>
      </c>
      <c r="AG40" s="119">
        <f t="shared" si="11"/>
        <v>10995</v>
      </c>
      <c r="AH40" s="119">
        <f t="shared" si="11"/>
        <v>11555</v>
      </c>
      <c r="AI40" s="119">
        <f t="shared" si="11"/>
        <v>11555</v>
      </c>
      <c r="AJ40" s="119">
        <f t="shared" si="11"/>
        <v>11155</v>
      </c>
      <c r="AK40" s="119">
        <f t="shared" si="11"/>
        <v>10835</v>
      </c>
      <c r="AL40" s="119">
        <f t="shared" si="11"/>
        <v>11555</v>
      </c>
      <c r="AM40" s="119">
        <f t="shared" si="11"/>
        <v>10835</v>
      </c>
      <c r="AN40" s="119">
        <f t="shared" si="11"/>
        <v>11155</v>
      </c>
      <c r="AO40" s="119">
        <f t="shared" si="11"/>
        <v>10835</v>
      </c>
      <c r="AP40" s="119">
        <f t="shared" si="11"/>
        <v>11555</v>
      </c>
      <c r="AQ40" s="119">
        <f t="shared" si="11"/>
        <v>10995</v>
      </c>
      <c r="AR40" s="119">
        <f t="shared" si="11"/>
        <v>10835</v>
      </c>
      <c r="AS40" s="119">
        <f t="shared" si="11"/>
        <v>11155</v>
      </c>
      <c r="AT40" s="119">
        <f t="shared" si="11"/>
        <v>10515</v>
      </c>
      <c r="AU40" s="119">
        <f t="shared" si="11"/>
        <v>10515</v>
      </c>
      <c r="AV40" s="119">
        <f t="shared" si="11"/>
        <v>10195</v>
      </c>
      <c r="AW40" s="119">
        <f t="shared" si="11"/>
        <v>9635</v>
      </c>
      <c r="AX40" s="119">
        <f t="shared" si="11"/>
        <v>10035</v>
      </c>
      <c r="AY40" s="119">
        <f t="shared" si="11"/>
        <v>9635</v>
      </c>
      <c r="AZ40" s="119">
        <f t="shared" si="11"/>
        <v>10035</v>
      </c>
      <c r="BA40" s="119">
        <f t="shared" si="11"/>
        <v>9635</v>
      </c>
    </row>
    <row r="41" spans="1:53" ht="11.45" customHeight="1" x14ac:dyDescent="0.2"/>
    <row r="42" spans="1:53" x14ac:dyDescent="0.2">
      <c r="A42" s="36" t="s">
        <v>3</v>
      </c>
    </row>
    <row r="43" spans="1:53" x14ac:dyDescent="0.2">
      <c r="A43" s="20" t="s">
        <v>4</v>
      </c>
    </row>
    <row r="44" spans="1:53" x14ac:dyDescent="0.2">
      <c r="A44" s="20" t="s">
        <v>5</v>
      </c>
    </row>
    <row r="45" spans="1:53" ht="12" customHeight="1" x14ac:dyDescent="0.2">
      <c r="A45" s="21" t="s">
        <v>6</v>
      </c>
    </row>
    <row r="46" spans="1:53" x14ac:dyDescent="0.2">
      <c r="A46" s="42" t="s">
        <v>75</v>
      </c>
    </row>
    <row r="47" spans="1:53" ht="10.7" customHeight="1" thickBot="1" x14ac:dyDescent="0.25">
      <c r="A47" s="20"/>
    </row>
    <row r="48" spans="1:53" ht="22.5" customHeight="1" thickBot="1" x14ac:dyDescent="0.25">
      <c r="A48" s="61" t="s">
        <v>8</v>
      </c>
    </row>
    <row r="49" spans="1:1" ht="96.75" thickBot="1" x14ac:dyDescent="0.25">
      <c r="A49" s="140" t="s">
        <v>175</v>
      </c>
    </row>
    <row r="50" spans="1:1" ht="12.75" thickBot="1" x14ac:dyDescent="0.25">
      <c r="A50" s="22"/>
    </row>
    <row r="51" spans="1:1" ht="12.75" thickBot="1" x14ac:dyDescent="0.25">
      <c r="A51" s="61" t="s">
        <v>27</v>
      </c>
    </row>
    <row r="52" spans="1:1" ht="12.75" thickBot="1" x14ac:dyDescent="0.25">
      <c r="A52" s="88" t="s">
        <v>176</v>
      </c>
    </row>
    <row r="53" spans="1:1" x14ac:dyDescent="0.2">
      <c r="A53" s="115" t="s">
        <v>177</v>
      </c>
    </row>
  </sheetData>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zoomScaleNormal="100" workbookViewId="0">
      <pane xSplit="1" topLeftCell="B1" activePane="topRight" state="frozen"/>
      <selection pane="topRight"/>
    </sheetView>
  </sheetViews>
  <sheetFormatPr defaultColWidth="8.5703125" defaultRowHeight="12" x14ac:dyDescent="0.2"/>
  <cols>
    <col min="1" max="1" width="84.140625" style="1" customWidth="1"/>
    <col min="2" max="9" width="9.42578125" style="1" bestFit="1" customWidth="1"/>
    <col min="10" max="11" width="8.5703125" style="1"/>
    <col min="12" max="22" width="9.42578125" style="1" bestFit="1" customWidth="1"/>
    <col min="23" max="23" width="8.42578125" style="1" bestFit="1" customWidth="1"/>
    <col min="24" max="53" width="9.42578125" style="1" bestFit="1" customWidth="1"/>
    <col min="54" max="16384" width="8.5703125" style="1"/>
  </cols>
  <sheetData>
    <row r="1" spans="1:53" ht="10.7" customHeight="1" x14ac:dyDescent="0.2">
      <c r="A1" s="9" t="s">
        <v>187</v>
      </c>
    </row>
    <row r="2" spans="1:53" ht="10.7" customHeight="1" x14ac:dyDescent="0.2">
      <c r="A2" s="19" t="s">
        <v>10</v>
      </c>
    </row>
    <row r="3" spans="1:53" ht="10.7" customHeight="1" x14ac:dyDescent="0.2">
      <c r="A3" s="10"/>
    </row>
    <row r="4" spans="1:53" x14ac:dyDescent="0.2">
      <c r="A4" s="95" t="s">
        <v>1</v>
      </c>
    </row>
    <row r="5" spans="1:53" s="28" customFormat="1" ht="25.5" customHeight="1" x14ac:dyDescent="0.2">
      <c r="A5" s="34"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breakfast'!AD5</f>
        <v>45491</v>
      </c>
      <c r="AE5" s="129">
        <f>'C завтраками| Bed and breakfast'!AE5</f>
        <v>45492</v>
      </c>
      <c r="AF5" s="129">
        <f>'C завтраками| Bed and breakfast'!AF5</f>
        <v>45494</v>
      </c>
      <c r="AG5" s="129">
        <f>'C завтраками| Bed and breakfast'!AG5</f>
        <v>45499</v>
      </c>
      <c r="AH5" s="129">
        <f>'C завтраками| Bed and breakfast'!AH5</f>
        <v>45501</v>
      </c>
      <c r="AI5" s="129">
        <f>'C завтраками| Bed and breakfast'!AI5</f>
        <v>45505</v>
      </c>
      <c r="AJ5" s="129">
        <f>'C завтраками| Bed and breakfast'!AJ5</f>
        <v>45506</v>
      </c>
      <c r="AK5" s="129">
        <f>'C завтраками| Bed and breakfast'!AK5</f>
        <v>45508</v>
      </c>
      <c r="AL5" s="129">
        <f>'C завтраками| Bed and breakfast'!AL5</f>
        <v>45513</v>
      </c>
      <c r="AM5" s="129">
        <f>'C завтраками| Bed and breakfast'!AM5</f>
        <v>45515</v>
      </c>
      <c r="AN5" s="129">
        <f>'C завтраками| Bed and breakfast'!AN5</f>
        <v>45520</v>
      </c>
      <c r="AO5" s="129">
        <f>'C завтраками| Bed and breakfast'!AO5</f>
        <v>45522</v>
      </c>
      <c r="AP5" s="129">
        <f>'C завтраками| Bed and breakfast'!AP5</f>
        <v>45523</v>
      </c>
      <c r="AQ5" s="129">
        <f>'C завтраками| Bed and breakfast'!AQ5</f>
        <v>45525</v>
      </c>
      <c r="AR5" s="129">
        <f>'C завтраками| Bed and breakfast'!AR5</f>
        <v>45526</v>
      </c>
      <c r="AS5" s="129">
        <f>'C завтраками| Bed and breakfast'!AS5</f>
        <v>45527</v>
      </c>
      <c r="AT5" s="129">
        <f>'C завтраками| Bed and breakfast'!AT5</f>
        <v>45529</v>
      </c>
      <c r="AU5" s="129">
        <f>'C завтраками| Bed and breakfast'!AU5</f>
        <v>45534</v>
      </c>
      <c r="AV5" s="129">
        <f>'C завтраками| Bed and breakfast'!AV5</f>
        <v>45536</v>
      </c>
      <c r="AW5" s="129">
        <f>'C завтраками| Bed and breakfast'!AW5</f>
        <v>45551</v>
      </c>
      <c r="AX5" s="129">
        <f>'C завтраками| Bed and breakfast'!AX5</f>
        <v>45556</v>
      </c>
      <c r="AY5" s="129">
        <f>'C завтраками| Bed and breakfast'!AY5</f>
        <v>45558</v>
      </c>
      <c r="AZ5" s="129">
        <f>'C завтраками| Bed and breakfast'!AZ5</f>
        <v>45562</v>
      </c>
      <c r="BA5" s="129">
        <f>'C завтраками| Bed and breakfast'!BA5</f>
        <v>45564</v>
      </c>
    </row>
    <row r="6" spans="1:53" s="28" customFormat="1" ht="25.5" customHeight="1" x14ac:dyDescent="0.2">
      <c r="A6" s="34"/>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breakfast'!AD6</f>
        <v>45491</v>
      </c>
      <c r="AE6" s="129">
        <f>'C завтраками| Bed and breakfast'!AE6</f>
        <v>45493</v>
      </c>
      <c r="AF6" s="129">
        <f>'C завтраками| Bed and breakfast'!AF6</f>
        <v>45498</v>
      </c>
      <c r="AG6" s="129">
        <f>'C завтраками| Bed and breakfast'!AG6</f>
        <v>45500</v>
      </c>
      <c r="AH6" s="129">
        <f>'C завтраками| Bed and breakfast'!AH6</f>
        <v>45504</v>
      </c>
      <c r="AI6" s="129">
        <f>'C завтраками| Bed and breakfast'!AI6</f>
        <v>45505</v>
      </c>
      <c r="AJ6" s="129">
        <f>'C завтраками| Bed and breakfast'!AJ6</f>
        <v>45507</v>
      </c>
      <c r="AK6" s="129">
        <f>'C завтраками| Bed and breakfast'!AK6</f>
        <v>45512</v>
      </c>
      <c r="AL6" s="129">
        <f>'C завтраками| Bed and breakfast'!AL6</f>
        <v>45514</v>
      </c>
      <c r="AM6" s="129">
        <f>'C завтраками| Bed and breakfast'!AM6</f>
        <v>45519</v>
      </c>
      <c r="AN6" s="129">
        <f>'C завтраками| Bed and breakfast'!AN6</f>
        <v>45521</v>
      </c>
      <c r="AO6" s="129">
        <f>'C завтраками| Bed and breakfast'!AO6</f>
        <v>45522</v>
      </c>
      <c r="AP6" s="129">
        <f>'C завтраками| Bed and breakfast'!AP6</f>
        <v>45524</v>
      </c>
      <c r="AQ6" s="129">
        <f>'C завтраками| Bed and breakfast'!AQ6</f>
        <v>45525</v>
      </c>
      <c r="AR6" s="129">
        <f>'C завтраками| Bed and breakfast'!AR6</f>
        <v>45526</v>
      </c>
      <c r="AS6" s="129">
        <f>'C завтраками| Bed and breakfast'!AS6</f>
        <v>45528</v>
      </c>
      <c r="AT6" s="129">
        <f>'C завтраками| Bed and breakfast'!AT6</f>
        <v>45533</v>
      </c>
      <c r="AU6" s="129">
        <f>'C завтраками| Bed and breakfast'!AU6</f>
        <v>45535</v>
      </c>
      <c r="AV6" s="129">
        <f>'C завтраками| Bed and breakfast'!AV6</f>
        <v>45550</v>
      </c>
      <c r="AW6" s="129">
        <f>'C завтраками| Bed and breakfast'!AW6</f>
        <v>45555</v>
      </c>
      <c r="AX6" s="129">
        <f>'C завтраками| Bed and breakfast'!AX6</f>
        <v>45557</v>
      </c>
      <c r="AY6" s="129">
        <f>'C завтраками| Bed and breakfast'!AY6</f>
        <v>45561</v>
      </c>
      <c r="AZ6" s="129">
        <f>'C завтраками| Bed and breakfast'!AZ6</f>
        <v>45563</v>
      </c>
      <c r="BA6" s="129">
        <f>'C завтраками| Bed and breakfast'!BA6</f>
        <v>45565</v>
      </c>
    </row>
    <row r="7" spans="1:53" ht="10.7" customHeight="1" x14ac:dyDescent="0.2">
      <c r="A7" s="11" t="s">
        <v>11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row>
    <row r="8" spans="1:53" ht="10.7" customHeight="1" x14ac:dyDescent="0.2">
      <c r="A8" s="3">
        <v>1</v>
      </c>
      <c r="B8" s="119">
        <f>'C завтраками| Bed and breakfast'!B8</f>
        <v>7350</v>
      </c>
      <c r="C8" s="119">
        <f>'C завтраками| Bed and breakfast'!C8</f>
        <v>6550</v>
      </c>
      <c r="D8" s="119">
        <f>'C завтраками| Bed and breakfast'!D8</f>
        <v>6250</v>
      </c>
      <c r="E8" s="119">
        <f>'C завтраками| Bed and breakfast'!E8</f>
        <v>5750</v>
      </c>
      <c r="F8" s="119">
        <f>'C завтраками| Bed and breakfast'!F8</f>
        <v>8150</v>
      </c>
      <c r="G8" s="119">
        <f>'C завтраками| Bed and breakfast'!G8</f>
        <v>8950</v>
      </c>
      <c r="H8" s="119">
        <f>'C завтраками| Bed and breakfast'!H8</f>
        <v>7350</v>
      </c>
      <c r="I8" s="119">
        <f>'C завтраками| Bed and breakfast'!I8</f>
        <v>8150</v>
      </c>
      <c r="J8" s="119">
        <f>'C завтраками| Bed and breakfast'!J8</f>
        <v>6550</v>
      </c>
      <c r="K8" s="119">
        <f>'C завтраками| Bed and breakfast'!K8</f>
        <v>7350</v>
      </c>
      <c r="L8" s="119">
        <f>'C завтраками| Bed and breakfast'!L8</f>
        <v>8150</v>
      </c>
      <c r="M8" s="119">
        <f>'C завтраками| Bed and breakfast'!M8</f>
        <v>7350</v>
      </c>
      <c r="N8" s="119">
        <f>'C завтраками| Bed and breakfast'!N8</f>
        <v>5750</v>
      </c>
      <c r="O8" s="119">
        <f>'C завтраками| Bed and breakfast'!O8</f>
        <v>6150</v>
      </c>
      <c r="P8" s="119">
        <f>'C завтраками| Bed and breakfast'!P8</f>
        <v>5750</v>
      </c>
      <c r="Q8" s="119">
        <f>'C завтраками| Bed and breakfast'!Q8</f>
        <v>6150</v>
      </c>
      <c r="R8" s="119">
        <f>'C завтраками| Bed and breakfast'!R8</f>
        <v>5750</v>
      </c>
      <c r="S8" s="119">
        <f>'C завтраками| Bed and breakfast'!S8</f>
        <v>6150</v>
      </c>
      <c r="T8" s="119">
        <f>'C завтраками| Bed and breakfast'!T8</f>
        <v>8150</v>
      </c>
      <c r="U8" s="119">
        <f>'C завтраками| Bed and breakfast'!U8</f>
        <v>8150</v>
      </c>
      <c r="V8" s="119">
        <f>'C завтраками| Bed and breakfast'!V8</f>
        <v>8150</v>
      </c>
      <c r="W8" s="119">
        <f>'C завтраками| Bed and breakfast'!W8</f>
        <v>8150</v>
      </c>
      <c r="X8" s="119">
        <f>'C завтраками| Bed and breakfast'!X8</f>
        <v>6550</v>
      </c>
      <c r="Y8" s="119">
        <f>'C завтраками| Bed and breakfast'!Y8</f>
        <v>7350</v>
      </c>
      <c r="Z8" s="119">
        <f>'C завтраками| Bed and breakfast'!Z8</f>
        <v>6550</v>
      </c>
      <c r="AA8" s="119">
        <f>'C завтраками| Bed and breakfast'!AA8</f>
        <v>8950</v>
      </c>
      <c r="AB8" s="119">
        <f>'C завтраками| Bed and breakfast'!AB8</f>
        <v>8950</v>
      </c>
      <c r="AC8" s="119">
        <f>'C завтраками| Bed and breakfast'!AC8</f>
        <v>6650</v>
      </c>
      <c r="AD8" s="119">
        <f>'C завтраками| Bed and breakfast'!AD8</f>
        <v>6850</v>
      </c>
      <c r="AE8" s="119">
        <f>'C завтраками| Bed and breakfast'!AE8</f>
        <v>7250</v>
      </c>
      <c r="AF8" s="119">
        <f>'C завтраками| Bed and breakfast'!AF8</f>
        <v>6850</v>
      </c>
      <c r="AG8" s="119">
        <f>'C завтраками| Bed and breakfast'!AG8</f>
        <v>7450</v>
      </c>
      <c r="AH8" s="119">
        <f>'C завтраками| Bed and breakfast'!AH8</f>
        <v>8150</v>
      </c>
      <c r="AI8" s="119">
        <f>'C завтраками| Bed and breakfast'!AI8</f>
        <v>8150</v>
      </c>
      <c r="AJ8" s="119">
        <f>'C завтраками| Bed and breakfast'!AJ8</f>
        <v>7650</v>
      </c>
      <c r="AK8" s="119">
        <f>'C завтраками| Bed and breakfast'!AK8</f>
        <v>7250</v>
      </c>
      <c r="AL8" s="119">
        <f>'C завтраками| Bed and breakfast'!AL8</f>
        <v>8150</v>
      </c>
      <c r="AM8" s="119">
        <f>'C завтраками| Bed and breakfast'!AM8</f>
        <v>7250</v>
      </c>
      <c r="AN8" s="119">
        <f>'C завтраками| Bed and breakfast'!AN8</f>
        <v>7650</v>
      </c>
      <c r="AO8" s="119">
        <f>'C завтраками| Bed and breakfast'!AO8</f>
        <v>7250</v>
      </c>
      <c r="AP8" s="119">
        <f>'C завтраками| Bed and breakfast'!AP8</f>
        <v>8150</v>
      </c>
      <c r="AQ8" s="119">
        <f>'C завтраками| Bed and breakfast'!AQ8</f>
        <v>7450</v>
      </c>
      <c r="AR8" s="119">
        <f>'C завтраками| Bed and breakfast'!AR8</f>
        <v>7250</v>
      </c>
      <c r="AS8" s="119">
        <f>'C завтраками| Bed and breakfast'!AS8</f>
        <v>7650</v>
      </c>
      <c r="AT8" s="119">
        <f>'C завтраками| Bed and breakfast'!AT8</f>
        <v>6850</v>
      </c>
      <c r="AU8" s="119">
        <f>'C завтраками| Bed and breakfast'!AU8</f>
        <v>6850</v>
      </c>
      <c r="AV8" s="119">
        <f>'C завтраками| Bed and breakfast'!AV8</f>
        <v>6450</v>
      </c>
      <c r="AW8" s="119">
        <f>'C завтраками| Bed and breakfast'!AW8</f>
        <v>5750</v>
      </c>
      <c r="AX8" s="119">
        <f>'C завтраками| Bed and breakfast'!AX8</f>
        <v>6250</v>
      </c>
      <c r="AY8" s="119">
        <f>'C завтраками| Bed and breakfast'!AY8</f>
        <v>5750</v>
      </c>
      <c r="AZ8" s="119">
        <f>'C завтраками| Bed and breakfast'!AZ8</f>
        <v>6250</v>
      </c>
      <c r="BA8" s="119">
        <f>'C завтраками| Bed and breakfast'!BA8</f>
        <v>5750</v>
      </c>
    </row>
    <row r="9" spans="1:53" ht="10.7" customHeight="1" x14ac:dyDescent="0.2">
      <c r="A9" s="3">
        <v>2</v>
      </c>
      <c r="B9" s="119">
        <f>'C завтраками| Bed and breakfast'!B9</f>
        <v>8600</v>
      </c>
      <c r="C9" s="119">
        <f>'C завтраками| Bed and breakfast'!C9</f>
        <v>7800</v>
      </c>
      <c r="D9" s="119">
        <f>'C завтраками| Bed and breakfast'!D9</f>
        <v>7500</v>
      </c>
      <c r="E9" s="119">
        <f>'C завтраками| Bed and breakfast'!E9</f>
        <v>7000</v>
      </c>
      <c r="F9" s="119">
        <f>'C завтраками| Bed and breakfast'!F9</f>
        <v>9400</v>
      </c>
      <c r="G9" s="119">
        <f>'C завтраками| Bed and breakfast'!G9</f>
        <v>10200</v>
      </c>
      <c r="H9" s="119">
        <f>'C завтраками| Bed and breakfast'!H9</f>
        <v>8600</v>
      </c>
      <c r="I9" s="119">
        <f>'C завтраками| Bed and breakfast'!I9</f>
        <v>9400</v>
      </c>
      <c r="J9" s="119">
        <f>'C завтраками| Bed and breakfast'!J9</f>
        <v>7800</v>
      </c>
      <c r="K9" s="119">
        <f>'C завтраками| Bed and breakfast'!K9</f>
        <v>8600</v>
      </c>
      <c r="L9" s="119">
        <f>'C завтраками| Bed and breakfast'!L9</f>
        <v>9400</v>
      </c>
      <c r="M9" s="119">
        <f>'C завтраками| Bed and breakfast'!M9</f>
        <v>8600</v>
      </c>
      <c r="N9" s="119">
        <f>'C завтраками| Bed and breakfast'!N9</f>
        <v>7000</v>
      </c>
      <c r="O9" s="119">
        <f>'C завтраками| Bed and breakfast'!O9</f>
        <v>7400</v>
      </c>
      <c r="P9" s="119">
        <f>'C завтраками| Bed and breakfast'!P9</f>
        <v>7000</v>
      </c>
      <c r="Q9" s="119">
        <f>'C завтраками| Bed and breakfast'!Q9</f>
        <v>7400</v>
      </c>
      <c r="R9" s="119">
        <f>'C завтраками| Bed and breakfast'!R9</f>
        <v>7000</v>
      </c>
      <c r="S9" s="119">
        <f>'C завтраками| Bed and breakfast'!S9</f>
        <v>7400</v>
      </c>
      <c r="T9" s="119">
        <f>'C завтраками| Bed and breakfast'!T9</f>
        <v>9400</v>
      </c>
      <c r="U9" s="119">
        <f>'C завтраками| Bed and breakfast'!U9</f>
        <v>9400</v>
      </c>
      <c r="V9" s="119">
        <f>'C завтраками| Bed and breakfast'!V9</f>
        <v>9400</v>
      </c>
      <c r="W9" s="119">
        <f>'C завтраками| Bed and breakfast'!W9</f>
        <v>9400</v>
      </c>
      <c r="X9" s="119">
        <f>'C завтраками| Bed and breakfast'!X9</f>
        <v>7800</v>
      </c>
      <c r="Y9" s="119">
        <f>'C завтраками| Bed and breakfast'!Y9</f>
        <v>8600</v>
      </c>
      <c r="Z9" s="119">
        <f>'C завтраками| Bed and breakfast'!Z9</f>
        <v>7800</v>
      </c>
      <c r="AA9" s="119">
        <f>'C завтраками| Bed and breakfast'!AA9</f>
        <v>10200</v>
      </c>
      <c r="AB9" s="119">
        <f>'C завтраками| Bed and breakfast'!AB9</f>
        <v>10200</v>
      </c>
      <c r="AC9" s="119">
        <f>'C завтраками| Bed and breakfast'!AC9</f>
        <v>7900</v>
      </c>
      <c r="AD9" s="119">
        <f>'C завтраками| Bed and breakfast'!AD9</f>
        <v>8100</v>
      </c>
      <c r="AE9" s="119">
        <f>'C завтраками| Bed and breakfast'!AE9</f>
        <v>8500</v>
      </c>
      <c r="AF9" s="119">
        <f>'C завтраками| Bed and breakfast'!AF9</f>
        <v>8100</v>
      </c>
      <c r="AG9" s="119">
        <f>'C завтраками| Bed and breakfast'!AG9</f>
        <v>8700</v>
      </c>
      <c r="AH9" s="119">
        <f>'C завтраками| Bed and breakfast'!AH9</f>
        <v>9400</v>
      </c>
      <c r="AI9" s="119">
        <f>'C завтраками| Bed and breakfast'!AI9</f>
        <v>9400</v>
      </c>
      <c r="AJ9" s="119">
        <f>'C завтраками| Bed and breakfast'!AJ9</f>
        <v>8900</v>
      </c>
      <c r="AK9" s="119">
        <f>'C завтраками| Bed and breakfast'!AK9</f>
        <v>8500</v>
      </c>
      <c r="AL9" s="119">
        <f>'C завтраками| Bed and breakfast'!AL9</f>
        <v>9400</v>
      </c>
      <c r="AM9" s="119">
        <f>'C завтраками| Bed and breakfast'!AM9</f>
        <v>8500</v>
      </c>
      <c r="AN9" s="119">
        <f>'C завтраками| Bed and breakfast'!AN9</f>
        <v>8900</v>
      </c>
      <c r="AO9" s="119">
        <f>'C завтраками| Bed and breakfast'!AO9</f>
        <v>8500</v>
      </c>
      <c r="AP9" s="119">
        <f>'C завтраками| Bed and breakfast'!AP9</f>
        <v>9400</v>
      </c>
      <c r="AQ9" s="119">
        <f>'C завтраками| Bed and breakfast'!AQ9</f>
        <v>8700</v>
      </c>
      <c r="AR9" s="119">
        <f>'C завтраками| Bed and breakfast'!AR9</f>
        <v>8500</v>
      </c>
      <c r="AS9" s="119">
        <f>'C завтраками| Bed and breakfast'!AS9</f>
        <v>8900</v>
      </c>
      <c r="AT9" s="119">
        <f>'C завтраками| Bed and breakfast'!AT9</f>
        <v>8100</v>
      </c>
      <c r="AU9" s="119">
        <f>'C завтраками| Bed and breakfast'!AU9</f>
        <v>8100</v>
      </c>
      <c r="AV9" s="119">
        <f>'C завтраками| Bed and breakfast'!AV9</f>
        <v>7700</v>
      </c>
      <c r="AW9" s="119">
        <f>'C завтраками| Bed and breakfast'!AW9</f>
        <v>7000</v>
      </c>
      <c r="AX9" s="119">
        <f>'C завтраками| Bed and breakfast'!AX9</f>
        <v>7500</v>
      </c>
      <c r="AY9" s="119">
        <f>'C завтраками| Bed and breakfast'!AY9</f>
        <v>7000</v>
      </c>
      <c r="AZ9" s="119">
        <f>'C завтраками| Bed and breakfast'!AZ9</f>
        <v>7500</v>
      </c>
      <c r="BA9" s="119">
        <f>'C завтраками| Bed and breakfast'!BA9</f>
        <v>7000</v>
      </c>
    </row>
    <row r="10" spans="1:53" ht="10.7" customHeight="1" x14ac:dyDescent="0.2">
      <c r="A10" s="120" t="s">
        <v>107</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row>
    <row r="11" spans="1:53" ht="10.7" customHeight="1" x14ac:dyDescent="0.2">
      <c r="A11" s="3">
        <v>1</v>
      </c>
      <c r="B11" s="119">
        <f>'C завтраками| Bed and breakfast'!B11</f>
        <v>8350</v>
      </c>
      <c r="C11" s="119">
        <f>'C завтраками| Bed and breakfast'!C11</f>
        <v>7550</v>
      </c>
      <c r="D11" s="119">
        <f>'C завтраками| Bed and breakfast'!D11</f>
        <v>7250</v>
      </c>
      <c r="E11" s="119">
        <f>'C завтраками| Bed and breakfast'!E11</f>
        <v>6750</v>
      </c>
      <c r="F11" s="119">
        <f>'C завтраками| Bed and breakfast'!F11</f>
        <v>9150</v>
      </c>
      <c r="G11" s="119">
        <f>'C завтраками| Bed and breakfast'!G11</f>
        <v>9950</v>
      </c>
      <c r="H11" s="119">
        <f>'C завтраками| Bed and breakfast'!H11</f>
        <v>8350</v>
      </c>
      <c r="I11" s="119">
        <f>'C завтраками| Bed and breakfast'!I11</f>
        <v>9150</v>
      </c>
      <c r="J11" s="119">
        <f>'C завтраками| Bed and breakfast'!J11</f>
        <v>7550</v>
      </c>
      <c r="K11" s="119">
        <f>'C завтраками| Bed and breakfast'!K11</f>
        <v>8350</v>
      </c>
      <c r="L11" s="119">
        <f>'C завтраками| Bed and breakfast'!L11</f>
        <v>9150</v>
      </c>
      <c r="M11" s="119">
        <f>'C завтраками| Bed and breakfast'!M11</f>
        <v>8350</v>
      </c>
      <c r="N11" s="119">
        <f>'C завтраками| Bed and breakfast'!N11</f>
        <v>6750</v>
      </c>
      <c r="O11" s="119">
        <f>'C завтраками| Bed and breakfast'!O11</f>
        <v>7150</v>
      </c>
      <c r="P11" s="119">
        <f>'C завтраками| Bed and breakfast'!P11</f>
        <v>6750</v>
      </c>
      <c r="Q11" s="119">
        <f>'C завтраками| Bed and breakfast'!Q11</f>
        <v>7150</v>
      </c>
      <c r="R11" s="119">
        <f>'C завтраками| Bed and breakfast'!R11</f>
        <v>6750</v>
      </c>
      <c r="S11" s="119">
        <f>'C завтраками| Bed and breakfast'!S11</f>
        <v>7150</v>
      </c>
      <c r="T11" s="119">
        <f>'C завтраками| Bed and breakfast'!T11</f>
        <v>9150</v>
      </c>
      <c r="U11" s="119">
        <f>'C завтраками| Bed and breakfast'!U11</f>
        <v>9150</v>
      </c>
      <c r="V11" s="119">
        <f>'C завтраками| Bed and breakfast'!V11</f>
        <v>9150</v>
      </c>
      <c r="W11" s="119">
        <f>'C завтраками| Bed and breakfast'!W11</f>
        <v>9150</v>
      </c>
      <c r="X11" s="119">
        <f>'C завтраками| Bed and breakfast'!X11</f>
        <v>7550</v>
      </c>
      <c r="Y11" s="119">
        <f>'C завтраками| Bed and breakfast'!Y11</f>
        <v>8350</v>
      </c>
      <c r="Z11" s="119">
        <f>'C завтраками| Bed and breakfast'!Z11</f>
        <v>7550</v>
      </c>
      <c r="AA11" s="119">
        <f>'C завтраками| Bed and breakfast'!AA11</f>
        <v>9950</v>
      </c>
      <c r="AB11" s="119">
        <f>'C завтраками| Bed and breakfast'!AB11</f>
        <v>9950</v>
      </c>
      <c r="AC11" s="119">
        <f>'C завтраками| Bed and breakfast'!AC11</f>
        <v>7650</v>
      </c>
      <c r="AD11" s="119">
        <f>'C завтраками| Bed and breakfast'!AD11</f>
        <v>7850</v>
      </c>
      <c r="AE11" s="119">
        <f>'C завтраками| Bed and breakfast'!AE11</f>
        <v>8250</v>
      </c>
      <c r="AF11" s="119">
        <f>'C завтраками| Bed and breakfast'!AF11</f>
        <v>7850</v>
      </c>
      <c r="AG11" s="119">
        <f>'C завтраками| Bed and breakfast'!AG11</f>
        <v>8450</v>
      </c>
      <c r="AH11" s="119">
        <f>'C завтраками| Bed and breakfast'!AH11</f>
        <v>9150</v>
      </c>
      <c r="AI11" s="119">
        <f>'C завтраками| Bed and breakfast'!AI11</f>
        <v>9150</v>
      </c>
      <c r="AJ11" s="119">
        <f>'C завтраками| Bed and breakfast'!AJ11</f>
        <v>8650</v>
      </c>
      <c r="AK11" s="119">
        <f>'C завтраками| Bed and breakfast'!AK11</f>
        <v>8250</v>
      </c>
      <c r="AL11" s="119">
        <f>'C завтраками| Bed and breakfast'!AL11</f>
        <v>9150</v>
      </c>
      <c r="AM11" s="119">
        <f>'C завтраками| Bed and breakfast'!AM11</f>
        <v>8250</v>
      </c>
      <c r="AN11" s="119">
        <f>'C завтраками| Bed and breakfast'!AN11</f>
        <v>8650</v>
      </c>
      <c r="AO11" s="119">
        <f>'C завтраками| Bed and breakfast'!AO11</f>
        <v>8250</v>
      </c>
      <c r="AP11" s="119">
        <f>'C завтраками| Bed and breakfast'!AP11</f>
        <v>9150</v>
      </c>
      <c r="AQ11" s="119">
        <f>'C завтраками| Bed and breakfast'!AQ11</f>
        <v>8450</v>
      </c>
      <c r="AR11" s="119">
        <f>'C завтраками| Bed and breakfast'!AR11</f>
        <v>8250</v>
      </c>
      <c r="AS11" s="119">
        <f>'C завтраками| Bed and breakfast'!AS11</f>
        <v>8650</v>
      </c>
      <c r="AT11" s="119">
        <f>'C завтраками| Bed and breakfast'!AT11</f>
        <v>7850</v>
      </c>
      <c r="AU11" s="119">
        <f>'C завтраками| Bed and breakfast'!AU11</f>
        <v>7850</v>
      </c>
      <c r="AV11" s="119">
        <f>'C завтраками| Bed and breakfast'!AV11</f>
        <v>7450</v>
      </c>
      <c r="AW11" s="119">
        <f>'C завтраками| Bed and breakfast'!AW11</f>
        <v>6750</v>
      </c>
      <c r="AX11" s="119">
        <f>'C завтраками| Bed and breakfast'!AX11</f>
        <v>7250</v>
      </c>
      <c r="AY11" s="119">
        <f>'C завтраками| Bed and breakfast'!AY11</f>
        <v>6750</v>
      </c>
      <c r="AZ11" s="119">
        <f>'C завтраками| Bed and breakfast'!AZ11</f>
        <v>7250</v>
      </c>
      <c r="BA11" s="119">
        <f>'C завтраками| Bed and breakfast'!BA11</f>
        <v>6750</v>
      </c>
    </row>
    <row r="12" spans="1:53" ht="10.7" customHeight="1" x14ac:dyDescent="0.2">
      <c r="A12" s="3">
        <v>2</v>
      </c>
      <c r="B12" s="119">
        <f>'C завтраками| Bed and breakfast'!B12</f>
        <v>9600</v>
      </c>
      <c r="C12" s="119">
        <f>'C завтраками| Bed and breakfast'!C12</f>
        <v>8800</v>
      </c>
      <c r="D12" s="119">
        <f>'C завтраками| Bed and breakfast'!D12</f>
        <v>8500</v>
      </c>
      <c r="E12" s="119">
        <f>'C завтраками| Bed and breakfast'!E12</f>
        <v>8000</v>
      </c>
      <c r="F12" s="119">
        <f>'C завтраками| Bed and breakfast'!F12</f>
        <v>10400</v>
      </c>
      <c r="G12" s="119">
        <f>'C завтраками| Bed and breakfast'!G12</f>
        <v>11200</v>
      </c>
      <c r="H12" s="119">
        <f>'C завтраками| Bed and breakfast'!H12</f>
        <v>9600</v>
      </c>
      <c r="I12" s="119">
        <f>'C завтраками| Bed and breakfast'!I12</f>
        <v>10400</v>
      </c>
      <c r="J12" s="119">
        <f>'C завтраками| Bed and breakfast'!J12</f>
        <v>8800</v>
      </c>
      <c r="K12" s="119">
        <f>'C завтраками| Bed and breakfast'!K12</f>
        <v>9600</v>
      </c>
      <c r="L12" s="119">
        <f>'C завтраками| Bed and breakfast'!L12</f>
        <v>10400</v>
      </c>
      <c r="M12" s="119">
        <f>'C завтраками| Bed and breakfast'!M12</f>
        <v>9600</v>
      </c>
      <c r="N12" s="119">
        <f>'C завтраками| Bed and breakfast'!N12</f>
        <v>8000</v>
      </c>
      <c r="O12" s="119">
        <f>'C завтраками| Bed and breakfast'!O12</f>
        <v>8400</v>
      </c>
      <c r="P12" s="119">
        <f>'C завтраками| Bed and breakfast'!P12</f>
        <v>8000</v>
      </c>
      <c r="Q12" s="119">
        <f>'C завтраками| Bed and breakfast'!Q12</f>
        <v>8400</v>
      </c>
      <c r="R12" s="119">
        <f>'C завтраками| Bed and breakfast'!R12</f>
        <v>8000</v>
      </c>
      <c r="S12" s="119">
        <f>'C завтраками| Bed and breakfast'!S12</f>
        <v>8400</v>
      </c>
      <c r="T12" s="119">
        <f>'C завтраками| Bed and breakfast'!T12</f>
        <v>10400</v>
      </c>
      <c r="U12" s="119">
        <f>'C завтраками| Bed and breakfast'!U12</f>
        <v>10400</v>
      </c>
      <c r="V12" s="119">
        <f>'C завтраками| Bed and breakfast'!V12</f>
        <v>10400</v>
      </c>
      <c r="W12" s="119">
        <f>'C завтраками| Bed and breakfast'!W12</f>
        <v>10400</v>
      </c>
      <c r="X12" s="119">
        <f>'C завтраками| Bed and breakfast'!X12</f>
        <v>8800</v>
      </c>
      <c r="Y12" s="119">
        <f>'C завтраками| Bed and breakfast'!Y12</f>
        <v>9600</v>
      </c>
      <c r="Z12" s="119">
        <f>'C завтраками| Bed and breakfast'!Z12</f>
        <v>8800</v>
      </c>
      <c r="AA12" s="119">
        <f>'C завтраками| Bed and breakfast'!AA12</f>
        <v>11200</v>
      </c>
      <c r="AB12" s="119">
        <f>'C завтраками| Bed and breakfast'!AB12</f>
        <v>11200</v>
      </c>
      <c r="AC12" s="119">
        <f>'C завтраками| Bed and breakfast'!AC12</f>
        <v>8900</v>
      </c>
      <c r="AD12" s="119">
        <f>'C завтраками| Bed and breakfast'!AD12</f>
        <v>9100</v>
      </c>
      <c r="AE12" s="119">
        <f>'C завтраками| Bed and breakfast'!AE12</f>
        <v>9500</v>
      </c>
      <c r="AF12" s="119">
        <f>'C завтраками| Bed and breakfast'!AF12</f>
        <v>9100</v>
      </c>
      <c r="AG12" s="119">
        <f>'C завтраками| Bed and breakfast'!AG12</f>
        <v>9700</v>
      </c>
      <c r="AH12" s="119">
        <f>'C завтраками| Bed and breakfast'!AH12</f>
        <v>10400</v>
      </c>
      <c r="AI12" s="119">
        <f>'C завтраками| Bed and breakfast'!AI12</f>
        <v>10400</v>
      </c>
      <c r="AJ12" s="119">
        <f>'C завтраками| Bed and breakfast'!AJ12</f>
        <v>9900</v>
      </c>
      <c r="AK12" s="119">
        <f>'C завтраками| Bed and breakfast'!AK12</f>
        <v>9500</v>
      </c>
      <c r="AL12" s="119">
        <f>'C завтраками| Bed and breakfast'!AL12</f>
        <v>10400</v>
      </c>
      <c r="AM12" s="119">
        <f>'C завтраками| Bed and breakfast'!AM12</f>
        <v>9500</v>
      </c>
      <c r="AN12" s="119">
        <f>'C завтраками| Bed and breakfast'!AN12</f>
        <v>9900</v>
      </c>
      <c r="AO12" s="119">
        <f>'C завтраками| Bed and breakfast'!AO12</f>
        <v>9500</v>
      </c>
      <c r="AP12" s="119">
        <f>'C завтраками| Bed and breakfast'!AP12</f>
        <v>10400</v>
      </c>
      <c r="AQ12" s="119">
        <f>'C завтраками| Bed and breakfast'!AQ12</f>
        <v>9700</v>
      </c>
      <c r="AR12" s="119">
        <f>'C завтраками| Bed and breakfast'!AR12</f>
        <v>9500</v>
      </c>
      <c r="AS12" s="119">
        <f>'C завтраками| Bed and breakfast'!AS12</f>
        <v>9900</v>
      </c>
      <c r="AT12" s="119">
        <f>'C завтраками| Bed and breakfast'!AT12</f>
        <v>9100</v>
      </c>
      <c r="AU12" s="119">
        <f>'C завтраками| Bed and breakfast'!AU12</f>
        <v>9100</v>
      </c>
      <c r="AV12" s="119">
        <f>'C завтраками| Bed and breakfast'!AV12</f>
        <v>8700</v>
      </c>
      <c r="AW12" s="119">
        <f>'C завтраками| Bed and breakfast'!AW12</f>
        <v>8000</v>
      </c>
      <c r="AX12" s="119">
        <f>'C завтраками| Bed and breakfast'!AX12</f>
        <v>8500</v>
      </c>
      <c r="AY12" s="119">
        <f>'C завтраками| Bed and breakfast'!AY12</f>
        <v>8000</v>
      </c>
      <c r="AZ12" s="119">
        <f>'C завтраками| Bed and breakfast'!AZ12</f>
        <v>8500</v>
      </c>
      <c r="BA12" s="119">
        <f>'C завтраками| Bed and breakfast'!BA12</f>
        <v>8000</v>
      </c>
    </row>
    <row r="13" spans="1:53" ht="10.7" customHeight="1" x14ac:dyDescent="0.2">
      <c r="A13" s="5" t="s">
        <v>86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row>
    <row r="14" spans="1:53" ht="10.7" customHeight="1" x14ac:dyDescent="0.2">
      <c r="A14" s="3">
        <v>1</v>
      </c>
      <c r="B14" s="119">
        <f>'C завтраками| Bed and breakfast'!B14</f>
        <v>9850</v>
      </c>
      <c r="C14" s="119">
        <f>'C завтраками| Bed and breakfast'!C14</f>
        <v>9050</v>
      </c>
      <c r="D14" s="119">
        <f>'C завтраками| Bed and breakfast'!D14</f>
        <v>8750</v>
      </c>
      <c r="E14" s="119">
        <f>'C завтраками| Bed and breakfast'!E14</f>
        <v>8250</v>
      </c>
      <c r="F14" s="119">
        <f>'C завтраками| Bed and breakfast'!F14</f>
        <v>10650</v>
      </c>
      <c r="G14" s="119">
        <f>'C завтраками| Bed and breakfast'!G14</f>
        <v>11450</v>
      </c>
      <c r="H14" s="119">
        <f>'C завтраками| Bed and breakfast'!H14</f>
        <v>9850</v>
      </c>
      <c r="I14" s="119">
        <f>'C завтраками| Bed and breakfast'!I14</f>
        <v>10650</v>
      </c>
      <c r="J14" s="119">
        <f>'C завтраками| Bed and breakfast'!J14</f>
        <v>9050</v>
      </c>
      <c r="K14" s="119">
        <f>'C завтраками| Bed and breakfast'!K14</f>
        <v>9850</v>
      </c>
      <c r="L14" s="119">
        <f>'C завтраками| Bed and breakfast'!L14</f>
        <v>10650</v>
      </c>
      <c r="M14" s="119">
        <f>'C завтраками| Bed and breakfast'!M14</f>
        <v>9850</v>
      </c>
      <c r="N14" s="119">
        <f>'C завтраками| Bed and breakfast'!N14</f>
        <v>8250</v>
      </c>
      <c r="O14" s="119">
        <f>'C завтраками| Bed and breakfast'!O14</f>
        <v>8650</v>
      </c>
      <c r="P14" s="119">
        <f>'C завтраками| Bed and breakfast'!P14</f>
        <v>8250</v>
      </c>
      <c r="Q14" s="119">
        <f>'C завтраками| Bed and breakfast'!Q14</f>
        <v>8650</v>
      </c>
      <c r="R14" s="119">
        <f>'C завтраками| Bed and breakfast'!R14</f>
        <v>8250</v>
      </c>
      <c r="S14" s="119">
        <f>'C завтраками| Bed and breakfast'!S14</f>
        <v>8650</v>
      </c>
      <c r="T14" s="119">
        <f>'C завтраками| Bed and breakfast'!T14</f>
        <v>10650</v>
      </c>
      <c r="U14" s="119">
        <f>'C завтраками| Bed and breakfast'!U14</f>
        <v>10650</v>
      </c>
      <c r="V14" s="119">
        <f>'C завтраками| Bed and breakfast'!V14</f>
        <v>10650</v>
      </c>
      <c r="W14" s="119">
        <f>'C завтраками| Bed and breakfast'!W14</f>
        <v>10650</v>
      </c>
      <c r="X14" s="119">
        <f>'C завтраками| Bed and breakfast'!X14</f>
        <v>9050</v>
      </c>
      <c r="Y14" s="119">
        <f>'C завтраками| Bed and breakfast'!Y14</f>
        <v>9850</v>
      </c>
      <c r="Z14" s="119">
        <f>'C завтраками| Bed and breakfast'!Z14</f>
        <v>9050</v>
      </c>
      <c r="AA14" s="119">
        <f>'C завтраками| Bed and breakfast'!AA14</f>
        <v>11450</v>
      </c>
      <c r="AB14" s="119">
        <f>'C завтраками| Bed and breakfast'!AB14</f>
        <v>11450</v>
      </c>
      <c r="AC14" s="119">
        <f>'C завтраками| Bed and breakfast'!AC14</f>
        <v>9150</v>
      </c>
      <c r="AD14" s="119">
        <f>'C завтраками| Bed and breakfast'!AD14</f>
        <v>9350</v>
      </c>
      <c r="AE14" s="119">
        <f>'C завтраками| Bed and breakfast'!AE14</f>
        <v>9750</v>
      </c>
      <c r="AF14" s="119">
        <f>'C завтраками| Bed and breakfast'!AF14</f>
        <v>9350</v>
      </c>
      <c r="AG14" s="119">
        <f>'C завтраками| Bed and breakfast'!AG14</f>
        <v>9950</v>
      </c>
      <c r="AH14" s="119">
        <f>'C завтраками| Bed and breakfast'!AH14</f>
        <v>10650</v>
      </c>
      <c r="AI14" s="119">
        <f>'C завтраками| Bed and breakfast'!AI14</f>
        <v>10650</v>
      </c>
      <c r="AJ14" s="119">
        <f>'C завтраками| Bed and breakfast'!AJ14</f>
        <v>10150</v>
      </c>
      <c r="AK14" s="119">
        <f>'C завтраками| Bed and breakfast'!AK14</f>
        <v>9750</v>
      </c>
      <c r="AL14" s="119">
        <f>'C завтраками| Bed and breakfast'!AL14</f>
        <v>10650</v>
      </c>
      <c r="AM14" s="119">
        <f>'C завтраками| Bed and breakfast'!AM14</f>
        <v>9750</v>
      </c>
      <c r="AN14" s="119">
        <f>'C завтраками| Bed and breakfast'!AN14</f>
        <v>10150</v>
      </c>
      <c r="AO14" s="119">
        <f>'C завтраками| Bed and breakfast'!AO14</f>
        <v>9750</v>
      </c>
      <c r="AP14" s="119">
        <f>'C завтраками| Bed and breakfast'!AP14</f>
        <v>10650</v>
      </c>
      <c r="AQ14" s="119">
        <f>'C завтраками| Bed and breakfast'!AQ14</f>
        <v>9950</v>
      </c>
      <c r="AR14" s="119">
        <f>'C завтраками| Bed and breakfast'!AR14</f>
        <v>9750</v>
      </c>
      <c r="AS14" s="119">
        <f>'C завтраками| Bed and breakfast'!AS14</f>
        <v>10150</v>
      </c>
      <c r="AT14" s="119">
        <f>'C завтраками| Bed and breakfast'!AT14</f>
        <v>9350</v>
      </c>
      <c r="AU14" s="119">
        <f>'C завтраками| Bed and breakfast'!AU14</f>
        <v>9350</v>
      </c>
      <c r="AV14" s="119">
        <f>'C завтраками| Bed and breakfast'!AV14</f>
        <v>8950</v>
      </c>
      <c r="AW14" s="119">
        <f>'C завтраками| Bed and breakfast'!AW14</f>
        <v>8250</v>
      </c>
      <c r="AX14" s="119">
        <f>'C завтраками| Bed and breakfast'!AX14</f>
        <v>8750</v>
      </c>
      <c r="AY14" s="119">
        <f>'C завтраками| Bed and breakfast'!AY14</f>
        <v>8250</v>
      </c>
      <c r="AZ14" s="119">
        <f>'C завтраками| Bed and breakfast'!AZ14</f>
        <v>8750</v>
      </c>
      <c r="BA14" s="119">
        <f>'C завтраками| Bed and breakfast'!BA14</f>
        <v>8250</v>
      </c>
    </row>
    <row r="15" spans="1:53" ht="10.7" customHeight="1" x14ac:dyDescent="0.2">
      <c r="A15" s="3">
        <v>2</v>
      </c>
      <c r="B15" s="119">
        <f>'C завтраками| Bed and breakfast'!B15</f>
        <v>11100</v>
      </c>
      <c r="C15" s="119">
        <f>'C завтраками| Bed and breakfast'!C15</f>
        <v>10300</v>
      </c>
      <c r="D15" s="119">
        <f>'C завтраками| Bed and breakfast'!D15</f>
        <v>10000</v>
      </c>
      <c r="E15" s="119">
        <f>'C завтраками| Bed and breakfast'!E15</f>
        <v>9500</v>
      </c>
      <c r="F15" s="119">
        <f>'C завтраками| Bed and breakfast'!F15</f>
        <v>11900</v>
      </c>
      <c r="G15" s="119">
        <f>'C завтраками| Bed and breakfast'!G15</f>
        <v>12700</v>
      </c>
      <c r="H15" s="119">
        <f>'C завтраками| Bed and breakfast'!H15</f>
        <v>11100</v>
      </c>
      <c r="I15" s="119">
        <f>'C завтраками| Bed and breakfast'!I15</f>
        <v>11900</v>
      </c>
      <c r="J15" s="119">
        <f>'C завтраками| Bed and breakfast'!J15</f>
        <v>10300</v>
      </c>
      <c r="K15" s="119">
        <f>'C завтраками| Bed and breakfast'!K15</f>
        <v>11100</v>
      </c>
      <c r="L15" s="119">
        <f>'C завтраками| Bed and breakfast'!L15</f>
        <v>11900</v>
      </c>
      <c r="M15" s="119">
        <f>'C завтраками| Bed and breakfast'!M15</f>
        <v>11100</v>
      </c>
      <c r="N15" s="119">
        <f>'C завтраками| Bed and breakfast'!N15</f>
        <v>9500</v>
      </c>
      <c r="O15" s="119">
        <f>'C завтраками| Bed and breakfast'!O15</f>
        <v>9900</v>
      </c>
      <c r="P15" s="119">
        <f>'C завтраками| Bed and breakfast'!P15</f>
        <v>9500</v>
      </c>
      <c r="Q15" s="119">
        <f>'C завтраками| Bed and breakfast'!Q15</f>
        <v>9900</v>
      </c>
      <c r="R15" s="119">
        <f>'C завтраками| Bed and breakfast'!R15</f>
        <v>9500</v>
      </c>
      <c r="S15" s="119">
        <f>'C завтраками| Bed and breakfast'!S15</f>
        <v>9900</v>
      </c>
      <c r="T15" s="119">
        <f>'C завтраками| Bed and breakfast'!T15</f>
        <v>11900</v>
      </c>
      <c r="U15" s="119">
        <f>'C завтраками| Bed and breakfast'!U15</f>
        <v>11900</v>
      </c>
      <c r="V15" s="119">
        <f>'C завтраками| Bed and breakfast'!V15</f>
        <v>11900</v>
      </c>
      <c r="W15" s="119">
        <f>'C завтраками| Bed and breakfast'!W15</f>
        <v>11900</v>
      </c>
      <c r="X15" s="119">
        <f>'C завтраками| Bed and breakfast'!X15</f>
        <v>10300</v>
      </c>
      <c r="Y15" s="119">
        <f>'C завтраками| Bed and breakfast'!Y15</f>
        <v>11100</v>
      </c>
      <c r="Z15" s="119">
        <f>'C завтраками| Bed and breakfast'!Z15</f>
        <v>10300</v>
      </c>
      <c r="AA15" s="119">
        <f>'C завтраками| Bed and breakfast'!AA15</f>
        <v>12700</v>
      </c>
      <c r="AB15" s="119">
        <f>'C завтраками| Bed and breakfast'!AB15</f>
        <v>12700</v>
      </c>
      <c r="AC15" s="119">
        <f>'C завтраками| Bed and breakfast'!AC15</f>
        <v>10400</v>
      </c>
      <c r="AD15" s="119">
        <f>'C завтраками| Bed and breakfast'!AD15</f>
        <v>10600</v>
      </c>
      <c r="AE15" s="119">
        <f>'C завтраками| Bed and breakfast'!AE15</f>
        <v>11000</v>
      </c>
      <c r="AF15" s="119">
        <f>'C завтраками| Bed and breakfast'!AF15</f>
        <v>10600</v>
      </c>
      <c r="AG15" s="119">
        <f>'C завтраками| Bed and breakfast'!AG15</f>
        <v>11200</v>
      </c>
      <c r="AH15" s="119">
        <f>'C завтраками| Bed and breakfast'!AH15</f>
        <v>11900</v>
      </c>
      <c r="AI15" s="119">
        <f>'C завтраками| Bed and breakfast'!AI15</f>
        <v>11900</v>
      </c>
      <c r="AJ15" s="119">
        <f>'C завтраками| Bed and breakfast'!AJ15</f>
        <v>11400</v>
      </c>
      <c r="AK15" s="119">
        <f>'C завтраками| Bed and breakfast'!AK15</f>
        <v>11000</v>
      </c>
      <c r="AL15" s="119">
        <f>'C завтраками| Bed and breakfast'!AL15</f>
        <v>11900</v>
      </c>
      <c r="AM15" s="119">
        <f>'C завтраками| Bed and breakfast'!AM15</f>
        <v>11000</v>
      </c>
      <c r="AN15" s="119">
        <f>'C завтраками| Bed and breakfast'!AN15</f>
        <v>11400</v>
      </c>
      <c r="AO15" s="119">
        <f>'C завтраками| Bed and breakfast'!AO15</f>
        <v>11000</v>
      </c>
      <c r="AP15" s="119">
        <f>'C завтраками| Bed and breakfast'!AP15</f>
        <v>11900</v>
      </c>
      <c r="AQ15" s="119">
        <f>'C завтраками| Bed and breakfast'!AQ15</f>
        <v>11200</v>
      </c>
      <c r="AR15" s="119">
        <f>'C завтраками| Bed and breakfast'!AR15</f>
        <v>11000</v>
      </c>
      <c r="AS15" s="119">
        <f>'C завтраками| Bed and breakfast'!AS15</f>
        <v>11400</v>
      </c>
      <c r="AT15" s="119">
        <f>'C завтраками| Bed and breakfast'!AT15</f>
        <v>10600</v>
      </c>
      <c r="AU15" s="119">
        <f>'C завтраками| Bed and breakfast'!AU15</f>
        <v>10600</v>
      </c>
      <c r="AV15" s="119">
        <f>'C завтраками| Bed and breakfast'!AV15</f>
        <v>10200</v>
      </c>
      <c r="AW15" s="119">
        <f>'C завтраками| Bed and breakfast'!AW15</f>
        <v>9500</v>
      </c>
      <c r="AX15" s="119">
        <f>'C завтраками| Bed and breakfast'!AX15</f>
        <v>10000</v>
      </c>
      <c r="AY15" s="119">
        <f>'C завтраками| Bed and breakfast'!AY15</f>
        <v>9500</v>
      </c>
      <c r="AZ15" s="119">
        <f>'C завтраками| Bed and breakfast'!AZ15</f>
        <v>10000</v>
      </c>
      <c r="BA15" s="119">
        <f>'C завтраками| Bed and breakfast'!BA15</f>
        <v>9500</v>
      </c>
    </row>
    <row r="16" spans="1:53" ht="10.7" customHeight="1" x14ac:dyDescent="0.2">
      <c r="A16" s="4" t="s">
        <v>91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row>
    <row r="17" spans="1:53" ht="10.7" customHeight="1" x14ac:dyDescent="0.2">
      <c r="A17" s="3">
        <v>1</v>
      </c>
      <c r="B17" s="119">
        <f>'C завтраками| Bed and breakfast'!B17</f>
        <v>10850</v>
      </c>
      <c r="C17" s="119">
        <f>'C завтраками| Bed and breakfast'!C17</f>
        <v>10050</v>
      </c>
      <c r="D17" s="119">
        <f>'C завтраками| Bed and breakfast'!D17</f>
        <v>9750</v>
      </c>
      <c r="E17" s="119">
        <f>'C завтраками| Bed and breakfast'!E17</f>
        <v>9250</v>
      </c>
      <c r="F17" s="119">
        <f>'C завтраками| Bed and breakfast'!F17</f>
        <v>11650</v>
      </c>
      <c r="G17" s="119">
        <f>'C завтраками| Bed and breakfast'!G17</f>
        <v>12450</v>
      </c>
      <c r="H17" s="119">
        <f>'C завтраками| Bed and breakfast'!H17</f>
        <v>10850</v>
      </c>
      <c r="I17" s="119">
        <f>'C завтраками| Bed and breakfast'!I17</f>
        <v>11650</v>
      </c>
      <c r="J17" s="119">
        <f>'C завтраками| Bed and breakfast'!J17</f>
        <v>10050</v>
      </c>
      <c r="K17" s="119">
        <f>'C завтраками| Bed and breakfast'!K17</f>
        <v>10850</v>
      </c>
      <c r="L17" s="119">
        <f>'C завтраками| Bed and breakfast'!L17</f>
        <v>11650</v>
      </c>
      <c r="M17" s="119">
        <f>'C завтраками| Bed and breakfast'!M17</f>
        <v>10850</v>
      </c>
      <c r="N17" s="119">
        <f>'C завтраками| Bed and breakfast'!N17</f>
        <v>9250</v>
      </c>
      <c r="O17" s="119">
        <f>'C завтраками| Bed and breakfast'!O17</f>
        <v>9650</v>
      </c>
      <c r="P17" s="119">
        <f>'C завтраками| Bed and breakfast'!P17</f>
        <v>9250</v>
      </c>
      <c r="Q17" s="119">
        <f>'C завтраками| Bed and breakfast'!Q17</f>
        <v>9650</v>
      </c>
      <c r="R17" s="119">
        <f>'C завтраками| Bed and breakfast'!R17</f>
        <v>9250</v>
      </c>
      <c r="S17" s="119">
        <f>'C завтраками| Bed and breakfast'!S17</f>
        <v>9650</v>
      </c>
      <c r="T17" s="119">
        <f>'C завтраками| Bed and breakfast'!T17</f>
        <v>11650</v>
      </c>
      <c r="U17" s="119">
        <f>'C завтраками| Bed and breakfast'!U17</f>
        <v>11650</v>
      </c>
      <c r="V17" s="119">
        <f>'C завтраками| Bed and breakfast'!V17</f>
        <v>11650</v>
      </c>
      <c r="W17" s="119">
        <f>'C завтраками| Bed and breakfast'!W17</f>
        <v>11650</v>
      </c>
      <c r="X17" s="119">
        <f>'C завтраками| Bed and breakfast'!X17</f>
        <v>10050</v>
      </c>
      <c r="Y17" s="119">
        <f>'C завтраками| Bed and breakfast'!Y17</f>
        <v>10850</v>
      </c>
      <c r="Z17" s="119">
        <f>'C завтраками| Bed and breakfast'!Z17</f>
        <v>10050</v>
      </c>
      <c r="AA17" s="119">
        <f>'C завтраками| Bed and breakfast'!AA17</f>
        <v>12450</v>
      </c>
      <c r="AB17" s="119">
        <f>'C завтраками| Bed and breakfast'!AB17</f>
        <v>12450</v>
      </c>
      <c r="AC17" s="119">
        <f>'C завтраками| Bed and breakfast'!AC17</f>
        <v>10150</v>
      </c>
      <c r="AD17" s="119">
        <f>'C завтраками| Bed and breakfast'!AD17</f>
        <v>10350</v>
      </c>
      <c r="AE17" s="119">
        <f>'C завтраками| Bed and breakfast'!AE17</f>
        <v>10750</v>
      </c>
      <c r="AF17" s="119">
        <f>'C завтраками| Bed and breakfast'!AF17</f>
        <v>10350</v>
      </c>
      <c r="AG17" s="119">
        <f>'C завтраками| Bed and breakfast'!AG17</f>
        <v>10950</v>
      </c>
      <c r="AH17" s="119">
        <f>'C завтраками| Bed and breakfast'!AH17</f>
        <v>11650</v>
      </c>
      <c r="AI17" s="119">
        <f>'C завтраками| Bed and breakfast'!AI17</f>
        <v>11650</v>
      </c>
      <c r="AJ17" s="119">
        <f>'C завтраками| Bed and breakfast'!AJ17</f>
        <v>11150</v>
      </c>
      <c r="AK17" s="119">
        <f>'C завтраками| Bed and breakfast'!AK17</f>
        <v>10750</v>
      </c>
      <c r="AL17" s="119">
        <f>'C завтраками| Bed and breakfast'!AL17</f>
        <v>11650</v>
      </c>
      <c r="AM17" s="119">
        <f>'C завтраками| Bed and breakfast'!AM17</f>
        <v>10750</v>
      </c>
      <c r="AN17" s="119">
        <f>'C завтраками| Bed and breakfast'!AN17</f>
        <v>11150</v>
      </c>
      <c r="AO17" s="119">
        <f>'C завтраками| Bed and breakfast'!AO17</f>
        <v>10750</v>
      </c>
      <c r="AP17" s="119">
        <f>'C завтраками| Bed and breakfast'!AP17</f>
        <v>11650</v>
      </c>
      <c r="AQ17" s="119">
        <f>'C завтраками| Bed and breakfast'!AQ17</f>
        <v>10950</v>
      </c>
      <c r="AR17" s="119">
        <f>'C завтраками| Bed and breakfast'!AR17</f>
        <v>10750</v>
      </c>
      <c r="AS17" s="119">
        <f>'C завтраками| Bed and breakfast'!AS17</f>
        <v>11150</v>
      </c>
      <c r="AT17" s="119">
        <f>'C завтраками| Bed and breakfast'!AT17</f>
        <v>10350</v>
      </c>
      <c r="AU17" s="119">
        <f>'C завтраками| Bed and breakfast'!AU17</f>
        <v>10350</v>
      </c>
      <c r="AV17" s="119">
        <f>'C завтраками| Bed and breakfast'!AV17</f>
        <v>9950</v>
      </c>
      <c r="AW17" s="119">
        <f>'C завтраками| Bed and breakfast'!AW17</f>
        <v>9250</v>
      </c>
      <c r="AX17" s="119">
        <f>'C завтраками| Bed and breakfast'!AX17</f>
        <v>9750</v>
      </c>
      <c r="AY17" s="119">
        <f>'C завтраками| Bed and breakfast'!AY17</f>
        <v>9250</v>
      </c>
      <c r="AZ17" s="119">
        <f>'C завтраками| Bed and breakfast'!AZ17</f>
        <v>9750</v>
      </c>
      <c r="BA17" s="119">
        <f>'C завтраками| Bed and breakfast'!BA17</f>
        <v>9250</v>
      </c>
    </row>
    <row r="18" spans="1:53" ht="10.7" customHeight="1" x14ac:dyDescent="0.2">
      <c r="A18" s="3">
        <v>2</v>
      </c>
      <c r="B18" s="119">
        <f>'C завтраками| Bed and breakfast'!B18</f>
        <v>12100</v>
      </c>
      <c r="C18" s="119">
        <f>'C завтраками| Bed and breakfast'!C18</f>
        <v>11300</v>
      </c>
      <c r="D18" s="119">
        <f>'C завтраками| Bed and breakfast'!D18</f>
        <v>11000</v>
      </c>
      <c r="E18" s="119">
        <f>'C завтраками| Bed and breakfast'!E18</f>
        <v>10500</v>
      </c>
      <c r="F18" s="119">
        <f>'C завтраками| Bed and breakfast'!F18</f>
        <v>12900</v>
      </c>
      <c r="G18" s="119">
        <f>'C завтраками| Bed and breakfast'!G18</f>
        <v>13700</v>
      </c>
      <c r="H18" s="119">
        <f>'C завтраками| Bed and breakfast'!H18</f>
        <v>12100</v>
      </c>
      <c r="I18" s="119">
        <f>'C завтраками| Bed and breakfast'!I18</f>
        <v>12900</v>
      </c>
      <c r="J18" s="119">
        <f>'C завтраками| Bed and breakfast'!J18</f>
        <v>11300</v>
      </c>
      <c r="K18" s="119">
        <f>'C завтраками| Bed and breakfast'!K18</f>
        <v>12100</v>
      </c>
      <c r="L18" s="119">
        <f>'C завтраками| Bed and breakfast'!L18</f>
        <v>12900</v>
      </c>
      <c r="M18" s="119">
        <f>'C завтраками| Bed and breakfast'!M18</f>
        <v>12100</v>
      </c>
      <c r="N18" s="119">
        <f>'C завтраками| Bed and breakfast'!N18</f>
        <v>10500</v>
      </c>
      <c r="O18" s="119">
        <f>'C завтраками| Bed and breakfast'!O18</f>
        <v>10900</v>
      </c>
      <c r="P18" s="119">
        <f>'C завтраками| Bed and breakfast'!P18</f>
        <v>10500</v>
      </c>
      <c r="Q18" s="119">
        <f>'C завтраками| Bed and breakfast'!Q18</f>
        <v>10900</v>
      </c>
      <c r="R18" s="119">
        <f>'C завтраками| Bed and breakfast'!R18</f>
        <v>10500</v>
      </c>
      <c r="S18" s="119">
        <f>'C завтраками| Bed and breakfast'!S18</f>
        <v>10900</v>
      </c>
      <c r="T18" s="119">
        <f>'C завтраками| Bed and breakfast'!T18</f>
        <v>12900</v>
      </c>
      <c r="U18" s="119">
        <f>'C завтраками| Bed and breakfast'!U18</f>
        <v>12900</v>
      </c>
      <c r="V18" s="119">
        <f>'C завтраками| Bed and breakfast'!V18</f>
        <v>12900</v>
      </c>
      <c r="W18" s="119">
        <f>'C завтраками| Bed and breakfast'!W18</f>
        <v>12900</v>
      </c>
      <c r="X18" s="119">
        <f>'C завтраками| Bed and breakfast'!X18</f>
        <v>11300</v>
      </c>
      <c r="Y18" s="119">
        <f>'C завтраками| Bed and breakfast'!Y18</f>
        <v>12100</v>
      </c>
      <c r="Z18" s="119">
        <f>'C завтраками| Bed and breakfast'!Z18</f>
        <v>11300</v>
      </c>
      <c r="AA18" s="119">
        <f>'C завтраками| Bed and breakfast'!AA18</f>
        <v>13700</v>
      </c>
      <c r="AB18" s="119">
        <f>'C завтраками| Bed and breakfast'!AB18</f>
        <v>13700</v>
      </c>
      <c r="AC18" s="119">
        <f>'C завтраками| Bed and breakfast'!AC18</f>
        <v>11400</v>
      </c>
      <c r="AD18" s="119">
        <f>'C завтраками| Bed and breakfast'!AD18</f>
        <v>11600</v>
      </c>
      <c r="AE18" s="119">
        <f>'C завтраками| Bed and breakfast'!AE18</f>
        <v>12000</v>
      </c>
      <c r="AF18" s="119">
        <f>'C завтраками| Bed and breakfast'!AF18</f>
        <v>11600</v>
      </c>
      <c r="AG18" s="119">
        <f>'C завтраками| Bed and breakfast'!AG18</f>
        <v>12200</v>
      </c>
      <c r="AH18" s="119">
        <f>'C завтраками| Bed and breakfast'!AH18</f>
        <v>12900</v>
      </c>
      <c r="AI18" s="119">
        <f>'C завтраками| Bed and breakfast'!AI18</f>
        <v>12900</v>
      </c>
      <c r="AJ18" s="119">
        <f>'C завтраками| Bed and breakfast'!AJ18</f>
        <v>12400</v>
      </c>
      <c r="AK18" s="119">
        <f>'C завтраками| Bed and breakfast'!AK18</f>
        <v>12000</v>
      </c>
      <c r="AL18" s="119">
        <f>'C завтраками| Bed and breakfast'!AL18</f>
        <v>12900</v>
      </c>
      <c r="AM18" s="119">
        <f>'C завтраками| Bed and breakfast'!AM18</f>
        <v>12000</v>
      </c>
      <c r="AN18" s="119">
        <f>'C завтраками| Bed and breakfast'!AN18</f>
        <v>12400</v>
      </c>
      <c r="AO18" s="119">
        <f>'C завтраками| Bed and breakfast'!AO18</f>
        <v>12000</v>
      </c>
      <c r="AP18" s="119">
        <f>'C завтраками| Bed and breakfast'!AP18</f>
        <v>12900</v>
      </c>
      <c r="AQ18" s="119">
        <f>'C завтраками| Bed and breakfast'!AQ18</f>
        <v>12200</v>
      </c>
      <c r="AR18" s="119">
        <f>'C завтраками| Bed and breakfast'!AR18</f>
        <v>12000</v>
      </c>
      <c r="AS18" s="119">
        <f>'C завтраками| Bed and breakfast'!AS18</f>
        <v>12400</v>
      </c>
      <c r="AT18" s="119">
        <f>'C завтраками| Bed and breakfast'!AT18</f>
        <v>11600</v>
      </c>
      <c r="AU18" s="119">
        <f>'C завтраками| Bed and breakfast'!AU18</f>
        <v>11600</v>
      </c>
      <c r="AV18" s="119">
        <f>'C завтраками| Bed and breakfast'!AV18</f>
        <v>11200</v>
      </c>
      <c r="AW18" s="119">
        <f>'C завтраками| Bed and breakfast'!AW18</f>
        <v>10500</v>
      </c>
      <c r="AX18" s="119">
        <f>'C завтраками| Bed and breakfast'!AX18</f>
        <v>11000</v>
      </c>
      <c r="AY18" s="119">
        <f>'C завтраками| Bed and breakfast'!AY18</f>
        <v>10500</v>
      </c>
      <c r="AZ18" s="119">
        <f>'C завтраками| Bed and breakfast'!AZ18</f>
        <v>11000</v>
      </c>
      <c r="BA18" s="119">
        <f>'C завтраками| Bed and breakfast'!BA18</f>
        <v>10500</v>
      </c>
    </row>
    <row r="19" spans="1:53" ht="10.7" customHeight="1" x14ac:dyDescent="0.2">
      <c r="A19" s="2" t="s">
        <v>92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row>
    <row r="20" spans="1:53" ht="10.7" customHeight="1" x14ac:dyDescent="0.2">
      <c r="A20" s="3">
        <v>1</v>
      </c>
      <c r="B20" s="119">
        <f>'C завтраками| Bed and breakfast'!B20</f>
        <v>12350</v>
      </c>
      <c r="C20" s="119">
        <f>'C завтраками| Bed and breakfast'!C20</f>
        <v>11550</v>
      </c>
      <c r="D20" s="119">
        <f>'C завтраками| Bed and breakfast'!D20</f>
        <v>11250</v>
      </c>
      <c r="E20" s="119">
        <f>'C завтраками| Bed and breakfast'!E20</f>
        <v>10750</v>
      </c>
      <c r="F20" s="119">
        <f>'C завтраками| Bed and breakfast'!F20</f>
        <v>13150</v>
      </c>
      <c r="G20" s="119">
        <f>'C завтраками| Bed and breakfast'!G20</f>
        <v>13950</v>
      </c>
      <c r="H20" s="119">
        <f>'C завтраками| Bed and breakfast'!H20</f>
        <v>12350</v>
      </c>
      <c r="I20" s="119">
        <f>'C завтраками| Bed and breakfast'!I20</f>
        <v>13150</v>
      </c>
      <c r="J20" s="119">
        <f>'C завтраками| Bed and breakfast'!J20</f>
        <v>11550</v>
      </c>
      <c r="K20" s="119">
        <f>'C завтраками| Bed and breakfast'!K20</f>
        <v>12350</v>
      </c>
      <c r="L20" s="119">
        <f>'C завтраками| Bed and breakfast'!L20</f>
        <v>13150</v>
      </c>
      <c r="M20" s="119">
        <f>'C завтраками| Bed and breakfast'!M20</f>
        <v>12350</v>
      </c>
      <c r="N20" s="119">
        <f>'C завтраками| Bed and breakfast'!N20</f>
        <v>10750</v>
      </c>
      <c r="O20" s="119">
        <f>'C завтраками| Bed and breakfast'!O20</f>
        <v>11150</v>
      </c>
      <c r="P20" s="119">
        <f>'C завтраками| Bed and breakfast'!P20</f>
        <v>10750</v>
      </c>
      <c r="Q20" s="119">
        <f>'C завтраками| Bed and breakfast'!Q20</f>
        <v>11150</v>
      </c>
      <c r="R20" s="119">
        <f>'C завтраками| Bed and breakfast'!R20</f>
        <v>10750</v>
      </c>
      <c r="S20" s="119">
        <f>'C завтраками| Bed and breakfast'!S20</f>
        <v>11150</v>
      </c>
      <c r="T20" s="119">
        <f>'C завтраками| Bed and breakfast'!T20</f>
        <v>13150</v>
      </c>
      <c r="U20" s="119">
        <f>'C завтраками| Bed and breakfast'!U20</f>
        <v>13150</v>
      </c>
      <c r="V20" s="119">
        <f>'C завтраками| Bed and breakfast'!V20</f>
        <v>13150</v>
      </c>
      <c r="W20" s="119">
        <f>'C завтраками| Bed and breakfast'!W20</f>
        <v>13150</v>
      </c>
      <c r="X20" s="119">
        <f>'C завтраками| Bed and breakfast'!X20</f>
        <v>11550</v>
      </c>
      <c r="Y20" s="119">
        <f>'C завтраками| Bed and breakfast'!Y20</f>
        <v>12350</v>
      </c>
      <c r="Z20" s="119">
        <f>'C завтраками| Bed and breakfast'!Z20</f>
        <v>11550</v>
      </c>
      <c r="AA20" s="119">
        <f>'C завтраками| Bed and breakfast'!AA20</f>
        <v>13950</v>
      </c>
      <c r="AB20" s="119">
        <f>'C завтраками| Bed and breakfast'!AB20</f>
        <v>13950</v>
      </c>
      <c r="AC20" s="119">
        <f>'C завтраками| Bed and breakfast'!AC20</f>
        <v>11650</v>
      </c>
      <c r="AD20" s="119">
        <f>'C завтраками| Bed and breakfast'!AD20</f>
        <v>11850</v>
      </c>
      <c r="AE20" s="119">
        <f>'C завтраками| Bed and breakfast'!AE20</f>
        <v>12250</v>
      </c>
      <c r="AF20" s="119">
        <f>'C завтраками| Bed and breakfast'!AF20</f>
        <v>11850</v>
      </c>
      <c r="AG20" s="119">
        <f>'C завтраками| Bed and breakfast'!AG20</f>
        <v>12450</v>
      </c>
      <c r="AH20" s="119">
        <f>'C завтраками| Bed and breakfast'!AH20</f>
        <v>13150</v>
      </c>
      <c r="AI20" s="119">
        <f>'C завтраками| Bed and breakfast'!AI20</f>
        <v>13150</v>
      </c>
      <c r="AJ20" s="119">
        <f>'C завтраками| Bed and breakfast'!AJ20</f>
        <v>12650</v>
      </c>
      <c r="AK20" s="119">
        <f>'C завтраками| Bed and breakfast'!AK20</f>
        <v>12250</v>
      </c>
      <c r="AL20" s="119">
        <f>'C завтраками| Bed and breakfast'!AL20</f>
        <v>13150</v>
      </c>
      <c r="AM20" s="119">
        <f>'C завтраками| Bed and breakfast'!AM20</f>
        <v>12250</v>
      </c>
      <c r="AN20" s="119">
        <f>'C завтраками| Bed and breakfast'!AN20</f>
        <v>12650</v>
      </c>
      <c r="AO20" s="119">
        <f>'C завтраками| Bed and breakfast'!AO20</f>
        <v>12250</v>
      </c>
      <c r="AP20" s="119">
        <f>'C завтраками| Bed and breakfast'!AP20</f>
        <v>13150</v>
      </c>
      <c r="AQ20" s="119">
        <f>'C завтраками| Bed and breakfast'!AQ20</f>
        <v>12450</v>
      </c>
      <c r="AR20" s="119">
        <f>'C завтраками| Bed and breakfast'!AR20</f>
        <v>12250</v>
      </c>
      <c r="AS20" s="119">
        <f>'C завтраками| Bed and breakfast'!AS20</f>
        <v>12650</v>
      </c>
      <c r="AT20" s="119">
        <f>'C завтраками| Bed and breakfast'!AT20</f>
        <v>11850</v>
      </c>
      <c r="AU20" s="119">
        <f>'C завтраками| Bed and breakfast'!AU20</f>
        <v>11850</v>
      </c>
      <c r="AV20" s="119">
        <f>'C завтраками| Bed and breakfast'!AV20</f>
        <v>11450</v>
      </c>
      <c r="AW20" s="119">
        <f>'C завтраками| Bed and breakfast'!AW20</f>
        <v>10750</v>
      </c>
      <c r="AX20" s="119">
        <f>'C завтраками| Bed and breakfast'!AX20</f>
        <v>11250</v>
      </c>
      <c r="AY20" s="119">
        <f>'C завтраками| Bed and breakfast'!AY20</f>
        <v>10750</v>
      </c>
      <c r="AZ20" s="119">
        <f>'C завтраками| Bed and breakfast'!AZ20</f>
        <v>11250</v>
      </c>
      <c r="BA20" s="119">
        <f>'C завтраками| Bed and breakfast'!BA20</f>
        <v>10750</v>
      </c>
    </row>
    <row r="21" spans="1:53" ht="10.7" customHeight="1" x14ac:dyDescent="0.2">
      <c r="A21" s="3">
        <v>2</v>
      </c>
      <c r="B21" s="119">
        <f>'C завтраками| Bed and breakfast'!B21</f>
        <v>13600</v>
      </c>
      <c r="C21" s="119">
        <f>'C завтраками| Bed and breakfast'!C21</f>
        <v>12800</v>
      </c>
      <c r="D21" s="119">
        <f>'C завтраками| Bed and breakfast'!D21</f>
        <v>12500</v>
      </c>
      <c r="E21" s="119">
        <f>'C завтраками| Bed and breakfast'!E21</f>
        <v>12000</v>
      </c>
      <c r="F21" s="119">
        <f>'C завтраками| Bed and breakfast'!F21</f>
        <v>14400</v>
      </c>
      <c r="G21" s="119">
        <f>'C завтраками| Bed and breakfast'!G21</f>
        <v>15200</v>
      </c>
      <c r="H21" s="119">
        <f>'C завтраками| Bed and breakfast'!H21</f>
        <v>13600</v>
      </c>
      <c r="I21" s="119">
        <f>'C завтраками| Bed and breakfast'!I21</f>
        <v>14400</v>
      </c>
      <c r="J21" s="119">
        <f>'C завтраками| Bed and breakfast'!J21</f>
        <v>12800</v>
      </c>
      <c r="K21" s="119">
        <f>'C завтраками| Bed and breakfast'!K21</f>
        <v>13600</v>
      </c>
      <c r="L21" s="119">
        <f>'C завтраками| Bed and breakfast'!L21</f>
        <v>14400</v>
      </c>
      <c r="M21" s="119">
        <f>'C завтраками| Bed and breakfast'!M21</f>
        <v>13600</v>
      </c>
      <c r="N21" s="119">
        <f>'C завтраками| Bed and breakfast'!N21</f>
        <v>12000</v>
      </c>
      <c r="O21" s="119">
        <f>'C завтраками| Bed and breakfast'!O21</f>
        <v>12400</v>
      </c>
      <c r="P21" s="119">
        <f>'C завтраками| Bed and breakfast'!P21</f>
        <v>12000</v>
      </c>
      <c r="Q21" s="119">
        <f>'C завтраками| Bed and breakfast'!Q21</f>
        <v>12400</v>
      </c>
      <c r="R21" s="119">
        <f>'C завтраками| Bed and breakfast'!R21</f>
        <v>12000</v>
      </c>
      <c r="S21" s="119">
        <f>'C завтраками| Bed and breakfast'!S21</f>
        <v>12400</v>
      </c>
      <c r="T21" s="119">
        <f>'C завтраками| Bed and breakfast'!T21</f>
        <v>14400</v>
      </c>
      <c r="U21" s="119">
        <f>'C завтраками| Bed and breakfast'!U21</f>
        <v>14400</v>
      </c>
      <c r="V21" s="119">
        <f>'C завтраками| Bed and breakfast'!V21</f>
        <v>14400</v>
      </c>
      <c r="W21" s="119">
        <f>'C завтраками| Bed and breakfast'!W21</f>
        <v>14400</v>
      </c>
      <c r="X21" s="119">
        <f>'C завтраками| Bed and breakfast'!X21</f>
        <v>12800</v>
      </c>
      <c r="Y21" s="119">
        <f>'C завтраками| Bed and breakfast'!Y21</f>
        <v>13600</v>
      </c>
      <c r="Z21" s="119">
        <f>'C завтраками| Bed and breakfast'!Z21</f>
        <v>12800</v>
      </c>
      <c r="AA21" s="119">
        <f>'C завтраками| Bed and breakfast'!AA21</f>
        <v>15200</v>
      </c>
      <c r="AB21" s="119">
        <f>'C завтраками| Bed and breakfast'!AB21</f>
        <v>15200</v>
      </c>
      <c r="AC21" s="119">
        <f>'C завтраками| Bed and breakfast'!AC21</f>
        <v>12900</v>
      </c>
      <c r="AD21" s="119">
        <f>'C завтраками| Bed and breakfast'!AD21</f>
        <v>13100</v>
      </c>
      <c r="AE21" s="119">
        <f>'C завтраками| Bed and breakfast'!AE21</f>
        <v>13500</v>
      </c>
      <c r="AF21" s="119">
        <f>'C завтраками| Bed and breakfast'!AF21</f>
        <v>13100</v>
      </c>
      <c r="AG21" s="119">
        <f>'C завтраками| Bed and breakfast'!AG21</f>
        <v>13700</v>
      </c>
      <c r="AH21" s="119">
        <f>'C завтраками| Bed and breakfast'!AH21</f>
        <v>14400</v>
      </c>
      <c r="AI21" s="119">
        <f>'C завтраками| Bed and breakfast'!AI21</f>
        <v>14400</v>
      </c>
      <c r="AJ21" s="119">
        <f>'C завтраками| Bed and breakfast'!AJ21</f>
        <v>13900</v>
      </c>
      <c r="AK21" s="119">
        <f>'C завтраками| Bed and breakfast'!AK21</f>
        <v>13500</v>
      </c>
      <c r="AL21" s="119">
        <f>'C завтраками| Bed and breakfast'!AL21</f>
        <v>14400</v>
      </c>
      <c r="AM21" s="119">
        <f>'C завтраками| Bed and breakfast'!AM21</f>
        <v>13500</v>
      </c>
      <c r="AN21" s="119">
        <f>'C завтраками| Bed and breakfast'!AN21</f>
        <v>13900</v>
      </c>
      <c r="AO21" s="119">
        <f>'C завтраками| Bed and breakfast'!AO21</f>
        <v>13500</v>
      </c>
      <c r="AP21" s="119">
        <f>'C завтраками| Bed and breakfast'!AP21</f>
        <v>14400</v>
      </c>
      <c r="AQ21" s="119">
        <f>'C завтраками| Bed and breakfast'!AQ21</f>
        <v>13700</v>
      </c>
      <c r="AR21" s="119">
        <f>'C завтраками| Bed and breakfast'!AR21</f>
        <v>13500</v>
      </c>
      <c r="AS21" s="119">
        <f>'C завтраками| Bed and breakfast'!AS21</f>
        <v>13900</v>
      </c>
      <c r="AT21" s="119">
        <f>'C завтраками| Bed and breakfast'!AT21</f>
        <v>13100</v>
      </c>
      <c r="AU21" s="119">
        <f>'C завтраками| Bed and breakfast'!AU21</f>
        <v>13100</v>
      </c>
      <c r="AV21" s="119">
        <f>'C завтраками| Bed and breakfast'!AV21</f>
        <v>12700</v>
      </c>
      <c r="AW21" s="119">
        <f>'C завтраками| Bed and breakfast'!AW21</f>
        <v>12000</v>
      </c>
      <c r="AX21" s="119">
        <f>'C завтраками| Bed and breakfast'!AX21</f>
        <v>12500</v>
      </c>
      <c r="AY21" s="119">
        <f>'C завтраками| Bed and breakfast'!AY21</f>
        <v>12000</v>
      </c>
      <c r="AZ21" s="119">
        <f>'C завтраками| Bed and breakfast'!AZ21</f>
        <v>12500</v>
      </c>
      <c r="BA21" s="119">
        <f>'C завтраками| Bed and breakfast'!BA21</f>
        <v>12000</v>
      </c>
    </row>
    <row r="22" spans="1:53" x14ac:dyDescent="0.2">
      <c r="A22" s="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row>
    <row r="23" spans="1:53" ht="37.15" customHeight="1" x14ac:dyDescent="0.2">
      <c r="A23" s="95" t="s">
        <v>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row>
    <row r="24" spans="1:53" s="28" customFormat="1" ht="25.5" customHeight="1" x14ac:dyDescent="0.2">
      <c r="A24" s="27" t="s">
        <v>0</v>
      </c>
      <c r="B24" s="129">
        <f t="shared" ref="B24:BA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c r="T24" s="129">
        <f t="shared" si="0"/>
        <v>45443</v>
      </c>
      <c r="U24" s="129">
        <f t="shared" si="0"/>
        <v>45444</v>
      </c>
      <c r="V24" s="129">
        <f t="shared" si="0"/>
        <v>45445</v>
      </c>
      <c r="W24" s="129">
        <f t="shared" si="0"/>
        <v>45453</v>
      </c>
      <c r="X24" s="129">
        <f t="shared" si="0"/>
        <v>45454</v>
      </c>
      <c r="Y24" s="129">
        <f t="shared" si="0"/>
        <v>45460</v>
      </c>
      <c r="Z24" s="129">
        <f t="shared" si="0"/>
        <v>45466</v>
      </c>
      <c r="AA24" s="129">
        <f t="shared" si="0"/>
        <v>45471</v>
      </c>
      <c r="AB24" s="129">
        <f t="shared" si="0"/>
        <v>45474</v>
      </c>
      <c r="AC24" s="129">
        <f t="shared" si="0"/>
        <v>45487</v>
      </c>
      <c r="AD24" s="129">
        <f t="shared" si="0"/>
        <v>45491</v>
      </c>
      <c r="AE24" s="129">
        <f t="shared" si="0"/>
        <v>45492</v>
      </c>
      <c r="AF24" s="129">
        <f t="shared" si="0"/>
        <v>45494</v>
      </c>
      <c r="AG24" s="129">
        <f t="shared" si="0"/>
        <v>45499</v>
      </c>
      <c r="AH24" s="129">
        <f t="shared" si="0"/>
        <v>45501</v>
      </c>
      <c r="AI24" s="129">
        <f t="shared" si="0"/>
        <v>45505</v>
      </c>
      <c r="AJ24" s="129">
        <f t="shared" si="0"/>
        <v>45506</v>
      </c>
      <c r="AK24" s="129">
        <f t="shared" si="0"/>
        <v>45508</v>
      </c>
      <c r="AL24" s="129">
        <f t="shared" si="0"/>
        <v>45513</v>
      </c>
      <c r="AM24" s="129">
        <f t="shared" si="0"/>
        <v>45515</v>
      </c>
      <c r="AN24" s="129">
        <f t="shared" si="0"/>
        <v>45520</v>
      </c>
      <c r="AO24" s="129">
        <f t="shared" si="0"/>
        <v>45522</v>
      </c>
      <c r="AP24" s="129">
        <f t="shared" si="0"/>
        <v>45523</v>
      </c>
      <c r="AQ24" s="129">
        <f t="shared" si="0"/>
        <v>45525</v>
      </c>
      <c r="AR24" s="129">
        <f t="shared" si="0"/>
        <v>45526</v>
      </c>
      <c r="AS24" s="129">
        <f t="shared" si="0"/>
        <v>45527</v>
      </c>
      <c r="AT24" s="129">
        <f t="shared" si="0"/>
        <v>45529</v>
      </c>
      <c r="AU24" s="129">
        <f t="shared" si="0"/>
        <v>45534</v>
      </c>
      <c r="AV24" s="129">
        <f t="shared" si="0"/>
        <v>45536</v>
      </c>
      <c r="AW24" s="129">
        <f t="shared" si="0"/>
        <v>45551</v>
      </c>
      <c r="AX24" s="129">
        <f t="shared" si="0"/>
        <v>45556</v>
      </c>
      <c r="AY24" s="129">
        <f t="shared" si="0"/>
        <v>45558</v>
      </c>
      <c r="AZ24" s="129">
        <f t="shared" si="0"/>
        <v>45562</v>
      </c>
      <c r="BA24" s="129">
        <f t="shared" si="0"/>
        <v>45564</v>
      </c>
    </row>
    <row r="25" spans="1:53" s="28" customFormat="1" ht="25.5" customHeight="1" x14ac:dyDescent="0.2">
      <c r="A25" s="34"/>
      <c r="B25" s="129">
        <f t="shared" ref="B25:BA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45491</v>
      </c>
      <c r="AE25" s="129">
        <f t="shared" si="1"/>
        <v>45493</v>
      </c>
      <c r="AF25" s="129">
        <f t="shared" si="1"/>
        <v>45498</v>
      </c>
      <c r="AG25" s="129">
        <f t="shared" si="1"/>
        <v>45500</v>
      </c>
      <c r="AH25" s="129">
        <f t="shared" si="1"/>
        <v>45504</v>
      </c>
      <c r="AI25" s="129">
        <f t="shared" si="1"/>
        <v>45505</v>
      </c>
      <c r="AJ25" s="129">
        <f t="shared" si="1"/>
        <v>45507</v>
      </c>
      <c r="AK25" s="129">
        <f t="shared" si="1"/>
        <v>45512</v>
      </c>
      <c r="AL25" s="129">
        <f t="shared" si="1"/>
        <v>45514</v>
      </c>
      <c r="AM25" s="129">
        <f t="shared" si="1"/>
        <v>45519</v>
      </c>
      <c r="AN25" s="129">
        <f t="shared" si="1"/>
        <v>45521</v>
      </c>
      <c r="AO25" s="129">
        <f t="shared" si="1"/>
        <v>45522</v>
      </c>
      <c r="AP25" s="129">
        <f t="shared" si="1"/>
        <v>45524</v>
      </c>
      <c r="AQ25" s="129">
        <f t="shared" si="1"/>
        <v>45525</v>
      </c>
      <c r="AR25" s="129">
        <f t="shared" si="1"/>
        <v>45526</v>
      </c>
      <c r="AS25" s="129">
        <f t="shared" si="1"/>
        <v>45528</v>
      </c>
      <c r="AT25" s="129">
        <f t="shared" si="1"/>
        <v>45533</v>
      </c>
      <c r="AU25" s="129">
        <f t="shared" si="1"/>
        <v>45535</v>
      </c>
      <c r="AV25" s="129">
        <f t="shared" si="1"/>
        <v>45550</v>
      </c>
      <c r="AW25" s="129">
        <f t="shared" si="1"/>
        <v>45555</v>
      </c>
      <c r="AX25" s="129">
        <f t="shared" si="1"/>
        <v>45557</v>
      </c>
      <c r="AY25" s="129">
        <f t="shared" si="1"/>
        <v>45561</v>
      </c>
      <c r="AZ25" s="129">
        <f t="shared" si="1"/>
        <v>45563</v>
      </c>
      <c r="BA25" s="129">
        <f t="shared" si="1"/>
        <v>45565</v>
      </c>
    </row>
    <row r="26" spans="1:53" s="13" customFormat="1" ht="10.7" customHeight="1" x14ac:dyDescent="0.2">
      <c r="A26" s="11" t="s">
        <v>11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row>
    <row r="27" spans="1:53" ht="10.7" customHeight="1" x14ac:dyDescent="0.2">
      <c r="A27" s="3">
        <v>1</v>
      </c>
      <c r="B27" s="119">
        <f t="shared" ref="B27:BA27" si="2">ROUND(B8*0.82,)+25</f>
        <v>6052</v>
      </c>
      <c r="C27" s="119">
        <f t="shared" si="2"/>
        <v>5396</v>
      </c>
      <c r="D27" s="119">
        <f t="shared" si="2"/>
        <v>5150</v>
      </c>
      <c r="E27" s="119">
        <f t="shared" si="2"/>
        <v>4740</v>
      </c>
      <c r="F27" s="119">
        <f t="shared" si="2"/>
        <v>6708</v>
      </c>
      <c r="G27" s="119">
        <f t="shared" si="2"/>
        <v>7364</v>
      </c>
      <c r="H27" s="119">
        <f t="shared" si="2"/>
        <v>6052</v>
      </c>
      <c r="I27" s="119">
        <f t="shared" si="2"/>
        <v>6708</v>
      </c>
      <c r="J27" s="119">
        <f t="shared" si="2"/>
        <v>5396</v>
      </c>
      <c r="K27" s="119">
        <f t="shared" si="2"/>
        <v>6052</v>
      </c>
      <c r="L27" s="119">
        <f t="shared" si="2"/>
        <v>6708</v>
      </c>
      <c r="M27" s="119">
        <f t="shared" si="2"/>
        <v>6052</v>
      </c>
      <c r="N27" s="119">
        <f t="shared" si="2"/>
        <v>4740</v>
      </c>
      <c r="O27" s="119">
        <f t="shared" si="2"/>
        <v>5068</v>
      </c>
      <c r="P27" s="119">
        <f t="shared" si="2"/>
        <v>4740</v>
      </c>
      <c r="Q27" s="119">
        <f t="shared" si="2"/>
        <v>5068</v>
      </c>
      <c r="R27" s="119">
        <f t="shared" si="2"/>
        <v>4740</v>
      </c>
      <c r="S27" s="119">
        <f t="shared" si="2"/>
        <v>5068</v>
      </c>
      <c r="T27" s="119">
        <f t="shared" si="2"/>
        <v>6708</v>
      </c>
      <c r="U27" s="119">
        <f t="shared" si="2"/>
        <v>6708</v>
      </c>
      <c r="V27" s="119">
        <f t="shared" si="2"/>
        <v>6708</v>
      </c>
      <c r="W27" s="119">
        <f t="shared" si="2"/>
        <v>6708</v>
      </c>
      <c r="X27" s="119">
        <f t="shared" si="2"/>
        <v>5396</v>
      </c>
      <c r="Y27" s="119">
        <f t="shared" si="2"/>
        <v>6052</v>
      </c>
      <c r="Z27" s="119">
        <f t="shared" si="2"/>
        <v>5396</v>
      </c>
      <c r="AA27" s="119">
        <f t="shared" si="2"/>
        <v>7364</v>
      </c>
      <c r="AB27" s="119">
        <f t="shared" si="2"/>
        <v>7364</v>
      </c>
      <c r="AC27" s="119">
        <f t="shared" si="2"/>
        <v>5478</v>
      </c>
      <c r="AD27" s="119">
        <f t="shared" si="2"/>
        <v>5642</v>
      </c>
      <c r="AE27" s="119">
        <f t="shared" si="2"/>
        <v>5970</v>
      </c>
      <c r="AF27" s="119">
        <f t="shared" si="2"/>
        <v>5642</v>
      </c>
      <c r="AG27" s="119">
        <f t="shared" si="2"/>
        <v>6134</v>
      </c>
      <c r="AH27" s="119">
        <f t="shared" si="2"/>
        <v>6708</v>
      </c>
      <c r="AI27" s="119">
        <f t="shared" si="2"/>
        <v>6708</v>
      </c>
      <c r="AJ27" s="119">
        <f t="shared" si="2"/>
        <v>6298</v>
      </c>
      <c r="AK27" s="119">
        <f t="shared" si="2"/>
        <v>5970</v>
      </c>
      <c r="AL27" s="119">
        <f t="shared" si="2"/>
        <v>6708</v>
      </c>
      <c r="AM27" s="119">
        <f t="shared" si="2"/>
        <v>5970</v>
      </c>
      <c r="AN27" s="119">
        <f t="shared" si="2"/>
        <v>6298</v>
      </c>
      <c r="AO27" s="119">
        <f t="shared" si="2"/>
        <v>5970</v>
      </c>
      <c r="AP27" s="119">
        <f t="shared" si="2"/>
        <v>6708</v>
      </c>
      <c r="AQ27" s="119">
        <f t="shared" si="2"/>
        <v>6134</v>
      </c>
      <c r="AR27" s="119">
        <f t="shared" si="2"/>
        <v>5970</v>
      </c>
      <c r="AS27" s="119">
        <f t="shared" si="2"/>
        <v>6298</v>
      </c>
      <c r="AT27" s="119">
        <f t="shared" si="2"/>
        <v>5642</v>
      </c>
      <c r="AU27" s="119">
        <f t="shared" si="2"/>
        <v>5642</v>
      </c>
      <c r="AV27" s="119">
        <f t="shared" si="2"/>
        <v>5314</v>
      </c>
      <c r="AW27" s="119">
        <f t="shared" si="2"/>
        <v>4740</v>
      </c>
      <c r="AX27" s="119">
        <f t="shared" si="2"/>
        <v>5150</v>
      </c>
      <c r="AY27" s="119">
        <f t="shared" si="2"/>
        <v>4740</v>
      </c>
      <c r="AZ27" s="119">
        <f t="shared" si="2"/>
        <v>5150</v>
      </c>
      <c r="BA27" s="119">
        <f t="shared" si="2"/>
        <v>4740</v>
      </c>
    </row>
    <row r="28" spans="1:53" ht="10.7" customHeight="1" x14ac:dyDescent="0.2">
      <c r="A28" s="3">
        <v>2</v>
      </c>
      <c r="B28" s="119">
        <f t="shared" ref="B28:BA28" si="3">ROUND(B9*0.82,)+25</f>
        <v>7077</v>
      </c>
      <c r="C28" s="119">
        <f t="shared" si="3"/>
        <v>6421</v>
      </c>
      <c r="D28" s="119">
        <f t="shared" si="3"/>
        <v>6175</v>
      </c>
      <c r="E28" s="119">
        <f t="shared" si="3"/>
        <v>5765</v>
      </c>
      <c r="F28" s="119">
        <f t="shared" si="3"/>
        <v>7733</v>
      </c>
      <c r="G28" s="119">
        <f t="shared" si="3"/>
        <v>8389</v>
      </c>
      <c r="H28" s="119">
        <f t="shared" si="3"/>
        <v>7077</v>
      </c>
      <c r="I28" s="119">
        <f t="shared" si="3"/>
        <v>7733</v>
      </c>
      <c r="J28" s="119">
        <f t="shared" si="3"/>
        <v>6421</v>
      </c>
      <c r="K28" s="119">
        <f t="shared" si="3"/>
        <v>7077</v>
      </c>
      <c r="L28" s="119">
        <f t="shared" si="3"/>
        <v>7733</v>
      </c>
      <c r="M28" s="119">
        <f t="shared" si="3"/>
        <v>7077</v>
      </c>
      <c r="N28" s="119">
        <f t="shared" si="3"/>
        <v>5765</v>
      </c>
      <c r="O28" s="119">
        <f t="shared" si="3"/>
        <v>6093</v>
      </c>
      <c r="P28" s="119">
        <f t="shared" si="3"/>
        <v>5765</v>
      </c>
      <c r="Q28" s="119">
        <f t="shared" si="3"/>
        <v>6093</v>
      </c>
      <c r="R28" s="119">
        <f t="shared" si="3"/>
        <v>5765</v>
      </c>
      <c r="S28" s="119">
        <f t="shared" si="3"/>
        <v>6093</v>
      </c>
      <c r="T28" s="119">
        <f t="shared" si="3"/>
        <v>7733</v>
      </c>
      <c r="U28" s="119">
        <f t="shared" si="3"/>
        <v>7733</v>
      </c>
      <c r="V28" s="119">
        <f t="shared" si="3"/>
        <v>7733</v>
      </c>
      <c r="W28" s="119">
        <f t="shared" si="3"/>
        <v>7733</v>
      </c>
      <c r="X28" s="119">
        <f t="shared" si="3"/>
        <v>6421</v>
      </c>
      <c r="Y28" s="119">
        <f t="shared" si="3"/>
        <v>7077</v>
      </c>
      <c r="Z28" s="119">
        <f t="shared" si="3"/>
        <v>6421</v>
      </c>
      <c r="AA28" s="119">
        <f t="shared" si="3"/>
        <v>8389</v>
      </c>
      <c r="AB28" s="119">
        <f t="shared" si="3"/>
        <v>8389</v>
      </c>
      <c r="AC28" s="119">
        <f t="shared" si="3"/>
        <v>6503</v>
      </c>
      <c r="AD28" s="119">
        <f t="shared" si="3"/>
        <v>6667</v>
      </c>
      <c r="AE28" s="119">
        <f t="shared" si="3"/>
        <v>6995</v>
      </c>
      <c r="AF28" s="119">
        <f t="shared" si="3"/>
        <v>6667</v>
      </c>
      <c r="AG28" s="119">
        <f t="shared" si="3"/>
        <v>7159</v>
      </c>
      <c r="AH28" s="119">
        <f t="shared" si="3"/>
        <v>7733</v>
      </c>
      <c r="AI28" s="119">
        <f t="shared" si="3"/>
        <v>7733</v>
      </c>
      <c r="AJ28" s="119">
        <f t="shared" si="3"/>
        <v>7323</v>
      </c>
      <c r="AK28" s="119">
        <f t="shared" si="3"/>
        <v>6995</v>
      </c>
      <c r="AL28" s="119">
        <f t="shared" si="3"/>
        <v>7733</v>
      </c>
      <c r="AM28" s="119">
        <f t="shared" si="3"/>
        <v>6995</v>
      </c>
      <c r="AN28" s="119">
        <f t="shared" si="3"/>
        <v>7323</v>
      </c>
      <c r="AO28" s="119">
        <f t="shared" si="3"/>
        <v>6995</v>
      </c>
      <c r="AP28" s="119">
        <f t="shared" si="3"/>
        <v>7733</v>
      </c>
      <c r="AQ28" s="119">
        <f t="shared" si="3"/>
        <v>7159</v>
      </c>
      <c r="AR28" s="119">
        <f t="shared" si="3"/>
        <v>6995</v>
      </c>
      <c r="AS28" s="119">
        <f t="shared" si="3"/>
        <v>7323</v>
      </c>
      <c r="AT28" s="119">
        <f t="shared" si="3"/>
        <v>6667</v>
      </c>
      <c r="AU28" s="119">
        <f t="shared" si="3"/>
        <v>6667</v>
      </c>
      <c r="AV28" s="119">
        <f t="shared" si="3"/>
        <v>6339</v>
      </c>
      <c r="AW28" s="119">
        <f t="shared" si="3"/>
        <v>5765</v>
      </c>
      <c r="AX28" s="119">
        <f t="shared" si="3"/>
        <v>6175</v>
      </c>
      <c r="AY28" s="119">
        <f t="shared" si="3"/>
        <v>5765</v>
      </c>
      <c r="AZ28" s="119">
        <f t="shared" si="3"/>
        <v>6175</v>
      </c>
      <c r="BA28" s="119">
        <f t="shared" si="3"/>
        <v>5765</v>
      </c>
    </row>
    <row r="29" spans="1:53" ht="10.7" customHeight="1" x14ac:dyDescent="0.2">
      <c r="A29" s="120" t="s">
        <v>107</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row>
    <row r="30" spans="1:53" ht="10.7" customHeight="1" x14ac:dyDescent="0.2">
      <c r="A30" s="3">
        <v>1</v>
      </c>
      <c r="B30" s="119">
        <f t="shared" ref="B30:BA30" si="4">ROUND(B11*0.82,)+25</f>
        <v>6872</v>
      </c>
      <c r="C30" s="119">
        <f t="shared" si="4"/>
        <v>6216</v>
      </c>
      <c r="D30" s="119">
        <f t="shared" si="4"/>
        <v>5970</v>
      </c>
      <c r="E30" s="119">
        <f t="shared" si="4"/>
        <v>5560</v>
      </c>
      <c r="F30" s="119">
        <f t="shared" si="4"/>
        <v>7528</v>
      </c>
      <c r="G30" s="119">
        <f t="shared" si="4"/>
        <v>8184</v>
      </c>
      <c r="H30" s="119">
        <f t="shared" si="4"/>
        <v>6872</v>
      </c>
      <c r="I30" s="119">
        <f t="shared" si="4"/>
        <v>7528</v>
      </c>
      <c r="J30" s="119">
        <f t="shared" si="4"/>
        <v>6216</v>
      </c>
      <c r="K30" s="119">
        <f t="shared" si="4"/>
        <v>6872</v>
      </c>
      <c r="L30" s="119">
        <f t="shared" si="4"/>
        <v>7528</v>
      </c>
      <c r="M30" s="119">
        <f t="shared" si="4"/>
        <v>6872</v>
      </c>
      <c r="N30" s="119">
        <f t="shared" si="4"/>
        <v>5560</v>
      </c>
      <c r="O30" s="119">
        <f t="shared" si="4"/>
        <v>5888</v>
      </c>
      <c r="P30" s="119">
        <f t="shared" si="4"/>
        <v>5560</v>
      </c>
      <c r="Q30" s="119">
        <f t="shared" si="4"/>
        <v>5888</v>
      </c>
      <c r="R30" s="119">
        <f t="shared" si="4"/>
        <v>5560</v>
      </c>
      <c r="S30" s="119">
        <f t="shared" si="4"/>
        <v>5888</v>
      </c>
      <c r="T30" s="119">
        <f t="shared" si="4"/>
        <v>7528</v>
      </c>
      <c r="U30" s="119">
        <f t="shared" si="4"/>
        <v>7528</v>
      </c>
      <c r="V30" s="119">
        <f t="shared" si="4"/>
        <v>7528</v>
      </c>
      <c r="W30" s="119">
        <f t="shared" si="4"/>
        <v>7528</v>
      </c>
      <c r="X30" s="119">
        <f t="shared" si="4"/>
        <v>6216</v>
      </c>
      <c r="Y30" s="119">
        <f t="shared" si="4"/>
        <v>6872</v>
      </c>
      <c r="Z30" s="119">
        <f t="shared" si="4"/>
        <v>6216</v>
      </c>
      <c r="AA30" s="119">
        <f t="shared" si="4"/>
        <v>8184</v>
      </c>
      <c r="AB30" s="119">
        <f t="shared" si="4"/>
        <v>8184</v>
      </c>
      <c r="AC30" s="119">
        <f t="shared" si="4"/>
        <v>6298</v>
      </c>
      <c r="AD30" s="119">
        <f t="shared" si="4"/>
        <v>6462</v>
      </c>
      <c r="AE30" s="119">
        <f t="shared" si="4"/>
        <v>6790</v>
      </c>
      <c r="AF30" s="119">
        <f t="shared" si="4"/>
        <v>6462</v>
      </c>
      <c r="AG30" s="119">
        <f t="shared" si="4"/>
        <v>6954</v>
      </c>
      <c r="AH30" s="119">
        <f t="shared" si="4"/>
        <v>7528</v>
      </c>
      <c r="AI30" s="119">
        <f t="shared" si="4"/>
        <v>7528</v>
      </c>
      <c r="AJ30" s="119">
        <f t="shared" si="4"/>
        <v>7118</v>
      </c>
      <c r="AK30" s="119">
        <f t="shared" si="4"/>
        <v>6790</v>
      </c>
      <c r="AL30" s="119">
        <f t="shared" si="4"/>
        <v>7528</v>
      </c>
      <c r="AM30" s="119">
        <f t="shared" si="4"/>
        <v>6790</v>
      </c>
      <c r="AN30" s="119">
        <f t="shared" si="4"/>
        <v>7118</v>
      </c>
      <c r="AO30" s="119">
        <f t="shared" si="4"/>
        <v>6790</v>
      </c>
      <c r="AP30" s="119">
        <f t="shared" si="4"/>
        <v>7528</v>
      </c>
      <c r="AQ30" s="119">
        <f t="shared" si="4"/>
        <v>6954</v>
      </c>
      <c r="AR30" s="119">
        <f t="shared" si="4"/>
        <v>6790</v>
      </c>
      <c r="AS30" s="119">
        <f t="shared" si="4"/>
        <v>7118</v>
      </c>
      <c r="AT30" s="119">
        <f t="shared" si="4"/>
        <v>6462</v>
      </c>
      <c r="AU30" s="119">
        <f t="shared" si="4"/>
        <v>6462</v>
      </c>
      <c r="AV30" s="119">
        <f t="shared" si="4"/>
        <v>6134</v>
      </c>
      <c r="AW30" s="119">
        <f t="shared" si="4"/>
        <v>5560</v>
      </c>
      <c r="AX30" s="119">
        <f t="shared" si="4"/>
        <v>5970</v>
      </c>
      <c r="AY30" s="119">
        <f t="shared" si="4"/>
        <v>5560</v>
      </c>
      <c r="AZ30" s="119">
        <f t="shared" si="4"/>
        <v>5970</v>
      </c>
      <c r="BA30" s="119">
        <f t="shared" si="4"/>
        <v>5560</v>
      </c>
    </row>
    <row r="31" spans="1:53" ht="10.7" customHeight="1" x14ac:dyDescent="0.2">
      <c r="A31" s="3">
        <v>2</v>
      </c>
      <c r="B31" s="119">
        <f t="shared" ref="B31:BA31" si="5">ROUND(B12*0.82,)+25</f>
        <v>7897</v>
      </c>
      <c r="C31" s="119">
        <f t="shared" si="5"/>
        <v>7241</v>
      </c>
      <c r="D31" s="119">
        <f t="shared" si="5"/>
        <v>6995</v>
      </c>
      <c r="E31" s="119">
        <f t="shared" si="5"/>
        <v>6585</v>
      </c>
      <c r="F31" s="119">
        <f t="shared" si="5"/>
        <v>8553</v>
      </c>
      <c r="G31" s="119">
        <f t="shared" si="5"/>
        <v>9209</v>
      </c>
      <c r="H31" s="119">
        <f t="shared" si="5"/>
        <v>7897</v>
      </c>
      <c r="I31" s="119">
        <f t="shared" si="5"/>
        <v>8553</v>
      </c>
      <c r="J31" s="119">
        <f t="shared" si="5"/>
        <v>7241</v>
      </c>
      <c r="K31" s="119">
        <f t="shared" si="5"/>
        <v>7897</v>
      </c>
      <c r="L31" s="119">
        <f t="shared" si="5"/>
        <v>8553</v>
      </c>
      <c r="M31" s="119">
        <f t="shared" si="5"/>
        <v>7897</v>
      </c>
      <c r="N31" s="119">
        <f t="shared" si="5"/>
        <v>6585</v>
      </c>
      <c r="O31" s="119">
        <f t="shared" si="5"/>
        <v>6913</v>
      </c>
      <c r="P31" s="119">
        <f t="shared" si="5"/>
        <v>6585</v>
      </c>
      <c r="Q31" s="119">
        <f t="shared" si="5"/>
        <v>6913</v>
      </c>
      <c r="R31" s="119">
        <f t="shared" si="5"/>
        <v>6585</v>
      </c>
      <c r="S31" s="119">
        <f t="shared" si="5"/>
        <v>6913</v>
      </c>
      <c r="T31" s="119">
        <f t="shared" si="5"/>
        <v>8553</v>
      </c>
      <c r="U31" s="119">
        <f t="shared" si="5"/>
        <v>8553</v>
      </c>
      <c r="V31" s="119">
        <f t="shared" si="5"/>
        <v>8553</v>
      </c>
      <c r="W31" s="119">
        <f t="shared" si="5"/>
        <v>8553</v>
      </c>
      <c r="X31" s="119">
        <f t="shared" si="5"/>
        <v>7241</v>
      </c>
      <c r="Y31" s="119">
        <f t="shared" si="5"/>
        <v>7897</v>
      </c>
      <c r="Z31" s="119">
        <f t="shared" si="5"/>
        <v>7241</v>
      </c>
      <c r="AA31" s="119">
        <f t="shared" si="5"/>
        <v>9209</v>
      </c>
      <c r="AB31" s="119">
        <f t="shared" si="5"/>
        <v>9209</v>
      </c>
      <c r="AC31" s="119">
        <f t="shared" si="5"/>
        <v>7323</v>
      </c>
      <c r="AD31" s="119">
        <f t="shared" si="5"/>
        <v>7487</v>
      </c>
      <c r="AE31" s="119">
        <f t="shared" si="5"/>
        <v>7815</v>
      </c>
      <c r="AF31" s="119">
        <f t="shared" si="5"/>
        <v>7487</v>
      </c>
      <c r="AG31" s="119">
        <f t="shared" si="5"/>
        <v>7979</v>
      </c>
      <c r="AH31" s="119">
        <f t="shared" si="5"/>
        <v>8553</v>
      </c>
      <c r="AI31" s="119">
        <f t="shared" si="5"/>
        <v>8553</v>
      </c>
      <c r="AJ31" s="119">
        <f t="shared" si="5"/>
        <v>8143</v>
      </c>
      <c r="AK31" s="119">
        <f t="shared" si="5"/>
        <v>7815</v>
      </c>
      <c r="AL31" s="119">
        <f t="shared" si="5"/>
        <v>8553</v>
      </c>
      <c r="AM31" s="119">
        <f t="shared" si="5"/>
        <v>7815</v>
      </c>
      <c r="AN31" s="119">
        <f t="shared" si="5"/>
        <v>8143</v>
      </c>
      <c r="AO31" s="119">
        <f t="shared" si="5"/>
        <v>7815</v>
      </c>
      <c r="AP31" s="119">
        <f t="shared" si="5"/>
        <v>8553</v>
      </c>
      <c r="AQ31" s="119">
        <f t="shared" si="5"/>
        <v>7979</v>
      </c>
      <c r="AR31" s="119">
        <f t="shared" si="5"/>
        <v>7815</v>
      </c>
      <c r="AS31" s="119">
        <f t="shared" si="5"/>
        <v>8143</v>
      </c>
      <c r="AT31" s="119">
        <f t="shared" si="5"/>
        <v>7487</v>
      </c>
      <c r="AU31" s="119">
        <f t="shared" si="5"/>
        <v>7487</v>
      </c>
      <c r="AV31" s="119">
        <f t="shared" si="5"/>
        <v>7159</v>
      </c>
      <c r="AW31" s="119">
        <f t="shared" si="5"/>
        <v>6585</v>
      </c>
      <c r="AX31" s="119">
        <f t="shared" si="5"/>
        <v>6995</v>
      </c>
      <c r="AY31" s="119">
        <f t="shared" si="5"/>
        <v>6585</v>
      </c>
      <c r="AZ31" s="119">
        <f t="shared" si="5"/>
        <v>6995</v>
      </c>
      <c r="BA31" s="119">
        <f t="shared" si="5"/>
        <v>6585</v>
      </c>
    </row>
    <row r="32" spans="1:53" ht="10.7" customHeight="1" x14ac:dyDescent="0.2">
      <c r="A32" s="5" t="s">
        <v>86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row>
    <row r="33" spans="1:53" ht="10.7" customHeight="1" x14ac:dyDescent="0.2">
      <c r="A33" s="3">
        <v>1</v>
      </c>
      <c r="B33" s="119">
        <f t="shared" ref="B33:BA33" si="6">ROUND(B14*0.82,)+25</f>
        <v>8102</v>
      </c>
      <c r="C33" s="119">
        <f t="shared" si="6"/>
        <v>7446</v>
      </c>
      <c r="D33" s="119">
        <f t="shared" si="6"/>
        <v>7200</v>
      </c>
      <c r="E33" s="119">
        <f t="shared" si="6"/>
        <v>6790</v>
      </c>
      <c r="F33" s="119">
        <f t="shared" si="6"/>
        <v>8758</v>
      </c>
      <c r="G33" s="119">
        <f t="shared" si="6"/>
        <v>9414</v>
      </c>
      <c r="H33" s="119">
        <f t="shared" si="6"/>
        <v>8102</v>
      </c>
      <c r="I33" s="119">
        <f t="shared" si="6"/>
        <v>8758</v>
      </c>
      <c r="J33" s="119">
        <f t="shared" si="6"/>
        <v>7446</v>
      </c>
      <c r="K33" s="119">
        <f t="shared" si="6"/>
        <v>8102</v>
      </c>
      <c r="L33" s="119">
        <f t="shared" si="6"/>
        <v>8758</v>
      </c>
      <c r="M33" s="119">
        <f t="shared" si="6"/>
        <v>8102</v>
      </c>
      <c r="N33" s="119">
        <f t="shared" si="6"/>
        <v>6790</v>
      </c>
      <c r="O33" s="119">
        <f t="shared" si="6"/>
        <v>7118</v>
      </c>
      <c r="P33" s="119">
        <f t="shared" si="6"/>
        <v>6790</v>
      </c>
      <c r="Q33" s="119">
        <f t="shared" si="6"/>
        <v>7118</v>
      </c>
      <c r="R33" s="119">
        <f t="shared" si="6"/>
        <v>6790</v>
      </c>
      <c r="S33" s="119">
        <f t="shared" si="6"/>
        <v>7118</v>
      </c>
      <c r="T33" s="119">
        <f t="shared" si="6"/>
        <v>8758</v>
      </c>
      <c r="U33" s="119">
        <f t="shared" si="6"/>
        <v>8758</v>
      </c>
      <c r="V33" s="119">
        <f t="shared" si="6"/>
        <v>8758</v>
      </c>
      <c r="W33" s="119">
        <f t="shared" si="6"/>
        <v>8758</v>
      </c>
      <c r="X33" s="119">
        <f t="shared" si="6"/>
        <v>7446</v>
      </c>
      <c r="Y33" s="119">
        <f t="shared" si="6"/>
        <v>8102</v>
      </c>
      <c r="Z33" s="119">
        <f t="shared" si="6"/>
        <v>7446</v>
      </c>
      <c r="AA33" s="119">
        <f t="shared" si="6"/>
        <v>9414</v>
      </c>
      <c r="AB33" s="119">
        <f t="shared" si="6"/>
        <v>9414</v>
      </c>
      <c r="AC33" s="119">
        <f t="shared" si="6"/>
        <v>7528</v>
      </c>
      <c r="AD33" s="119">
        <f t="shared" si="6"/>
        <v>7692</v>
      </c>
      <c r="AE33" s="119">
        <f t="shared" si="6"/>
        <v>8020</v>
      </c>
      <c r="AF33" s="119">
        <f t="shared" si="6"/>
        <v>7692</v>
      </c>
      <c r="AG33" s="119">
        <f t="shared" si="6"/>
        <v>8184</v>
      </c>
      <c r="AH33" s="119">
        <f t="shared" si="6"/>
        <v>8758</v>
      </c>
      <c r="AI33" s="119">
        <f t="shared" si="6"/>
        <v>8758</v>
      </c>
      <c r="AJ33" s="119">
        <f t="shared" si="6"/>
        <v>8348</v>
      </c>
      <c r="AK33" s="119">
        <f t="shared" si="6"/>
        <v>8020</v>
      </c>
      <c r="AL33" s="119">
        <f t="shared" si="6"/>
        <v>8758</v>
      </c>
      <c r="AM33" s="119">
        <f t="shared" si="6"/>
        <v>8020</v>
      </c>
      <c r="AN33" s="119">
        <f t="shared" si="6"/>
        <v>8348</v>
      </c>
      <c r="AO33" s="119">
        <f t="shared" si="6"/>
        <v>8020</v>
      </c>
      <c r="AP33" s="119">
        <f t="shared" si="6"/>
        <v>8758</v>
      </c>
      <c r="AQ33" s="119">
        <f t="shared" si="6"/>
        <v>8184</v>
      </c>
      <c r="AR33" s="119">
        <f t="shared" si="6"/>
        <v>8020</v>
      </c>
      <c r="AS33" s="119">
        <f t="shared" si="6"/>
        <v>8348</v>
      </c>
      <c r="AT33" s="119">
        <f t="shared" si="6"/>
        <v>7692</v>
      </c>
      <c r="AU33" s="119">
        <f t="shared" si="6"/>
        <v>7692</v>
      </c>
      <c r="AV33" s="119">
        <f t="shared" si="6"/>
        <v>7364</v>
      </c>
      <c r="AW33" s="119">
        <f t="shared" si="6"/>
        <v>6790</v>
      </c>
      <c r="AX33" s="119">
        <f t="shared" si="6"/>
        <v>7200</v>
      </c>
      <c r="AY33" s="119">
        <f t="shared" si="6"/>
        <v>6790</v>
      </c>
      <c r="AZ33" s="119">
        <f t="shared" si="6"/>
        <v>7200</v>
      </c>
      <c r="BA33" s="119">
        <f t="shared" si="6"/>
        <v>6790</v>
      </c>
    </row>
    <row r="34" spans="1:53" ht="10.7" customHeight="1" x14ac:dyDescent="0.2">
      <c r="A34" s="3">
        <v>2</v>
      </c>
      <c r="B34" s="119">
        <f t="shared" ref="B34:BA34" si="7">ROUND(B15*0.82,)+25</f>
        <v>9127</v>
      </c>
      <c r="C34" s="119">
        <f t="shared" si="7"/>
        <v>8471</v>
      </c>
      <c r="D34" s="119">
        <f t="shared" si="7"/>
        <v>8225</v>
      </c>
      <c r="E34" s="119">
        <f t="shared" si="7"/>
        <v>7815</v>
      </c>
      <c r="F34" s="119">
        <f t="shared" si="7"/>
        <v>9783</v>
      </c>
      <c r="G34" s="119">
        <f t="shared" si="7"/>
        <v>10439</v>
      </c>
      <c r="H34" s="119">
        <f t="shared" si="7"/>
        <v>9127</v>
      </c>
      <c r="I34" s="119">
        <f t="shared" si="7"/>
        <v>9783</v>
      </c>
      <c r="J34" s="119">
        <f t="shared" si="7"/>
        <v>8471</v>
      </c>
      <c r="K34" s="119">
        <f t="shared" si="7"/>
        <v>9127</v>
      </c>
      <c r="L34" s="119">
        <f t="shared" si="7"/>
        <v>9783</v>
      </c>
      <c r="M34" s="119">
        <f t="shared" si="7"/>
        <v>9127</v>
      </c>
      <c r="N34" s="119">
        <f t="shared" si="7"/>
        <v>7815</v>
      </c>
      <c r="O34" s="119">
        <f t="shared" si="7"/>
        <v>8143</v>
      </c>
      <c r="P34" s="119">
        <f t="shared" si="7"/>
        <v>7815</v>
      </c>
      <c r="Q34" s="119">
        <f t="shared" si="7"/>
        <v>8143</v>
      </c>
      <c r="R34" s="119">
        <f t="shared" si="7"/>
        <v>7815</v>
      </c>
      <c r="S34" s="119">
        <f t="shared" si="7"/>
        <v>8143</v>
      </c>
      <c r="T34" s="119">
        <f t="shared" si="7"/>
        <v>9783</v>
      </c>
      <c r="U34" s="119">
        <f t="shared" si="7"/>
        <v>9783</v>
      </c>
      <c r="V34" s="119">
        <f t="shared" si="7"/>
        <v>9783</v>
      </c>
      <c r="W34" s="119">
        <f t="shared" si="7"/>
        <v>9783</v>
      </c>
      <c r="X34" s="119">
        <f t="shared" si="7"/>
        <v>8471</v>
      </c>
      <c r="Y34" s="119">
        <f t="shared" si="7"/>
        <v>9127</v>
      </c>
      <c r="Z34" s="119">
        <f t="shared" si="7"/>
        <v>8471</v>
      </c>
      <c r="AA34" s="119">
        <f t="shared" si="7"/>
        <v>10439</v>
      </c>
      <c r="AB34" s="119">
        <f t="shared" si="7"/>
        <v>10439</v>
      </c>
      <c r="AC34" s="119">
        <f t="shared" si="7"/>
        <v>8553</v>
      </c>
      <c r="AD34" s="119">
        <f t="shared" si="7"/>
        <v>8717</v>
      </c>
      <c r="AE34" s="119">
        <f t="shared" si="7"/>
        <v>9045</v>
      </c>
      <c r="AF34" s="119">
        <f t="shared" si="7"/>
        <v>8717</v>
      </c>
      <c r="AG34" s="119">
        <f t="shared" si="7"/>
        <v>9209</v>
      </c>
      <c r="AH34" s="119">
        <f t="shared" si="7"/>
        <v>9783</v>
      </c>
      <c r="AI34" s="119">
        <f t="shared" si="7"/>
        <v>9783</v>
      </c>
      <c r="AJ34" s="119">
        <f t="shared" si="7"/>
        <v>9373</v>
      </c>
      <c r="AK34" s="119">
        <f t="shared" si="7"/>
        <v>9045</v>
      </c>
      <c r="AL34" s="119">
        <f t="shared" si="7"/>
        <v>9783</v>
      </c>
      <c r="AM34" s="119">
        <f t="shared" si="7"/>
        <v>9045</v>
      </c>
      <c r="AN34" s="119">
        <f t="shared" si="7"/>
        <v>9373</v>
      </c>
      <c r="AO34" s="119">
        <f t="shared" si="7"/>
        <v>9045</v>
      </c>
      <c r="AP34" s="119">
        <f t="shared" si="7"/>
        <v>9783</v>
      </c>
      <c r="AQ34" s="119">
        <f t="shared" si="7"/>
        <v>9209</v>
      </c>
      <c r="AR34" s="119">
        <f t="shared" si="7"/>
        <v>9045</v>
      </c>
      <c r="AS34" s="119">
        <f t="shared" si="7"/>
        <v>9373</v>
      </c>
      <c r="AT34" s="119">
        <f t="shared" si="7"/>
        <v>8717</v>
      </c>
      <c r="AU34" s="119">
        <f t="shared" si="7"/>
        <v>8717</v>
      </c>
      <c r="AV34" s="119">
        <f t="shared" si="7"/>
        <v>8389</v>
      </c>
      <c r="AW34" s="119">
        <f t="shared" si="7"/>
        <v>7815</v>
      </c>
      <c r="AX34" s="119">
        <f t="shared" si="7"/>
        <v>8225</v>
      </c>
      <c r="AY34" s="119">
        <f t="shared" si="7"/>
        <v>7815</v>
      </c>
      <c r="AZ34" s="119">
        <f t="shared" si="7"/>
        <v>8225</v>
      </c>
      <c r="BA34" s="119">
        <f t="shared" si="7"/>
        <v>7815</v>
      </c>
    </row>
    <row r="35" spans="1:53" ht="10.7" customHeight="1" x14ac:dyDescent="0.2">
      <c r="A35" s="4" t="s">
        <v>91</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row>
    <row r="36" spans="1:53" ht="10.7" customHeight="1" x14ac:dyDescent="0.2">
      <c r="A36" s="3">
        <v>1</v>
      </c>
      <c r="B36" s="119">
        <f t="shared" ref="B36:BA36" si="8">ROUND(B17*0.82,)+25</f>
        <v>8922</v>
      </c>
      <c r="C36" s="119">
        <f t="shared" si="8"/>
        <v>8266</v>
      </c>
      <c r="D36" s="119">
        <f t="shared" si="8"/>
        <v>8020</v>
      </c>
      <c r="E36" s="119">
        <f t="shared" si="8"/>
        <v>7610</v>
      </c>
      <c r="F36" s="119">
        <f t="shared" si="8"/>
        <v>9578</v>
      </c>
      <c r="G36" s="119">
        <f t="shared" si="8"/>
        <v>10234</v>
      </c>
      <c r="H36" s="119">
        <f t="shared" si="8"/>
        <v>8922</v>
      </c>
      <c r="I36" s="119">
        <f t="shared" si="8"/>
        <v>9578</v>
      </c>
      <c r="J36" s="119">
        <f t="shared" si="8"/>
        <v>8266</v>
      </c>
      <c r="K36" s="119">
        <f t="shared" si="8"/>
        <v>8922</v>
      </c>
      <c r="L36" s="119">
        <f t="shared" si="8"/>
        <v>9578</v>
      </c>
      <c r="M36" s="119">
        <f t="shared" si="8"/>
        <v>8922</v>
      </c>
      <c r="N36" s="119">
        <f t="shared" si="8"/>
        <v>7610</v>
      </c>
      <c r="O36" s="119">
        <f t="shared" si="8"/>
        <v>7938</v>
      </c>
      <c r="P36" s="119">
        <f t="shared" si="8"/>
        <v>7610</v>
      </c>
      <c r="Q36" s="119">
        <f t="shared" si="8"/>
        <v>7938</v>
      </c>
      <c r="R36" s="119">
        <f t="shared" si="8"/>
        <v>7610</v>
      </c>
      <c r="S36" s="119">
        <f t="shared" si="8"/>
        <v>7938</v>
      </c>
      <c r="T36" s="119">
        <f t="shared" si="8"/>
        <v>9578</v>
      </c>
      <c r="U36" s="119">
        <f t="shared" si="8"/>
        <v>9578</v>
      </c>
      <c r="V36" s="119">
        <f t="shared" si="8"/>
        <v>9578</v>
      </c>
      <c r="W36" s="119">
        <f t="shared" si="8"/>
        <v>9578</v>
      </c>
      <c r="X36" s="119">
        <f t="shared" si="8"/>
        <v>8266</v>
      </c>
      <c r="Y36" s="119">
        <f t="shared" si="8"/>
        <v>8922</v>
      </c>
      <c r="Z36" s="119">
        <f t="shared" si="8"/>
        <v>8266</v>
      </c>
      <c r="AA36" s="119">
        <f t="shared" si="8"/>
        <v>10234</v>
      </c>
      <c r="AB36" s="119">
        <f t="shared" si="8"/>
        <v>10234</v>
      </c>
      <c r="AC36" s="119">
        <f t="shared" si="8"/>
        <v>8348</v>
      </c>
      <c r="AD36" s="119">
        <f t="shared" si="8"/>
        <v>8512</v>
      </c>
      <c r="AE36" s="119">
        <f t="shared" si="8"/>
        <v>8840</v>
      </c>
      <c r="AF36" s="119">
        <f t="shared" si="8"/>
        <v>8512</v>
      </c>
      <c r="AG36" s="119">
        <f t="shared" si="8"/>
        <v>9004</v>
      </c>
      <c r="AH36" s="119">
        <f t="shared" si="8"/>
        <v>9578</v>
      </c>
      <c r="AI36" s="119">
        <f t="shared" si="8"/>
        <v>9578</v>
      </c>
      <c r="AJ36" s="119">
        <f t="shared" si="8"/>
        <v>9168</v>
      </c>
      <c r="AK36" s="119">
        <f t="shared" si="8"/>
        <v>8840</v>
      </c>
      <c r="AL36" s="119">
        <f t="shared" si="8"/>
        <v>9578</v>
      </c>
      <c r="AM36" s="119">
        <f t="shared" si="8"/>
        <v>8840</v>
      </c>
      <c r="AN36" s="119">
        <f t="shared" si="8"/>
        <v>9168</v>
      </c>
      <c r="AO36" s="119">
        <f t="shared" si="8"/>
        <v>8840</v>
      </c>
      <c r="AP36" s="119">
        <f t="shared" si="8"/>
        <v>9578</v>
      </c>
      <c r="AQ36" s="119">
        <f t="shared" si="8"/>
        <v>9004</v>
      </c>
      <c r="AR36" s="119">
        <f t="shared" si="8"/>
        <v>8840</v>
      </c>
      <c r="AS36" s="119">
        <f t="shared" si="8"/>
        <v>9168</v>
      </c>
      <c r="AT36" s="119">
        <f t="shared" si="8"/>
        <v>8512</v>
      </c>
      <c r="AU36" s="119">
        <f t="shared" si="8"/>
        <v>8512</v>
      </c>
      <c r="AV36" s="119">
        <f t="shared" si="8"/>
        <v>8184</v>
      </c>
      <c r="AW36" s="119">
        <f t="shared" si="8"/>
        <v>7610</v>
      </c>
      <c r="AX36" s="119">
        <f t="shared" si="8"/>
        <v>8020</v>
      </c>
      <c r="AY36" s="119">
        <f t="shared" si="8"/>
        <v>7610</v>
      </c>
      <c r="AZ36" s="119">
        <f t="shared" si="8"/>
        <v>8020</v>
      </c>
      <c r="BA36" s="119">
        <f t="shared" si="8"/>
        <v>7610</v>
      </c>
    </row>
    <row r="37" spans="1:53" ht="10.7" customHeight="1" x14ac:dyDescent="0.2">
      <c r="A37" s="3">
        <v>2</v>
      </c>
      <c r="B37" s="119">
        <f t="shared" ref="B37:BA37" si="9">ROUND(B18*0.82,)+25</f>
        <v>9947</v>
      </c>
      <c r="C37" s="119">
        <f t="shared" si="9"/>
        <v>9291</v>
      </c>
      <c r="D37" s="119">
        <f t="shared" si="9"/>
        <v>9045</v>
      </c>
      <c r="E37" s="119">
        <f t="shared" si="9"/>
        <v>8635</v>
      </c>
      <c r="F37" s="119">
        <f t="shared" si="9"/>
        <v>10603</v>
      </c>
      <c r="G37" s="119">
        <f t="shared" si="9"/>
        <v>11259</v>
      </c>
      <c r="H37" s="119">
        <f t="shared" si="9"/>
        <v>9947</v>
      </c>
      <c r="I37" s="119">
        <f t="shared" si="9"/>
        <v>10603</v>
      </c>
      <c r="J37" s="119">
        <f t="shared" si="9"/>
        <v>9291</v>
      </c>
      <c r="K37" s="119">
        <f t="shared" si="9"/>
        <v>9947</v>
      </c>
      <c r="L37" s="119">
        <f t="shared" si="9"/>
        <v>10603</v>
      </c>
      <c r="M37" s="119">
        <f t="shared" si="9"/>
        <v>9947</v>
      </c>
      <c r="N37" s="119">
        <f t="shared" si="9"/>
        <v>8635</v>
      </c>
      <c r="O37" s="119">
        <f t="shared" si="9"/>
        <v>8963</v>
      </c>
      <c r="P37" s="119">
        <f t="shared" si="9"/>
        <v>8635</v>
      </c>
      <c r="Q37" s="119">
        <f t="shared" si="9"/>
        <v>8963</v>
      </c>
      <c r="R37" s="119">
        <f t="shared" si="9"/>
        <v>8635</v>
      </c>
      <c r="S37" s="119">
        <f t="shared" si="9"/>
        <v>8963</v>
      </c>
      <c r="T37" s="119">
        <f t="shared" si="9"/>
        <v>10603</v>
      </c>
      <c r="U37" s="119">
        <f t="shared" si="9"/>
        <v>10603</v>
      </c>
      <c r="V37" s="119">
        <f t="shared" si="9"/>
        <v>10603</v>
      </c>
      <c r="W37" s="119">
        <f t="shared" si="9"/>
        <v>10603</v>
      </c>
      <c r="X37" s="119">
        <f t="shared" si="9"/>
        <v>9291</v>
      </c>
      <c r="Y37" s="119">
        <f t="shared" si="9"/>
        <v>9947</v>
      </c>
      <c r="Z37" s="119">
        <f t="shared" si="9"/>
        <v>9291</v>
      </c>
      <c r="AA37" s="119">
        <f t="shared" si="9"/>
        <v>11259</v>
      </c>
      <c r="AB37" s="119">
        <f t="shared" si="9"/>
        <v>11259</v>
      </c>
      <c r="AC37" s="119">
        <f t="shared" si="9"/>
        <v>9373</v>
      </c>
      <c r="AD37" s="119">
        <f t="shared" si="9"/>
        <v>9537</v>
      </c>
      <c r="AE37" s="119">
        <f t="shared" si="9"/>
        <v>9865</v>
      </c>
      <c r="AF37" s="119">
        <f t="shared" si="9"/>
        <v>9537</v>
      </c>
      <c r="AG37" s="119">
        <f t="shared" si="9"/>
        <v>10029</v>
      </c>
      <c r="AH37" s="119">
        <f t="shared" si="9"/>
        <v>10603</v>
      </c>
      <c r="AI37" s="119">
        <f t="shared" si="9"/>
        <v>10603</v>
      </c>
      <c r="AJ37" s="119">
        <f t="shared" si="9"/>
        <v>10193</v>
      </c>
      <c r="AK37" s="119">
        <f t="shared" si="9"/>
        <v>9865</v>
      </c>
      <c r="AL37" s="119">
        <f t="shared" si="9"/>
        <v>10603</v>
      </c>
      <c r="AM37" s="119">
        <f t="shared" si="9"/>
        <v>9865</v>
      </c>
      <c r="AN37" s="119">
        <f t="shared" si="9"/>
        <v>10193</v>
      </c>
      <c r="AO37" s="119">
        <f t="shared" si="9"/>
        <v>9865</v>
      </c>
      <c r="AP37" s="119">
        <f t="shared" si="9"/>
        <v>10603</v>
      </c>
      <c r="AQ37" s="119">
        <f t="shared" si="9"/>
        <v>10029</v>
      </c>
      <c r="AR37" s="119">
        <f t="shared" si="9"/>
        <v>9865</v>
      </c>
      <c r="AS37" s="119">
        <f t="shared" si="9"/>
        <v>10193</v>
      </c>
      <c r="AT37" s="119">
        <f t="shared" si="9"/>
        <v>9537</v>
      </c>
      <c r="AU37" s="119">
        <f t="shared" si="9"/>
        <v>9537</v>
      </c>
      <c r="AV37" s="119">
        <f t="shared" si="9"/>
        <v>9209</v>
      </c>
      <c r="AW37" s="119">
        <f t="shared" si="9"/>
        <v>8635</v>
      </c>
      <c r="AX37" s="119">
        <f t="shared" si="9"/>
        <v>9045</v>
      </c>
      <c r="AY37" s="119">
        <f t="shared" si="9"/>
        <v>8635</v>
      </c>
      <c r="AZ37" s="119">
        <f t="shared" si="9"/>
        <v>9045</v>
      </c>
      <c r="BA37" s="119">
        <f t="shared" si="9"/>
        <v>8635</v>
      </c>
    </row>
    <row r="38" spans="1:53" ht="10.7" customHeight="1" x14ac:dyDescent="0.2">
      <c r="A38" s="2" t="s">
        <v>92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row>
    <row r="39" spans="1:53" ht="10.7" customHeight="1" x14ac:dyDescent="0.2">
      <c r="A39" s="3">
        <v>1</v>
      </c>
      <c r="B39" s="119">
        <f t="shared" ref="B39:BA39" si="10">ROUND(B20*0.82,)+25</f>
        <v>10152</v>
      </c>
      <c r="C39" s="119">
        <f t="shared" si="10"/>
        <v>9496</v>
      </c>
      <c r="D39" s="119">
        <f t="shared" si="10"/>
        <v>9250</v>
      </c>
      <c r="E39" s="119">
        <f t="shared" si="10"/>
        <v>8840</v>
      </c>
      <c r="F39" s="119">
        <f t="shared" si="10"/>
        <v>10808</v>
      </c>
      <c r="G39" s="119">
        <f t="shared" si="10"/>
        <v>11464</v>
      </c>
      <c r="H39" s="119">
        <f t="shared" si="10"/>
        <v>10152</v>
      </c>
      <c r="I39" s="119">
        <f t="shared" si="10"/>
        <v>10808</v>
      </c>
      <c r="J39" s="119">
        <f t="shared" si="10"/>
        <v>9496</v>
      </c>
      <c r="K39" s="119">
        <f t="shared" si="10"/>
        <v>10152</v>
      </c>
      <c r="L39" s="119">
        <f t="shared" si="10"/>
        <v>10808</v>
      </c>
      <c r="M39" s="119">
        <f t="shared" si="10"/>
        <v>10152</v>
      </c>
      <c r="N39" s="119">
        <f t="shared" si="10"/>
        <v>8840</v>
      </c>
      <c r="O39" s="119">
        <f t="shared" si="10"/>
        <v>9168</v>
      </c>
      <c r="P39" s="119">
        <f t="shared" si="10"/>
        <v>8840</v>
      </c>
      <c r="Q39" s="119">
        <f t="shared" si="10"/>
        <v>9168</v>
      </c>
      <c r="R39" s="119">
        <f t="shared" si="10"/>
        <v>8840</v>
      </c>
      <c r="S39" s="119">
        <f t="shared" si="10"/>
        <v>9168</v>
      </c>
      <c r="T39" s="119">
        <f t="shared" si="10"/>
        <v>10808</v>
      </c>
      <c r="U39" s="119">
        <f t="shared" si="10"/>
        <v>10808</v>
      </c>
      <c r="V39" s="119">
        <f t="shared" si="10"/>
        <v>10808</v>
      </c>
      <c r="W39" s="119">
        <f t="shared" si="10"/>
        <v>10808</v>
      </c>
      <c r="X39" s="119">
        <f t="shared" si="10"/>
        <v>9496</v>
      </c>
      <c r="Y39" s="119">
        <f t="shared" si="10"/>
        <v>10152</v>
      </c>
      <c r="Z39" s="119">
        <f t="shared" si="10"/>
        <v>9496</v>
      </c>
      <c r="AA39" s="119">
        <f t="shared" si="10"/>
        <v>11464</v>
      </c>
      <c r="AB39" s="119">
        <f t="shared" si="10"/>
        <v>11464</v>
      </c>
      <c r="AC39" s="119">
        <f t="shared" si="10"/>
        <v>9578</v>
      </c>
      <c r="AD39" s="119">
        <f t="shared" si="10"/>
        <v>9742</v>
      </c>
      <c r="AE39" s="119">
        <f t="shared" si="10"/>
        <v>10070</v>
      </c>
      <c r="AF39" s="119">
        <f t="shared" si="10"/>
        <v>9742</v>
      </c>
      <c r="AG39" s="119">
        <f t="shared" si="10"/>
        <v>10234</v>
      </c>
      <c r="AH39" s="119">
        <f t="shared" si="10"/>
        <v>10808</v>
      </c>
      <c r="AI39" s="119">
        <f t="shared" si="10"/>
        <v>10808</v>
      </c>
      <c r="AJ39" s="119">
        <f t="shared" si="10"/>
        <v>10398</v>
      </c>
      <c r="AK39" s="119">
        <f t="shared" si="10"/>
        <v>10070</v>
      </c>
      <c r="AL39" s="119">
        <f t="shared" si="10"/>
        <v>10808</v>
      </c>
      <c r="AM39" s="119">
        <f t="shared" si="10"/>
        <v>10070</v>
      </c>
      <c r="AN39" s="119">
        <f t="shared" si="10"/>
        <v>10398</v>
      </c>
      <c r="AO39" s="119">
        <f t="shared" si="10"/>
        <v>10070</v>
      </c>
      <c r="AP39" s="119">
        <f t="shared" si="10"/>
        <v>10808</v>
      </c>
      <c r="AQ39" s="119">
        <f t="shared" si="10"/>
        <v>10234</v>
      </c>
      <c r="AR39" s="119">
        <f t="shared" si="10"/>
        <v>10070</v>
      </c>
      <c r="AS39" s="119">
        <f t="shared" si="10"/>
        <v>10398</v>
      </c>
      <c r="AT39" s="119">
        <f t="shared" si="10"/>
        <v>9742</v>
      </c>
      <c r="AU39" s="119">
        <f t="shared" si="10"/>
        <v>9742</v>
      </c>
      <c r="AV39" s="119">
        <f t="shared" si="10"/>
        <v>9414</v>
      </c>
      <c r="AW39" s="119">
        <f t="shared" si="10"/>
        <v>8840</v>
      </c>
      <c r="AX39" s="119">
        <f t="shared" si="10"/>
        <v>9250</v>
      </c>
      <c r="AY39" s="119">
        <f t="shared" si="10"/>
        <v>8840</v>
      </c>
      <c r="AZ39" s="119">
        <f t="shared" si="10"/>
        <v>9250</v>
      </c>
      <c r="BA39" s="119">
        <f t="shared" si="10"/>
        <v>8840</v>
      </c>
    </row>
    <row r="40" spans="1:53" ht="10.7" customHeight="1" x14ac:dyDescent="0.2">
      <c r="A40" s="3">
        <v>2</v>
      </c>
      <c r="B40" s="119">
        <f t="shared" ref="B40:BA40" si="11">ROUND(B21*0.82,)+25</f>
        <v>11177</v>
      </c>
      <c r="C40" s="119">
        <f t="shared" si="11"/>
        <v>10521</v>
      </c>
      <c r="D40" s="119">
        <f t="shared" si="11"/>
        <v>10275</v>
      </c>
      <c r="E40" s="119">
        <f t="shared" si="11"/>
        <v>9865</v>
      </c>
      <c r="F40" s="119">
        <f t="shared" si="11"/>
        <v>11833</v>
      </c>
      <c r="G40" s="119">
        <f t="shared" si="11"/>
        <v>12489</v>
      </c>
      <c r="H40" s="119">
        <f t="shared" si="11"/>
        <v>11177</v>
      </c>
      <c r="I40" s="119">
        <f t="shared" si="11"/>
        <v>11833</v>
      </c>
      <c r="J40" s="119">
        <f t="shared" si="11"/>
        <v>10521</v>
      </c>
      <c r="K40" s="119">
        <f t="shared" si="11"/>
        <v>11177</v>
      </c>
      <c r="L40" s="119">
        <f t="shared" si="11"/>
        <v>11833</v>
      </c>
      <c r="M40" s="119">
        <f t="shared" si="11"/>
        <v>11177</v>
      </c>
      <c r="N40" s="119">
        <f t="shared" si="11"/>
        <v>9865</v>
      </c>
      <c r="O40" s="119">
        <f t="shared" si="11"/>
        <v>10193</v>
      </c>
      <c r="P40" s="119">
        <f t="shared" si="11"/>
        <v>9865</v>
      </c>
      <c r="Q40" s="119">
        <f t="shared" si="11"/>
        <v>10193</v>
      </c>
      <c r="R40" s="119">
        <f t="shared" si="11"/>
        <v>9865</v>
      </c>
      <c r="S40" s="119">
        <f t="shared" si="11"/>
        <v>10193</v>
      </c>
      <c r="T40" s="119">
        <f t="shared" si="11"/>
        <v>11833</v>
      </c>
      <c r="U40" s="119">
        <f t="shared" si="11"/>
        <v>11833</v>
      </c>
      <c r="V40" s="119">
        <f t="shared" si="11"/>
        <v>11833</v>
      </c>
      <c r="W40" s="119">
        <f t="shared" si="11"/>
        <v>11833</v>
      </c>
      <c r="X40" s="119">
        <f t="shared" si="11"/>
        <v>10521</v>
      </c>
      <c r="Y40" s="119">
        <f t="shared" si="11"/>
        <v>11177</v>
      </c>
      <c r="Z40" s="119">
        <f t="shared" si="11"/>
        <v>10521</v>
      </c>
      <c r="AA40" s="119">
        <f t="shared" si="11"/>
        <v>12489</v>
      </c>
      <c r="AB40" s="119">
        <f t="shared" si="11"/>
        <v>12489</v>
      </c>
      <c r="AC40" s="119">
        <f t="shared" si="11"/>
        <v>10603</v>
      </c>
      <c r="AD40" s="119">
        <f t="shared" si="11"/>
        <v>10767</v>
      </c>
      <c r="AE40" s="119">
        <f t="shared" si="11"/>
        <v>11095</v>
      </c>
      <c r="AF40" s="119">
        <f t="shared" si="11"/>
        <v>10767</v>
      </c>
      <c r="AG40" s="119">
        <f t="shared" si="11"/>
        <v>11259</v>
      </c>
      <c r="AH40" s="119">
        <f t="shared" si="11"/>
        <v>11833</v>
      </c>
      <c r="AI40" s="119">
        <f t="shared" si="11"/>
        <v>11833</v>
      </c>
      <c r="AJ40" s="119">
        <f t="shared" si="11"/>
        <v>11423</v>
      </c>
      <c r="AK40" s="119">
        <f t="shared" si="11"/>
        <v>11095</v>
      </c>
      <c r="AL40" s="119">
        <f t="shared" si="11"/>
        <v>11833</v>
      </c>
      <c r="AM40" s="119">
        <f t="shared" si="11"/>
        <v>11095</v>
      </c>
      <c r="AN40" s="119">
        <f t="shared" si="11"/>
        <v>11423</v>
      </c>
      <c r="AO40" s="119">
        <f t="shared" si="11"/>
        <v>11095</v>
      </c>
      <c r="AP40" s="119">
        <f t="shared" si="11"/>
        <v>11833</v>
      </c>
      <c r="AQ40" s="119">
        <f t="shared" si="11"/>
        <v>11259</v>
      </c>
      <c r="AR40" s="119">
        <f t="shared" si="11"/>
        <v>11095</v>
      </c>
      <c r="AS40" s="119">
        <f t="shared" si="11"/>
        <v>11423</v>
      </c>
      <c r="AT40" s="119">
        <f t="shared" si="11"/>
        <v>10767</v>
      </c>
      <c r="AU40" s="119">
        <f t="shared" si="11"/>
        <v>10767</v>
      </c>
      <c r="AV40" s="119">
        <f t="shared" si="11"/>
        <v>10439</v>
      </c>
      <c r="AW40" s="119">
        <f t="shared" si="11"/>
        <v>9865</v>
      </c>
      <c r="AX40" s="119">
        <f t="shared" si="11"/>
        <v>10275</v>
      </c>
      <c r="AY40" s="119">
        <f t="shared" si="11"/>
        <v>9865</v>
      </c>
      <c r="AZ40" s="119">
        <f t="shared" si="11"/>
        <v>10275</v>
      </c>
      <c r="BA40" s="119">
        <f t="shared" si="11"/>
        <v>9865</v>
      </c>
    </row>
    <row r="41" spans="1:53" ht="11.45" customHeight="1" x14ac:dyDescent="0.2"/>
    <row r="42" spans="1:53" x14ac:dyDescent="0.2">
      <c r="A42" s="36" t="s">
        <v>3</v>
      </c>
    </row>
    <row r="43" spans="1:53" x14ac:dyDescent="0.2">
      <c r="A43" s="20" t="s">
        <v>4</v>
      </c>
    </row>
    <row r="44" spans="1:53" x14ac:dyDescent="0.2">
      <c r="A44" s="20" t="s">
        <v>5</v>
      </c>
    </row>
    <row r="45" spans="1:53" ht="12" customHeight="1" x14ac:dyDescent="0.2">
      <c r="A45" s="21" t="s">
        <v>6</v>
      </c>
    </row>
    <row r="46" spans="1:53" x14ac:dyDescent="0.2">
      <c r="A46" s="42" t="s">
        <v>75</v>
      </c>
    </row>
    <row r="47" spans="1:53" ht="10.7" customHeight="1" thickBot="1" x14ac:dyDescent="0.25">
      <c r="A47" s="20"/>
    </row>
    <row r="48" spans="1:53" ht="22.5" customHeight="1" thickBot="1" x14ac:dyDescent="0.25">
      <c r="A48" s="61" t="s">
        <v>8</v>
      </c>
    </row>
    <row r="49" spans="1:1" ht="96.75" thickBot="1" x14ac:dyDescent="0.25">
      <c r="A49" s="140" t="s">
        <v>175</v>
      </c>
    </row>
    <row r="50" spans="1:1" ht="12.75" thickBot="1" x14ac:dyDescent="0.25">
      <c r="A50" s="22"/>
    </row>
    <row r="51" spans="1:1" ht="12.75" thickBot="1" x14ac:dyDescent="0.25">
      <c r="A51" s="61" t="s">
        <v>27</v>
      </c>
    </row>
    <row r="52" spans="1:1" ht="12.75" thickBot="1" x14ac:dyDescent="0.25">
      <c r="A52" s="88" t="s">
        <v>176</v>
      </c>
    </row>
    <row r="53" spans="1:1" x14ac:dyDescent="0.2">
      <c r="A53" s="115" t="s">
        <v>177</v>
      </c>
    </row>
  </sheetData>
  <pageMargins left="0.7" right="0.7" top="0.75" bottom="0.75" header="0.3" footer="0.3"/>
  <pageSetup paperSize="9"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zoomScaleNormal="100" workbookViewId="0">
      <pane xSplit="1" topLeftCell="B1" activePane="topRight" state="frozen"/>
      <selection pane="topRight"/>
    </sheetView>
  </sheetViews>
  <sheetFormatPr defaultColWidth="8.5703125" defaultRowHeight="12" x14ac:dyDescent="0.2"/>
  <cols>
    <col min="1" max="1" width="84.140625" style="1" customWidth="1"/>
    <col min="2" max="53" width="9.42578125" style="1" bestFit="1" customWidth="1"/>
    <col min="54" max="16384" width="8.5703125" style="1"/>
  </cols>
  <sheetData>
    <row r="1" spans="1:53" ht="10.7" customHeight="1" x14ac:dyDescent="0.2">
      <c r="A1" s="9" t="s">
        <v>187</v>
      </c>
    </row>
    <row r="2" spans="1:53" ht="10.7" customHeight="1" x14ac:dyDescent="0.2">
      <c r="A2" s="19" t="s">
        <v>10</v>
      </c>
    </row>
    <row r="3" spans="1:53" ht="10.7" customHeight="1" x14ac:dyDescent="0.2">
      <c r="A3" s="10"/>
    </row>
    <row r="4" spans="1:53" x14ac:dyDescent="0.2">
      <c r="A4" s="95" t="s">
        <v>1</v>
      </c>
    </row>
    <row r="5" spans="1:53" s="28" customFormat="1" ht="25.5" customHeight="1" x14ac:dyDescent="0.2">
      <c r="A5" s="34"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breakfast'!AD5</f>
        <v>45491</v>
      </c>
      <c r="AE5" s="129">
        <f>'C завтраками| Bed and breakfast'!AE5</f>
        <v>45492</v>
      </c>
      <c r="AF5" s="129">
        <f>'C завтраками| Bed and breakfast'!AF5</f>
        <v>45494</v>
      </c>
      <c r="AG5" s="129">
        <f>'C завтраками| Bed and breakfast'!AG5</f>
        <v>45499</v>
      </c>
      <c r="AH5" s="129">
        <f>'C завтраками| Bed and breakfast'!AH5</f>
        <v>45501</v>
      </c>
      <c r="AI5" s="129">
        <f>'C завтраками| Bed and breakfast'!AI5</f>
        <v>45505</v>
      </c>
      <c r="AJ5" s="129">
        <f>'C завтраками| Bed and breakfast'!AJ5</f>
        <v>45506</v>
      </c>
      <c r="AK5" s="129">
        <f>'C завтраками| Bed and breakfast'!AK5</f>
        <v>45508</v>
      </c>
      <c r="AL5" s="129">
        <f>'C завтраками| Bed and breakfast'!AL5</f>
        <v>45513</v>
      </c>
      <c r="AM5" s="129">
        <f>'C завтраками| Bed and breakfast'!AM5</f>
        <v>45515</v>
      </c>
      <c r="AN5" s="129">
        <f>'C завтраками| Bed and breakfast'!AN5</f>
        <v>45520</v>
      </c>
      <c r="AO5" s="129">
        <f>'C завтраками| Bed and breakfast'!AO5</f>
        <v>45522</v>
      </c>
      <c r="AP5" s="129">
        <f>'C завтраками| Bed and breakfast'!AP5</f>
        <v>45523</v>
      </c>
      <c r="AQ5" s="129">
        <f>'C завтраками| Bed and breakfast'!AQ5</f>
        <v>45525</v>
      </c>
      <c r="AR5" s="129">
        <f>'C завтраками| Bed and breakfast'!AR5</f>
        <v>45526</v>
      </c>
      <c r="AS5" s="129">
        <f>'C завтраками| Bed and breakfast'!AS5</f>
        <v>45527</v>
      </c>
      <c r="AT5" s="129">
        <f>'C завтраками| Bed and breakfast'!AT5</f>
        <v>45529</v>
      </c>
      <c r="AU5" s="129">
        <f>'C завтраками| Bed and breakfast'!AU5</f>
        <v>45534</v>
      </c>
      <c r="AV5" s="129">
        <f>'C завтраками| Bed and breakfast'!AV5</f>
        <v>45536</v>
      </c>
      <c r="AW5" s="129">
        <f>'C завтраками| Bed and breakfast'!AW5</f>
        <v>45551</v>
      </c>
      <c r="AX5" s="129">
        <f>'C завтраками| Bed and breakfast'!AX5</f>
        <v>45556</v>
      </c>
      <c r="AY5" s="129">
        <f>'C завтраками| Bed and breakfast'!AY5</f>
        <v>45558</v>
      </c>
      <c r="AZ5" s="129">
        <f>'C завтраками| Bed and breakfast'!AZ5</f>
        <v>45562</v>
      </c>
      <c r="BA5" s="129">
        <f>'C завтраками| Bed and breakfast'!BA5</f>
        <v>45564</v>
      </c>
    </row>
    <row r="6" spans="1:53" s="28" customFormat="1" ht="25.5" customHeight="1" x14ac:dyDescent="0.2">
      <c r="A6" s="34"/>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breakfast'!AD6</f>
        <v>45491</v>
      </c>
      <c r="AE6" s="129">
        <f>'C завтраками| Bed and breakfast'!AE6</f>
        <v>45493</v>
      </c>
      <c r="AF6" s="129">
        <f>'C завтраками| Bed and breakfast'!AF6</f>
        <v>45498</v>
      </c>
      <c r="AG6" s="129">
        <f>'C завтраками| Bed and breakfast'!AG6</f>
        <v>45500</v>
      </c>
      <c r="AH6" s="129">
        <f>'C завтраками| Bed and breakfast'!AH6</f>
        <v>45504</v>
      </c>
      <c r="AI6" s="129">
        <f>'C завтраками| Bed and breakfast'!AI6</f>
        <v>45505</v>
      </c>
      <c r="AJ6" s="129">
        <f>'C завтраками| Bed and breakfast'!AJ6</f>
        <v>45507</v>
      </c>
      <c r="AK6" s="129">
        <f>'C завтраками| Bed and breakfast'!AK6</f>
        <v>45512</v>
      </c>
      <c r="AL6" s="129">
        <f>'C завтраками| Bed and breakfast'!AL6</f>
        <v>45514</v>
      </c>
      <c r="AM6" s="129">
        <f>'C завтраками| Bed and breakfast'!AM6</f>
        <v>45519</v>
      </c>
      <c r="AN6" s="129">
        <f>'C завтраками| Bed and breakfast'!AN6</f>
        <v>45521</v>
      </c>
      <c r="AO6" s="129">
        <f>'C завтраками| Bed and breakfast'!AO6</f>
        <v>45522</v>
      </c>
      <c r="AP6" s="129">
        <f>'C завтраками| Bed and breakfast'!AP6</f>
        <v>45524</v>
      </c>
      <c r="AQ6" s="129">
        <f>'C завтраками| Bed and breakfast'!AQ6</f>
        <v>45525</v>
      </c>
      <c r="AR6" s="129">
        <f>'C завтраками| Bed and breakfast'!AR6</f>
        <v>45526</v>
      </c>
      <c r="AS6" s="129">
        <f>'C завтраками| Bed and breakfast'!AS6</f>
        <v>45528</v>
      </c>
      <c r="AT6" s="129">
        <f>'C завтраками| Bed and breakfast'!AT6</f>
        <v>45533</v>
      </c>
      <c r="AU6" s="129">
        <f>'C завтраками| Bed and breakfast'!AU6</f>
        <v>45535</v>
      </c>
      <c r="AV6" s="129">
        <f>'C завтраками| Bed and breakfast'!AV6</f>
        <v>45550</v>
      </c>
      <c r="AW6" s="129">
        <f>'C завтраками| Bed and breakfast'!AW6</f>
        <v>45555</v>
      </c>
      <c r="AX6" s="129">
        <f>'C завтраками| Bed and breakfast'!AX6</f>
        <v>45557</v>
      </c>
      <c r="AY6" s="129">
        <f>'C завтраками| Bed and breakfast'!AY6</f>
        <v>45561</v>
      </c>
      <c r="AZ6" s="129">
        <f>'C завтраками| Bed and breakfast'!AZ6</f>
        <v>45563</v>
      </c>
      <c r="BA6" s="129">
        <f>'C завтраками| Bed and breakfast'!BA6</f>
        <v>45565</v>
      </c>
    </row>
    <row r="7" spans="1:53" ht="10.7" customHeight="1" x14ac:dyDescent="0.2">
      <c r="A7" s="11" t="s">
        <v>11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row>
    <row r="8" spans="1:53" ht="10.7" customHeight="1" x14ac:dyDescent="0.2">
      <c r="A8" s="3">
        <v>1</v>
      </c>
      <c r="B8" s="119">
        <f>'C завтраками| Bed and breakfast'!B8</f>
        <v>7350</v>
      </c>
      <c r="C8" s="119">
        <f>'C завтраками| Bed and breakfast'!C8</f>
        <v>6550</v>
      </c>
      <c r="D8" s="119">
        <f>'C завтраками| Bed and breakfast'!D8</f>
        <v>6250</v>
      </c>
      <c r="E8" s="119">
        <f>'C завтраками| Bed and breakfast'!E8</f>
        <v>5750</v>
      </c>
      <c r="F8" s="119">
        <f>'C завтраками| Bed and breakfast'!F8</f>
        <v>8150</v>
      </c>
      <c r="G8" s="119">
        <f>'C завтраками| Bed and breakfast'!G8</f>
        <v>8950</v>
      </c>
      <c r="H8" s="119">
        <f>'C завтраками| Bed and breakfast'!H8</f>
        <v>7350</v>
      </c>
      <c r="I8" s="119">
        <f>'C завтраками| Bed and breakfast'!I8</f>
        <v>8150</v>
      </c>
      <c r="J8" s="119">
        <f>'C завтраками| Bed and breakfast'!J8</f>
        <v>6550</v>
      </c>
      <c r="K8" s="119">
        <f>'C завтраками| Bed and breakfast'!K8</f>
        <v>7350</v>
      </c>
      <c r="L8" s="119">
        <f>'C завтраками| Bed and breakfast'!L8</f>
        <v>8150</v>
      </c>
      <c r="M8" s="119">
        <f>'C завтраками| Bed and breakfast'!M8</f>
        <v>7350</v>
      </c>
      <c r="N8" s="119">
        <f>'C завтраками| Bed and breakfast'!N8</f>
        <v>5750</v>
      </c>
      <c r="O8" s="119">
        <f>'C завтраками| Bed and breakfast'!O8</f>
        <v>6150</v>
      </c>
      <c r="P8" s="119">
        <f>'C завтраками| Bed and breakfast'!P8</f>
        <v>5750</v>
      </c>
      <c r="Q8" s="119">
        <f>'C завтраками| Bed and breakfast'!Q8</f>
        <v>6150</v>
      </c>
      <c r="R8" s="119">
        <f>'C завтраками| Bed and breakfast'!R8</f>
        <v>5750</v>
      </c>
      <c r="S8" s="119">
        <f>'C завтраками| Bed and breakfast'!S8</f>
        <v>6150</v>
      </c>
      <c r="T8" s="119">
        <f>'C завтраками| Bed and breakfast'!T8</f>
        <v>8150</v>
      </c>
      <c r="U8" s="119">
        <f>'C завтраками| Bed and breakfast'!U8</f>
        <v>8150</v>
      </c>
      <c r="V8" s="119">
        <f>'C завтраками| Bed and breakfast'!V8</f>
        <v>8150</v>
      </c>
      <c r="W8" s="119">
        <f>'C завтраками| Bed and breakfast'!W8</f>
        <v>8150</v>
      </c>
      <c r="X8" s="119">
        <f>'C завтраками| Bed and breakfast'!X8</f>
        <v>6550</v>
      </c>
      <c r="Y8" s="119">
        <f>'C завтраками| Bed and breakfast'!Y8</f>
        <v>7350</v>
      </c>
      <c r="Z8" s="119">
        <f>'C завтраками| Bed and breakfast'!Z8</f>
        <v>6550</v>
      </c>
      <c r="AA8" s="119">
        <f>'C завтраками| Bed and breakfast'!AA8</f>
        <v>8950</v>
      </c>
      <c r="AB8" s="119">
        <f>'C завтраками| Bed and breakfast'!AB8</f>
        <v>8950</v>
      </c>
      <c r="AC8" s="119">
        <f>'C завтраками| Bed and breakfast'!AC8</f>
        <v>6650</v>
      </c>
      <c r="AD8" s="119">
        <f>'C завтраками| Bed and breakfast'!AD8</f>
        <v>6850</v>
      </c>
      <c r="AE8" s="119">
        <f>'C завтраками| Bed and breakfast'!AE8</f>
        <v>7250</v>
      </c>
      <c r="AF8" s="119">
        <f>'C завтраками| Bed and breakfast'!AF8</f>
        <v>6850</v>
      </c>
      <c r="AG8" s="119">
        <f>'C завтраками| Bed and breakfast'!AG8</f>
        <v>7450</v>
      </c>
      <c r="AH8" s="119">
        <f>'C завтраками| Bed and breakfast'!AH8</f>
        <v>8150</v>
      </c>
      <c r="AI8" s="119">
        <f>'C завтраками| Bed and breakfast'!AI8</f>
        <v>8150</v>
      </c>
      <c r="AJ8" s="119">
        <f>'C завтраками| Bed and breakfast'!AJ8</f>
        <v>7650</v>
      </c>
      <c r="AK8" s="119">
        <f>'C завтраками| Bed and breakfast'!AK8</f>
        <v>7250</v>
      </c>
      <c r="AL8" s="119">
        <f>'C завтраками| Bed and breakfast'!AL8</f>
        <v>8150</v>
      </c>
      <c r="AM8" s="119">
        <f>'C завтраками| Bed and breakfast'!AM8</f>
        <v>7250</v>
      </c>
      <c r="AN8" s="119">
        <f>'C завтраками| Bed and breakfast'!AN8</f>
        <v>7650</v>
      </c>
      <c r="AO8" s="119">
        <f>'C завтраками| Bed and breakfast'!AO8</f>
        <v>7250</v>
      </c>
      <c r="AP8" s="119">
        <f>'C завтраками| Bed and breakfast'!AP8</f>
        <v>8150</v>
      </c>
      <c r="AQ8" s="119">
        <f>'C завтраками| Bed and breakfast'!AQ8</f>
        <v>7450</v>
      </c>
      <c r="AR8" s="119">
        <f>'C завтраками| Bed and breakfast'!AR8</f>
        <v>7250</v>
      </c>
      <c r="AS8" s="119">
        <f>'C завтраками| Bed and breakfast'!AS8</f>
        <v>7650</v>
      </c>
      <c r="AT8" s="119">
        <f>'C завтраками| Bed and breakfast'!AT8</f>
        <v>6850</v>
      </c>
      <c r="AU8" s="119">
        <f>'C завтраками| Bed and breakfast'!AU8</f>
        <v>6850</v>
      </c>
      <c r="AV8" s="119">
        <f>'C завтраками| Bed and breakfast'!AV8</f>
        <v>6450</v>
      </c>
      <c r="AW8" s="119">
        <f>'C завтраками| Bed and breakfast'!AW8</f>
        <v>5750</v>
      </c>
      <c r="AX8" s="119">
        <f>'C завтраками| Bed and breakfast'!AX8</f>
        <v>6250</v>
      </c>
      <c r="AY8" s="119">
        <f>'C завтраками| Bed and breakfast'!AY8</f>
        <v>5750</v>
      </c>
      <c r="AZ8" s="119">
        <f>'C завтраками| Bed and breakfast'!AZ8</f>
        <v>6250</v>
      </c>
      <c r="BA8" s="119">
        <f>'C завтраками| Bed and breakfast'!BA8</f>
        <v>5750</v>
      </c>
    </row>
    <row r="9" spans="1:53" ht="10.7" customHeight="1" x14ac:dyDescent="0.2">
      <c r="A9" s="3">
        <v>2</v>
      </c>
      <c r="B9" s="119">
        <f>'C завтраками| Bed and breakfast'!B9</f>
        <v>8600</v>
      </c>
      <c r="C9" s="119">
        <f>'C завтраками| Bed and breakfast'!C9</f>
        <v>7800</v>
      </c>
      <c r="D9" s="119">
        <f>'C завтраками| Bed and breakfast'!D9</f>
        <v>7500</v>
      </c>
      <c r="E9" s="119">
        <f>'C завтраками| Bed and breakfast'!E9</f>
        <v>7000</v>
      </c>
      <c r="F9" s="119">
        <f>'C завтраками| Bed and breakfast'!F9</f>
        <v>9400</v>
      </c>
      <c r="G9" s="119">
        <f>'C завтраками| Bed and breakfast'!G9</f>
        <v>10200</v>
      </c>
      <c r="H9" s="119">
        <f>'C завтраками| Bed and breakfast'!H9</f>
        <v>8600</v>
      </c>
      <c r="I9" s="119">
        <f>'C завтраками| Bed and breakfast'!I9</f>
        <v>9400</v>
      </c>
      <c r="J9" s="119">
        <f>'C завтраками| Bed and breakfast'!J9</f>
        <v>7800</v>
      </c>
      <c r="K9" s="119">
        <f>'C завтраками| Bed and breakfast'!K9</f>
        <v>8600</v>
      </c>
      <c r="L9" s="119">
        <f>'C завтраками| Bed and breakfast'!L9</f>
        <v>9400</v>
      </c>
      <c r="M9" s="119">
        <f>'C завтраками| Bed and breakfast'!M9</f>
        <v>8600</v>
      </c>
      <c r="N9" s="119">
        <f>'C завтраками| Bed and breakfast'!N9</f>
        <v>7000</v>
      </c>
      <c r="O9" s="119">
        <f>'C завтраками| Bed and breakfast'!O9</f>
        <v>7400</v>
      </c>
      <c r="P9" s="119">
        <f>'C завтраками| Bed and breakfast'!P9</f>
        <v>7000</v>
      </c>
      <c r="Q9" s="119">
        <f>'C завтраками| Bed and breakfast'!Q9</f>
        <v>7400</v>
      </c>
      <c r="R9" s="119">
        <f>'C завтраками| Bed and breakfast'!R9</f>
        <v>7000</v>
      </c>
      <c r="S9" s="119">
        <f>'C завтраками| Bed and breakfast'!S9</f>
        <v>7400</v>
      </c>
      <c r="T9" s="119">
        <f>'C завтраками| Bed and breakfast'!T9</f>
        <v>9400</v>
      </c>
      <c r="U9" s="119">
        <f>'C завтраками| Bed and breakfast'!U9</f>
        <v>9400</v>
      </c>
      <c r="V9" s="119">
        <f>'C завтраками| Bed and breakfast'!V9</f>
        <v>9400</v>
      </c>
      <c r="W9" s="119">
        <f>'C завтраками| Bed and breakfast'!W9</f>
        <v>9400</v>
      </c>
      <c r="X9" s="119">
        <f>'C завтраками| Bed and breakfast'!X9</f>
        <v>7800</v>
      </c>
      <c r="Y9" s="119">
        <f>'C завтраками| Bed and breakfast'!Y9</f>
        <v>8600</v>
      </c>
      <c r="Z9" s="119">
        <f>'C завтраками| Bed and breakfast'!Z9</f>
        <v>7800</v>
      </c>
      <c r="AA9" s="119">
        <f>'C завтраками| Bed and breakfast'!AA9</f>
        <v>10200</v>
      </c>
      <c r="AB9" s="119">
        <f>'C завтраками| Bed and breakfast'!AB9</f>
        <v>10200</v>
      </c>
      <c r="AC9" s="119">
        <f>'C завтраками| Bed and breakfast'!AC9</f>
        <v>7900</v>
      </c>
      <c r="AD9" s="119">
        <f>'C завтраками| Bed and breakfast'!AD9</f>
        <v>8100</v>
      </c>
      <c r="AE9" s="119">
        <f>'C завтраками| Bed and breakfast'!AE9</f>
        <v>8500</v>
      </c>
      <c r="AF9" s="119">
        <f>'C завтраками| Bed and breakfast'!AF9</f>
        <v>8100</v>
      </c>
      <c r="AG9" s="119">
        <f>'C завтраками| Bed and breakfast'!AG9</f>
        <v>8700</v>
      </c>
      <c r="AH9" s="119">
        <f>'C завтраками| Bed and breakfast'!AH9</f>
        <v>9400</v>
      </c>
      <c r="AI9" s="119">
        <f>'C завтраками| Bed and breakfast'!AI9</f>
        <v>9400</v>
      </c>
      <c r="AJ9" s="119">
        <f>'C завтраками| Bed and breakfast'!AJ9</f>
        <v>8900</v>
      </c>
      <c r="AK9" s="119">
        <f>'C завтраками| Bed and breakfast'!AK9</f>
        <v>8500</v>
      </c>
      <c r="AL9" s="119">
        <f>'C завтраками| Bed and breakfast'!AL9</f>
        <v>9400</v>
      </c>
      <c r="AM9" s="119">
        <f>'C завтраками| Bed and breakfast'!AM9</f>
        <v>8500</v>
      </c>
      <c r="AN9" s="119">
        <f>'C завтраками| Bed and breakfast'!AN9</f>
        <v>8900</v>
      </c>
      <c r="AO9" s="119">
        <f>'C завтраками| Bed and breakfast'!AO9</f>
        <v>8500</v>
      </c>
      <c r="AP9" s="119">
        <f>'C завтраками| Bed and breakfast'!AP9</f>
        <v>9400</v>
      </c>
      <c r="AQ9" s="119">
        <f>'C завтраками| Bed and breakfast'!AQ9</f>
        <v>8700</v>
      </c>
      <c r="AR9" s="119">
        <f>'C завтраками| Bed and breakfast'!AR9</f>
        <v>8500</v>
      </c>
      <c r="AS9" s="119">
        <f>'C завтраками| Bed and breakfast'!AS9</f>
        <v>8900</v>
      </c>
      <c r="AT9" s="119">
        <f>'C завтраками| Bed and breakfast'!AT9</f>
        <v>8100</v>
      </c>
      <c r="AU9" s="119">
        <f>'C завтраками| Bed and breakfast'!AU9</f>
        <v>8100</v>
      </c>
      <c r="AV9" s="119">
        <f>'C завтраками| Bed and breakfast'!AV9</f>
        <v>7700</v>
      </c>
      <c r="AW9" s="119">
        <f>'C завтраками| Bed and breakfast'!AW9</f>
        <v>7000</v>
      </c>
      <c r="AX9" s="119">
        <f>'C завтраками| Bed and breakfast'!AX9</f>
        <v>7500</v>
      </c>
      <c r="AY9" s="119">
        <f>'C завтраками| Bed and breakfast'!AY9</f>
        <v>7000</v>
      </c>
      <c r="AZ9" s="119">
        <f>'C завтраками| Bed and breakfast'!AZ9</f>
        <v>7500</v>
      </c>
      <c r="BA9" s="119">
        <f>'C завтраками| Bed and breakfast'!BA9</f>
        <v>7000</v>
      </c>
    </row>
    <row r="10" spans="1:53" ht="10.7" customHeight="1" x14ac:dyDescent="0.2">
      <c r="A10" s="120" t="s">
        <v>107</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row>
    <row r="11" spans="1:53" ht="10.7" customHeight="1" x14ac:dyDescent="0.2">
      <c r="A11" s="3">
        <v>1</v>
      </c>
      <c r="B11" s="119">
        <f>'C завтраками| Bed and breakfast'!B11</f>
        <v>8350</v>
      </c>
      <c r="C11" s="119">
        <f>'C завтраками| Bed and breakfast'!C11</f>
        <v>7550</v>
      </c>
      <c r="D11" s="119">
        <f>'C завтраками| Bed and breakfast'!D11</f>
        <v>7250</v>
      </c>
      <c r="E11" s="119">
        <f>'C завтраками| Bed and breakfast'!E11</f>
        <v>6750</v>
      </c>
      <c r="F11" s="119">
        <f>'C завтраками| Bed and breakfast'!F11</f>
        <v>9150</v>
      </c>
      <c r="G11" s="119">
        <f>'C завтраками| Bed and breakfast'!G11</f>
        <v>9950</v>
      </c>
      <c r="H11" s="119">
        <f>'C завтраками| Bed and breakfast'!H11</f>
        <v>8350</v>
      </c>
      <c r="I11" s="119">
        <f>'C завтраками| Bed and breakfast'!I11</f>
        <v>9150</v>
      </c>
      <c r="J11" s="119">
        <f>'C завтраками| Bed and breakfast'!J11</f>
        <v>7550</v>
      </c>
      <c r="K11" s="119">
        <f>'C завтраками| Bed and breakfast'!K11</f>
        <v>8350</v>
      </c>
      <c r="L11" s="119">
        <f>'C завтраками| Bed and breakfast'!L11</f>
        <v>9150</v>
      </c>
      <c r="M11" s="119">
        <f>'C завтраками| Bed and breakfast'!M11</f>
        <v>8350</v>
      </c>
      <c r="N11" s="119">
        <f>'C завтраками| Bed and breakfast'!N11</f>
        <v>6750</v>
      </c>
      <c r="O11" s="119">
        <f>'C завтраками| Bed and breakfast'!O11</f>
        <v>7150</v>
      </c>
      <c r="P11" s="119">
        <f>'C завтраками| Bed and breakfast'!P11</f>
        <v>6750</v>
      </c>
      <c r="Q11" s="119">
        <f>'C завтраками| Bed and breakfast'!Q11</f>
        <v>7150</v>
      </c>
      <c r="R11" s="119">
        <f>'C завтраками| Bed and breakfast'!R11</f>
        <v>6750</v>
      </c>
      <c r="S11" s="119">
        <f>'C завтраками| Bed and breakfast'!S11</f>
        <v>7150</v>
      </c>
      <c r="T11" s="119">
        <f>'C завтраками| Bed and breakfast'!T11</f>
        <v>9150</v>
      </c>
      <c r="U11" s="119">
        <f>'C завтраками| Bed and breakfast'!U11</f>
        <v>9150</v>
      </c>
      <c r="V11" s="119">
        <f>'C завтраками| Bed and breakfast'!V11</f>
        <v>9150</v>
      </c>
      <c r="W11" s="119">
        <f>'C завтраками| Bed and breakfast'!W11</f>
        <v>9150</v>
      </c>
      <c r="X11" s="119">
        <f>'C завтраками| Bed and breakfast'!X11</f>
        <v>7550</v>
      </c>
      <c r="Y11" s="119">
        <f>'C завтраками| Bed and breakfast'!Y11</f>
        <v>8350</v>
      </c>
      <c r="Z11" s="119">
        <f>'C завтраками| Bed and breakfast'!Z11</f>
        <v>7550</v>
      </c>
      <c r="AA11" s="119">
        <f>'C завтраками| Bed and breakfast'!AA11</f>
        <v>9950</v>
      </c>
      <c r="AB11" s="119">
        <f>'C завтраками| Bed and breakfast'!AB11</f>
        <v>9950</v>
      </c>
      <c r="AC11" s="119">
        <f>'C завтраками| Bed and breakfast'!AC11</f>
        <v>7650</v>
      </c>
      <c r="AD11" s="119">
        <f>'C завтраками| Bed and breakfast'!AD11</f>
        <v>7850</v>
      </c>
      <c r="AE11" s="119">
        <f>'C завтраками| Bed and breakfast'!AE11</f>
        <v>8250</v>
      </c>
      <c r="AF11" s="119">
        <f>'C завтраками| Bed and breakfast'!AF11</f>
        <v>7850</v>
      </c>
      <c r="AG11" s="119">
        <f>'C завтраками| Bed and breakfast'!AG11</f>
        <v>8450</v>
      </c>
      <c r="AH11" s="119">
        <f>'C завтраками| Bed and breakfast'!AH11</f>
        <v>9150</v>
      </c>
      <c r="AI11" s="119">
        <f>'C завтраками| Bed and breakfast'!AI11</f>
        <v>9150</v>
      </c>
      <c r="AJ11" s="119">
        <f>'C завтраками| Bed and breakfast'!AJ11</f>
        <v>8650</v>
      </c>
      <c r="AK11" s="119">
        <f>'C завтраками| Bed and breakfast'!AK11</f>
        <v>8250</v>
      </c>
      <c r="AL11" s="119">
        <f>'C завтраками| Bed and breakfast'!AL11</f>
        <v>9150</v>
      </c>
      <c r="AM11" s="119">
        <f>'C завтраками| Bed and breakfast'!AM11</f>
        <v>8250</v>
      </c>
      <c r="AN11" s="119">
        <f>'C завтраками| Bed and breakfast'!AN11</f>
        <v>8650</v>
      </c>
      <c r="AO11" s="119">
        <f>'C завтраками| Bed and breakfast'!AO11</f>
        <v>8250</v>
      </c>
      <c r="AP11" s="119">
        <f>'C завтраками| Bed and breakfast'!AP11</f>
        <v>9150</v>
      </c>
      <c r="AQ11" s="119">
        <f>'C завтраками| Bed and breakfast'!AQ11</f>
        <v>8450</v>
      </c>
      <c r="AR11" s="119">
        <f>'C завтраками| Bed and breakfast'!AR11</f>
        <v>8250</v>
      </c>
      <c r="AS11" s="119">
        <f>'C завтраками| Bed and breakfast'!AS11</f>
        <v>8650</v>
      </c>
      <c r="AT11" s="119">
        <f>'C завтраками| Bed and breakfast'!AT11</f>
        <v>7850</v>
      </c>
      <c r="AU11" s="119">
        <f>'C завтраками| Bed and breakfast'!AU11</f>
        <v>7850</v>
      </c>
      <c r="AV11" s="119">
        <f>'C завтраками| Bed and breakfast'!AV11</f>
        <v>7450</v>
      </c>
      <c r="AW11" s="119">
        <f>'C завтраками| Bed and breakfast'!AW11</f>
        <v>6750</v>
      </c>
      <c r="AX11" s="119">
        <f>'C завтраками| Bed and breakfast'!AX11</f>
        <v>7250</v>
      </c>
      <c r="AY11" s="119">
        <f>'C завтраками| Bed and breakfast'!AY11</f>
        <v>6750</v>
      </c>
      <c r="AZ11" s="119">
        <f>'C завтраками| Bed and breakfast'!AZ11</f>
        <v>7250</v>
      </c>
      <c r="BA11" s="119">
        <f>'C завтраками| Bed and breakfast'!BA11</f>
        <v>6750</v>
      </c>
    </row>
    <row r="12" spans="1:53" ht="10.7" customHeight="1" x14ac:dyDescent="0.2">
      <c r="A12" s="3">
        <v>2</v>
      </c>
      <c r="B12" s="119">
        <f>'C завтраками| Bed and breakfast'!B12</f>
        <v>9600</v>
      </c>
      <c r="C12" s="119">
        <f>'C завтраками| Bed and breakfast'!C12</f>
        <v>8800</v>
      </c>
      <c r="D12" s="119">
        <f>'C завтраками| Bed and breakfast'!D12</f>
        <v>8500</v>
      </c>
      <c r="E12" s="119">
        <f>'C завтраками| Bed and breakfast'!E12</f>
        <v>8000</v>
      </c>
      <c r="F12" s="119">
        <f>'C завтраками| Bed and breakfast'!F12</f>
        <v>10400</v>
      </c>
      <c r="G12" s="119">
        <f>'C завтраками| Bed and breakfast'!G12</f>
        <v>11200</v>
      </c>
      <c r="H12" s="119">
        <f>'C завтраками| Bed and breakfast'!H12</f>
        <v>9600</v>
      </c>
      <c r="I12" s="119">
        <f>'C завтраками| Bed and breakfast'!I12</f>
        <v>10400</v>
      </c>
      <c r="J12" s="119">
        <f>'C завтраками| Bed and breakfast'!J12</f>
        <v>8800</v>
      </c>
      <c r="K12" s="119">
        <f>'C завтраками| Bed and breakfast'!K12</f>
        <v>9600</v>
      </c>
      <c r="L12" s="119">
        <f>'C завтраками| Bed and breakfast'!L12</f>
        <v>10400</v>
      </c>
      <c r="M12" s="119">
        <f>'C завтраками| Bed and breakfast'!M12</f>
        <v>9600</v>
      </c>
      <c r="N12" s="119">
        <f>'C завтраками| Bed and breakfast'!N12</f>
        <v>8000</v>
      </c>
      <c r="O12" s="119">
        <f>'C завтраками| Bed and breakfast'!O12</f>
        <v>8400</v>
      </c>
      <c r="P12" s="119">
        <f>'C завтраками| Bed and breakfast'!P12</f>
        <v>8000</v>
      </c>
      <c r="Q12" s="119">
        <f>'C завтраками| Bed and breakfast'!Q12</f>
        <v>8400</v>
      </c>
      <c r="R12" s="119">
        <f>'C завтраками| Bed and breakfast'!R12</f>
        <v>8000</v>
      </c>
      <c r="S12" s="119">
        <f>'C завтраками| Bed and breakfast'!S12</f>
        <v>8400</v>
      </c>
      <c r="T12" s="119">
        <f>'C завтраками| Bed and breakfast'!T12</f>
        <v>10400</v>
      </c>
      <c r="U12" s="119">
        <f>'C завтраками| Bed and breakfast'!U12</f>
        <v>10400</v>
      </c>
      <c r="V12" s="119">
        <f>'C завтраками| Bed and breakfast'!V12</f>
        <v>10400</v>
      </c>
      <c r="W12" s="119">
        <f>'C завтраками| Bed and breakfast'!W12</f>
        <v>10400</v>
      </c>
      <c r="X12" s="119">
        <f>'C завтраками| Bed and breakfast'!X12</f>
        <v>8800</v>
      </c>
      <c r="Y12" s="119">
        <f>'C завтраками| Bed and breakfast'!Y12</f>
        <v>9600</v>
      </c>
      <c r="Z12" s="119">
        <f>'C завтраками| Bed and breakfast'!Z12</f>
        <v>8800</v>
      </c>
      <c r="AA12" s="119">
        <f>'C завтраками| Bed and breakfast'!AA12</f>
        <v>11200</v>
      </c>
      <c r="AB12" s="119">
        <f>'C завтраками| Bed and breakfast'!AB12</f>
        <v>11200</v>
      </c>
      <c r="AC12" s="119">
        <f>'C завтраками| Bed and breakfast'!AC12</f>
        <v>8900</v>
      </c>
      <c r="AD12" s="119">
        <f>'C завтраками| Bed and breakfast'!AD12</f>
        <v>9100</v>
      </c>
      <c r="AE12" s="119">
        <f>'C завтраками| Bed and breakfast'!AE12</f>
        <v>9500</v>
      </c>
      <c r="AF12" s="119">
        <f>'C завтраками| Bed and breakfast'!AF12</f>
        <v>9100</v>
      </c>
      <c r="AG12" s="119">
        <f>'C завтраками| Bed and breakfast'!AG12</f>
        <v>9700</v>
      </c>
      <c r="AH12" s="119">
        <f>'C завтраками| Bed and breakfast'!AH12</f>
        <v>10400</v>
      </c>
      <c r="AI12" s="119">
        <f>'C завтраками| Bed and breakfast'!AI12</f>
        <v>10400</v>
      </c>
      <c r="AJ12" s="119">
        <f>'C завтраками| Bed and breakfast'!AJ12</f>
        <v>9900</v>
      </c>
      <c r="AK12" s="119">
        <f>'C завтраками| Bed and breakfast'!AK12</f>
        <v>9500</v>
      </c>
      <c r="AL12" s="119">
        <f>'C завтраками| Bed and breakfast'!AL12</f>
        <v>10400</v>
      </c>
      <c r="AM12" s="119">
        <f>'C завтраками| Bed and breakfast'!AM12</f>
        <v>9500</v>
      </c>
      <c r="AN12" s="119">
        <f>'C завтраками| Bed and breakfast'!AN12</f>
        <v>9900</v>
      </c>
      <c r="AO12" s="119">
        <f>'C завтраками| Bed and breakfast'!AO12</f>
        <v>9500</v>
      </c>
      <c r="AP12" s="119">
        <f>'C завтраками| Bed and breakfast'!AP12</f>
        <v>10400</v>
      </c>
      <c r="AQ12" s="119">
        <f>'C завтраками| Bed and breakfast'!AQ12</f>
        <v>9700</v>
      </c>
      <c r="AR12" s="119">
        <f>'C завтраками| Bed and breakfast'!AR12</f>
        <v>9500</v>
      </c>
      <c r="AS12" s="119">
        <f>'C завтраками| Bed and breakfast'!AS12</f>
        <v>9900</v>
      </c>
      <c r="AT12" s="119">
        <f>'C завтраками| Bed and breakfast'!AT12</f>
        <v>9100</v>
      </c>
      <c r="AU12" s="119">
        <f>'C завтраками| Bed and breakfast'!AU12</f>
        <v>9100</v>
      </c>
      <c r="AV12" s="119">
        <f>'C завтраками| Bed and breakfast'!AV12</f>
        <v>8700</v>
      </c>
      <c r="AW12" s="119">
        <f>'C завтраками| Bed and breakfast'!AW12</f>
        <v>8000</v>
      </c>
      <c r="AX12" s="119">
        <f>'C завтраками| Bed and breakfast'!AX12</f>
        <v>8500</v>
      </c>
      <c r="AY12" s="119">
        <f>'C завтраками| Bed and breakfast'!AY12</f>
        <v>8000</v>
      </c>
      <c r="AZ12" s="119">
        <f>'C завтраками| Bed and breakfast'!AZ12</f>
        <v>8500</v>
      </c>
      <c r="BA12" s="119">
        <f>'C завтраками| Bed and breakfast'!BA12</f>
        <v>8000</v>
      </c>
    </row>
    <row r="13" spans="1:53" ht="10.7" customHeight="1" x14ac:dyDescent="0.2">
      <c r="A13" s="5" t="s">
        <v>86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row>
    <row r="14" spans="1:53" ht="10.7" customHeight="1" x14ac:dyDescent="0.2">
      <c r="A14" s="3">
        <v>1</v>
      </c>
      <c r="B14" s="119">
        <f>'C завтраками| Bed and breakfast'!B14</f>
        <v>9850</v>
      </c>
      <c r="C14" s="119">
        <f>'C завтраками| Bed and breakfast'!C14</f>
        <v>9050</v>
      </c>
      <c r="D14" s="119">
        <f>'C завтраками| Bed and breakfast'!D14</f>
        <v>8750</v>
      </c>
      <c r="E14" s="119">
        <f>'C завтраками| Bed and breakfast'!E14</f>
        <v>8250</v>
      </c>
      <c r="F14" s="119">
        <f>'C завтраками| Bed and breakfast'!F14</f>
        <v>10650</v>
      </c>
      <c r="G14" s="119">
        <f>'C завтраками| Bed and breakfast'!G14</f>
        <v>11450</v>
      </c>
      <c r="H14" s="119">
        <f>'C завтраками| Bed and breakfast'!H14</f>
        <v>9850</v>
      </c>
      <c r="I14" s="119">
        <f>'C завтраками| Bed and breakfast'!I14</f>
        <v>10650</v>
      </c>
      <c r="J14" s="119">
        <f>'C завтраками| Bed and breakfast'!J14</f>
        <v>9050</v>
      </c>
      <c r="K14" s="119">
        <f>'C завтраками| Bed and breakfast'!K14</f>
        <v>9850</v>
      </c>
      <c r="L14" s="119">
        <f>'C завтраками| Bed and breakfast'!L14</f>
        <v>10650</v>
      </c>
      <c r="M14" s="119">
        <f>'C завтраками| Bed and breakfast'!M14</f>
        <v>9850</v>
      </c>
      <c r="N14" s="119">
        <f>'C завтраками| Bed and breakfast'!N14</f>
        <v>8250</v>
      </c>
      <c r="O14" s="119">
        <f>'C завтраками| Bed and breakfast'!O14</f>
        <v>8650</v>
      </c>
      <c r="P14" s="119">
        <f>'C завтраками| Bed and breakfast'!P14</f>
        <v>8250</v>
      </c>
      <c r="Q14" s="119">
        <f>'C завтраками| Bed and breakfast'!Q14</f>
        <v>8650</v>
      </c>
      <c r="R14" s="119">
        <f>'C завтраками| Bed and breakfast'!R14</f>
        <v>8250</v>
      </c>
      <c r="S14" s="119">
        <f>'C завтраками| Bed and breakfast'!S14</f>
        <v>8650</v>
      </c>
      <c r="T14" s="119">
        <f>'C завтраками| Bed and breakfast'!T14</f>
        <v>10650</v>
      </c>
      <c r="U14" s="119">
        <f>'C завтраками| Bed and breakfast'!U14</f>
        <v>10650</v>
      </c>
      <c r="V14" s="119">
        <f>'C завтраками| Bed and breakfast'!V14</f>
        <v>10650</v>
      </c>
      <c r="W14" s="119">
        <f>'C завтраками| Bed and breakfast'!W14</f>
        <v>10650</v>
      </c>
      <c r="X14" s="119">
        <f>'C завтраками| Bed and breakfast'!X14</f>
        <v>9050</v>
      </c>
      <c r="Y14" s="119">
        <f>'C завтраками| Bed and breakfast'!Y14</f>
        <v>9850</v>
      </c>
      <c r="Z14" s="119">
        <f>'C завтраками| Bed and breakfast'!Z14</f>
        <v>9050</v>
      </c>
      <c r="AA14" s="119">
        <f>'C завтраками| Bed and breakfast'!AA14</f>
        <v>11450</v>
      </c>
      <c r="AB14" s="119">
        <f>'C завтраками| Bed and breakfast'!AB14</f>
        <v>11450</v>
      </c>
      <c r="AC14" s="119">
        <f>'C завтраками| Bed and breakfast'!AC14</f>
        <v>9150</v>
      </c>
      <c r="AD14" s="119">
        <f>'C завтраками| Bed and breakfast'!AD14</f>
        <v>9350</v>
      </c>
      <c r="AE14" s="119">
        <f>'C завтраками| Bed and breakfast'!AE14</f>
        <v>9750</v>
      </c>
      <c r="AF14" s="119">
        <f>'C завтраками| Bed and breakfast'!AF14</f>
        <v>9350</v>
      </c>
      <c r="AG14" s="119">
        <f>'C завтраками| Bed and breakfast'!AG14</f>
        <v>9950</v>
      </c>
      <c r="AH14" s="119">
        <f>'C завтраками| Bed and breakfast'!AH14</f>
        <v>10650</v>
      </c>
      <c r="AI14" s="119">
        <f>'C завтраками| Bed and breakfast'!AI14</f>
        <v>10650</v>
      </c>
      <c r="AJ14" s="119">
        <f>'C завтраками| Bed and breakfast'!AJ14</f>
        <v>10150</v>
      </c>
      <c r="AK14" s="119">
        <f>'C завтраками| Bed and breakfast'!AK14</f>
        <v>9750</v>
      </c>
      <c r="AL14" s="119">
        <f>'C завтраками| Bed and breakfast'!AL14</f>
        <v>10650</v>
      </c>
      <c r="AM14" s="119">
        <f>'C завтраками| Bed and breakfast'!AM14</f>
        <v>9750</v>
      </c>
      <c r="AN14" s="119">
        <f>'C завтраками| Bed and breakfast'!AN14</f>
        <v>10150</v>
      </c>
      <c r="AO14" s="119">
        <f>'C завтраками| Bed and breakfast'!AO14</f>
        <v>9750</v>
      </c>
      <c r="AP14" s="119">
        <f>'C завтраками| Bed and breakfast'!AP14</f>
        <v>10650</v>
      </c>
      <c r="AQ14" s="119">
        <f>'C завтраками| Bed and breakfast'!AQ14</f>
        <v>9950</v>
      </c>
      <c r="AR14" s="119">
        <f>'C завтраками| Bed and breakfast'!AR14</f>
        <v>9750</v>
      </c>
      <c r="AS14" s="119">
        <f>'C завтраками| Bed and breakfast'!AS14</f>
        <v>10150</v>
      </c>
      <c r="AT14" s="119">
        <f>'C завтраками| Bed and breakfast'!AT14</f>
        <v>9350</v>
      </c>
      <c r="AU14" s="119">
        <f>'C завтраками| Bed and breakfast'!AU14</f>
        <v>9350</v>
      </c>
      <c r="AV14" s="119">
        <f>'C завтраками| Bed and breakfast'!AV14</f>
        <v>8950</v>
      </c>
      <c r="AW14" s="119">
        <f>'C завтраками| Bed and breakfast'!AW14</f>
        <v>8250</v>
      </c>
      <c r="AX14" s="119">
        <f>'C завтраками| Bed and breakfast'!AX14</f>
        <v>8750</v>
      </c>
      <c r="AY14" s="119">
        <f>'C завтраками| Bed and breakfast'!AY14</f>
        <v>8250</v>
      </c>
      <c r="AZ14" s="119">
        <f>'C завтраками| Bed and breakfast'!AZ14</f>
        <v>8750</v>
      </c>
      <c r="BA14" s="119">
        <f>'C завтраками| Bed and breakfast'!BA14</f>
        <v>8250</v>
      </c>
    </row>
    <row r="15" spans="1:53" ht="10.7" customHeight="1" x14ac:dyDescent="0.2">
      <c r="A15" s="3">
        <v>2</v>
      </c>
      <c r="B15" s="119">
        <f>'C завтраками| Bed and breakfast'!B15</f>
        <v>11100</v>
      </c>
      <c r="C15" s="119">
        <f>'C завтраками| Bed and breakfast'!C15</f>
        <v>10300</v>
      </c>
      <c r="D15" s="119">
        <f>'C завтраками| Bed and breakfast'!D15</f>
        <v>10000</v>
      </c>
      <c r="E15" s="119">
        <f>'C завтраками| Bed and breakfast'!E15</f>
        <v>9500</v>
      </c>
      <c r="F15" s="119">
        <f>'C завтраками| Bed and breakfast'!F15</f>
        <v>11900</v>
      </c>
      <c r="G15" s="119">
        <f>'C завтраками| Bed and breakfast'!G15</f>
        <v>12700</v>
      </c>
      <c r="H15" s="119">
        <f>'C завтраками| Bed and breakfast'!H15</f>
        <v>11100</v>
      </c>
      <c r="I15" s="119">
        <f>'C завтраками| Bed and breakfast'!I15</f>
        <v>11900</v>
      </c>
      <c r="J15" s="119">
        <f>'C завтраками| Bed and breakfast'!J15</f>
        <v>10300</v>
      </c>
      <c r="K15" s="119">
        <f>'C завтраками| Bed and breakfast'!K15</f>
        <v>11100</v>
      </c>
      <c r="L15" s="119">
        <f>'C завтраками| Bed and breakfast'!L15</f>
        <v>11900</v>
      </c>
      <c r="M15" s="119">
        <f>'C завтраками| Bed and breakfast'!M15</f>
        <v>11100</v>
      </c>
      <c r="N15" s="119">
        <f>'C завтраками| Bed and breakfast'!N15</f>
        <v>9500</v>
      </c>
      <c r="O15" s="119">
        <f>'C завтраками| Bed and breakfast'!O15</f>
        <v>9900</v>
      </c>
      <c r="P15" s="119">
        <f>'C завтраками| Bed and breakfast'!P15</f>
        <v>9500</v>
      </c>
      <c r="Q15" s="119">
        <f>'C завтраками| Bed and breakfast'!Q15</f>
        <v>9900</v>
      </c>
      <c r="R15" s="119">
        <f>'C завтраками| Bed and breakfast'!R15</f>
        <v>9500</v>
      </c>
      <c r="S15" s="119">
        <f>'C завтраками| Bed and breakfast'!S15</f>
        <v>9900</v>
      </c>
      <c r="T15" s="119">
        <f>'C завтраками| Bed and breakfast'!T15</f>
        <v>11900</v>
      </c>
      <c r="U15" s="119">
        <f>'C завтраками| Bed and breakfast'!U15</f>
        <v>11900</v>
      </c>
      <c r="V15" s="119">
        <f>'C завтраками| Bed and breakfast'!V15</f>
        <v>11900</v>
      </c>
      <c r="W15" s="119">
        <f>'C завтраками| Bed and breakfast'!W15</f>
        <v>11900</v>
      </c>
      <c r="X15" s="119">
        <f>'C завтраками| Bed and breakfast'!X15</f>
        <v>10300</v>
      </c>
      <c r="Y15" s="119">
        <f>'C завтраками| Bed and breakfast'!Y15</f>
        <v>11100</v>
      </c>
      <c r="Z15" s="119">
        <f>'C завтраками| Bed and breakfast'!Z15</f>
        <v>10300</v>
      </c>
      <c r="AA15" s="119">
        <f>'C завтраками| Bed and breakfast'!AA15</f>
        <v>12700</v>
      </c>
      <c r="AB15" s="119">
        <f>'C завтраками| Bed and breakfast'!AB15</f>
        <v>12700</v>
      </c>
      <c r="AC15" s="119">
        <f>'C завтраками| Bed and breakfast'!AC15</f>
        <v>10400</v>
      </c>
      <c r="AD15" s="119">
        <f>'C завтраками| Bed and breakfast'!AD15</f>
        <v>10600</v>
      </c>
      <c r="AE15" s="119">
        <f>'C завтраками| Bed and breakfast'!AE15</f>
        <v>11000</v>
      </c>
      <c r="AF15" s="119">
        <f>'C завтраками| Bed and breakfast'!AF15</f>
        <v>10600</v>
      </c>
      <c r="AG15" s="119">
        <f>'C завтраками| Bed and breakfast'!AG15</f>
        <v>11200</v>
      </c>
      <c r="AH15" s="119">
        <f>'C завтраками| Bed and breakfast'!AH15</f>
        <v>11900</v>
      </c>
      <c r="AI15" s="119">
        <f>'C завтраками| Bed and breakfast'!AI15</f>
        <v>11900</v>
      </c>
      <c r="AJ15" s="119">
        <f>'C завтраками| Bed and breakfast'!AJ15</f>
        <v>11400</v>
      </c>
      <c r="AK15" s="119">
        <f>'C завтраками| Bed and breakfast'!AK15</f>
        <v>11000</v>
      </c>
      <c r="AL15" s="119">
        <f>'C завтраками| Bed and breakfast'!AL15</f>
        <v>11900</v>
      </c>
      <c r="AM15" s="119">
        <f>'C завтраками| Bed and breakfast'!AM15</f>
        <v>11000</v>
      </c>
      <c r="AN15" s="119">
        <f>'C завтраками| Bed and breakfast'!AN15</f>
        <v>11400</v>
      </c>
      <c r="AO15" s="119">
        <f>'C завтраками| Bed and breakfast'!AO15</f>
        <v>11000</v>
      </c>
      <c r="AP15" s="119">
        <f>'C завтраками| Bed and breakfast'!AP15</f>
        <v>11900</v>
      </c>
      <c r="AQ15" s="119">
        <f>'C завтраками| Bed and breakfast'!AQ15</f>
        <v>11200</v>
      </c>
      <c r="AR15" s="119">
        <f>'C завтраками| Bed and breakfast'!AR15</f>
        <v>11000</v>
      </c>
      <c r="AS15" s="119">
        <f>'C завтраками| Bed and breakfast'!AS15</f>
        <v>11400</v>
      </c>
      <c r="AT15" s="119">
        <f>'C завтраками| Bed and breakfast'!AT15</f>
        <v>10600</v>
      </c>
      <c r="AU15" s="119">
        <f>'C завтраками| Bed and breakfast'!AU15</f>
        <v>10600</v>
      </c>
      <c r="AV15" s="119">
        <f>'C завтраками| Bed and breakfast'!AV15</f>
        <v>10200</v>
      </c>
      <c r="AW15" s="119">
        <f>'C завтраками| Bed and breakfast'!AW15</f>
        <v>9500</v>
      </c>
      <c r="AX15" s="119">
        <f>'C завтраками| Bed and breakfast'!AX15</f>
        <v>10000</v>
      </c>
      <c r="AY15" s="119">
        <f>'C завтраками| Bed and breakfast'!AY15</f>
        <v>9500</v>
      </c>
      <c r="AZ15" s="119">
        <f>'C завтраками| Bed and breakfast'!AZ15</f>
        <v>10000</v>
      </c>
      <c r="BA15" s="119">
        <f>'C завтраками| Bed and breakfast'!BA15</f>
        <v>9500</v>
      </c>
    </row>
    <row r="16" spans="1:53" ht="10.7" customHeight="1" x14ac:dyDescent="0.2">
      <c r="A16" s="4" t="s">
        <v>91</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row>
    <row r="17" spans="1:53" ht="10.7" customHeight="1" x14ac:dyDescent="0.2">
      <c r="A17" s="3">
        <v>1</v>
      </c>
      <c r="B17" s="119">
        <f>'C завтраками| Bed and breakfast'!B17</f>
        <v>10850</v>
      </c>
      <c r="C17" s="119">
        <f>'C завтраками| Bed and breakfast'!C17</f>
        <v>10050</v>
      </c>
      <c r="D17" s="119">
        <f>'C завтраками| Bed and breakfast'!D17</f>
        <v>9750</v>
      </c>
      <c r="E17" s="119">
        <f>'C завтраками| Bed and breakfast'!E17</f>
        <v>9250</v>
      </c>
      <c r="F17" s="119">
        <f>'C завтраками| Bed and breakfast'!F17</f>
        <v>11650</v>
      </c>
      <c r="G17" s="119">
        <f>'C завтраками| Bed and breakfast'!G17</f>
        <v>12450</v>
      </c>
      <c r="H17" s="119">
        <f>'C завтраками| Bed and breakfast'!H17</f>
        <v>10850</v>
      </c>
      <c r="I17" s="119">
        <f>'C завтраками| Bed and breakfast'!I17</f>
        <v>11650</v>
      </c>
      <c r="J17" s="119">
        <f>'C завтраками| Bed and breakfast'!J17</f>
        <v>10050</v>
      </c>
      <c r="K17" s="119">
        <f>'C завтраками| Bed and breakfast'!K17</f>
        <v>10850</v>
      </c>
      <c r="L17" s="119">
        <f>'C завтраками| Bed and breakfast'!L17</f>
        <v>11650</v>
      </c>
      <c r="M17" s="119">
        <f>'C завтраками| Bed and breakfast'!M17</f>
        <v>10850</v>
      </c>
      <c r="N17" s="119">
        <f>'C завтраками| Bed and breakfast'!N17</f>
        <v>9250</v>
      </c>
      <c r="O17" s="119">
        <f>'C завтраками| Bed and breakfast'!O17</f>
        <v>9650</v>
      </c>
      <c r="P17" s="119">
        <f>'C завтраками| Bed and breakfast'!P17</f>
        <v>9250</v>
      </c>
      <c r="Q17" s="119">
        <f>'C завтраками| Bed and breakfast'!Q17</f>
        <v>9650</v>
      </c>
      <c r="R17" s="119">
        <f>'C завтраками| Bed and breakfast'!R17</f>
        <v>9250</v>
      </c>
      <c r="S17" s="119">
        <f>'C завтраками| Bed and breakfast'!S17</f>
        <v>9650</v>
      </c>
      <c r="T17" s="119">
        <f>'C завтраками| Bed and breakfast'!T17</f>
        <v>11650</v>
      </c>
      <c r="U17" s="119">
        <f>'C завтраками| Bed and breakfast'!U17</f>
        <v>11650</v>
      </c>
      <c r="V17" s="119">
        <f>'C завтраками| Bed and breakfast'!V17</f>
        <v>11650</v>
      </c>
      <c r="W17" s="119">
        <f>'C завтраками| Bed and breakfast'!W17</f>
        <v>11650</v>
      </c>
      <c r="X17" s="119">
        <f>'C завтраками| Bed and breakfast'!X17</f>
        <v>10050</v>
      </c>
      <c r="Y17" s="119">
        <f>'C завтраками| Bed and breakfast'!Y17</f>
        <v>10850</v>
      </c>
      <c r="Z17" s="119">
        <f>'C завтраками| Bed and breakfast'!Z17</f>
        <v>10050</v>
      </c>
      <c r="AA17" s="119">
        <f>'C завтраками| Bed and breakfast'!AA17</f>
        <v>12450</v>
      </c>
      <c r="AB17" s="119">
        <f>'C завтраками| Bed and breakfast'!AB17</f>
        <v>12450</v>
      </c>
      <c r="AC17" s="119">
        <f>'C завтраками| Bed and breakfast'!AC17</f>
        <v>10150</v>
      </c>
      <c r="AD17" s="119">
        <f>'C завтраками| Bed and breakfast'!AD17</f>
        <v>10350</v>
      </c>
      <c r="AE17" s="119">
        <f>'C завтраками| Bed and breakfast'!AE17</f>
        <v>10750</v>
      </c>
      <c r="AF17" s="119">
        <f>'C завтраками| Bed and breakfast'!AF17</f>
        <v>10350</v>
      </c>
      <c r="AG17" s="119">
        <f>'C завтраками| Bed and breakfast'!AG17</f>
        <v>10950</v>
      </c>
      <c r="AH17" s="119">
        <f>'C завтраками| Bed and breakfast'!AH17</f>
        <v>11650</v>
      </c>
      <c r="AI17" s="119">
        <f>'C завтраками| Bed and breakfast'!AI17</f>
        <v>11650</v>
      </c>
      <c r="AJ17" s="119">
        <f>'C завтраками| Bed and breakfast'!AJ17</f>
        <v>11150</v>
      </c>
      <c r="AK17" s="119">
        <f>'C завтраками| Bed and breakfast'!AK17</f>
        <v>10750</v>
      </c>
      <c r="AL17" s="119">
        <f>'C завтраками| Bed and breakfast'!AL17</f>
        <v>11650</v>
      </c>
      <c r="AM17" s="119">
        <f>'C завтраками| Bed and breakfast'!AM17</f>
        <v>10750</v>
      </c>
      <c r="AN17" s="119">
        <f>'C завтраками| Bed and breakfast'!AN17</f>
        <v>11150</v>
      </c>
      <c r="AO17" s="119">
        <f>'C завтраками| Bed and breakfast'!AO17</f>
        <v>10750</v>
      </c>
      <c r="AP17" s="119">
        <f>'C завтраками| Bed and breakfast'!AP17</f>
        <v>11650</v>
      </c>
      <c r="AQ17" s="119">
        <f>'C завтраками| Bed and breakfast'!AQ17</f>
        <v>10950</v>
      </c>
      <c r="AR17" s="119">
        <f>'C завтраками| Bed and breakfast'!AR17</f>
        <v>10750</v>
      </c>
      <c r="AS17" s="119">
        <f>'C завтраками| Bed and breakfast'!AS17</f>
        <v>11150</v>
      </c>
      <c r="AT17" s="119">
        <f>'C завтраками| Bed and breakfast'!AT17</f>
        <v>10350</v>
      </c>
      <c r="AU17" s="119">
        <f>'C завтраками| Bed and breakfast'!AU17</f>
        <v>10350</v>
      </c>
      <c r="AV17" s="119">
        <f>'C завтраками| Bed and breakfast'!AV17</f>
        <v>9950</v>
      </c>
      <c r="AW17" s="119">
        <f>'C завтраками| Bed and breakfast'!AW17</f>
        <v>9250</v>
      </c>
      <c r="AX17" s="119">
        <f>'C завтраками| Bed and breakfast'!AX17</f>
        <v>9750</v>
      </c>
      <c r="AY17" s="119">
        <f>'C завтраками| Bed and breakfast'!AY17</f>
        <v>9250</v>
      </c>
      <c r="AZ17" s="119">
        <f>'C завтраками| Bed and breakfast'!AZ17</f>
        <v>9750</v>
      </c>
      <c r="BA17" s="119">
        <f>'C завтраками| Bed and breakfast'!BA17</f>
        <v>9250</v>
      </c>
    </row>
    <row r="18" spans="1:53" ht="10.7" customHeight="1" x14ac:dyDescent="0.2">
      <c r="A18" s="3">
        <v>2</v>
      </c>
      <c r="B18" s="119">
        <f>'C завтраками| Bed and breakfast'!B18</f>
        <v>12100</v>
      </c>
      <c r="C18" s="119">
        <f>'C завтраками| Bed and breakfast'!C18</f>
        <v>11300</v>
      </c>
      <c r="D18" s="119">
        <f>'C завтраками| Bed and breakfast'!D18</f>
        <v>11000</v>
      </c>
      <c r="E18" s="119">
        <f>'C завтраками| Bed and breakfast'!E18</f>
        <v>10500</v>
      </c>
      <c r="F18" s="119">
        <f>'C завтраками| Bed and breakfast'!F18</f>
        <v>12900</v>
      </c>
      <c r="G18" s="119">
        <f>'C завтраками| Bed and breakfast'!G18</f>
        <v>13700</v>
      </c>
      <c r="H18" s="119">
        <f>'C завтраками| Bed and breakfast'!H18</f>
        <v>12100</v>
      </c>
      <c r="I18" s="119">
        <f>'C завтраками| Bed and breakfast'!I18</f>
        <v>12900</v>
      </c>
      <c r="J18" s="119">
        <f>'C завтраками| Bed and breakfast'!J18</f>
        <v>11300</v>
      </c>
      <c r="K18" s="119">
        <f>'C завтраками| Bed and breakfast'!K18</f>
        <v>12100</v>
      </c>
      <c r="L18" s="119">
        <f>'C завтраками| Bed and breakfast'!L18</f>
        <v>12900</v>
      </c>
      <c r="M18" s="119">
        <f>'C завтраками| Bed and breakfast'!M18</f>
        <v>12100</v>
      </c>
      <c r="N18" s="119">
        <f>'C завтраками| Bed and breakfast'!N18</f>
        <v>10500</v>
      </c>
      <c r="O18" s="119">
        <f>'C завтраками| Bed and breakfast'!O18</f>
        <v>10900</v>
      </c>
      <c r="P18" s="119">
        <f>'C завтраками| Bed and breakfast'!P18</f>
        <v>10500</v>
      </c>
      <c r="Q18" s="119">
        <f>'C завтраками| Bed and breakfast'!Q18</f>
        <v>10900</v>
      </c>
      <c r="R18" s="119">
        <f>'C завтраками| Bed and breakfast'!R18</f>
        <v>10500</v>
      </c>
      <c r="S18" s="119">
        <f>'C завтраками| Bed and breakfast'!S18</f>
        <v>10900</v>
      </c>
      <c r="T18" s="119">
        <f>'C завтраками| Bed and breakfast'!T18</f>
        <v>12900</v>
      </c>
      <c r="U18" s="119">
        <f>'C завтраками| Bed and breakfast'!U18</f>
        <v>12900</v>
      </c>
      <c r="V18" s="119">
        <f>'C завтраками| Bed and breakfast'!V18</f>
        <v>12900</v>
      </c>
      <c r="W18" s="119">
        <f>'C завтраками| Bed and breakfast'!W18</f>
        <v>12900</v>
      </c>
      <c r="X18" s="119">
        <f>'C завтраками| Bed and breakfast'!X18</f>
        <v>11300</v>
      </c>
      <c r="Y18" s="119">
        <f>'C завтраками| Bed and breakfast'!Y18</f>
        <v>12100</v>
      </c>
      <c r="Z18" s="119">
        <f>'C завтраками| Bed and breakfast'!Z18</f>
        <v>11300</v>
      </c>
      <c r="AA18" s="119">
        <f>'C завтраками| Bed and breakfast'!AA18</f>
        <v>13700</v>
      </c>
      <c r="AB18" s="119">
        <f>'C завтраками| Bed and breakfast'!AB18</f>
        <v>13700</v>
      </c>
      <c r="AC18" s="119">
        <f>'C завтраками| Bed and breakfast'!AC18</f>
        <v>11400</v>
      </c>
      <c r="AD18" s="119">
        <f>'C завтраками| Bed and breakfast'!AD18</f>
        <v>11600</v>
      </c>
      <c r="AE18" s="119">
        <f>'C завтраками| Bed and breakfast'!AE18</f>
        <v>12000</v>
      </c>
      <c r="AF18" s="119">
        <f>'C завтраками| Bed and breakfast'!AF18</f>
        <v>11600</v>
      </c>
      <c r="AG18" s="119">
        <f>'C завтраками| Bed and breakfast'!AG18</f>
        <v>12200</v>
      </c>
      <c r="AH18" s="119">
        <f>'C завтраками| Bed and breakfast'!AH18</f>
        <v>12900</v>
      </c>
      <c r="AI18" s="119">
        <f>'C завтраками| Bed and breakfast'!AI18</f>
        <v>12900</v>
      </c>
      <c r="AJ18" s="119">
        <f>'C завтраками| Bed and breakfast'!AJ18</f>
        <v>12400</v>
      </c>
      <c r="AK18" s="119">
        <f>'C завтраками| Bed and breakfast'!AK18</f>
        <v>12000</v>
      </c>
      <c r="AL18" s="119">
        <f>'C завтраками| Bed and breakfast'!AL18</f>
        <v>12900</v>
      </c>
      <c r="AM18" s="119">
        <f>'C завтраками| Bed and breakfast'!AM18</f>
        <v>12000</v>
      </c>
      <c r="AN18" s="119">
        <f>'C завтраками| Bed and breakfast'!AN18</f>
        <v>12400</v>
      </c>
      <c r="AO18" s="119">
        <f>'C завтраками| Bed and breakfast'!AO18</f>
        <v>12000</v>
      </c>
      <c r="AP18" s="119">
        <f>'C завтраками| Bed and breakfast'!AP18</f>
        <v>12900</v>
      </c>
      <c r="AQ18" s="119">
        <f>'C завтраками| Bed and breakfast'!AQ18</f>
        <v>12200</v>
      </c>
      <c r="AR18" s="119">
        <f>'C завтраками| Bed and breakfast'!AR18</f>
        <v>12000</v>
      </c>
      <c r="AS18" s="119">
        <f>'C завтраками| Bed and breakfast'!AS18</f>
        <v>12400</v>
      </c>
      <c r="AT18" s="119">
        <f>'C завтраками| Bed and breakfast'!AT18</f>
        <v>11600</v>
      </c>
      <c r="AU18" s="119">
        <f>'C завтраками| Bed and breakfast'!AU18</f>
        <v>11600</v>
      </c>
      <c r="AV18" s="119">
        <f>'C завтраками| Bed and breakfast'!AV18</f>
        <v>11200</v>
      </c>
      <c r="AW18" s="119">
        <f>'C завтраками| Bed and breakfast'!AW18</f>
        <v>10500</v>
      </c>
      <c r="AX18" s="119">
        <f>'C завтраками| Bed and breakfast'!AX18</f>
        <v>11000</v>
      </c>
      <c r="AY18" s="119">
        <f>'C завтраками| Bed and breakfast'!AY18</f>
        <v>10500</v>
      </c>
      <c r="AZ18" s="119">
        <f>'C завтраками| Bed and breakfast'!AZ18</f>
        <v>11000</v>
      </c>
      <c r="BA18" s="119">
        <f>'C завтраками| Bed and breakfast'!BA18</f>
        <v>10500</v>
      </c>
    </row>
    <row r="19" spans="1:53" ht="10.7" customHeight="1" x14ac:dyDescent="0.2">
      <c r="A19" s="2" t="s">
        <v>92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row>
    <row r="20" spans="1:53" ht="10.7" customHeight="1" x14ac:dyDescent="0.2">
      <c r="A20" s="3">
        <v>1</v>
      </c>
      <c r="B20" s="119">
        <f>'C завтраками| Bed and breakfast'!B20</f>
        <v>12350</v>
      </c>
      <c r="C20" s="119">
        <f>'C завтраками| Bed and breakfast'!C20</f>
        <v>11550</v>
      </c>
      <c r="D20" s="119">
        <f>'C завтраками| Bed and breakfast'!D20</f>
        <v>11250</v>
      </c>
      <c r="E20" s="119">
        <f>'C завтраками| Bed and breakfast'!E20</f>
        <v>10750</v>
      </c>
      <c r="F20" s="119">
        <f>'C завтраками| Bed and breakfast'!F20</f>
        <v>13150</v>
      </c>
      <c r="G20" s="119">
        <f>'C завтраками| Bed and breakfast'!G20</f>
        <v>13950</v>
      </c>
      <c r="H20" s="119">
        <f>'C завтраками| Bed and breakfast'!H20</f>
        <v>12350</v>
      </c>
      <c r="I20" s="119">
        <f>'C завтраками| Bed and breakfast'!I20</f>
        <v>13150</v>
      </c>
      <c r="J20" s="119">
        <f>'C завтраками| Bed and breakfast'!J20</f>
        <v>11550</v>
      </c>
      <c r="K20" s="119">
        <f>'C завтраками| Bed and breakfast'!K20</f>
        <v>12350</v>
      </c>
      <c r="L20" s="119">
        <f>'C завтраками| Bed and breakfast'!L20</f>
        <v>13150</v>
      </c>
      <c r="M20" s="119">
        <f>'C завтраками| Bed and breakfast'!M20</f>
        <v>12350</v>
      </c>
      <c r="N20" s="119">
        <f>'C завтраками| Bed and breakfast'!N20</f>
        <v>10750</v>
      </c>
      <c r="O20" s="119">
        <f>'C завтраками| Bed and breakfast'!O20</f>
        <v>11150</v>
      </c>
      <c r="P20" s="119">
        <f>'C завтраками| Bed and breakfast'!P20</f>
        <v>10750</v>
      </c>
      <c r="Q20" s="119">
        <f>'C завтраками| Bed and breakfast'!Q20</f>
        <v>11150</v>
      </c>
      <c r="R20" s="119">
        <f>'C завтраками| Bed and breakfast'!R20</f>
        <v>10750</v>
      </c>
      <c r="S20" s="119">
        <f>'C завтраками| Bed and breakfast'!S20</f>
        <v>11150</v>
      </c>
      <c r="T20" s="119">
        <f>'C завтраками| Bed and breakfast'!T20</f>
        <v>13150</v>
      </c>
      <c r="U20" s="119">
        <f>'C завтраками| Bed and breakfast'!U20</f>
        <v>13150</v>
      </c>
      <c r="V20" s="119">
        <f>'C завтраками| Bed and breakfast'!V20</f>
        <v>13150</v>
      </c>
      <c r="W20" s="119">
        <f>'C завтраками| Bed and breakfast'!W20</f>
        <v>13150</v>
      </c>
      <c r="X20" s="119">
        <f>'C завтраками| Bed and breakfast'!X20</f>
        <v>11550</v>
      </c>
      <c r="Y20" s="119">
        <f>'C завтраками| Bed and breakfast'!Y20</f>
        <v>12350</v>
      </c>
      <c r="Z20" s="119">
        <f>'C завтраками| Bed and breakfast'!Z20</f>
        <v>11550</v>
      </c>
      <c r="AA20" s="119">
        <f>'C завтраками| Bed and breakfast'!AA20</f>
        <v>13950</v>
      </c>
      <c r="AB20" s="119">
        <f>'C завтраками| Bed and breakfast'!AB20</f>
        <v>13950</v>
      </c>
      <c r="AC20" s="119">
        <f>'C завтраками| Bed and breakfast'!AC20</f>
        <v>11650</v>
      </c>
      <c r="AD20" s="119">
        <f>'C завтраками| Bed and breakfast'!AD20</f>
        <v>11850</v>
      </c>
      <c r="AE20" s="119">
        <f>'C завтраками| Bed and breakfast'!AE20</f>
        <v>12250</v>
      </c>
      <c r="AF20" s="119">
        <f>'C завтраками| Bed and breakfast'!AF20</f>
        <v>11850</v>
      </c>
      <c r="AG20" s="119">
        <f>'C завтраками| Bed and breakfast'!AG20</f>
        <v>12450</v>
      </c>
      <c r="AH20" s="119">
        <f>'C завтраками| Bed and breakfast'!AH20</f>
        <v>13150</v>
      </c>
      <c r="AI20" s="119">
        <f>'C завтраками| Bed and breakfast'!AI20</f>
        <v>13150</v>
      </c>
      <c r="AJ20" s="119">
        <f>'C завтраками| Bed and breakfast'!AJ20</f>
        <v>12650</v>
      </c>
      <c r="AK20" s="119">
        <f>'C завтраками| Bed and breakfast'!AK20</f>
        <v>12250</v>
      </c>
      <c r="AL20" s="119">
        <f>'C завтраками| Bed and breakfast'!AL20</f>
        <v>13150</v>
      </c>
      <c r="AM20" s="119">
        <f>'C завтраками| Bed and breakfast'!AM20</f>
        <v>12250</v>
      </c>
      <c r="AN20" s="119">
        <f>'C завтраками| Bed and breakfast'!AN20</f>
        <v>12650</v>
      </c>
      <c r="AO20" s="119">
        <f>'C завтраками| Bed and breakfast'!AO20</f>
        <v>12250</v>
      </c>
      <c r="AP20" s="119">
        <f>'C завтраками| Bed and breakfast'!AP20</f>
        <v>13150</v>
      </c>
      <c r="AQ20" s="119">
        <f>'C завтраками| Bed and breakfast'!AQ20</f>
        <v>12450</v>
      </c>
      <c r="AR20" s="119">
        <f>'C завтраками| Bed and breakfast'!AR20</f>
        <v>12250</v>
      </c>
      <c r="AS20" s="119">
        <f>'C завтраками| Bed and breakfast'!AS20</f>
        <v>12650</v>
      </c>
      <c r="AT20" s="119">
        <f>'C завтраками| Bed and breakfast'!AT20</f>
        <v>11850</v>
      </c>
      <c r="AU20" s="119">
        <f>'C завтраками| Bed and breakfast'!AU20</f>
        <v>11850</v>
      </c>
      <c r="AV20" s="119">
        <f>'C завтраками| Bed and breakfast'!AV20</f>
        <v>11450</v>
      </c>
      <c r="AW20" s="119">
        <f>'C завтраками| Bed and breakfast'!AW20</f>
        <v>10750</v>
      </c>
      <c r="AX20" s="119">
        <f>'C завтраками| Bed and breakfast'!AX20</f>
        <v>11250</v>
      </c>
      <c r="AY20" s="119">
        <f>'C завтраками| Bed and breakfast'!AY20</f>
        <v>10750</v>
      </c>
      <c r="AZ20" s="119">
        <f>'C завтраками| Bed and breakfast'!AZ20</f>
        <v>11250</v>
      </c>
      <c r="BA20" s="119">
        <f>'C завтраками| Bed and breakfast'!BA20</f>
        <v>10750</v>
      </c>
    </row>
    <row r="21" spans="1:53" ht="10.7" customHeight="1" x14ac:dyDescent="0.2">
      <c r="A21" s="3">
        <v>2</v>
      </c>
      <c r="B21" s="119">
        <f>'C завтраками| Bed and breakfast'!B21</f>
        <v>13600</v>
      </c>
      <c r="C21" s="119">
        <f>'C завтраками| Bed and breakfast'!C21</f>
        <v>12800</v>
      </c>
      <c r="D21" s="119">
        <f>'C завтраками| Bed and breakfast'!D21</f>
        <v>12500</v>
      </c>
      <c r="E21" s="119">
        <f>'C завтраками| Bed and breakfast'!E21</f>
        <v>12000</v>
      </c>
      <c r="F21" s="119">
        <f>'C завтраками| Bed and breakfast'!F21</f>
        <v>14400</v>
      </c>
      <c r="G21" s="119">
        <f>'C завтраками| Bed and breakfast'!G21</f>
        <v>15200</v>
      </c>
      <c r="H21" s="119">
        <f>'C завтраками| Bed and breakfast'!H21</f>
        <v>13600</v>
      </c>
      <c r="I21" s="119">
        <f>'C завтраками| Bed and breakfast'!I21</f>
        <v>14400</v>
      </c>
      <c r="J21" s="119">
        <f>'C завтраками| Bed and breakfast'!J21</f>
        <v>12800</v>
      </c>
      <c r="K21" s="119">
        <f>'C завтраками| Bed and breakfast'!K21</f>
        <v>13600</v>
      </c>
      <c r="L21" s="119">
        <f>'C завтраками| Bed and breakfast'!L21</f>
        <v>14400</v>
      </c>
      <c r="M21" s="119">
        <f>'C завтраками| Bed and breakfast'!M21</f>
        <v>13600</v>
      </c>
      <c r="N21" s="119">
        <f>'C завтраками| Bed and breakfast'!N21</f>
        <v>12000</v>
      </c>
      <c r="O21" s="119">
        <f>'C завтраками| Bed and breakfast'!O21</f>
        <v>12400</v>
      </c>
      <c r="P21" s="119">
        <f>'C завтраками| Bed and breakfast'!P21</f>
        <v>12000</v>
      </c>
      <c r="Q21" s="119">
        <f>'C завтраками| Bed and breakfast'!Q21</f>
        <v>12400</v>
      </c>
      <c r="R21" s="119">
        <f>'C завтраками| Bed and breakfast'!R21</f>
        <v>12000</v>
      </c>
      <c r="S21" s="119">
        <f>'C завтраками| Bed and breakfast'!S21</f>
        <v>12400</v>
      </c>
      <c r="T21" s="119">
        <f>'C завтраками| Bed and breakfast'!T21</f>
        <v>14400</v>
      </c>
      <c r="U21" s="119">
        <f>'C завтраками| Bed and breakfast'!U21</f>
        <v>14400</v>
      </c>
      <c r="V21" s="119">
        <f>'C завтраками| Bed and breakfast'!V21</f>
        <v>14400</v>
      </c>
      <c r="W21" s="119">
        <f>'C завтраками| Bed and breakfast'!W21</f>
        <v>14400</v>
      </c>
      <c r="X21" s="119">
        <f>'C завтраками| Bed and breakfast'!X21</f>
        <v>12800</v>
      </c>
      <c r="Y21" s="119">
        <f>'C завтраками| Bed and breakfast'!Y21</f>
        <v>13600</v>
      </c>
      <c r="Z21" s="119">
        <f>'C завтраками| Bed and breakfast'!Z21</f>
        <v>12800</v>
      </c>
      <c r="AA21" s="119">
        <f>'C завтраками| Bed and breakfast'!AA21</f>
        <v>15200</v>
      </c>
      <c r="AB21" s="119">
        <f>'C завтраками| Bed and breakfast'!AB21</f>
        <v>15200</v>
      </c>
      <c r="AC21" s="119">
        <f>'C завтраками| Bed and breakfast'!AC21</f>
        <v>12900</v>
      </c>
      <c r="AD21" s="119">
        <f>'C завтраками| Bed and breakfast'!AD21</f>
        <v>13100</v>
      </c>
      <c r="AE21" s="119">
        <f>'C завтраками| Bed and breakfast'!AE21</f>
        <v>13500</v>
      </c>
      <c r="AF21" s="119">
        <f>'C завтраками| Bed and breakfast'!AF21</f>
        <v>13100</v>
      </c>
      <c r="AG21" s="119">
        <f>'C завтраками| Bed and breakfast'!AG21</f>
        <v>13700</v>
      </c>
      <c r="AH21" s="119">
        <f>'C завтраками| Bed and breakfast'!AH21</f>
        <v>14400</v>
      </c>
      <c r="AI21" s="119">
        <f>'C завтраками| Bed and breakfast'!AI21</f>
        <v>14400</v>
      </c>
      <c r="AJ21" s="119">
        <f>'C завтраками| Bed and breakfast'!AJ21</f>
        <v>13900</v>
      </c>
      <c r="AK21" s="119">
        <f>'C завтраками| Bed and breakfast'!AK21</f>
        <v>13500</v>
      </c>
      <c r="AL21" s="119">
        <f>'C завтраками| Bed and breakfast'!AL21</f>
        <v>14400</v>
      </c>
      <c r="AM21" s="119">
        <f>'C завтраками| Bed and breakfast'!AM21</f>
        <v>13500</v>
      </c>
      <c r="AN21" s="119">
        <f>'C завтраками| Bed and breakfast'!AN21</f>
        <v>13900</v>
      </c>
      <c r="AO21" s="119">
        <f>'C завтраками| Bed and breakfast'!AO21</f>
        <v>13500</v>
      </c>
      <c r="AP21" s="119">
        <f>'C завтраками| Bed and breakfast'!AP21</f>
        <v>14400</v>
      </c>
      <c r="AQ21" s="119">
        <f>'C завтраками| Bed and breakfast'!AQ21</f>
        <v>13700</v>
      </c>
      <c r="AR21" s="119">
        <f>'C завтраками| Bed and breakfast'!AR21</f>
        <v>13500</v>
      </c>
      <c r="AS21" s="119">
        <f>'C завтраками| Bed and breakfast'!AS21</f>
        <v>13900</v>
      </c>
      <c r="AT21" s="119">
        <f>'C завтраками| Bed and breakfast'!AT21</f>
        <v>13100</v>
      </c>
      <c r="AU21" s="119">
        <f>'C завтраками| Bed and breakfast'!AU21</f>
        <v>13100</v>
      </c>
      <c r="AV21" s="119">
        <f>'C завтраками| Bed and breakfast'!AV21</f>
        <v>12700</v>
      </c>
      <c r="AW21" s="119">
        <f>'C завтраками| Bed and breakfast'!AW21</f>
        <v>12000</v>
      </c>
      <c r="AX21" s="119">
        <f>'C завтраками| Bed and breakfast'!AX21</f>
        <v>12500</v>
      </c>
      <c r="AY21" s="119">
        <f>'C завтраками| Bed and breakfast'!AY21</f>
        <v>12000</v>
      </c>
      <c r="AZ21" s="119">
        <f>'C завтраками| Bed and breakfast'!AZ21</f>
        <v>12500</v>
      </c>
      <c r="BA21" s="119">
        <f>'C завтраками| Bed and breakfast'!BA21</f>
        <v>12000</v>
      </c>
    </row>
    <row r="22" spans="1:53" x14ac:dyDescent="0.2">
      <c r="A22" s="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row>
    <row r="23" spans="1:53" ht="37.15" customHeight="1" x14ac:dyDescent="0.2">
      <c r="A23" s="95" t="s">
        <v>2</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row>
    <row r="24" spans="1:53" s="28" customFormat="1" ht="25.5" customHeight="1" x14ac:dyDescent="0.2">
      <c r="A24" s="27" t="s">
        <v>0</v>
      </c>
      <c r="B24" s="129">
        <f t="shared" ref="B24:BA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c r="T24" s="129">
        <f t="shared" si="0"/>
        <v>45443</v>
      </c>
      <c r="U24" s="129">
        <f t="shared" si="0"/>
        <v>45444</v>
      </c>
      <c r="V24" s="129">
        <f t="shared" si="0"/>
        <v>45445</v>
      </c>
      <c r="W24" s="129">
        <f t="shared" si="0"/>
        <v>45453</v>
      </c>
      <c r="X24" s="129">
        <f t="shared" si="0"/>
        <v>45454</v>
      </c>
      <c r="Y24" s="129">
        <f t="shared" si="0"/>
        <v>45460</v>
      </c>
      <c r="Z24" s="129">
        <f t="shared" si="0"/>
        <v>45466</v>
      </c>
      <c r="AA24" s="129">
        <f t="shared" si="0"/>
        <v>45471</v>
      </c>
      <c r="AB24" s="129">
        <f t="shared" si="0"/>
        <v>45474</v>
      </c>
      <c r="AC24" s="129">
        <f t="shared" si="0"/>
        <v>45487</v>
      </c>
      <c r="AD24" s="129">
        <f t="shared" si="0"/>
        <v>45491</v>
      </c>
      <c r="AE24" s="129">
        <f t="shared" si="0"/>
        <v>45492</v>
      </c>
      <c r="AF24" s="129">
        <f t="shared" si="0"/>
        <v>45494</v>
      </c>
      <c r="AG24" s="129">
        <f t="shared" si="0"/>
        <v>45499</v>
      </c>
      <c r="AH24" s="129">
        <f t="shared" si="0"/>
        <v>45501</v>
      </c>
      <c r="AI24" s="129">
        <f t="shared" si="0"/>
        <v>45505</v>
      </c>
      <c r="AJ24" s="129">
        <f t="shared" si="0"/>
        <v>45506</v>
      </c>
      <c r="AK24" s="129">
        <f t="shared" si="0"/>
        <v>45508</v>
      </c>
      <c r="AL24" s="129">
        <f t="shared" si="0"/>
        <v>45513</v>
      </c>
      <c r="AM24" s="129">
        <f t="shared" si="0"/>
        <v>45515</v>
      </c>
      <c r="AN24" s="129">
        <f t="shared" si="0"/>
        <v>45520</v>
      </c>
      <c r="AO24" s="129">
        <f t="shared" si="0"/>
        <v>45522</v>
      </c>
      <c r="AP24" s="129">
        <f t="shared" si="0"/>
        <v>45523</v>
      </c>
      <c r="AQ24" s="129">
        <f t="shared" si="0"/>
        <v>45525</v>
      </c>
      <c r="AR24" s="129">
        <f t="shared" si="0"/>
        <v>45526</v>
      </c>
      <c r="AS24" s="129">
        <f t="shared" si="0"/>
        <v>45527</v>
      </c>
      <c r="AT24" s="129">
        <f t="shared" si="0"/>
        <v>45529</v>
      </c>
      <c r="AU24" s="129">
        <f t="shared" si="0"/>
        <v>45534</v>
      </c>
      <c r="AV24" s="129">
        <f t="shared" si="0"/>
        <v>45536</v>
      </c>
      <c r="AW24" s="129">
        <f t="shared" si="0"/>
        <v>45551</v>
      </c>
      <c r="AX24" s="129">
        <f t="shared" si="0"/>
        <v>45556</v>
      </c>
      <c r="AY24" s="129">
        <f t="shared" si="0"/>
        <v>45558</v>
      </c>
      <c r="AZ24" s="129">
        <f t="shared" si="0"/>
        <v>45562</v>
      </c>
      <c r="BA24" s="129">
        <f t="shared" si="0"/>
        <v>45564</v>
      </c>
    </row>
    <row r="25" spans="1:53" s="28" customFormat="1" ht="25.5" customHeight="1" x14ac:dyDescent="0.2">
      <c r="A25" s="34"/>
      <c r="B25" s="129">
        <f t="shared" ref="B25:BA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45491</v>
      </c>
      <c r="AE25" s="129">
        <f t="shared" si="1"/>
        <v>45493</v>
      </c>
      <c r="AF25" s="129">
        <f t="shared" si="1"/>
        <v>45498</v>
      </c>
      <c r="AG25" s="129">
        <f t="shared" si="1"/>
        <v>45500</v>
      </c>
      <c r="AH25" s="129">
        <f t="shared" si="1"/>
        <v>45504</v>
      </c>
      <c r="AI25" s="129">
        <f t="shared" si="1"/>
        <v>45505</v>
      </c>
      <c r="AJ25" s="129">
        <f t="shared" si="1"/>
        <v>45507</v>
      </c>
      <c r="AK25" s="129">
        <f t="shared" si="1"/>
        <v>45512</v>
      </c>
      <c r="AL25" s="129">
        <f t="shared" si="1"/>
        <v>45514</v>
      </c>
      <c r="AM25" s="129">
        <f t="shared" si="1"/>
        <v>45519</v>
      </c>
      <c r="AN25" s="129">
        <f t="shared" si="1"/>
        <v>45521</v>
      </c>
      <c r="AO25" s="129">
        <f t="shared" si="1"/>
        <v>45522</v>
      </c>
      <c r="AP25" s="129">
        <f t="shared" si="1"/>
        <v>45524</v>
      </c>
      <c r="AQ25" s="129">
        <f t="shared" si="1"/>
        <v>45525</v>
      </c>
      <c r="AR25" s="129">
        <f t="shared" si="1"/>
        <v>45526</v>
      </c>
      <c r="AS25" s="129">
        <f t="shared" si="1"/>
        <v>45528</v>
      </c>
      <c r="AT25" s="129">
        <f t="shared" si="1"/>
        <v>45533</v>
      </c>
      <c r="AU25" s="129">
        <f t="shared" si="1"/>
        <v>45535</v>
      </c>
      <c r="AV25" s="129">
        <f t="shared" si="1"/>
        <v>45550</v>
      </c>
      <c r="AW25" s="129">
        <f t="shared" si="1"/>
        <v>45555</v>
      </c>
      <c r="AX25" s="129">
        <f t="shared" si="1"/>
        <v>45557</v>
      </c>
      <c r="AY25" s="129">
        <f t="shared" si="1"/>
        <v>45561</v>
      </c>
      <c r="AZ25" s="129">
        <f t="shared" si="1"/>
        <v>45563</v>
      </c>
      <c r="BA25" s="129">
        <f t="shared" si="1"/>
        <v>45565</v>
      </c>
    </row>
    <row r="26" spans="1:53" s="13" customFormat="1" ht="10.7" customHeight="1" x14ac:dyDescent="0.2">
      <c r="A26" s="11" t="s">
        <v>11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row>
    <row r="27" spans="1:53" ht="10.7" customHeight="1" x14ac:dyDescent="0.2">
      <c r="A27" s="3">
        <v>1</v>
      </c>
      <c r="B27" s="119">
        <f t="shared" ref="B27:BA27" si="2">ROUND(B8*0.82,)</f>
        <v>6027</v>
      </c>
      <c r="C27" s="119">
        <f t="shared" si="2"/>
        <v>5371</v>
      </c>
      <c r="D27" s="119">
        <f t="shared" si="2"/>
        <v>5125</v>
      </c>
      <c r="E27" s="119">
        <f t="shared" si="2"/>
        <v>4715</v>
      </c>
      <c r="F27" s="119">
        <f t="shared" si="2"/>
        <v>6683</v>
      </c>
      <c r="G27" s="119">
        <f t="shared" si="2"/>
        <v>7339</v>
      </c>
      <c r="H27" s="119">
        <f t="shared" si="2"/>
        <v>6027</v>
      </c>
      <c r="I27" s="119">
        <f t="shared" si="2"/>
        <v>6683</v>
      </c>
      <c r="J27" s="119">
        <f t="shared" si="2"/>
        <v>5371</v>
      </c>
      <c r="K27" s="119">
        <f t="shared" si="2"/>
        <v>6027</v>
      </c>
      <c r="L27" s="119">
        <f t="shared" si="2"/>
        <v>6683</v>
      </c>
      <c r="M27" s="119">
        <f t="shared" si="2"/>
        <v>6027</v>
      </c>
      <c r="N27" s="119">
        <f t="shared" si="2"/>
        <v>4715</v>
      </c>
      <c r="O27" s="119">
        <f t="shared" si="2"/>
        <v>5043</v>
      </c>
      <c r="P27" s="119">
        <f t="shared" si="2"/>
        <v>4715</v>
      </c>
      <c r="Q27" s="119">
        <f t="shared" si="2"/>
        <v>5043</v>
      </c>
      <c r="R27" s="119">
        <f t="shared" si="2"/>
        <v>4715</v>
      </c>
      <c r="S27" s="119">
        <f t="shared" si="2"/>
        <v>5043</v>
      </c>
      <c r="T27" s="119">
        <f t="shared" si="2"/>
        <v>6683</v>
      </c>
      <c r="U27" s="119">
        <f t="shared" si="2"/>
        <v>6683</v>
      </c>
      <c r="V27" s="119">
        <f t="shared" si="2"/>
        <v>6683</v>
      </c>
      <c r="W27" s="119">
        <f t="shared" si="2"/>
        <v>6683</v>
      </c>
      <c r="X27" s="119">
        <f t="shared" si="2"/>
        <v>5371</v>
      </c>
      <c r="Y27" s="119">
        <f t="shared" si="2"/>
        <v>6027</v>
      </c>
      <c r="Z27" s="119">
        <f t="shared" si="2"/>
        <v>5371</v>
      </c>
      <c r="AA27" s="119">
        <f t="shared" si="2"/>
        <v>7339</v>
      </c>
      <c r="AB27" s="119">
        <f t="shared" si="2"/>
        <v>7339</v>
      </c>
      <c r="AC27" s="119">
        <f t="shared" si="2"/>
        <v>5453</v>
      </c>
      <c r="AD27" s="119">
        <f t="shared" si="2"/>
        <v>5617</v>
      </c>
      <c r="AE27" s="119">
        <f t="shared" si="2"/>
        <v>5945</v>
      </c>
      <c r="AF27" s="119">
        <f t="shared" si="2"/>
        <v>5617</v>
      </c>
      <c r="AG27" s="119">
        <f t="shared" si="2"/>
        <v>6109</v>
      </c>
      <c r="AH27" s="119">
        <f t="shared" si="2"/>
        <v>6683</v>
      </c>
      <c r="AI27" s="119">
        <f t="shared" si="2"/>
        <v>6683</v>
      </c>
      <c r="AJ27" s="119">
        <f t="shared" si="2"/>
        <v>6273</v>
      </c>
      <c r="AK27" s="119">
        <f t="shared" si="2"/>
        <v>5945</v>
      </c>
      <c r="AL27" s="119">
        <f t="shared" si="2"/>
        <v>6683</v>
      </c>
      <c r="AM27" s="119">
        <f t="shared" si="2"/>
        <v>5945</v>
      </c>
      <c r="AN27" s="119">
        <f t="shared" si="2"/>
        <v>6273</v>
      </c>
      <c r="AO27" s="119">
        <f t="shared" si="2"/>
        <v>5945</v>
      </c>
      <c r="AP27" s="119">
        <f t="shared" si="2"/>
        <v>6683</v>
      </c>
      <c r="AQ27" s="119">
        <f t="shared" si="2"/>
        <v>6109</v>
      </c>
      <c r="AR27" s="119">
        <f t="shared" si="2"/>
        <v>5945</v>
      </c>
      <c r="AS27" s="119">
        <f t="shared" si="2"/>
        <v>6273</v>
      </c>
      <c r="AT27" s="119">
        <f t="shared" si="2"/>
        <v>5617</v>
      </c>
      <c r="AU27" s="119">
        <f t="shared" si="2"/>
        <v>5617</v>
      </c>
      <c r="AV27" s="119">
        <f t="shared" si="2"/>
        <v>5289</v>
      </c>
      <c r="AW27" s="119">
        <f t="shared" si="2"/>
        <v>4715</v>
      </c>
      <c r="AX27" s="119">
        <f t="shared" si="2"/>
        <v>5125</v>
      </c>
      <c r="AY27" s="119">
        <f t="shared" si="2"/>
        <v>4715</v>
      </c>
      <c r="AZ27" s="119">
        <f t="shared" si="2"/>
        <v>5125</v>
      </c>
      <c r="BA27" s="119">
        <f t="shared" si="2"/>
        <v>4715</v>
      </c>
    </row>
    <row r="28" spans="1:53" ht="10.7" customHeight="1" x14ac:dyDescent="0.2">
      <c r="A28" s="3">
        <v>2</v>
      </c>
      <c r="B28" s="119">
        <f t="shared" ref="B28:BA28" si="3">ROUND(B9*0.82,)</f>
        <v>7052</v>
      </c>
      <c r="C28" s="119">
        <f t="shared" si="3"/>
        <v>6396</v>
      </c>
      <c r="D28" s="119">
        <f t="shared" si="3"/>
        <v>6150</v>
      </c>
      <c r="E28" s="119">
        <f t="shared" si="3"/>
        <v>5740</v>
      </c>
      <c r="F28" s="119">
        <f t="shared" si="3"/>
        <v>7708</v>
      </c>
      <c r="G28" s="119">
        <f t="shared" si="3"/>
        <v>8364</v>
      </c>
      <c r="H28" s="119">
        <f t="shared" si="3"/>
        <v>7052</v>
      </c>
      <c r="I28" s="119">
        <f t="shared" si="3"/>
        <v>7708</v>
      </c>
      <c r="J28" s="119">
        <f t="shared" si="3"/>
        <v>6396</v>
      </c>
      <c r="K28" s="119">
        <f t="shared" si="3"/>
        <v>7052</v>
      </c>
      <c r="L28" s="119">
        <f t="shared" si="3"/>
        <v>7708</v>
      </c>
      <c r="M28" s="119">
        <f t="shared" si="3"/>
        <v>7052</v>
      </c>
      <c r="N28" s="119">
        <f t="shared" si="3"/>
        <v>5740</v>
      </c>
      <c r="O28" s="119">
        <f t="shared" si="3"/>
        <v>6068</v>
      </c>
      <c r="P28" s="119">
        <f t="shared" si="3"/>
        <v>5740</v>
      </c>
      <c r="Q28" s="119">
        <f t="shared" si="3"/>
        <v>6068</v>
      </c>
      <c r="R28" s="119">
        <f t="shared" si="3"/>
        <v>5740</v>
      </c>
      <c r="S28" s="119">
        <f t="shared" si="3"/>
        <v>6068</v>
      </c>
      <c r="T28" s="119">
        <f t="shared" si="3"/>
        <v>7708</v>
      </c>
      <c r="U28" s="119">
        <f t="shared" si="3"/>
        <v>7708</v>
      </c>
      <c r="V28" s="119">
        <f t="shared" si="3"/>
        <v>7708</v>
      </c>
      <c r="W28" s="119">
        <f t="shared" si="3"/>
        <v>7708</v>
      </c>
      <c r="X28" s="119">
        <f t="shared" si="3"/>
        <v>6396</v>
      </c>
      <c r="Y28" s="119">
        <f t="shared" si="3"/>
        <v>7052</v>
      </c>
      <c r="Z28" s="119">
        <f t="shared" si="3"/>
        <v>6396</v>
      </c>
      <c r="AA28" s="119">
        <f t="shared" si="3"/>
        <v>8364</v>
      </c>
      <c r="AB28" s="119">
        <f t="shared" si="3"/>
        <v>8364</v>
      </c>
      <c r="AC28" s="119">
        <f t="shared" si="3"/>
        <v>6478</v>
      </c>
      <c r="AD28" s="119">
        <f t="shared" si="3"/>
        <v>6642</v>
      </c>
      <c r="AE28" s="119">
        <f t="shared" si="3"/>
        <v>6970</v>
      </c>
      <c r="AF28" s="119">
        <f t="shared" si="3"/>
        <v>6642</v>
      </c>
      <c r="AG28" s="119">
        <f t="shared" si="3"/>
        <v>7134</v>
      </c>
      <c r="AH28" s="119">
        <f t="shared" si="3"/>
        <v>7708</v>
      </c>
      <c r="AI28" s="119">
        <f t="shared" si="3"/>
        <v>7708</v>
      </c>
      <c r="AJ28" s="119">
        <f t="shared" si="3"/>
        <v>7298</v>
      </c>
      <c r="AK28" s="119">
        <f t="shared" si="3"/>
        <v>6970</v>
      </c>
      <c r="AL28" s="119">
        <f t="shared" si="3"/>
        <v>7708</v>
      </c>
      <c r="AM28" s="119">
        <f t="shared" si="3"/>
        <v>6970</v>
      </c>
      <c r="AN28" s="119">
        <f t="shared" si="3"/>
        <v>7298</v>
      </c>
      <c r="AO28" s="119">
        <f t="shared" si="3"/>
        <v>6970</v>
      </c>
      <c r="AP28" s="119">
        <f t="shared" si="3"/>
        <v>7708</v>
      </c>
      <c r="AQ28" s="119">
        <f t="shared" si="3"/>
        <v>7134</v>
      </c>
      <c r="AR28" s="119">
        <f t="shared" si="3"/>
        <v>6970</v>
      </c>
      <c r="AS28" s="119">
        <f t="shared" si="3"/>
        <v>7298</v>
      </c>
      <c r="AT28" s="119">
        <f t="shared" si="3"/>
        <v>6642</v>
      </c>
      <c r="AU28" s="119">
        <f t="shared" si="3"/>
        <v>6642</v>
      </c>
      <c r="AV28" s="119">
        <f t="shared" si="3"/>
        <v>6314</v>
      </c>
      <c r="AW28" s="119">
        <f t="shared" si="3"/>
        <v>5740</v>
      </c>
      <c r="AX28" s="119">
        <f t="shared" si="3"/>
        <v>6150</v>
      </c>
      <c r="AY28" s="119">
        <f t="shared" si="3"/>
        <v>5740</v>
      </c>
      <c r="AZ28" s="119">
        <f t="shared" si="3"/>
        <v>6150</v>
      </c>
      <c r="BA28" s="119">
        <f t="shared" si="3"/>
        <v>5740</v>
      </c>
    </row>
    <row r="29" spans="1:53" ht="10.7" customHeight="1" x14ac:dyDescent="0.2">
      <c r="A29" s="120" t="s">
        <v>107</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row>
    <row r="30" spans="1:53" ht="10.7" customHeight="1" x14ac:dyDescent="0.2">
      <c r="A30" s="3">
        <v>1</v>
      </c>
      <c r="B30" s="119">
        <f t="shared" ref="B30:BA30" si="4">ROUND(B11*0.82,)</f>
        <v>6847</v>
      </c>
      <c r="C30" s="119">
        <f t="shared" si="4"/>
        <v>6191</v>
      </c>
      <c r="D30" s="119">
        <f t="shared" si="4"/>
        <v>5945</v>
      </c>
      <c r="E30" s="119">
        <f t="shared" si="4"/>
        <v>5535</v>
      </c>
      <c r="F30" s="119">
        <f t="shared" si="4"/>
        <v>7503</v>
      </c>
      <c r="G30" s="119">
        <f t="shared" si="4"/>
        <v>8159</v>
      </c>
      <c r="H30" s="119">
        <f t="shared" si="4"/>
        <v>6847</v>
      </c>
      <c r="I30" s="119">
        <f t="shared" si="4"/>
        <v>7503</v>
      </c>
      <c r="J30" s="119">
        <f t="shared" si="4"/>
        <v>6191</v>
      </c>
      <c r="K30" s="119">
        <f t="shared" si="4"/>
        <v>6847</v>
      </c>
      <c r="L30" s="119">
        <f t="shared" si="4"/>
        <v>7503</v>
      </c>
      <c r="M30" s="119">
        <f t="shared" si="4"/>
        <v>6847</v>
      </c>
      <c r="N30" s="119">
        <f t="shared" si="4"/>
        <v>5535</v>
      </c>
      <c r="O30" s="119">
        <f t="shared" si="4"/>
        <v>5863</v>
      </c>
      <c r="P30" s="119">
        <f t="shared" si="4"/>
        <v>5535</v>
      </c>
      <c r="Q30" s="119">
        <f t="shared" si="4"/>
        <v>5863</v>
      </c>
      <c r="R30" s="119">
        <f t="shared" si="4"/>
        <v>5535</v>
      </c>
      <c r="S30" s="119">
        <f t="shared" si="4"/>
        <v>5863</v>
      </c>
      <c r="T30" s="119">
        <f t="shared" si="4"/>
        <v>7503</v>
      </c>
      <c r="U30" s="119">
        <f t="shared" si="4"/>
        <v>7503</v>
      </c>
      <c r="V30" s="119">
        <f t="shared" si="4"/>
        <v>7503</v>
      </c>
      <c r="W30" s="119">
        <f t="shared" si="4"/>
        <v>7503</v>
      </c>
      <c r="X30" s="119">
        <f t="shared" si="4"/>
        <v>6191</v>
      </c>
      <c r="Y30" s="119">
        <f t="shared" si="4"/>
        <v>6847</v>
      </c>
      <c r="Z30" s="119">
        <f t="shared" si="4"/>
        <v>6191</v>
      </c>
      <c r="AA30" s="119">
        <f t="shared" si="4"/>
        <v>8159</v>
      </c>
      <c r="AB30" s="119">
        <f t="shared" si="4"/>
        <v>8159</v>
      </c>
      <c r="AC30" s="119">
        <f t="shared" si="4"/>
        <v>6273</v>
      </c>
      <c r="AD30" s="119">
        <f t="shared" si="4"/>
        <v>6437</v>
      </c>
      <c r="AE30" s="119">
        <f t="shared" si="4"/>
        <v>6765</v>
      </c>
      <c r="AF30" s="119">
        <f t="shared" si="4"/>
        <v>6437</v>
      </c>
      <c r="AG30" s="119">
        <f t="shared" si="4"/>
        <v>6929</v>
      </c>
      <c r="AH30" s="119">
        <f t="shared" si="4"/>
        <v>7503</v>
      </c>
      <c r="AI30" s="119">
        <f t="shared" si="4"/>
        <v>7503</v>
      </c>
      <c r="AJ30" s="119">
        <f t="shared" si="4"/>
        <v>7093</v>
      </c>
      <c r="AK30" s="119">
        <f t="shared" si="4"/>
        <v>6765</v>
      </c>
      <c r="AL30" s="119">
        <f t="shared" si="4"/>
        <v>7503</v>
      </c>
      <c r="AM30" s="119">
        <f t="shared" si="4"/>
        <v>6765</v>
      </c>
      <c r="AN30" s="119">
        <f t="shared" si="4"/>
        <v>7093</v>
      </c>
      <c r="AO30" s="119">
        <f t="shared" si="4"/>
        <v>6765</v>
      </c>
      <c r="AP30" s="119">
        <f t="shared" si="4"/>
        <v>7503</v>
      </c>
      <c r="AQ30" s="119">
        <f t="shared" si="4"/>
        <v>6929</v>
      </c>
      <c r="AR30" s="119">
        <f t="shared" si="4"/>
        <v>6765</v>
      </c>
      <c r="AS30" s="119">
        <f t="shared" si="4"/>
        <v>7093</v>
      </c>
      <c r="AT30" s="119">
        <f t="shared" si="4"/>
        <v>6437</v>
      </c>
      <c r="AU30" s="119">
        <f t="shared" si="4"/>
        <v>6437</v>
      </c>
      <c r="AV30" s="119">
        <f t="shared" si="4"/>
        <v>6109</v>
      </c>
      <c r="AW30" s="119">
        <f t="shared" si="4"/>
        <v>5535</v>
      </c>
      <c r="AX30" s="119">
        <f t="shared" si="4"/>
        <v>5945</v>
      </c>
      <c r="AY30" s="119">
        <f t="shared" si="4"/>
        <v>5535</v>
      </c>
      <c r="AZ30" s="119">
        <f t="shared" si="4"/>
        <v>5945</v>
      </c>
      <c r="BA30" s="119">
        <f t="shared" si="4"/>
        <v>5535</v>
      </c>
    </row>
    <row r="31" spans="1:53" ht="10.7" customHeight="1" x14ac:dyDescent="0.2">
      <c r="A31" s="3">
        <v>2</v>
      </c>
      <c r="B31" s="119">
        <f t="shared" ref="B31:BA31" si="5">ROUND(B12*0.82,)</f>
        <v>7872</v>
      </c>
      <c r="C31" s="119">
        <f t="shared" si="5"/>
        <v>7216</v>
      </c>
      <c r="D31" s="119">
        <f t="shared" si="5"/>
        <v>6970</v>
      </c>
      <c r="E31" s="119">
        <f t="shared" si="5"/>
        <v>6560</v>
      </c>
      <c r="F31" s="119">
        <f t="shared" si="5"/>
        <v>8528</v>
      </c>
      <c r="G31" s="119">
        <f t="shared" si="5"/>
        <v>9184</v>
      </c>
      <c r="H31" s="119">
        <f t="shared" si="5"/>
        <v>7872</v>
      </c>
      <c r="I31" s="119">
        <f t="shared" si="5"/>
        <v>8528</v>
      </c>
      <c r="J31" s="119">
        <f t="shared" si="5"/>
        <v>7216</v>
      </c>
      <c r="K31" s="119">
        <f t="shared" si="5"/>
        <v>7872</v>
      </c>
      <c r="L31" s="119">
        <f t="shared" si="5"/>
        <v>8528</v>
      </c>
      <c r="M31" s="119">
        <f t="shared" si="5"/>
        <v>7872</v>
      </c>
      <c r="N31" s="119">
        <f t="shared" si="5"/>
        <v>6560</v>
      </c>
      <c r="O31" s="119">
        <f t="shared" si="5"/>
        <v>6888</v>
      </c>
      <c r="P31" s="119">
        <f t="shared" si="5"/>
        <v>6560</v>
      </c>
      <c r="Q31" s="119">
        <f t="shared" si="5"/>
        <v>6888</v>
      </c>
      <c r="R31" s="119">
        <f t="shared" si="5"/>
        <v>6560</v>
      </c>
      <c r="S31" s="119">
        <f t="shared" si="5"/>
        <v>6888</v>
      </c>
      <c r="T31" s="119">
        <f t="shared" si="5"/>
        <v>8528</v>
      </c>
      <c r="U31" s="119">
        <f t="shared" si="5"/>
        <v>8528</v>
      </c>
      <c r="V31" s="119">
        <f t="shared" si="5"/>
        <v>8528</v>
      </c>
      <c r="W31" s="119">
        <f t="shared" si="5"/>
        <v>8528</v>
      </c>
      <c r="X31" s="119">
        <f t="shared" si="5"/>
        <v>7216</v>
      </c>
      <c r="Y31" s="119">
        <f t="shared" si="5"/>
        <v>7872</v>
      </c>
      <c r="Z31" s="119">
        <f t="shared" si="5"/>
        <v>7216</v>
      </c>
      <c r="AA31" s="119">
        <f t="shared" si="5"/>
        <v>9184</v>
      </c>
      <c r="AB31" s="119">
        <f t="shared" si="5"/>
        <v>9184</v>
      </c>
      <c r="AC31" s="119">
        <f t="shared" si="5"/>
        <v>7298</v>
      </c>
      <c r="AD31" s="119">
        <f t="shared" si="5"/>
        <v>7462</v>
      </c>
      <c r="AE31" s="119">
        <f t="shared" si="5"/>
        <v>7790</v>
      </c>
      <c r="AF31" s="119">
        <f t="shared" si="5"/>
        <v>7462</v>
      </c>
      <c r="AG31" s="119">
        <f t="shared" si="5"/>
        <v>7954</v>
      </c>
      <c r="AH31" s="119">
        <f t="shared" si="5"/>
        <v>8528</v>
      </c>
      <c r="AI31" s="119">
        <f t="shared" si="5"/>
        <v>8528</v>
      </c>
      <c r="AJ31" s="119">
        <f t="shared" si="5"/>
        <v>8118</v>
      </c>
      <c r="AK31" s="119">
        <f t="shared" si="5"/>
        <v>7790</v>
      </c>
      <c r="AL31" s="119">
        <f t="shared" si="5"/>
        <v>8528</v>
      </c>
      <c r="AM31" s="119">
        <f t="shared" si="5"/>
        <v>7790</v>
      </c>
      <c r="AN31" s="119">
        <f t="shared" si="5"/>
        <v>8118</v>
      </c>
      <c r="AO31" s="119">
        <f t="shared" si="5"/>
        <v>7790</v>
      </c>
      <c r="AP31" s="119">
        <f t="shared" si="5"/>
        <v>8528</v>
      </c>
      <c r="AQ31" s="119">
        <f t="shared" si="5"/>
        <v>7954</v>
      </c>
      <c r="AR31" s="119">
        <f t="shared" si="5"/>
        <v>7790</v>
      </c>
      <c r="AS31" s="119">
        <f t="shared" si="5"/>
        <v>8118</v>
      </c>
      <c r="AT31" s="119">
        <f t="shared" si="5"/>
        <v>7462</v>
      </c>
      <c r="AU31" s="119">
        <f t="shared" si="5"/>
        <v>7462</v>
      </c>
      <c r="AV31" s="119">
        <f t="shared" si="5"/>
        <v>7134</v>
      </c>
      <c r="AW31" s="119">
        <f t="shared" si="5"/>
        <v>6560</v>
      </c>
      <c r="AX31" s="119">
        <f t="shared" si="5"/>
        <v>6970</v>
      </c>
      <c r="AY31" s="119">
        <f t="shared" si="5"/>
        <v>6560</v>
      </c>
      <c r="AZ31" s="119">
        <f t="shared" si="5"/>
        <v>6970</v>
      </c>
      <c r="BA31" s="119">
        <f t="shared" si="5"/>
        <v>6560</v>
      </c>
    </row>
    <row r="32" spans="1:53" ht="10.7" customHeight="1" x14ac:dyDescent="0.2">
      <c r="A32" s="5" t="s">
        <v>86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row>
    <row r="33" spans="1:53" ht="10.7" customHeight="1" x14ac:dyDescent="0.2">
      <c r="A33" s="3">
        <v>1</v>
      </c>
      <c r="B33" s="119">
        <f t="shared" ref="B33:BA33" si="6">ROUND(B14*0.82,)</f>
        <v>8077</v>
      </c>
      <c r="C33" s="119">
        <f t="shared" si="6"/>
        <v>7421</v>
      </c>
      <c r="D33" s="119">
        <f t="shared" si="6"/>
        <v>7175</v>
      </c>
      <c r="E33" s="119">
        <f t="shared" si="6"/>
        <v>6765</v>
      </c>
      <c r="F33" s="119">
        <f t="shared" si="6"/>
        <v>8733</v>
      </c>
      <c r="G33" s="119">
        <f t="shared" si="6"/>
        <v>9389</v>
      </c>
      <c r="H33" s="119">
        <f t="shared" si="6"/>
        <v>8077</v>
      </c>
      <c r="I33" s="119">
        <f t="shared" si="6"/>
        <v>8733</v>
      </c>
      <c r="J33" s="119">
        <f t="shared" si="6"/>
        <v>7421</v>
      </c>
      <c r="K33" s="119">
        <f t="shared" si="6"/>
        <v>8077</v>
      </c>
      <c r="L33" s="119">
        <f t="shared" si="6"/>
        <v>8733</v>
      </c>
      <c r="M33" s="119">
        <f t="shared" si="6"/>
        <v>8077</v>
      </c>
      <c r="N33" s="119">
        <f t="shared" si="6"/>
        <v>6765</v>
      </c>
      <c r="O33" s="119">
        <f t="shared" si="6"/>
        <v>7093</v>
      </c>
      <c r="P33" s="119">
        <f t="shared" si="6"/>
        <v>6765</v>
      </c>
      <c r="Q33" s="119">
        <f t="shared" si="6"/>
        <v>7093</v>
      </c>
      <c r="R33" s="119">
        <f t="shared" si="6"/>
        <v>6765</v>
      </c>
      <c r="S33" s="119">
        <f t="shared" si="6"/>
        <v>7093</v>
      </c>
      <c r="T33" s="119">
        <f t="shared" si="6"/>
        <v>8733</v>
      </c>
      <c r="U33" s="119">
        <f t="shared" si="6"/>
        <v>8733</v>
      </c>
      <c r="V33" s="119">
        <f t="shared" si="6"/>
        <v>8733</v>
      </c>
      <c r="W33" s="119">
        <f t="shared" si="6"/>
        <v>8733</v>
      </c>
      <c r="X33" s="119">
        <f t="shared" si="6"/>
        <v>7421</v>
      </c>
      <c r="Y33" s="119">
        <f t="shared" si="6"/>
        <v>8077</v>
      </c>
      <c r="Z33" s="119">
        <f t="shared" si="6"/>
        <v>7421</v>
      </c>
      <c r="AA33" s="119">
        <f t="shared" si="6"/>
        <v>9389</v>
      </c>
      <c r="AB33" s="119">
        <f t="shared" si="6"/>
        <v>9389</v>
      </c>
      <c r="AC33" s="119">
        <f t="shared" si="6"/>
        <v>7503</v>
      </c>
      <c r="AD33" s="119">
        <f t="shared" si="6"/>
        <v>7667</v>
      </c>
      <c r="AE33" s="119">
        <f t="shared" si="6"/>
        <v>7995</v>
      </c>
      <c r="AF33" s="119">
        <f t="shared" si="6"/>
        <v>7667</v>
      </c>
      <c r="AG33" s="119">
        <f t="shared" si="6"/>
        <v>8159</v>
      </c>
      <c r="AH33" s="119">
        <f t="shared" si="6"/>
        <v>8733</v>
      </c>
      <c r="AI33" s="119">
        <f t="shared" si="6"/>
        <v>8733</v>
      </c>
      <c r="AJ33" s="119">
        <f t="shared" si="6"/>
        <v>8323</v>
      </c>
      <c r="AK33" s="119">
        <f t="shared" si="6"/>
        <v>7995</v>
      </c>
      <c r="AL33" s="119">
        <f t="shared" si="6"/>
        <v>8733</v>
      </c>
      <c r="AM33" s="119">
        <f t="shared" si="6"/>
        <v>7995</v>
      </c>
      <c r="AN33" s="119">
        <f t="shared" si="6"/>
        <v>8323</v>
      </c>
      <c r="AO33" s="119">
        <f t="shared" si="6"/>
        <v>7995</v>
      </c>
      <c r="AP33" s="119">
        <f t="shared" si="6"/>
        <v>8733</v>
      </c>
      <c r="AQ33" s="119">
        <f t="shared" si="6"/>
        <v>8159</v>
      </c>
      <c r="AR33" s="119">
        <f t="shared" si="6"/>
        <v>7995</v>
      </c>
      <c r="AS33" s="119">
        <f t="shared" si="6"/>
        <v>8323</v>
      </c>
      <c r="AT33" s="119">
        <f t="shared" si="6"/>
        <v>7667</v>
      </c>
      <c r="AU33" s="119">
        <f t="shared" si="6"/>
        <v>7667</v>
      </c>
      <c r="AV33" s="119">
        <f t="shared" si="6"/>
        <v>7339</v>
      </c>
      <c r="AW33" s="119">
        <f t="shared" si="6"/>
        <v>6765</v>
      </c>
      <c r="AX33" s="119">
        <f t="shared" si="6"/>
        <v>7175</v>
      </c>
      <c r="AY33" s="119">
        <f t="shared" si="6"/>
        <v>6765</v>
      </c>
      <c r="AZ33" s="119">
        <f t="shared" si="6"/>
        <v>7175</v>
      </c>
      <c r="BA33" s="119">
        <f t="shared" si="6"/>
        <v>6765</v>
      </c>
    </row>
    <row r="34" spans="1:53" ht="10.7" customHeight="1" x14ac:dyDescent="0.2">
      <c r="A34" s="3">
        <v>2</v>
      </c>
      <c r="B34" s="119">
        <f t="shared" ref="B34:BA34" si="7">ROUND(B15*0.82,)</f>
        <v>9102</v>
      </c>
      <c r="C34" s="119">
        <f t="shared" si="7"/>
        <v>8446</v>
      </c>
      <c r="D34" s="119">
        <f t="shared" si="7"/>
        <v>8200</v>
      </c>
      <c r="E34" s="119">
        <f t="shared" si="7"/>
        <v>7790</v>
      </c>
      <c r="F34" s="119">
        <f t="shared" si="7"/>
        <v>9758</v>
      </c>
      <c r="G34" s="119">
        <f t="shared" si="7"/>
        <v>10414</v>
      </c>
      <c r="H34" s="119">
        <f t="shared" si="7"/>
        <v>9102</v>
      </c>
      <c r="I34" s="119">
        <f t="shared" si="7"/>
        <v>9758</v>
      </c>
      <c r="J34" s="119">
        <f t="shared" si="7"/>
        <v>8446</v>
      </c>
      <c r="K34" s="119">
        <f t="shared" si="7"/>
        <v>9102</v>
      </c>
      <c r="L34" s="119">
        <f t="shared" si="7"/>
        <v>9758</v>
      </c>
      <c r="M34" s="119">
        <f t="shared" si="7"/>
        <v>9102</v>
      </c>
      <c r="N34" s="119">
        <f t="shared" si="7"/>
        <v>7790</v>
      </c>
      <c r="O34" s="119">
        <f t="shared" si="7"/>
        <v>8118</v>
      </c>
      <c r="P34" s="119">
        <f t="shared" si="7"/>
        <v>7790</v>
      </c>
      <c r="Q34" s="119">
        <f t="shared" si="7"/>
        <v>8118</v>
      </c>
      <c r="R34" s="119">
        <f t="shared" si="7"/>
        <v>7790</v>
      </c>
      <c r="S34" s="119">
        <f t="shared" si="7"/>
        <v>8118</v>
      </c>
      <c r="T34" s="119">
        <f t="shared" si="7"/>
        <v>9758</v>
      </c>
      <c r="U34" s="119">
        <f t="shared" si="7"/>
        <v>9758</v>
      </c>
      <c r="V34" s="119">
        <f t="shared" si="7"/>
        <v>9758</v>
      </c>
      <c r="W34" s="119">
        <f t="shared" si="7"/>
        <v>9758</v>
      </c>
      <c r="X34" s="119">
        <f t="shared" si="7"/>
        <v>8446</v>
      </c>
      <c r="Y34" s="119">
        <f t="shared" si="7"/>
        <v>9102</v>
      </c>
      <c r="Z34" s="119">
        <f t="shared" si="7"/>
        <v>8446</v>
      </c>
      <c r="AA34" s="119">
        <f t="shared" si="7"/>
        <v>10414</v>
      </c>
      <c r="AB34" s="119">
        <f t="shared" si="7"/>
        <v>10414</v>
      </c>
      <c r="AC34" s="119">
        <f t="shared" si="7"/>
        <v>8528</v>
      </c>
      <c r="AD34" s="119">
        <f t="shared" si="7"/>
        <v>8692</v>
      </c>
      <c r="AE34" s="119">
        <f t="shared" si="7"/>
        <v>9020</v>
      </c>
      <c r="AF34" s="119">
        <f t="shared" si="7"/>
        <v>8692</v>
      </c>
      <c r="AG34" s="119">
        <f t="shared" si="7"/>
        <v>9184</v>
      </c>
      <c r="AH34" s="119">
        <f t="shared" si="7"/>
        <v>9758</v>
      </c>
      <c r="AI34" s="119">
        <f t="shared" si="7"/>
        <v>9758</v>
      </c>
      <c r="AJ34" s="119">
        <f t="shared" si="7"/>
        <v>9348</v>
      </c>
      <c r="AK34" s="119">
        <f t="shared" si="7"/>
        <v>9020</v>
      </c>
      <c r="AL34" s="119">
        <f t="shared" si="7"/>
        <v>9758</v>
      </c>
      <c r="AM34" s="119">
        <f t="shared" si="7"/>
        <v>9020</v>
      </c>
      <c r="AN34" s="119">
        <f t="shared" si="7"/>
        <v>9348</v>
      </c>
      <c r="AO34" s="119">
        <f t="shared" si="7"/>
        <v>9020</v>
      </c>
      <c r="AP34" s="119">
        <f t="shared" si="7"/>
        <v>9758</v>
      </c>
      <c r="AQ34" s="119">
        <f t="shared" si="7"/>
        <v>9184</v>
      </c>
      <c r="AR34" s="119">
        <f t="shared" si="7"/>
        <v>9020</v>
      </c>
      <c r="AS34" s="119">
        <f t="shared" si="7"/>
        <v>9348</v>
      </c>
      <c r="AT34" s="119">
        <f t="shared" si="7"/>
        <v>8692</v>
      </c>
      <c r="AU34" s="119">
        <f t="shared" si="7"/>
        <v>8692</v>
      </c>
      <c r="AV34" s="119">
        <f t="shared" si="7"/>
        <v>8364</v>
      </c>
      <c r="AW34" s="119">
        <f t="shared" si="7"/>
        <v>7790</v>
      </c>
      <c r="AX34" s="119">
        <f t="shared" si="7"/>
        <v>8200</v>
      </c>
      <c r="AY34" s="119">
        <f t="shared" si="7"/>
        <v>7790</v>
      </c>
      <c r="AZ34" s="119">
        <f t="shared" si="7"/>
        <v>8200</v>
      </c>
      <c r="BA34" s="119">
        <f t="shared" si="7"/>
        <v>7790</v>
      </c>
    </row>
    <row r="35" spans="1:53" ht="10.7" customHeight="1" x14ac:dyDescent="0.2">
      <c r="A35" s="4" t="s">
        <v>91</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row>
    <row r="36" spans="1:53" ht="10.7" customHeight="1" x14ac:dyDescent="0.2">
      <c r="A36" s="3">
        <v>1</v>
      </c>
      <c r="B36" s="119">
        <f t="shared" ref="B36:BA36" si="8">ROUND(B17*0.82,)</f>
        <v>8897</v>
      </c>
      <c r="C36" s="119">
        <f t="shared" si="8"/>
        <v>8241</v>
      </c>
      <c r="D36" s="119">
        <f t="shared" si="8"/>
        <v>7995</v>
      </c>
      <c r="E36" s="119">
        <f t="shared" si="8"/>
        <v>7585</v>
      </c>
      <c r="F36" s="119">
        <f t="shared" si="8"/>
        <v>9553</v>
      </c>
      <c r="G36" s="119">
        <f t="shared" si="8"/>
        <v>10209</v>
      </c>
      <c r="H36" s="119">
        <f t="shared" si="8"/>
        <v>8897</v>
      </c>
      <c r="I36" s="119">
        <f t="shared" si="8"/>
        <v>9553</v>
      </c>
      <c r="J36" s="119">
        <f t="shared" si="8"/>
        <v>8241</v>
      </c>
      <c r="K36" s="119">
        <f t="shared" si="8"/>
        <v>8897</v>
      </c>
      <c r="L36" s="119">
        <f t="shared" si="8"/>
        <v>9553</v>
      </c>
      <c r="M36" s="119">
        <f t="shared" si="8"/>
        <v>8897</v>
      </c>
      <c r="N36" s="119">
        <f t="shared" si="8"/>
        <v>7585</v>
      </c>
      <c r="O36" s="119">
        <f t="shared" si="8"/>
        <v>7913</v>
      </c>
      <c r="P36" s="119">
        <f t="shared" si="8"/>
        <v>7585</v>
      </c>
      <c r="Q36" s="119">
        <f t="shared" si="8"/>
        <v>7913</v>
      </c>
      <c r="R36" s="119">
        <f t="shared" si="8"/>
        <v>7585</v>
      </c>
      <c r="S36" s="119">
        <f t="shared" si="8"/>
        <v>7913</v>
      </c>
      <c r="T36" s="119">
        <f t="shared" si="8"/>
        <v>9553</v>
      </c>
      <c r="U36" s="119">
        <f t="shared" si="8"/>
        <v>9553</v>
      </c>
      <c r="V36" s="119">
        <f t="shared" si="8"/>
        <v>9553</v>
      </c>
      <c r="W36" s="119">
        <f t="shared" si="8"/>
        <v>9553</v>
      </c>
      <c r="X36" s="119">
        <f t="shared" si="8"/>
        <v>8241</v>
      </c>
      <c r="Y36" s="119">
        <f t="shared" si="8"/>
        <v>8897</v>
      </c>
      <c r="Z36" s="119">
        <f t="shared" si="8"/>
        <v>8241</v>
      </c>
      <c r="AA36" s="119">
        <f t="shared" si="8"/>
        <v>10209</v>
      </c>
      <c r="AB36" s="119">
        <f t="shared" si="8"/>
        <v>10209</v>
      </c>
      <c r="AC36" s="119">
        <f t="shared" si="8"/>
        <v>8323</v>
      </c>
      <c r="AD36" s="119">
        <f t="shared" si="8"/>
        <v>8487</v>
      </c>
      <c r="AE36" s="119">
        <f t="shared" si="8"/>
        <v>8815</v>
      </c>
      <c r="AF36" s="119">
        <f t="shared" si="8"/>
        <v>8487</v>
      </c>
      <c r="AG36" s="119">
        <f t="shared" si="8"/>
        <v>8979</v>
      </c>
      <c r="AH36" s="119">
        <f t="shared" si="8"/>
        <v>9553</v>
      </c>
      <c r="AI36" s="119">
        <f t="shared" si="8"/>
        <v>9553</v>
      </c>
      <c r="AJ36" s="119">
        <f t="shared" si="8"/>
        <v>9143</v>
      </c>
      <c r="AK36" s="119">
        <f t="shared" si="8"/>
        <v>8815</v>
      </c>
      <c r="AL36" s="119">
        <f t="shared" si="8"/>
        <v>9553</v>
      </c>
      <c r="AM36" s="119">
        <f t="shared" si="8"/>
        <v>8815</v>
      </c>
      <c r="AN36" s="119">
        <f t="shared" si="8"/>
        <v>9143</v>
      </c>
      <c r="AO36" s="119">
        <f t="shared" si="8"/>
        <v>8815</v>
      </c>
      <c r="AP36" s="119">
        <f t="shared" si="8"/>
        <v>9553</v>
      </c>
      <c r="AQ36" s="119">
        <f t="shared" si="8"/>
        <v>8979</v>
      </c>
      <c r="AR36" s="119">
        <f t="shared" si="8"/>
        <v>8815</v>
      </c>
      <c r="AS36" s="119">
        <f t="shared" si="8"/>
        <v>9143</v>
      </c>
      <c r="AT36" s="119">
        <f t="shared" si="8"/>
        <v>8487</v>
      </c>
      <c r="AU36" s="119">
        <f t="shared" si="8"/>
        <v>8487</v>
      </c>
      <c r="AV36" s="119">
        <f t="shared" si="8"/>
        <v>8159</v>
      </c>
      <c r="AW36" s="119">
        <f t="shared" si="8"/>
        <v>7585</v>
      </c>
      <c r="AX36" s="119">
        <f t="shared" si="8"/>
        <v>7995</v>
      </c>
      <c r="AY36" s="119">
        <f t="shared" si="8"/>
        <v>7585</v>
      </c>
      <c r="AZ36" s="119">
        <f t="shared" si="8"/>
        <v>7995</v>
      </c>
      <c r="BA36" s="119">
        <f t="shared" si="8"/>
        <v>7585</v>
      </c>
    </row>
    <row r="37" spans="1:53" ht="10.7" customHeight="1" x14ac:dyDescent="0.2">
      <c r="A37" s="3">
        <v>2</v>
      </c>
      <c r="B37" s="119">
        <f t="shared" ref="B37:BA37" si="9">ROUND(B18*0.82,)</f>
        <v>9922</v>
      </c>
      <c r="C37" s="119">
        <f t="shared" si="9"/>
        <v>9266</v>
      </c>
      <c r="D37" s="119">
        <f t="shared" si="9"/>
        <v>9020</v>
      </c>
      <c r="E37" s="119">
        <f t="shared" si="9"/>
        <v>8610</v>
      </c>
      <c r="F37" s="119">
        <f t="shared" si="9"/>
        <v>10578</v>
      </c>
      <c r="G37" s="119">
        <f t="shared" si="9"/>
        <v>11234</v>
      </c>
      <c r="H37" s="119">
        <f t="shared" si="9"/>
        <v>9922</v>
      </c>
      <c r="I37" s="119">
        <f t="shared" si="9"/>
        <v>10578</v>
      </c>
      <c r="J37" s="119">
        <f t="shared" si="9"/>
        <v>9266</v>
      </c>
      <c r="K37" s="119">
        <f t="shared" si="9"/>
        <v>9922</v>
      </c>
      <c r="L37" s="119">
        <f t="shared" si="9"/>
        <v>10578</v>
      </c>
      <c r="M37" s="119">
        <f t="shared" si="9"/>
        <v>9922</v>
      </c>
      <c r="N37" s="119">
        <f t="shared" si="9"/>
        <v>8610</v>
      </c>
      <c r="O37" s="119">
        <f t="shared" si="9"/>
        <v>8938</v>
      </c>
      <c r="P37" s="119">
        <f t="shared" si="9"/>
        <v>8610</v>
      </c>
      <c r="Q37" s="119">
        <f t="shared" si="9"/>
        <v>8938</v>
      </c>
      <c r="R37" s="119">
        <f t="shared" si="9"/>
        <v>8610</v>
      </c>
      <c r="S37" s="119">
        <f t="shared" si="9"/>
        <v>8938</v>
      </c>
      <c r="T37" s="119">
        <f t="shared" si="9"/>
        <v>10578</v>
      </c>
      <c r="U37" s="119">
        <f t="shared" si="9"/>
        <v>10578</v>
      </c>
      <c r="V37" s="119">
        <f t="shared" si="9"/>
        <v>10578</v>
      </c>
      <c r="W37" s="119">
        <f t="shared" si="9"/>
        <v>10578</v>
      </c>
      <c r="X37" s="119">
        <f t="shared" si="9"/>
        <v>9266</v>
      </c>
      <c r="Y37" s="119">
        <f t="shared" si="9"/>
        <v>9922</v>
      </c>
      <c r="Z37" s="119">
        <f t="shared" si="9"/>
        <v>9266</v>
      </c>
      <c r="AA37" s="119">
        <f t="shared" si="9"/>
        <v>11234</v>
      </c>
      <c r="AB37" s="119">
        <f t="shared" si="9"/>
        <v>11234</v>
      </c>
      <c r="AC37" s="119">
        <f t="shared" si="9"/>
        <v>9348</v>
      </c>
      <c r="AD37" s="119">
        <f t="shared" si="9"/>
        <v>9512</v>
      </c>
      <c r="AE37" s="119">
        <f t="shared" si="9"/>
        <v>9840</v>
      </c>
      <c r="AF37" s="119">
        <f t="shared" si="9"/>
        <v>9512</v>
      </c>
      <c r="AG37" s="119">
        <f t="shared" si="9"/>
        <v>10004</v>
      </c>
      <c r="AH37" s="119">
        <f t="shared" si="9"/>
        <v>10578</v>
      </c>
      <c r="AI37" s="119">
        <f t="shared" si="9"/>
        <v>10578</v>
      </c>
      <c r="AJ37" s="119">
        <f t="shared" si="9"/>
        <v>10168</v>
      </c>
      <c r="AK37" s="119">
        <f t="shared" si="9"/>
        <v>9840</v>
      </c>
      <c r="AL37" s="119">
        <f t="shared" si="9"/>
        <v>10578</v>
      </c>
      <c r="AM37" s="119">
        <f t="shared" si="9"/>
        <v>9840</v>
      </c>
      <c r="AN37" s="119">
        <f t="shared" si="9"/>
        <v>10168</v>
      </c>
      <c r="AO37" s="119">
        <f t="shared" si="9"/>
        <v>9840</v>
      </c>
      <c r="AP37" s="119">
        <f t="shared" si="9"/>
        <v>10578</v>
      </c>
      <c r="AQ37" s="119">
        <f t="shared" si="9"/>
        <v>10004</v>
      </c>
      <c r="AR37" s="119">
        <f t="shared" si="9"/>
        <v>9840</v>
      </c>
      <c r="AS37" s="119">
        <f t="shared" si="9"/>
        <v>10168</v>
      </c>
      <c r="AT37" s="119">
        <f t="shared" si="9"/>
        <v>9512</v>
      </c>
      <c r="AU37" s="119">
        <f t="shared" si="9"/>
        <v>9512</v>
      </c>
      <c r="AV37" s="119">
        <f t="shared" si="9"/>
        <v>9184</v>
      </c>
      <c r="AW37" s="119">
        <f t="shared" si="9"/>
        <v>8610</v>
      </c>
      <c r="AX37" s="119">
        <f t="shared" si="9"/>
        <v>9020</v>
      </c>
      <c r="AY37" s="119">
        <f t="shared" si="9"/>
        <v>8610</v>
      </c>
      <c r="AZ37" s="119">
        <f t="shared" si="9"/>
        <v>9020</v>
      </c>
      <c r="BA37" s="119">
        <f t="shared" si="9"/>
        <v>8610</v>
      </c>
    </row>
    <row r="38" spans="1:53" ht="10.7" customHeight="1" x14ac:dyDescent="0.2">
      <c r="A38" s="2" t="s">
        <v>92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row>
    <row r="39" spans="1:53" ht="10.7" customHeight="1" x14ac:dyDescent="0.2">
      <c r="A39" s="3">
        <v>1</v>
      </c>
      <c r="B39" s="119">
        <f t="shared" ref="B39:BA39" si="10">ROUND(B20*0.82,)</f>
        <v>10127</v>
      </c>
      <c r="C39" s="119">
        <f t="shared" si="10"/>
        <v>9471</v>
      </c>
      <c r="D39" s="119">
        <f t="shared" si="10"/>
        <v>9225</v>
      </c>
      <c r="E39" s="119">
        <f t="shared" si="10"/>
        <v>8815</v>
      </c>
      <c r="F39" s="119">
        <f t="shared" si="10"/>
        <v>10783</v>
      </c>
      <c r="G39" s="119">
        <f t="shared" si="10"/>
        <v>11439</v>
      </c>
      <c r="H39" s="119">
        <f t="shared" si="10"/>
        <v>10127</v>
      </c>
      <c r="I39" s="119">
        <f t="shared" si="10"/>
        <v>10783</v>
      </c>
      <c r="J39" s="119">
        <f t="shared" si="10"/>
        <v>9471</v>
      </c>
      <c r="K39" s="119">
        <f t="shared" si="10"/>
        <v>10127</v>
      </c>
      <c r="L39" s="119">
        <f t="shared" si="10"/>
        <v>10783</v>
      </c>
      <c r="M39" s="119">
        <f t="shared" si="10"/>
        <v>10127</v>
      </c>
      <c r="N39" s="119">
        <f t="shared" si="10"/>
        <v>8815</v>
      </c>
      <c r="O39" s="119">
        <f t="shared" si="10"/>
        <v>9143</v>
      </c>
      <c r="P39" s="119">
        <f t="shared" si="10"/>
        <v>8815</v>
      </c>
      <c r="Q39" s="119">
        <f t="shared" si="10"/>
        <v>9143</v>
      </c>
      <c r="R39" s="119">
        <f t="shared" si="10"/>
        <v>8815</v>
      </c>
      <c r="S39" s="119">
        <f t="shared" si="10"/>
        <v>9143</v>
      </c>
      <c r="T39" s="119">
        <f t="shared" si="10"/>
        <v>10783</v>
      </c>
      <c r="U39" s="119">
        <f t="shared" si="10"/>
        <v>10783</v>
      </c>
      <c r="V39" s="119">
        <f t="shared" si="10"/>
        <v>10783</v>
      </c>
      <c r="W39" s="119">
        <f t="shared" si="10"/>
        <v>10783</v>
      </c>
      <c r="X39" s="119">
        <f t="shared" si="10"/>
        <v>9471</v>
      </c>
      <c r="Y39" s="119">
        <f t="shared" si="10"/>
        <v>10127</v>
      </c>
      <c r="Z39" s="119">
        <f t="shared" si="10"/>
        <v>9471</v>
      </c>
      <c r="AA39" s="119">
        <f t="shared" si="10"/>
        <v>11439</v>
      </c>
      <c r="AB39" s="119">
        <f t="shared" si="10"/>
        <v>11439</v>
      </c>
      <c r="AC39" s="119">
        <f t="shared" si="10"/>
        <v>9553</v>
      </c>
      <c r="AD39" s="119">
        <f t="shared" si="10"/>
        <v>9717</v>
      </c>
      <c r="AE39" s="119">
        <f t="shared" si="10"/>
        <v>10045</v>
      </c>
      <c r="AF39" s="119">
        <f t="shared" si="10"/>
        <v>9717</v>
      </c>
      <c r="AG39" s="119">
        <f t="shared" si="10"/>
        <v>10209</v>
      </c>
      <c r="AH39" s="119">
        <f t="shared" si="10"/>
        <v>10783</v>
      </c>
      <c r="AI39" s="119">
        <f t="shared" si="10"/>
        <v>10783</v>
      </c>
      <c r="AJ39" s="119">
        <f t="shared" si="10"/>
        <v>10373</v>
      </c>
      <c r="AK39" s="119">
        <f t="shared" si="10"/>
        <v>10045</v>
      </c>
      <c r="AL39" s="119">
        <f t="shared" si="10"/>
        <v>10783</v>
      </c>
      <c r="AM39" s="119">
        <f t="shared" si="10"/>
        <v>10045</v>
      </c>
      <c r="AN39" s="119">
        <f t="shared" si="10"/>
        <v>10373</v>
      </c>
      <c r="AO39" s="119">
        <f t="shared" si="10"/>
        <v>10045</v>
      </c>
      <c r="AP39" s="119">
        <f t="shared" si="10"/>
        <v>10783</v>
      </c>
      <c r="AQ39" s="119">
        <f t="shared" si="10"/>
        <v>10209</v>
      </c>
      <c r="AR39" s="119">
        <f t="shared" si="10"/>
        <v>10045</v>
      </c>
      <c r="AS39" s="119">
        <f t="shared" si="10"/>
        <v>10373</v>
      </c>
      <c r="AT39" s="119">
        <f t="shared" si="10"/>
        <v>9717</v>
      </c>
      <c r="AU39" s="119">
        <f t="shared" si="10"/>
        <v>9717</v>
      </c>
      <c r="AV39" s="119">
        <f t="shared" si="10"/>
        <v>9389</v>
      </c>
      <c r="AW39" s="119">
        <f t="shared" si="10"/>
        <v>8815</v>
      </c>
      <c r="AX39" s="119">
        <f t="shared" si="10"/>
        <v>9225</v>
      </c>
      <c r="AY39" s="119">
        <f t="shared" si="10"/>
        <v>8815</v>
      </c>
      <c r="AZ39" s="119">
        <f t="shared" si="10"/>
        <v>9225</v>
      </c>
      <c r="BA39" s="119">
        <f t="shared" si="10"/>
        <v>8815</v>
      </c>
    </row>
    <row r="40" spans="1:53" ht="10.7" customHeight="1" x14ac:dyDescent="0.2">
      <c r="A40" s="3">
        <v>2</v>
      </c>
      <c r="B40" s="119">
        <f t="shared" ref="B40:BA40" si="11">ROUND(B21*0.82,)</f>
        <v>11152</v>
      </c>
      <c r="C40" s="119">
        <f t="shared" si="11"/>
        <v>10496</v>
      </c>
      <c r="D40" s="119">
        <f t="shared" si="11"/>
        <v>10250</v>
      </c>
      <c r="E40" s="119">
        <f t="shared" si="11"/>
        <v>9840</v>
      </c>
      <c r="F40" s="119">
        <f t="shared" si="11"/>
        <v>11808</v>
      </c>
      <c r="G40" s="119">
        <f t="shared" si="11"/>
        <v>12464</v>
      </c>
      <c r="H40" s="119">
        <f t="shared" si="11"/>
        <v>11152</v>
      </c>
      <c r="I40" s="119">
        <f t="shared" si="11"/>
        <v>11808</v>
      </c>
      <c r="J40" s="119">
        <f t="shared" si="11"/>
        <v>10496</v>
      </c>
      <c r="K40" s="119">
        <f t="shared" si="11"/>
        <v>11152</v>
      </c>
      <c r="L40" s="119">
        <f t="shared" si="11"/>
        <v>11808</v>
      </c>
      <c r="M40" s="119">
        <f t="shared" si="11"/>
        <v>11152</v>
      </c>
      <c r="N40" s="119">
        <f t="shared" si="11"/>
        <v>9840</v>
      </c>
      <c r="O40" s="119">
        <f t="shared" si="11"/>
        <v>10168</v>
      </c>
      <c r="P40" s="119">
        <f t="shared" si="11"/>
        <v>9840</v>
      </c>
      <c r="Q40" s="119">
        <f t="shared" si="11"/>
        <v>10168</v>
      </c>
      <c r="R40" s="119">
        <f t="shared" si="11"/>
        <v>9840</v>
      </c>
      <c r="S40" s="119">
        <f t="shared" si="11"/>
        <v>10168</v>
      </c>
      <c r="T40" s="119">
        <f t="shared" si="11"/>
        <v>11808</v>
      </c>
      <c r="U40" s="119">
        <f t="shared" si="11"/>
        <v>11808</v>
      </c>
      <c r="V40" s="119">
        <f t="shared" si="11"/>
        <v>11808</v>
      </c>
      <c r="W40" s="119">
        <f t="shared" si="11"/>
        <v>11808</v>
      </c>
      <c r="X40" s="119">
        <f t="shared" si="11"/>
        <v>10496</v>
      </c>
      <c r="Y40" s="119">
        <f t="shared" si="11"/>
        <v>11152</v>
      </c>
      <c r="Z40" s="119">
        <f t="shared" si="11"/>
        <v>10496</v>
      </c>
      <c r="AA40" s="119">
        <f t="shared" si="11"/>
        <v>12464</v>
      </c>
      <c r="AB40" s="119">
        <f t="shared" si="11"/>
        <v>12464</v>
      </c>
      <c r="AC40" s="119">
        <f t="shared" si="11"/>
        <v>10578</v>
      </c>
      <c r="AD40" s="119">
        <f t="shared" si="11"/>
        <v>10742</v>
      </c>
      <c r="AE40" s="119">
        <f t="shared" si="11"/>
        <v>11070</v>
      </c>
      <c r="AF40" s="119">
        <f t="shared" si="11"/>
        <v>10742</v>
      </c>
      <c r="AG40" s="119">
        <f t="shared" si="11"/>
        <v>11234</v>
      </c>
      <c r="AH40" s="119">
        <f t="shared" si="11"/>
        <v>11808</v>
      </c>
      <c r="AI40" s="119">
        <f t="shared" si="11"/>
        <v>11808</v>
      </c>
      <c r="AJ40" s="119">
        <f t="shared" si="11"/>
        <v>11398</v>
      </c>
      <c r="AK40" s="119">
        <f t="shared" si="11"/>
        <v>11070</v>
      </c>
      <c r="AL40" s="119">
        <f t="shared" si="11"/>
        <v>11808</v>
      </c>
      <c r="AM40" s="119">
        <f t="shared" si="11"/>
        <v>11070</v>
      </c>
      <c r="AN40" s="119">
        <f t="shared" si="11"/>
        <v>11398</v>
      </c>
      <c r="AO40" s="119">
        <f t="shared" si="11"/>
        <v>11070</v>
      </c>
      <c r="AP40" s="119">
        <f t="shared" si="11"/>
        <v>11808</v>
      </c>
      <c r="AQ40" s="119">
        <f t="shared" si="11"/>
        <v>11234</v>
      </c>
      <c r="AR40" s="119">
        <f t="shared" si="11"/>
        <v>11070</v>
      </c>
      <c r="AS40" s="119">
        <f t="shared" si="11"/>
        <v>11398</v>
      </c>
      <c r="AT40" s="119">
        <f t="shared" si="11"/>
        <v>10742</v>
      </c>
      <c r="AU40" s="119">
        <f t="shared" si="11"/>
        <v>10742</v>
      </c>
      <c r="AV40" s="119">
        <f t="shared" si="11"/>
        <v>10414</v>
      </c>
      <c r="AW40" s="119">
        <f t="shared" si="11"/>
        <v>9840</v>
      </c>
      <c r="AX40" s="119">
        <f t="shared" si="11"/>
        <v>10250</v>
      </c>
      <c r="AY40" s="119">
        <f t="shared" si="11"/>
        <v>9840</v>
      </c>
      <c r="AZ40" s="119">
        <f t="shared" si="11"/>
        <v>10250</v>
      </c>
      <c r="BA40" s="119">
        <f t="shared" si="11"/>
        <v>9840</v>
      </c>
    </row>
    <row r="41" spans="1:53" ht="11.45" customHeight="1" x14ac:dyDescent="0.2"/>
    <row r="42" spans="1:53" x14ac:dyDescent="0.2">
      <c r="A42" s="36" t="s">
        <v>3</v>
      </c>
    </row>
    <row r="43" spans="1:53" x14ac:dyDescent="0.2">
      <c r="A43" s="20" t="s">
        <v>4</v>
      </c>
    </row>
    <row r="44" spans="1:53" x14ac:dyDescent="0.2">
      <c r="A44" s="20" t="s">
        <v>5</v>
      </c>
    </row>
    <row r="45" spans="1:53" ht="12" customHeight="1" x14ac:dyDescent="0.2">
      <c r="A45" s="21" t="s">
        <v>6</v>
      </c>
    </row>
    <row r="46" spans="1:53" x14ac:dyDescent="0.2">
      <c r="A46" s="42" t="s">
        <v>75</v>
      </c>
    </row>
    <row r="47" spans="1:53" ht="10.7" customHeight="1" thickBot="1" x14ac:dyDescent="0.25">
      <c r="A47" s="20"/>
    </row>
    <row r="48" spans="1:53" ht="22.5" customHeight="1" thickBot="1" x14ac:dyDescent="0.25">
      <c r="A48" s="139" t="s">
        <v>8</v>
      </c>
    </row>
    <row r="49" spans="1:1" ht="144.75" thickBot="1" x14ac:dyDescent="0.25">
      <c r="A49" s="140" t="s">
        <v>137</v>
      </c>
    </row>
    <row r="50" spans="1:1" ht="12.75" thickBot="1" x14ac:dyDescent="0.25">
      <c r="A50" s="22"/>
    </row>
    <row r="51" spans="1:1" ht="12.75" thickBot="1" x14ac:dyDescent="0.25">
      <c r="A51" s="61" t="s">
        <v>27</v>
      </c>
    </row>
    <row r="52" spans="1:1" ht="12.75" thickBot="1" x14ac:dyDescent="0.25">
      <c r="A52" s="88" t="s">
        <v>167</v>
      </c>
    </row>
    <row r="53" spans="1:1" x14ac:dyDescent="0.2">
      <c r="A53" s="115" t="s">
        <v>168</v>
      </c>
    </row>
  </sheetData>
  <pageMargins left="0.7" right="0.7" top="0.75" bottom="0.75" header="0.3" footer="0.3"/>
  <pageSetup paperSize="9"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zoomScaleNormal="100" workbookViewId="0">
      <pane xSplit="1" topLeftCell="L1" activePane="topRight" state="frozen"/>
      <selection pane="topRight" activeCell="Q6" sqref="Q6"/>
    </sheetView>
  </sheetViews>
  <sheetFormatPr defaultColWidth="8.5703125" defaultRowHeight="12" x14ac:dyDescent="0.2"/>
  <cols>
    <col min="1" max="1" width="71.5703125" style="1" customWidth="1"/>
    <col min="2" max="42" width="9.85546875" style="1" bestFit="1" customWidth="1"/>
    <col min="43" max="16384" width="8.5703125" style="1"/>
  </cols>
  <sheetData>
    <row r="1" spans="1:42" ht="10.7" customHeight="1" x14ac:dyDescent="0.2">
      <c r="A1" s="9" t="s">
        <v>74</v>
      </c>
    </row>
    <row r="2" spans="1:42" ht="10.7" customHeight="1" x14ac:dyDescent="0.2">
      <c r="A2" s="19" t="s">
        <v>10</v>
      </c>
    </row>
    <row r="3" spans="1:42" ht="10.7" customHeight="1" x14ac:dyDescent="0.2">
      <c r="A3" s="10"/>
    </row>
    <row r="4" spans="1:42" x14ac:dyDescent="0.2">
      <c r="A4" s="95" t="s">
        <v>1</v>
      </c>
    </row>
    <row r="5" spans="1:42" s="28" customFormat="1" ht="25.5" customHeight="1" x14ac:dyDescent="0.2">
      <c r="A5" s="34"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row>
    <row r="6" spans="1:42" s="28" customFormat="1" ht="25.5" customHeight="1" x14ac:dyDescent="0.2">
      <c r="A6" s="34"/>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row>
    <row r="7" spans="1:42" ht="10.7" customHeight="1" x14ac:dyDescent="0.2">
      <c r="A7" s="11" t="s">
        <v>11</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row>
    <row r="8" spans="1:42" ht="10.7" customHeight="1" x14ac:dyDescent="0.2">
      <c r="A8" s="3">
        <v>1</v>
      </c>
      <c r="B8" s="2" t="e">
        <f>'C завтраками| Bed and breakfast'!#REF!</f>
        <v>#REF!</v>
      </c>
      <c r="C8" s="2" t="e">
        <f>'C завтраками| Bed and breakfast'!#REF!</f>
        <v>#REF!</v>
      </c>
      <c r="D8" s="2" t="e">
        <f>'C завтраками| Bed and breakfast'!#REF!</f>
        <v>#REF!</v>
      </c>
      <c r="E8" s="2" t="e">
        <f>'C завтраками| Bed and breakfast'!#REF!</f>
        <v>#REF!</v>
      </c>
      <c r="F8" s="2" t="e">
        <f>'C завтраками| Bed and breakfast'!#REF!</f>
        <v>#REF!</v>
      </c>
      <c r="G8" s="2" t="e">
        <f>'C завтраками| Bed and breakfast'!#REF!</f>
        <v>#REF!</v>
      </c>
      <c r="H8" s="2" t="e">
        <f>'C завтраками| Bed and breakfast'!#REF!</f>
        <v>#REF!</v>
      </c>
      <c r="I8" s="2" t="e">
        <f>'C завтраками| Bed and breakfast'!#REF!</f>
        <v>#REF!</v>
      </c>
      <c r="J8" s="2" t="e">
        <f>'C завтраками| Bed and breakfast'!#REF!</f>
        <v>#REF!</v>
      </c>
      <c r="K8" s="2" t="e">
        <f>'C завтраками| Bed and breakfast'!#REF!</f>
        <v>#REF!</v>
      </c>
      <c r="L8" s="2" t="e">
        <f>'C завтраками| Bed and breakfast'!#REF!</f>
        <v>#REF!</v>
      </c>
      <c r="M8" s="2" t="e">
        <f>'C завтраками| Bed and breakfast'!#REF!</f>
        <v>#REF!</v>
      </c>
      <c r="N8" s="2" t="e">
        <f>'C завтраками| Bed and breakfast'!#REF!</f>
        <v>#REF!</v>
      </c>
      <c r="O8" s="2" t="e">
        <f>'C завтраками| Bed and breakfast'!#REF!</f>
        <v>#REF!</v>
      </c>
      <c r="P8" s="2" t="e">
        <f>'C завтраками| Bed and breakfast'!#REF!</f>
        <v>#REF!</v>
      </c>
      <c r="Q8" s="2" t="e">
        <f>'C завтраками| Bed and breakfast'!#REF!</f>
        <v>#REF!</v>
      </c>
      <c r="R8" s="2" t="e">
        <f>'C завтраками| Bed and breakfast'!#REF!</f>
        <v>#REF!</v>
      </c>
      <c r="S8" s="2" t="e">
        <f>'C завтраками| Bed and breakfast'!#REF!</f>
        <v>#REF!</v>
      </c>
      <c r="T8" s="2" t="e">
        <f>'C завтраками| Bed and breakfast'!#REF!</f>
        <v>#REF!</v>
      </c>
      <c r="U8" s="2" t="e">
        <f>'C завтраками| Bed and breakfast'!#REF!</f>
        <v>#REF!</v>
      </c>
      <c r="V8" s="2" t="e">
        <f>'C завтраками| Bed and breakfast'!#REF!</f>
        <v>#REF!</v>
      </c>
      <c r="W8" s="2" t="e">
        <f>'C завтраками| Bed and breakfast'!#REF!</f>
        <v>#REF!</v>
      </c>
      <c r="X8" s="2" t="e">
        <f>'C завтраками| Bed and breakfast'!#REF!</f>
        <v>#REF!</v>
      </c>
      <c r="Y8" s="2" t="e">
        <f>'C завтраками| Bed and breakfast'!#REF!</f>
        <v>#REF!</v>
      </c>
      <c r="Z8" s="2" t="e">
        <f>'C завтраками| Bed and breakfast'!#REF!</f>
        <v>#REF!</v>
      </c>
      <c r="AA8" s="2" t="e">
        <f>'C завтраками| Bed and breakfast'!#REF!</f>
        <v>#REF!</v>
      </c>
      <c r="AB8" s="2" t="e">
        <f>'C завтраками| Bed and breakfast'!#REF!</f>
        <v>#REF!</v>
      </c>
      <c r="AC8" s="2" t="e">
        <f>'C завтраками| Bed and breakfast'!#REF!</f>
        <v>#REF!</v>
      </c>
      <c r="AD8" s="2" t="e">
        <f>'C завтраками| Bed and breakfast'!#REF!</f>
        <v>#REF!</v>
      </c>
      <c r="AE8" s="2" t="e">
        <f>'C завтраками| Bed and breakfast'!#REF!</f>
        <v>#REF!</v>
      </c>
      <c r="AF8" s="2" t="e">
        <f>'C завтраками| Bed and breakfast'!#REF!</f>
        <v>#REF!</v>
      </c>
      <c r="AG8" s="2" t="e">
        <f>'C завтраками| Bed and breakfast'!#REF!</f>
        <v>#REF!</v>
      </c>
      <c r="AH8" s="2" t="e">
        <f>'C завтраками| Bed and breakfast'!#REF!</f>
        <v>#REF!</v>
      </c>
      <c r="AI8" s="2" t="e">
        <f>'C завтраками| Bed and breakfast'!#REF!</f>
        <v>#REF!</v>
      </c>
      <c r="AJ8" s="2" t="e">
        <f>'C завтраками| Bed and breakfast'!#REF!</f>
        <v>#REF!</v>
      </c>
      <c r="AK8" s="2" t="e">
        <f>'C завтраками| Bed and breakfast'!#REF!</f>
        <v>#REF!</v>
      </c>
      <c r="AL8" s="2" t="e">
        <f>'C завтраками| Bed and breakfast'!#REF!</f>
        <v>#REF!</v>
      </c>
      <c r="AM8" s="2" t="e">
        <f>'C завтраками| Bed and breakfast'!#REF!</f>
        <v>#REF!</v>
      </c>
      <c r="AN8" s="2" t="e">
        <f>'C завтраками| Bed and breakfast'!#REF!</f>
        <v>#REF!</v>
      </c>
      <c r="AO8" s="2" t="e">
        <f>'C завтраками| Bed and breakfast'!#REF!</f>
        <v>#REF!</v>
      </c>
      <c r="AP8" s="2" t="e">
        <f>'C завтраками| Bed and breakfast'!#REF!</f>
        <v>#REF!</v>
      </c>
    </row>
    <row r="9" spans="1:42" ht="10.7" customHeight="1" x14ac:dyDescent="0.2">
      <c r="A9" s="3">
        <v>2</v>
      </c>
      <c r="B9" s="2" t="e">
        <f>'C завтраками| Bed and breakfast'!#REF!</f>
        <v>#REF!</v>
      </c>
      <c r="C9" s="2" t="e">
        <f>'C завтраками| Bed and breakfast'!#REF!</f>
        <v>#REF!</v>
      </c>
      <c r="D9" s="2" t="e">
        <f>'C завтраками| Bed and breakfast'!#REF!</f>
        <v>#REF!</v>
      </c>
      <c r="E9" s="2" t="e">
        <f>'C завтраками| Bed and breakfast'!#REF!</f>
        <v>#REF!</v>
      </c>
      <c r="F9" s="2" t="e">
        <f>'C завтраками| Bed and breakfast'!#REF!</f>
        <v>#REF!</v>
      </c>
      <c r="G9" s="2" t="e">
        <f>'C завтраками| Bed and breakfast'!#REF!</f>
        <v>#REF!</v>
      </c>
      <c r="H9" s="2" t="e">
        <f>'C завтраками| Bed and breakfast'!#REF!</f>
        <v>#REF!</v>
      </c>
      <c r="I9" s="2" t="e">
        <f>'C завтраками| Bed and breakfast'!#REF!</f>
        <v>#REF!</v>
      </c>
      <c r="J9" s="2" t="e">
        <f>'C завтраками| Bed and breakfast'!#REF!</f>
        <v>#REF!</v>
      </c>
      <c r="K9" s="2" t="e">
        <f>'C завтраками| Bed and breakfast'!#REF!</f>
        <v>#REF!</v>
      </c>
      <c r="L9" s="2" t="e">
        <f>'C завтраками| Bed and breakfast'!#REF!</f>
        <v>#REF!</v>
      </c>
      <c r="M9" s="2" t="e">
        <f>'C завтраками| Bed and breakfast'!#REF!</f>
        <v>#REF!</v>
      </c>
      <c r="N9" s="2" t="e">
        <f>'C завтраками| Bed and breakfast'!#REF!</f>
        <v>#REF!</v>
      </c>
      <c r="O9" s="2" t="e">
        <f>'C завтраками| Bed and breakfast'!#REF!</f>
        <v>#REF!</v>
      </c>
      <c r="P9" s="2" t="e">
        <f>'C завтраками| Bed and breakfast'!#REF!</f>
        <v>#REF!</v>
      </c>
      <c r="Q9" s="2" t="e">
        <f>'C завтраками| Bed and breakfast'!#REF!</f>
        <v>#REF!</v>
      </c>
      <c r="R9" s="2" t="e">
        <f>'C завтраками| Bed and breakfast'!#REF!</f>
        <v>#REF!</v>
      </c>
      <c r="S9" s="2" t="e">
        <f>'C завтраками| Bed and breakfast'!#REF!</f>
        <v>#REF!</v>
      </c>
      <c r="T9" s="2" t="e">
        <f>'C завтраками| Bed and breakfast'!#REF!</f>
        <v>#REF!</v>
      </c>
      <c r="U9" s="2" t="e">
        <f>'C завтраками| Bed and breakfast'!#REF!</f>
        <v>#REF!</v>
      </c>
      <c r="V9" s="2" t="e">
        <f>'C завтраками| Bed and breakfast'!#REF!</f>
        <v>#REF!</v>
      </c>
      <c r="W9" s="2" t="e">
        <f>'C завтраками| Bed and breakfast'!#REF!</f>
        <v>#REF!</v>
      </c>
      <c r="X9" s="2" t="e">
        <f>'C завтраками| Bed and breakfast'!#REF!</f>
        <v>#REF!</v>
      </c>
      <c r="Y9" s="2" t="e">
        <f>'C завтраками| Bed and breakfast'!#REF!</f>
        <v>#REF!</v>
      </c>
      <c r="Z9" s="2" t="e">
        <f>'C завтраками| Bed and breakfast'!#REF!</f>
        <v>#REF!</v>
      </c>
      <c r="AA9" s="2" t="e">
        <f>'C завтраками| Bed and breakfast'!#REF!</f>
        <v>#REF!</v>
      </c>
      <c r="AB9" s="2" t="e">
        <f>'C завтраками| Bed and breakfast'!#REF!</f>
        <v>#REF!</v>
      </c>
      <c r="AC9" s="2" t="e">
        <f>'C завтраками| Bed and breakfast'!#REF!</f>
        <v>#REF!</v>
      </c>
      <c r="AD9" s="2" t="e">
        <f>'C завтраками| Bed and breakfast'!#REF!</f>
        <v>#REF!</v>
      </c>
      <c r="AE9" s="2" t="e">
        <f>'C завтраками| Bed and breakfast'!#REF!</f>
        <v>#REF!</v>
      </c>
      <c r="AF9" s="2" t="e">
        <f>'C завтраками| Bed and breakfast'!#REF!</f>
        <v>#REF!</v>
      </c>
      <c r="AG9" s="2" t="e">
        <f>'C завтраками| Bed and breakfast'!#REF!</f>
        <v>#REF!</v>
      </c>
      <c r="AH9" s="2" t="e">
        <f>'C завтраками| Bed and breakfast'!#REF!</f>
        <v>#REF!</v>
      </c>
      <c r="AI9" s="2" t="e">
        <f>'C завтраками| Bed and breakfast'!#REF!</f>
        <v>#REF!</v>
      </c>
      <c r="AJ9" s="2" t="e">
        <f>'C завтраками| Bed and breakfast'!#REF!</f>
        <v>#REF!</v>
      </c>
      <c r="AK9" s="2" t="e">
        <f>'C завтраками| Bed and breakfast'!#REF!</f>
        <v>#REF!</v>
      </c>
      <c r="AL9" s="2" t="e">
        <f>'C завтраками| Bed and breakfast'!#REF!</f>
        <v>#REF!</v>
      </c>
      <c r="AM9" s="2" t="e">
        <f>'C завтраками| Bed and breakfast'!#REF!</f>
        <v>#REF!</v>
      </c>
      <c r="AN9" s="2" t="e">
        <f>'C завтраками| Bed and breakfast'!#REF!</f>
        <v>#REF!</v>
      </c>
      <c r="AO9" s="2" t="e">
        <f>'C завтраками| Bed and breakfast'!#REF!</f>
        <v>#REF!</v>
      </c>
      <c r="AP9" s="2" t="e">
        <f>'C завтраками| Bed and breakfast'!#REF!</f>
        <v>#REF!</v>
      </c>
    </row>
    <row r="10" spans="1:42" ht="10.7" customHeight="1" x14ac:dyDescent="0.2">
      <c r="A10" s="120" t="s">
        <v>107</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0.7" customHeight="1" x14ac:dyDescent="0.2">
      <c r="A11" s="3">
        <v>1</v>
      </c>
      <c r="B11" s="2" t="e">
        <f>'C завтраками| Bed and breakfast'!#REF!</f>
        <v>#REF!</v>
      </c>
      <c r="C11" s="2" t="e">
        <f>'C завтраками| Bed and breakfast'!#REF!</f>
        <v>#REF!</v>
      </c>
      <c r="D11" s="2" t="e">
        <f>'C завтраками| Bed and breakfast'!#REF!</f>
        <v>#REF!</v>
      </c>
      <c r="E11" s="2" t="e">
        <f>'C завтраками| Bed and breakfast'!#REF!</f>
        <v>#REF!</v>
      </c>
      <c r="F11" s="2" t="e">
        <f>'C завтраками| Bed and breakfast'!#REF!</f>
        <v>#REF!</v>
      </c>
      <c r="G11" s="2" t="e">
        <f>'C завтраками| Bed and breakfast'!#REF!</f>
        <v>#REF!</v>
      </c>
      <c r="H11" s="2" t="e">
        <f>'C завтраками| Bed and breakfast'!#REF!</f>
        <v>#REF!</v>
      </c>
      <c r="I11" s="2" t="e">
        <f>'C завтраками| Bed and breakfast'!#REF!</f>
        <v>#REF!</v>
      </c>
      <c r="J11" s="2" t="e">
        <f>'C завтраками| Bed and breakfast'!#REF!</f>
        <v>#REF!</v>
      </c>
      <c r="K11" s="2" t="e">
        <f>'C завтраками| Bed and breakfast'!#REF!</f>
        <v>#REF!</v>
      </c>
      <c r="L11" s="2" t="e">
        <f>'C завтраками| Bed and breakfast'!#REF!</f>
        <v>#REF!</v>
      </c>
      <c r="M11" s="2" t="e">
        <f>'C завтраками| Bed and breakfast'!#REF!</f>
        <v>#REF!</v>
      </c>
      <c r="N11" s="2" t="e">
        <f>'C завтраками| Bed and breakfast'!#REF!</f>
        <v>#REF!</v>
      </c>
      <c r="O11" s="2" t="e">
        <f>'C завтраками| Bed and breakfast'!#REF!</f>
        <v>#REF!</v>
      </c>
      <c r="P11" s="2" t="e">
        <f>'C завтраками| Bed and breakfast'!#REF!</f>
        <v>#REF!</v>
      </c>
      <c r="Q11" s="2" t="e">
        <f>'C завтраками| Bed and breakfast'!#REF!</f>
        <v>#REF!</v>
      </c>
      <c r="R11" s="2" t="e">
        <f>'C завтраками| Bed and breakfast'!#REF!</f>
        <v>#REF!</v>
      </c>
      <c r="S11" s="2" t="e">
        <f>'C завтраками| Bed and breakfast'!#REF!</f>
        <v>#REF!</v>
      </c>
      <c r="T11" s="2" t="e">
        <f>'C завтраками| Bed and breakfast'!#REF!</f>
        <v>#REF!</v>
      </c>
      <c r="U11" s="2" t="e">
        <f>'C завтраками| Bed and breakfast'!#REF!</f>
        <v>#REF!</v>
      </c>
      <c r="V11" s="2" t="e">
        <f>'C завтраками| Bed and breakfast'!#REF!</f>
        <v>#REF!</v>
      </c>
      <c r="W11" s="2" t="e">
        <f>'C завтраками| Bed and breakfast'!#REF!</f>
        <v>#REF!</v>
      </c>
      <c r="X11" s="2" t="e">
        <f>'C завтраками| Bed and breakfast'!#REF!</f>
        <v>#REF!</v>
      </c>
      <c r="Y11" s="2" t="e">
        <f>'C завтраками| Bed and breakfast'!#REF!</f>
        <v>#REF!</v>
      </c>
      <c r="Z11" s="2" t="e">
        <f>'C завтраками| Bed and breakfast'!#REF!</f>
        <v>#REF!</v>
      </c>
      <c r="AA11" s="2" t="e">
        <f>'C завтраками| Bed and breakfast'!#REF!</f>
        <v>#REF!</v>
      </c>
      <c r="AB11" s="2" t="e">
        <f>'C завтраками| Bed and breakfast'!#REF!</f>
        <v>#REF!</v>
      </c>
      <c r="AC11" s="2" t="e">
        <f>'C завтраками| Bed and breakfast'!#REF!</f>
        <v>#REF!</v>
      </c>
      <c r="AD11" s="2" t="e">
        <f>'C завтраками| Bed and breakfast'!#REF!</f>
        <v>#REF!</v>
      </c>
      <c r="AE11" s="2" t="e">
        <f>'C завтраками| Bed and breakfast'!#REF!</f>
        <v>#REF!</v>
      </c>
      <c r="AF11" s="2" t="e">
        <f>'C завтраками| Bed and breakfast'!#REF!</f>
        <v>#REF!</v>
      </c>
      <c r="AG11" s="2" t="e">
        <f>'C завтраками| Bed and breakfast'!#REF!</f>
        <v>#REF!</v>
      </c>
      <c r="AH11" s="2" t="e">
        <f>'C завтраками| Bed and breakfast'!#REF!</f>
        <v>#REF!</v>
      </c>
      <c r="AI11" s="2" t="e">
        <f>'C завтраками| Bed and breakfast'!#REF!</f>
        <v>#REF!</v>
      </c>
      <c r="AJ11" s="2" t="e">
        <f>'C завтраками| Bed and breakfast'!#REF!</f>
        <v>#REF!</v>
      </c>
      <c r="AK11" s="2" t="e">
        <f>'C завтраками| Bed and breakfast'!#REF!</f>
        <v>#REF!</v>
      </c>
      <c r="AL11" s="2" t="e">
        <f>'C завтраками| Bed and breakfast'!#REF!</f>
        <v>#REF!</v>
      </c>
      <c r="AM11" s="2" t="e">
        <f>'C завтраками| Bed and breakfast'!#REF!</f>
        <v>#REF!</v>
      </c>
      <c r="AN11" s="2" t="e">
        <f>'C завтраками| Bed and breakfast'!#REF!</f>
        <v>#REF!</v>
      </c>
      <c r="AO11" s="2" t="e">
        <f>'C завтраками| Bed and breakfast'!#REF!</f>
        <v>#REF!</v>
      </c>
      <c r="AP11" s="2" t="e">
        <f>'C завтраками| Bed and breakfast'!#REF!</f>
        <v>#REF!</v>
      </c>
    </row>
    <row r="12" spans="1:42" ht="10.7" customHeight="1" x14ac:dyDescent="0.2">
      <c r="A12" s="3">
        <v>2</v>
      </c>
      <c r="B12" s="2" t="e">
        <f>'C завтраками| Bed and breakfast'!#REF!</f>
        <v>#REF!</v>
      </c>
      <c r="C12" s="2" t="e">
        <f>'C завтраками| Bed and breakfast'!#REF!</f>
        <v>#REF!</v>
      </c>
      <c r="D12" s="2" t="e">
        <f>'C завтраками| Bed and breakfast'!#REF!</f>
        <v>#REF!</v>
      </c>
      <c r="E12" s="2" t="e">
        <f>'C завтраками| Bed and breakfast'!#REF!</f>
        <v>#REF!</v>
      </c>
      <c r="F12" s="2" t="e">
        <f>'C завтраками| Bed and breakfast'!#REF!</f>
        <v>#REF!</v>
      </c>
      <c r="G12" s="2" t="e">
        <f>'C завтраками| Bed and breakfast'!#REF!</f>
        <v>#REF!</v>
      </c>
      <c r="H12" s="2" t="e">
        <f>'C завтраками| Bed and breakfast'!#REF!</f>
        <v>#REF!</v>
      </c>
      <c r="I12" s="2" t="e">
        <f>'C завтраками| Bed and breakfast'!#REF!</f>
        <v>#REF!</v>
      </c>
      <c r="J12" s="2" t="e">
        <f>'C завтраками| Bed and breakfast'!#REF!</f>
        <v>#REF!</v>
      </c>
      <c r="K12" s="2" t="e">
        <f>'C завтраками| Bed and breakfast'!#REF!</f>
        <v>#REF!</v>
      </c>
      <c r="L12" s="2" t="e">
        <f>'C завтраками| Bed and breakfast'!#REF!</f>
        <v>#REF!</v>
      </c>
      <c r="M12" s="2" t="e">
        <f>'C завтраками| Bed and breakfast'!#REF!</f>
        <v>#REF!</v>
      </c>
      <c r="N12" s="2" t="e">
        <f>'C завтраками| Bed and breakfast'!#REF!</f>
        <v>#REF!</v>
      </c>
      <c r="O12" s="2" t="e">
        <f>'C завтраками| Bed and breakfast'!#REF!</f>
        <v>#REF!</v>
      </c>
      <c r="P12" s="2" t="e">
        <f>'C завтраками| Bed and breakfast'!#REF!</f>
        <v>#REF!</v>
      </c>
      <c r="Q12" s="2" t="e">
        <f>'C завтраками| Bed and breakfast'!#REF!</f>
        <v>#REF!</v>
      </c>
      <c r="R12" s="2" t="e">
        <f>'C завтраками| Bed and breakfast'!#REF!</f>
        <v>#REF!</v>
      </c>
      <c r="S12" s="2" t="e">
        <f>'C завтраками| Bed and breakfast'!#REF!</f>
        <v>#REF!</v>
      </c>
      <c r="T12" s="2" t="e">
        <f>'C завтраками| Bed and breakfast'!#REF!</f>
        <v>#REF!</v>
      </c>
      <c r="U12" s="2" t="e">
        <f>'C завтраками| Bed and breakfast'!#REF!</f>
        <v>#REF!</v>
      </c>
      <c r="V12" s="2" t="e">
        <f>'C завтраками| Bed and breakfast'!#REF!</f>
        <v>#REF!</v>
      </c>
      <c r="W12" s="2" t="e">
        <f>'C завтраками| Bed and breakfast'!#REF!</f>
        <v>#REF!</v>
      </c>
      <c r="X12" s="2" t="e">
        <f>'C завтраками| Bed and breakfast'!#REF!</f>
        <v>#REF!</v>
      </c>
      <c r="Y12" s="2" t="e">
        <f>'C завтраками| Bed and breakfast'!#REF!</f>
        <v>#REF!</v>
      </c>
      <c r="Z12" s="2" t="e">
        <f>'C завтраками| Bed and breakfast'!#REF!</f>
        <v>#REF!</v>
      </c>
      <c r="AA12" s="2" t="e">
        <f>'C завтраками| Bed and breakfast'!#REF!</f>
        <v>#REF!</v>
      </c>
      <c r="AB12" s="2" t="e">
        <f>'C завтраками| Bed and breakfast'!#REF!</f>
        <v>#REF!</v>
      </c>
      <c r="AC12" s="2" t="e">
        <f>'C завтраками| Bed and breakfast'!#REF!</f>
        <v>#REF!</v>
      </c>
      <c r="AD12" s="2" t="e">
        <f>'C завтраками| Bed and breakfast'!#REF!</f>
        <v>#REF!</v>
      </c>
      <c r="AE12" s="2" t="e">
        <f>'C завтраками| Bed and breakfast'!#REF!</f>
        <v>#REF!</v>
      </c>
      <c r="AF12" s="2" t="e">
        <f>'C завтраками| Bed and breakfast'!#REF!</f>
        <v>#REF!</v>
      </c>
      <c r="AG12" s="2" t="e">
        <f>'C завтраками| Bed and breakfast'!#REF!</f>
        <v>#REF!</v>
      </c>
      <c r="AH12" s="2" t="e">
        <f>'C завтраками| Bed and breakfast'!#REF!</f>
        <v>#REF!</v>
      </c>
      <c r="AI12" s="2" t="e">
        <f>'C завтраками| Bed and breakfast'!#REF!</f>
        <v>#REF!</v>
      </c>
      <c r="AJ12" s="2" t="e">
        <f>'C завтраками| Bed and breakfast'!#REF!</f>
        <v>#REF!</v>
      </c>
      <c r="AK12" s="2" t="e">
        <f>'C завтраками| Bed and breakfast'!#REF!</f>
        <v>#REF!</v>
      </c>
      <c r="AL12" s="2" t="e">
        <f>'C завтраками| Bed and breakfast'!#REF!</f>
        <v>#REF!</v>
      </c>
      <c r="AM12" s="2" t="e">
        <f>'C завтраками| Bed and breakfast'!#REF!</f>
        <v>#REF!</v>
      </c>
      <c r="AN12" s="2" t="e">
        <f>'C завтраками| Bed and breakfast'!#REF!</f>
        <v>#REF!</v>
      </c>
      <c r="AO12" s="2" t="e">
        <f>'C завтраками| Bed and breakfast'!#REF!</f>
        <v>#REF!</v>
      </c>
      <c r="AP12" s="2" t="e">
        <f>'C завтраками| Bed and breakfast'!#REF!</f>
        <v>#REF!</v>
      </c>
    </row>
    <row r="13" spans="1:42" ht="10.7" customHeight="1" x14ac:dyDescent="0.2">
      <c r="A13" s="5" t="s">
        <v>86</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ht="10.7" customHeight="1" x14ac:dyDescent="0.2">
      <c r="A14" s="3">
        <v>1</v>
      </c>
      <c r="B14" s="2" t="e">
        <f>'C завтраками| Bed and breakfast'!#REF!</f>
        <v>#REF!</v>
      </c>
      <c r="C14" s="2" t="e">
        <f>'C завтраками| Bed and breakfast'!#REF!</f>
        <v>#REF!</v>
      </c>
      <c r="D14" s="2" t="e">
        <f>'C завтраками| Bed and breakfast'!#REF!</f>
        <v>#REF!</v>
      </c>
      <c r="E14" s="2" t="e">
        <f>'C завтраками| Bed and breakfast'!#REF!</f>
        <v>#REF!</v>
      </c>
      <c r="F14" s="2" t="e">
        <f>'C завтраками| Bed and breakfast'!#REF!</f>
        <v>#REF!</v>
      </c>
      <c r="G14" s="2" t="e">
        <f>'C завтраками| Bed and breakfast'!#REF!</f>
        <v>#REF!</v>
      </c>
      <c r="H14" s="2" t="e">
        <f>'C завтраками| Bed and breakfast'!#REF!</f>
        <v>#REF!</v>
      </c>
      <c r="I14" s="2" t="e">
        <f>'C завтраками| Bed and breakfast'!#REF!</f>
        <v>#REF!</v>
      </c>
      <c r="J14" s="2" t="e">
        <f>'C завтраками| Bed and breakfast'!#REF!</f>
        <v>#REF!</v>
      </c>
      <c r="K14" s="2" t="e">
        <f>'C завтраками| Bed and breakfast'!#REF!</f>
        <v>#REF!</v>
      </c>
      <c r="L14" s="2" t="e">
        <f>'C завтраками| Bed and breakfast'!#REF!</f>
        <v>#REF!</v>
      </c>
      <c r="M14" s="2" t="e">
        <f>'C завтраками| Bed and breakfast'!#REF!</f>
        <v>#REF!</v>
      </c>
      <c r="N14" s="2" t="e">
        <f>'C завтраками| Bed and breakfast'!#REF!</f>
        <v>#REF!</v>
      </c>
      <c r="O14" s="2" t="e">
        <f>'C завтраками| Bed and breakfast'!#REF!</f>
        <v>#REF!</v>
      </c>
      <c r="P14" s="2" t="e">
        <f>'C завтраками| Bed and breakfast'!#REF!</f>
        <v>#REF!</v>
      </c>
      <c r="Q14" s="2" t="e">
        <f>'C завтраками| Bed and breakfast'!#REF!</f>
        <v>#REF!</v>
      </c>
      <c r="R14" s="2" t="e">
        <f>'C завтраками| Bed and breakfast'!#REF!</f>
        <v>#REF!</v>
      </c>
      <c r="S14" s="2" t="e">
        <f>'C завтраками| Bed and breakfast'!#REF!</f>
        <v>#REF!</v>
      </c>
      <c r="T14" s="2" t="e">
        <f>'C завтраками| Bed and breakfast'!#REF!</f>
        <v>#REF!</v>
      </c>
      <c r="U14" s="2" t="e">
        <f>'C завтраками| Bed and breakfast'!#REF!</f>
        <v>#REF!</v>
      </c>
      <c r="V14" s="2" t="e">
        <f>'C завтраками| Bed and breakfast'!#REF!</f>
        <v>#REF!</v>
      </c>
      <c r="W14" s="2" t="e">
        <f>'C завтраками| Bed and breakfast'!#REF!</f>
        <v>#REF!</v>
      </c>
      <c r="X14" s="2" t="e">
        <f>'C завтраками| Bed and breakfast'!#REF!</f>
        <v>#REF!</v>
      </c>
      <c r="Y14" s="2" t="e">
        <f>'C завтраками| Bed and breakfast'!#REF!</f>
        <v>#REF!</v>
      </c>
      <c r="Z14" s="2" t="e">
        <f>'C завтраками| Bed and breakfast'!#REF!</f>
        <v>#REF!</v>
      </c>
      <c r="AA14" s="2" t="e">
        <f>'C завтраками| Bed and breakfast'!#REF!</f>
        <v>#REF!</v>
      </c>
      <c r="AB14" s="2" t="e">
        <f>'C завтраками| Bed and breakfast'!#REF!</f>
        <v>#REF!</v>
      </c>
      <c r="AC14" s="2" t="e">
        <f>'C завтраками| Bed and breakfast'!#REF!</f>
        <v>#REF!</v>
      </c>
      <c r="AD14" s="2" t="e">
        <f>'C завтраками| Bed and breakfast'!#REF!</f>
        <v>#REF!</v>
      </c>
      <c r="AE14" s="2" t="e">
        <f>'C завтраками| Bed and breakfast'!#REF!</f>
        <v>#REF!</v>
      </c>
      <c r="AF14" s="2" t="e">
        <f>'C завтраками| Bed and breakfast'!#REF!</f>
        <v>#REF!</v>
      </c>
      <c r="AG14" s="2" t="e">
        <f>'C завтраками| Bed and breakfast'!#REF!</f>
        <v>#REF!</v>
      </c>
      <c r="AH14" s="2" t="e">
        <f>'C завтраками| Bed and breakfast'!#REF!</f>
        <v>#REF!</v>
      </c>
      <c r="AI14" s="2" t="e">
        <f>'C завтраками| Bed and breakfast'!#REF!</f>
        <v>#REF!</v>
      </c>
      <c r="AJ14" s="2" t="e">
        <f>'C завтраками| Bed and breakfast'!#REF!</f>
        <v>#REF!</v>
      </c>
      <c r="AK14" s="2" t="e">
        <f>'C завтраками| Bed and breakfast'!#REF!</f>
        <v>#REF!</v>
      </c>
      <c r="AL14" s="2" t="e">
        <f>'C завтраками| Bed and breakfast'!#REF!</f>
        <v>#REF!</v>
      </c>
      <c r="AM14" s="2" t="e">
        <f>'C завтраками| Bed and breakfast'!#REF!</f>
        <v>#REF!</v>
      </c>
      <c r="AN14" s="2" t="e">
        <f>'C завтраками| Bed and breakfast'!#REF!</f>
        <v>#REF!</v>
      </c>
      <c r="AO14" s="2" t="e">
        <f>'C завтраками| Bed and breakfast'!#REF!</f>
        <v>#REF!</v>
      </c>
      <c r="AP14" s="2" t="e">
        <f>'C завтраками| Bed and breakfast'!#REF!</f>
        <v>#REF!</v>
      </c>
    </row>
    <row r="15" spans="1:42" ht="10.7" customHeight="1" x14ac:dyDescent="0.2">
      <c r="A15" s="3">
        <v>2</v>
      </c>
      <c r="B15" s="2" t="e">
        <f>'C завтраками| Bed and breakfast'!#REF!</f>
        <v>#REF!</v>
      </c>
      <c r="C15" s="2" t="e">
        <f>'C завтраками| Bed and breakfast'!#REF!</f>
        <v>#REF!</v>
      </c>
      <c r="D15" s="2" t="e">
        <f>'C завтраками| Bed and breakfast'!#REF!</f>
        <v>#REF!</v>
      </c>
      <c r="E15" s="2" t="e">
        <f>'C завтраками| Bed and breakfast'!#REF!</f>
        <v>#REF!</v>
      </c>
      <c r="F15" s="2" t="e">
        <f>'C завтраками| Bed and breakfast'!#REF!</f>
        <v>#REF!</v>
      </c>
      <c r="G15" s="2" t="e">
        <f>'C завтраками| Bed and breakfast'!#REF!</f>
        <v>#REF!</v>
      </c>
      <c r="H15" s="2" t="e">
        <f>'C завтраками| Bed and breakfast'!#REF!</f>
        <v>#REF!</v>
      </c>
      <c r="I15" s="2" t="e">
        <f>'C завтраками| Bed and breakfast'!#REF!</f>
        <v>#REF!</v>
      </c>
      <c r="J15" s="2" t="e">
        <f>'C завтраками| Bed and breakfast'!#REF!</f>
        <v>#REF!</v>
      </c>
      <c r="K15" s="2" t="e">
        <f>'C завтраками| Bed and breakfast'!#REF!</f>
        <v>#REF!</v>
      </c>
      <c r="L15" s="2" t="e">
        <f>'C завтраками| Bed and breakfast'!#REF!</f>
        <v>#REF!</v>
      </c>
      <c r="M15" s="2" t="e">
        <f>'C завтраками| Bed and breakfast'!#REF!</f>
        <v>#REF!</v>
      </c>
      <c r="N15" s="2" t="e">
        <f>'C завтраками| Bed and breakfast'!#REF!</f>
        <v>#REF!</v>
      </c>
      <c r="O15" s="2" t="e">
        <f>'C завтраками| Bed and breakfast'!#REF!</f>
        <v>#REF!</v>
      </c>
      <c r="P15" s="2" t="e">
        <f>'C завтраками| Bed and breakfast'!#REF!</f>
        <v>#REF!</v>
      </c>
      <c r="Q15" s="2" t="e">
        <f>'C завтраками| Bed and breakfast'!#REF!</f>
        <v>#REF!</v>
      </c>
      <c r="R15" s="2" t="e">
        <f>'C завтраками| Bed and breakfast'!#REF!</f>
        <v>#REF!</v>
      </c>
      <c r="S15" s="2" t="e">
        <f>'C завтраками| Bed and breakfast'!#REF!</f>
        <v>#REF!</v>
      </c>
      <c r="T15" s="2" t="e">
        <f>'C завтраками| Bed and breakfast'!#REF!</f>
        <v>#REF!</v>
      </c>
      <c r="U15" s="2" t="e">
        <f>'C завтраками| Bed and breakfast'!#REF!</f>
        <v>#REF!</v>
      </c>
      <c r="V15" s="2" t="e">
        <f>'C завтраками| Bed and breakfast'!#REF!</f>
        <v>#REF!</v>
      </c>
      <c r="W15" s="2" t="e">
        <f>'C завтраками| Bed and breakfast'!#REF!</f>
        <v>#REF!</v>
      </c>
      <c r="X15" s="2" t="e">
        <f>'C завтраками| Bed and breakfast'!#REF!</f>
        <v>#REF!</v>
      </c>
      <c r="Y15" s="2" t="e">
        <f>'C завтраками| Bed and breakfast'!#REF!</f>
        <v>#REF!</v>
      </c>
      <c r="Z15" s="2" t="e">
        <f>'C завтраками| Bed and breakfast'!#REF!</f>
        <v>#REF!</v>
      </c>
      <c r="AA15" s="2" t="e">
        <f>'C завтраками| Bed and breakfast'!#REF!</f>
        <v>#REF!</v>
      </c>
      <c r="AB15" s="2" t="e">
        <f>'C завтраками| Bed and breakfast'!#REF!</f>
        <v>#REF!</v>
      </c>
      <c r="AC15" s="2" t="e">
        <f>'C завтраками| Bed and breakfast'!#REF!</f>
        <v>#REF!</v>
      </c>
      <c r="AD15" s="2" t="e">
        <f>'C завтраками| Bed and breakfast'!#REF!</f>
        <v>#REF!</v>
      </c>
      <c r="AE15" s="2" t="e">
        <f>'C завтраками| Bed and breakfast'!#REF!</f>
        <v>#REF!</v>
      </c>
      <c r="AF15" s="2" t="e">
        <f>'C завтраками| Bed and breakfast'!#REF!</f>
        <v>#REF!</v>
      </c>
      <c r="AG15" s="2" t="e">
        <f>'C завтраками| Bed and breakfast'!#REF!</f>
        <v>#REF!</v>
      </c>
      <c r="AH15" s="2" t="e">
        <f>'C завтраками| Bed and breakfast'!#REF!</f>
        <v>#REF!</v>
      </c>
      <c r="AI15" s="2" t="e">
        <f>'C завтраками| Bed and breakfast'!#REF!</f>
        <v>#REF!</v>
      </c>
      <c r="AJ15" s="2" t="e">
        <f>'C завтраками| Bed and breakfast'!#REF!</f>
        <v>#REF!</v>
      </c>
      <c r="AK15" s="2" t="e">
        <f>'C завтраками| Bed and breakfast'!#REF!</f>
        <v>#REF!</v>
      </c>
      <c r="AL15" s="2" t="e">
        <f>'C завтраками| Bed and breakfast'!#REF!</f>
        <v>#REF!</v>
      </c>
      <c r="AM15" s="2" t="e">
        <f>'C завтраками| Bed and breakfast'!#REF!</f>
        <v>#REF!</v>
      </c>
      <c r="AN15" s="2" t="e">
        <f>'C завтраками| Bed and breakfast'!#REF!</f>
        <v>#REF!</v>
      </c>
      <c r="AO15" s="2" t="e">
        <f>'C завтраками| Bed and breakfast'!#REF!</f>
        <v>#REF!</v>
      </c>
      <c r="AP15" s="2" t="e">
        <f>'C завтраками| Bed and breakfast'!#REF!</f>
        <v>#REF!</v>
      </c>
    </row>
    <row r="16" spans="1:42" ht="10.7" customHeight="1" x14ac:dyDescent="0.2">
      <c r="A16" s="4" t="s">
        <v>91</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ht="10.7" customHeight="1" x14ac:dyDescent="0.2">
      <c r="A17" s="3">
        <v>1</v>
      </c>
      <c r="B17" s="2" t="e">
        <f>'C завтраками| Bed and breakfast'!#REF!</f>
        <v>#REF!</v>
      </c>
      <c r="C17" s="2" t="e">
        <f>'C завтраками| Bed and breakfast'!#REF!</f>
        <v>#REF!</v>
      </c>
      <c r="D17" s="2" t="e">
        <f>'C завтраками| Bed and breakfast'!#REF!</f>
        <v>#REF!</v>
      </c>
      <c r="E17" s="2" t="e">
        <f>'C завтраками| Bed and breakfast'!#REF!</f>
        <v>#REF!</v>
      </c>
      <c r="F17" s="2" t="e">
        <f>'C завтраками| Bed and breakfast'!#REF!</f>
        <v>#REF!</v>
      </c>
      <c r="G17" s="2" t="e">
        <f>'C завтраками| Bed and breakfast'!#REF!</f>
        <v>#REF!</v>
      </c>
      <c r="H17" s="2" t="e">
        <f>'C завтраками| Bed and breakfast'!#REF!</f>
        <v>#REF!</v>
      </c>
      <c r="I17" s="2" t="e">
        <f>'C завтраками| Bed and breakfast'!#REF!</f>
        <v>#REF!</v>
      </c>
      <c r="J17" s="2" t="e">
        <f>'C завтраками| Bed and breakfast'!#REF!</f>
        <v>#REF!</v>
      </c>
      <c r="K17" s="2" t="e">
        <f>'C завтраками| Bed and breakfast'!#REF!</f>
        <v>#REF!</v>
      </c>
      <c r="L17" s="2" t="e">
        <f>'C завтраками| Bed and breakfast'!#REF!</f>
        <v>#REF!</v>
      </c>
      <c r="M17" s="2" t="e">
        <f>'C завтраками| Bed and breakfast'!#REF!</f>
        <v>#REF!</v>
      </c>
      <c r="N17" s="2" t="e">
        <f>'C завтраками| Bed and breakfast'!#REF!</f>
        <v>#REF!</v>
      </c>
      <c r="O17" s="2" t="e">
        <f>'C завтраками| Bed and breakfast'!#REF!</f>
        <v>#REF!</v>
      </c>
      <c r="P17" s="2" t="e">
        <f>'C завтраками| Bed and breakfast'!#REF!</f>
        <v>#REF!</v>
      </c>
      <c r="Q17" s="2" t="e">
        <f>'C завтраками| Bed and breakfast'!#REF!</f>
        <v>#REF!</v>
      </c>
      <c r="R17" s="2" t="e">
        <f>'C завтраками| Bed and breakfast'!#REF!</f>
        <v>#REF!</v>
      </c>
      <c r="S17" s="2" t="e">
        <f>'C завтраками| Bed and breakfast'!#REF!</f>
        <v>#REF!</v>
      </c>
      <c r="T17" s="2" t="e">
        <f>'C завтраками| Bed and breakfast'!#REF!</f>
        <v>#REF!</v>
      </c>
      <c r="U17" s="2" t="e">
        <f>'C завтраками| Bed and breakfast'!#REF!</f>
        <v>#REF!</v>
      </c>
      <c r="V17" s="2" t="e">
        <f>'C завтраками| Bed and breakfast'!#REF!</f>
        <v>#REF!</v>
      </c>
      <c r="W17" s="2" t="e">
        <f>'C завтраками| Bed and breakfast'!#REF!</f>
        <v>#REF!</v>
      </c>
      <c r="X17" s="2" t="e">
        <f>'C завтраками| Bed and breakfast'!#REF!</f>
        <v>#REF!</v>
      </c>
      <c r="Y17" s="2" t="e">
        <f>'C завтраками| Bed and breakfast'!#REF!</f>
        <v>#REF!</v>
      </c>
      <c r="Z17" s="2" t="e">
        <f>'C завтраками| Bed and breakfast'!#REF!</f>
        <v>#REF!</v>
      </c>
      <c r="AA17" s="2" t="e">
        <f>'C завтраками| Bed and breakfast'!#REF!</f>
        <v>#REF!</v>
      </c>
      <c r="AB17" s="2" t="e">
        <f>'C завтраками| Bed and breakfast'!#REF!</f>
        <v>#REF!</v>
      </c>
      <c r="AC17" s="2" t="e">
        <f>'C завтраками| Bed and breakfast'!#REF!</f>
        <v>#REF!</v>
      </c>
      <c r="AD17" s="2" t="e">
        <f>'C завтраками| Bed and breakfast'!#REF!</f>
        <v>#REF!</v>
      </c>
      <c r="AE17" s="2" t="e">
        <f>'C завтраками| Bed and breakfast'!#REF!</f>
        <v>#REF!</v>
      </c>
      <c r="AF17" s="2" t="e">
        <f>'C завтраками| Bed and breakfast'!#REF!</f>
        <v>#REF!</v>
      </c>
      <c r="AG17" s="2" t="e">
        <f>'C завтраками| Bed and breakfast'!#REF!</f>
        <v>#REF!</v>
      </c>
      <c r="AH17" s="2" t="e">
        <f>'C завтраками| Bed and breakfast'!#REF!</f>
        <v>#REF!</v>
      </c>
      <c r="AI17" s="2" t="e">
        <f>'C завтраками| Bed and breakfast'!#REF!</f>
        <v>#REF!</v>
      </c>
      <c r="AJ17" s="2" t="e">
        <f>'C завтраками| Bed and breakfast'!#REF!</f>
        <v>#REF!</v>
      </c>
      <c r="AK17" s="2" t="e">
        <f>'C завтраками| Bed and breakfast'!#REF!</f>
        <v>#REF!</v>
      </c>
      <c r="AL17" s="2" t="e">
        <f>'C завтраками| Bed and breakfast'!#REF!</f>
        <v>#REF!</v>
      </c>
      <c r="AM17" s="2" t="e">
        <f>'C завтраками| Bed and breakfast'!#REF!</f>
        <v>#REF!</v>
      </c>
      <c r="AN17" s="2" t="e">
        <f>'C завтраками| Bed and breakfast'!#REF!</f>
        <v>#REF!</v>
      </c>
      <c r="AO17" s="2" t="e">
        <f>'C завтраками| Bed and breakfast'!#REF!</f>
        <v>#REF!</v>
      </c>
      <c r="AP17" s="2" t="e">
        <f>'C завтраками| Bed and breakfast'!#REF!</f>
        <v>#REF!</v>
      </c>
    </row>
    <row r="18" spans="1:42" ht="10.7" customHeight="1" x14ac:dyDescent="0.2">
      <c r="A18" s="3">
        <v>2</v>
      </c>
      <c r="B18" s="2" t="e">
        <f>'C завтраками| Bed and breakfast'!#REF!</f>
        <v>#REF!</v>
      </c>
      <c r="C18" s="2" t="e">
        <f>'C завтраками| Bed and breakfast'!#REF!</f>
        <v>#REF!</v>
      </c>
      <c r="D18" s="2" t="e">
        <f>'C завтраками| Bed and breakfast'!#REF!</f>
        <v>#REF!</v>
      </c>
      <c r="E18" s="2" t="e">
        <f>'C завтраками| Bed and breakfast'!#REF!</f>
        <v>#REF!</v>
      </c>
      <c r="F18" s="2" t="e">
        <f>'C завтраками| Bed and breakfast'!#REF!</f>
        <v>#REF!</v>
      </c>
      <c r="G18" s="2" t="e">
        <f>'C завтраками| Bed and breakfast'!#REF!</f>
        <v>#REF!</v>
      </c>
      <c r="H18" s="2" t="e">
        <f>'C завтраками| Bed and breakfast'!#REF!</f>
        <v>#REF!</v>
      </c>
      <c r="I18" s="2" t="e">
        <f>'C завтраками| Bed and breakfast'!#REF!</f>
        <v>#REF!</v>
      </c>
      <c r="J18" s="2" t="e">
        <f>'C завтраками| Bed and breakfast'!#REF!</f>
        <v>#REF!</v>
      </c>
      <c r="K18" s="2" t="e">
        <f>'C завтраками| Bed and breakfast'!#REF!</f>
        <v>#REF!</v>
      </c>
      <c r="L18" s="2" t="e">
        <f>'C завтраками| Bed and breakfast'!#REF!</f>
        <v>#REF!</v>
      </c>
      <c r="M18" s="2" t="e">
        <f>'C завтраками| Bed and breakfast'!#REF!</f>
        <v>#REF!</v>
      </c>
      <c r="N18" s="2" t="e">
        <f>'C завтраками| Bed and breakfast'!#REF!</f>
        <v>#REF!</v>
      </c>
      <c r="O18" s="2" t="e">
        <f>'C завтраками| Bed and breakfast'!#REF!</f>
        <v>#REF!</v>
      </c>
      <c r="P18" s="2" t="e">
        <f>'C завтраками| Bed and breakfast'!#REF!</f>
        <v>#REF!</v>
      </c>
      <c r="Q18" s="2" t="e">
        <f>'C завтраками| Bed and breakfast'!#REF!</f>
        <v>#REF!</v>
      </c>
      <c r="R18" s="2" t="e">
        <f>'C завтраками| Bed and breakfast'!#REF!</f>
        <v>#REF!</v>
      </c>
      <c r="S18" s="2" t="e">
        <f>'C завтраками| Bed and breakfast'!#REF!</f>
        <v>#REF!</v>
      </c>
      <c r="T18" s="2" t="e">
        <f>'C завтраками| Bed and breakfast'!#REF!</f>
        <v>#REF!</v>
      </c>
      <c r="U18" s="2" t="e">
        <f>'C завтраками| Bed and breakfast'!#REF!</f>
        <v>#REF!</v>
      </c>
      <c r="V18" s="2" t="e">
        <f>'C завтраками| Bed and breakfast'!#REF!</f>
        <v>#REF!</v>
      </c>
      <c r="W18" s="2" t="e">
        <f>'C завтраками| Bed and breakfast'!#REF!</f>
        <v>#REF!</v>
      </c>
      <c r="X18" s="2" t="e">
        <f>'C завтраками| Bed and breakfast'!#REF!</f>
        <v>#REF!</v>
      </c>
      <c r="Y18" s="2" t="e">
        <f>'C завтраками| Bed and breakfast'!#REF!</f>
        <v>#REF!</v>
      </c>
      <c r="Z18" s="2" t="e">
        <f>'C завтраками| Bed and breakfast'!#REF!</f>
        <v>#REF!</v>
      </c>
      <c r="AA18" s="2" t="e">
        <f>'C завтраками| Bed and breakfast'!#REF!</f>
        <v>#REF!</v>
      </c>
      <c r="AB18" s="2" t="e">
        <f>'C завтраками| Bed and breakfast'!#REF!</f>
        <v>#REF!</v>
      </c>
      <c r="AC18" s="2" t="e">
        <f>'C завтраками| Bed and breakfast'!#REF!</f>
        <v>#REF!</v>
      </c>
      <c r="AD18" s="2" t="e">
        <f>'C завтраками| Bed and breakfast'!#REF!</f>
        <v>#REF!</v>
      </c>
      <c r="AE18" s="2" t="e">
        <f>'C завтраками| Bed and breakfast'!#REF!</f>
        <v>#REF!</v>
      </c>
      <c r="AF18" s="2" t="e">
        <f>'C завтраками| Bed and breakfast'!#REF!</f>
        <v>#REF!</v>
      </c>
      <c r="AG18" s="2" t="e">
        <f>'C завтраками| Bed and breakfast'!#REF!</f>
        <v>#REF!</v>
      </c>
      <c r="AH18" s="2" t="e">
        <f>'C завтраками| Bed and breakfast'!#REF!</f>
        <v>#REF!</v>
      </c>
      <c r="AI18" s="2" t="e">
        <f>'C завтраками| Bed and breakfast'!#REF!</f>
        <v>#REF!</v>
      </c>
      <c r="AJ18" s="2" t="e">
        <f>'C завтраками| Bed and breakfast'!#REF!</f>
        <v>#REF!</v>
      </c>
      <c r="AK18" s="2" t="e">
        <f>'C завтраками| Bed and breakfast'!#REF!</f>
        <v>#REF!</v>
      </c>
      <c r="AL18" s="2" t="e">
        <f>'C завтраками| Bed and breakfast'!#REF!</f>
        <v>#REF!</v>
      </c>
      <c r="AM18" s="2" t="e">
        <f>'C завтраками| Bed and breakfast'!#REF!</f>
        <v>#REF!</v>
      </c>
      <c r="AN18" s="2" t="e">
        <f>'C завтраками| Bed and breakfast'!#REF!</f>
        <v>#REF!</v>
      </c>
      <c r="AO18" s="2" t="e">
        <f>'C завтраками| Bed and breakfast'!#REF!</f>
        <v>#REF!</v>
      </c>
      <c r="AP18" s="2" t="e">
        <f>'C завтраками| Bed and breakfast'!#REF!</f>
        <v>#REF!</v>
      </c>
    </row>
    <row r="19" spans="1:42" ht="10.7" customHeight="1" x14ac:dyDescent="0.2">
      <c r="A19" s="2" t="s">
        <v>92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row>
    <row r="20" spans="1:42" ht="10.7" customHeight="1" x14ac:dyDescent="0.2">
      <c r="A20" s="3">
        <v>1</v>
      </c>
      <c r="B20" s="2" t="e">
        <f>'C завтраками| Bed and breakfast'!#REF!</f>
        <v>#REF!</v>
      </c>
      <c r="C20" s="2" t="e">
        <f>'C завтраками| Bed and breakfast'!#REF!</f>
        <v>#REF!</v>
      </c>
      <c r="D20" s="2" t="e">
        <f>'C завтраками| Bed and breakfast'!#REF!</f>
        <v>#REF!</v>
      </c>
      <c r="E20" s="2" t="e">
        <f>'C завтраками| Bed and breakfast'!#REF!</f>
        <v>#REF!</v>
      </c>
      <c r="F20" s="2" t="e">
        <f>'C завтраками| Bed and breakfast'!#REF!</f>
        <v>#REF!</v>
      </c>
      <c r="G20" s="2" t="e">
        <f>'C завтраками| Bed and breakfast'!#REF!</f>
        <v>#REF!</v>
      </c>
      <c r="H20" s="2" t="e">
        <f>'C завтраками| Bed and breakfast'!#REF!</f>
        <v>#REF!</v>
      </c>
      <c r="I20" s="2" t="e">
        <f>'C завтраками| Bed and breakfast'!#REF!</f>
        <v>#REF!</v>
      </c>
      <c r="J20" s="2" t="e">
        <f>'C завтраками| Bed and breakfast'!#REF!</f>
        <v>#REF!</v>
      </c>
      <c r="K20" s="2" t="e">
        <f>'C завтраками| Bed and breakfast'!#REF!</f>
        <v>#REF!</v>
      </c>
      <c r="L20" s="2" t="e">
        <f>'C завтраками| Bed and breakfast'!#REF!</f>
        <v>#REF!</v>
      </c>
      <c r="M20" s="2" t="e">
        <f>'C завтраками| Bed and breakfast'!#REF!</f>
        <v>#REF!</v>
      </c>
      <c r="N20" s="2" t="e">
        <f>'C завтраками| Bed and breakfast'!#REF!</f>
        <v>#REF!</v>
      </c>
      <c r="O20" s="2" t="e">
        <f>'C завтраками| Bed and breakfast'!#REF!</f>
        <v>#REF!</v>
      </c>
      <c r="P20" s="2" t="e">
        <f>'C завтраками| Bed and breakfast'!#REF!</f>
        <v>#REF!</v>
      </c>
      <c r="Q20" s="2" t="e">
        <f>'C завтраками| Bed and breakfast'!#REF!</f>
        <v>#REF!</v>
      </c>
      <c r="R20" s="2" t="e">
        <f>'C завтраками| Bed and breakfast'!#REF!</f>
        <v>#REF!</v>
      </c>
      <c r="S20" s="2" t="e">
        <f>'C завтраками| Bed and breakfast'!#REF!</f>
        <v>#REF!</v>
      </c>
      <c r="T20" s="2" t="e">
        <f>'C завтраками| Bed and breakfast'!#REF!</f>
        <v>#REF!</v>
      </c>
      <c r="U20" s="2" t="e">
        <f>'C завтраками| Bed and breakfast'!#REF!</f>
        <v>#REF!</v>
      </c>
      <c r="V20" s="2" t="e">
        <f>'C завтраками| Bed and breakfast'!#REF!</f>
        <v>#REF!</v>
      </c>
      <c r="W20" s="2" t="e">
        <f>'C завтраками| Bed and breakfast'!#REF!</f>
        <v>#REF!</v>
      </c>
      <c r="X20" s="2" t="e">
        <f>'C завтраками| Bed and breakfast'!#REF!</f>
        <v>#REF!</v>
      </c>
      <c r="Y20" s="2" t="e">
        <f>'C завтраками| Bed and breakfast'!#REF!</f>
        <v>#REF!</v>
      </c>
      <c r="Z20" s="2" t="e">
        <f>'C завтраками| Bed and breakfast'!#REF!</f>
        <v>#REF!</v>
      </c>
      <c r="AA20" s="2" t="e">
        <f>'C завтраками| Bed and breakfast'!#REF!</f>
        <v>#REF!</v>
      </c>
      <c r="AB20" s="2" t="e">
        <f>'C завтраками| Bed and breakfast'!#REF!</f>
        <v>#REF!</v>
      </c>
      <c r="AC20" s="2" t="e">
        <f>'C завтраками| Bed and breakfast'!#REF!</f>
        <v>#REF!</v>
      </c>
      <c r="AD20" s="2" t="e">
        <f>'C завтраками| Bed and breakfast'!#REF!</f>
        <v>#REF!</v>
      </c>
      <c r="AE20" s="2" t="e">
        <f>'C завтраками| Bed and breakfast'!#REF!</f>
        <v>#REF!</v>
      </c>
      <c r="AF20" s="2" t="e">
        <f>'C завтраками| Bed and breakfast'!#REF!</f>
        <v>#REF!</v>
      </c>
      <c r="AG20" s="2" t="e">
        <f>'C завтраками| Bed and breakfast'!#REF!</f>
        <v>#REF!</v>
      </c>
      <c r="AH20" s="2" t="e">
        <f>'C завтраками| Bed and breakfast'!#REF!</f>
        <v>#REF!</v>
      </c>
      <c r="AI20" s="2" t="e">
        <f>'C завтраками| Bed and breakfast'!#REF!</f>
        <v>#REF!</v>
      </c>
      <c r="AJ20" s="2" t="e">
        <f>'C завтраками| Bed and breakfast'!#REF!</f>
        <v>#REF!</v>
      </c>
      <c r="AK20" s="2" t="e">
        <f>'C завтраками| Bed and breakfast'!#REF!</f>
        <v>#REF!</v>
      </c>
      <c r="AL20" s="2" t="e">
        <f>'C завтраками| Bed and breakfast'!#REF!</f>
        <v>#REF!</v>
      </c>
      <c r="AM20" s="2" t="e">
        <f>'C завтраками| Bed and breakfast'!#REF!</f>
        <v>#REF!</v>
      </c>
      <c r="AN20" s="2" t="e">
        <f>'C завтраками| Bed and breakfast'!#REF!</f>
        <v>#REF!</v>
      </c>
      <c r="AO20" s="2" t="e">
        <f>'C завтраками| Bed and breakfast'!#REF!</f>
        <v>#REF!</v>
      </c>
      <c r="AP20" s="2" t="e">
        <f>'C завтраками| Bed and breakfast'!#REF!</f>
        <v>#REF!</v>
      </c>
    </row>
    <row r="21" spans="1:42" ht="10.7" customHeight="1" x14ac:dyDescent="0.2">
      <c r="A21" s="3">
        <v>2</v>
      </c>
      <c r="B21" s="2" t="e">
        <f>'C завтраками| Bed and breakfast'!#REF!</f>
        <v>#REF!</v>
      </c>
      <c r="C21" s="2" t="e">
        <f>'C завтраками| Bed and breakfast'!#REF!</f>
        <v>#REF!</v>
      </c>
      <c r="D21" s="2" t="e">
        <f>'C завтраками| Bed and breakfast'!#REF!</f>
        <v>#REF!</v>
      </c>
      <c r="E21" s="2" t="e">
        <f>'C завтраками| Bed and breakfast'!#REF!</f>
        <v>#REF!</v>
      </c>
      <c r="F21" s="2" t="e">
        <f>'C завтраками| Bed and breakfast'!#REF!</f>
        <v>#REF!</v>
      </c>
      <c r="G21" s="2" t="e">
        <f>'C завтраками| Bed and breakfast'!#REF!</f>
        <v>#REF!</v>
      </c>
      <c r="H21" s="2" t="e">
        <f>'C завтраками| Bed and breakfast'!#REF!</f>
        <v>#REF!</v>
      </c>
      <c r="I21" s="2" t="e">
        <f>'C завтраками| Bed and breakfast'!#REF!</f>
        <v>#REF!</v>
      </c>
      <c r="J21" s="2" t="e">
        <f>'C завтраками| Bed and breakfast'!#REF!</f>
        <v>#REF!</v>
      </c>
      <c r="K21" s="2" t="e">
        <f>'C завтраками| Bed and breakfast'!#REF!</f>
        <v>#REF!</v>
      </c>
      <c r="L21" s="2" t="e">
        <f>'C завтраками| Bed and breakfast'!#REF!</f>
        <v>#REF!</v>
      </c>
      <c r="M21" s="2" t="e">
        <f>'C завтраками| Bed and breakfast'!#REF!</f>
        <v>#REF!</v>
      </c>
      <c r="N21" s="2" t="e">
        <f>'C завтраками| Bed and breakfast'!#REF!</f>
        <v>#REF!</v>
      </c>
      <c r="O21" s="2" t="e">
        <f>'C завтраками| Bed and breakfast'!#REF!</f>
        <v>#REF!</v>
      </c>
      <c r="P21" s="2" t="e">
        <f>'C завтраками| Bed and breakfast'!#REF!</f>
        <v>#REF!</v>
      </c>
      <c r="Q21" s="2" t="e">
        <f>'C завтраками| Bed and breakfast'!#REF!</f>
        <v>#REF!</v>
      </c>
      <c r="R21" s="2" t="e">
        <f>'C завтраками| Bed and breakfast'!#REF!</f>
        <v>#REF!</v>
      </c>
      <c r="S21" s="2" t="e">
        <f>'C завтраками| Bed and breakfast'!#REF!</f>
        <v>#REF!</v>
      </c>
      <c r="T21" s="2" t="e">
        <f>'C завтраками| Bed and breakfast'!#REF!</f>
        <v>#REF!</v>
      </c>
      <c r="U21" s="2" t="e">
        <f>'C завтраками| Bed and breakfast'!#REF!</f>
        <v>#REF!</v>
      </c>
      <c r="V21" s="2" t="e">
        <f>'C завтраками| Bed and breakfast'!#REF!</f>
        <v>#REF!</v>
      </c>
      <c r="W21" s="2" t="e">
        <f>'C завтраками| Bed and breakfast'!#REF!</f>
        <v>#REF!</v>
      </c>
      <c r="X21" s="2" t="e">
        <f>'C завтраками| Bed and breakfast'!#REF!</f>
        <v>#REF!</v>
      </c>
      <c r="Y21" s="2" t="e">
        <f>'C завтраками| Bed and breakfast'!#REF!</f>
        <v>#REF!</v>
      </c>
      <c r="Z21" s="2" t="e">
        <f>'C завтраками| Bed and breakfast'!#REF!</f>
        <v>#REF!</v>
      </c>
      <c r="AA21" s="2" t="e">
        <f>'C завтраками| Bed and breakfast'!#REF!</f>
        <v>#REF!</v>
      </c>
      <c r="AB21" s="2" t="e">
        <f>'C завтраками| Bed and breakfast'!#REF!</f>
        <v>#REF!</v>
      </c>
      <c r="AC21" s="2" t="e">
        <f>'C завтраками| Bed and breakfast'!#REF!</f>
        <v>#REF!</v>
      </c>
      <c r="AD21" s="2" t="e">
        <f>'C завтраками| Bed and breakfast'!#REF!</f>
        <v>#REF!</v>
      </c>
      <c r="AE21" s="2" t="e">
        <f>'C завтраками| Bed and breakfast'!#REF!</f>
        <v>#REF!</v>
      </c>
      <c r="AF21" s="2" t="e">
        <f>'C завтраками| Bed and breakfast'!#REF!</f>
        <v>#REF!</v>
      </c>
      <c r="AG21" s="2" t="e">
        <f>'C завтраками| Bed and breakfast'!#REF!</f>
        <v>#REF!</v>
      </c>
      <c r="AH21" s="2" t="e">
        <f>'C завтраками| Bed and breakfast'!#REF!</f>
        <v>#REF!</v>
      </c>
      <c r="AI21" s="2" t="e">
        <f>'C завтраками| Bed and breakfast'!#REF!</f>
        <v>#REF!</v>
      </c>
      <c r="AJ21" s="2" t="e">
        <f>'C завтраками| Bed and breakfast'!#REF!</f>
        <v>#REF!</v>
      </c>
      <c r="AK21" s="2" t="e">
        <f>'C завтраками| Bed and breakfast'!#REF!</f>
        <v>#REF!</v>
      </c>
      <c r="AL21" s="2" t="e">
        <f>'C завтраками| Bed and breakfast'!#REF!</f>
        <v>#REF!</v>
      </c>
      <c r="AM21" s="2" t="e">
        <f>'C завтраками| Bed and breakfast'!#REF!</f>
        <v>#REF!</v>
      </c>
      <c r="AN21" s="2" t="e">
        <f>'C завтраками| Bed and breakfast'!#REF!</f>
        <v>#REF!</v>
      </c>
      <c r="AO21" s="2" t="e">
        <f>'C завтраками| Bed and breakfast'!#REF!</f>
        <v>#REF!</v>
      </c>
      <c r="AP21" s="2" t="e">
        <f>'C завтраками| Bed and breakfast'!#REF!</f>
        <v>#REF!</v>
      </c>
    </row>
    <row r="22" spans="1:42" ht="10.7"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1:42" ht="30" customHeight="1" x14ac:dyDescent="0.2">
      <c r="A23" s="95" t="s">
        <v>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1:42" s="28" customFormat="1" ht="25.5" customHeight="1" x14ac:dyDescent="0.2">
      <c r="A24" s="27" t="s">
        <v>0</v>
      </c>
      <c r="B24" s="47" t="e">
        <f t="shared" ref="B24:AG24" si="0">B5</f>
        <v>#REF!</v>
      </c>
      <c r="C24" s="47" t="e">
        <f t="shared" si="0"/>
        <v>#REF!</v>
      </c>
      <c r="D24" s="47" t="e">
        <f t="shared" si="0"/>
        <v>#REF!</v>
      </c>
      <c r="E24" s="47" t="e">
        <f t="shared" si="0"/>
        <v>#REF!</v>
      </c>
      <c r="F24" s="47" t="e">
        <f t="shared" si="0"/>
        <v>#REF!</v>
      </c>
      <c r="G24" s="47" t="e">
        <f t="shared" si="0"/>
        <v>#REF!</v>
      </c>
      <c r="H24" s="47" t="e">
        <f t="shared" si="0"/>
        <v>#REF!</v>
      </c>
      <c r="I24" s="47" t="e">
        <f t="shared" si="0"/>
        <v>#REF!</v>
      </c>
      <c r="J24" s="47" t="e">
        <f t="shared" si="0"/>
        <v>#REF!</v>
      </c>
      <c r="K24" s="47" t="e">
        <f t="shared" si="0"/>
        <v>#REF!</v>
      </c>
      <c r="L24" s="47" t="e">
        <f t="shared" ref="L24" si="1">L5</f>
        <v>#REF!</v>
      </c>
      <c r="M24" s="47" t="e">
        <f t="shared" si="0"/>
        <v>#REF!</v>
      </c>
      <c r="N24" s="47" t="e">
        <f t="shared" si="0"/>
        <v>#REF!</v>
      </c>
      <c r="O24" s="47" t="e">
        <f t="shared" ref="O24" si="2">O5</f>
        <v>#REF!</v>
      </c>
      <c r="P24" s="47" t="e">
        <f t="shared" si="0"/>
        <v>#REF!</v>
      </c>
      <c r="Q24" s="47" t="e">
        <f t="shared" si="0"/>
        <v>#REF!</v>
      </c>
      <c r="R24" s="47" t="e">
        <f t="shared" si="0"/>
        <v>#REF!</v>
      </c>
      <c r="S24" s="47" t="e">
        <f t="shared" ref="S24:T24" si="3">S5</f>
        <v>#REF!</v>
      </c>
      <c r="T24" s="47" t="e">
        <f t="shared" si="3"/>
        <v>#REF!</v>
      </c>
      <c r="U24" s="47" t="e">
        <f t="shared" si="0"/>
        <v>#REF!</v>
      </c>
      <c r="V24" s="47" t="e">
        <f t="shared" ref="V24" si="4">V5</f>
        <v>#REF!</v>
      </c>
      <c r="W24" s="47" t="e">
        <f t="shared" si="0"/>
        <v>#REF!</v>
      </c>
      <c r="X24" s="47" t="e">
        <f t="shared" si="0"/>
        <v>#REF!</v>
      </c>
      <c r="Y24" s="47" t="e">
        <f t="shared" si="0"/>
        <v>#REF!</v>
      </c>
      <c r="Z24" s="47" t="e">
        <f t="shared" si="0"/>
        <v>#REF!</v>
      </c>
      <c r="AA24" s="47" t="e">
        <f t="shared" si="0"/>
        <v>#REF!</v>
      </c>
      <c r="AB24" s="47" t="e">
        <f t="shared" si="0"/>
        <v>#REF!</v>
      </c>
      <c r="AC24" s="47" t="e">
        <f t="shared" si="0"/>
        <v>#REF!</v>
      </c>
      <c r="AD24" s="47" t="e">
        <f t="shared" si="0"/>
        <v>#REF!</v>
      </c>
      <c r="AE24" s="47" t="e">
        <f t="shared" si="0"/>
        <v>#REF!</v>
      </c>
      <c r="AF24" s="47" t="e">
        <f t="shared" si="0"/>
        <v>#REF!</v>
      </c>
      <c r="AG24" s="47" t="e">
        <f t="shared" si="0"/>
        <v>#REF!</v>
      </c>
      <c r="AH24" s="47" t="e">
        <f t="shared" ref="AH24:AM24" si="5">AH5</f>
        <v>#REF!</v>
      </c>
      <c r="AI24" s="47" t="e">
        <f t="shared" si="5"/>
        <v>#REF!</v>
      </c>
      <c r="AJ24" s="47" t="e">
        <f t="shared" si="5"/>
        <v>#REF!</v>
      </c>
      <c r="AK24" s="47" t="e">
        <f t="shared" si="5"/>
        <v>#REF!</v>
      </c>
      <c r="AL24" s="47" t="e">
        <f t="shared" si="5"/>
        <v>#REF!</v>
      </c>
      <c r="AM24" s="47" t="e">
        <f t="shared" si="5"/>
        <v>#REF!</v>
      </c>
      <c r="AN24" s="47" t="e">
        <f t="shared" ref="AN24:AP24" si="6">AN5</f>
        <v>#REF!</v>
      </c>
      <c r="AO24" s="47" t="e">
        <f t="shared" si="6"/>
        <v>#REF!</v>
      </c>
      <c r="AP24" s="47" t="e">
        <f t="shared" si="6"/>
        <v>#REF!</v>
      </c>
    </row>
    <row r="25" spans="1:42" s="28" customFormat="1" ht="25.5" customHeight="1" x14ac:dyDescent="0.2">
      <c r="A25" s="34"/>
      <c r="B25" s="47" t="e">
        <f t="shared" ref="B25:AG25" si="7">B6</f>
        <v>#REF!</v>
      </c>
      <c r="C25" s="47" t="e">
        <f t="shared" si="7"/>
        <v>#REF!</v>
      </c>
      <c r="D25" s="47" t="e">
        <f t="shared" si="7"/>
        <v>#REF!</v>
      </c>
      <c r="E25" s="47" t="e">
        <f t="shared" si="7"/>
        <v>#REF!</v>
      </c>
      <c r="F25" s="47" t="e">
        <f t="shared" si="7"/>
        <v>#REF!</v>
      </c>
      <c r="G25" s="47" t="e">
        <f t="shared" si="7"/>
        <v>#REF!</v>
      </c>
      <c r="H25" s="47" t="e">
        <f t="shared" si="7"/>
        <v>#REF!</v>
      </c>
      <c r="I25" s="47" t="e">
        <f t="shared" si="7"/>
        <v>#REF!</v>
      </c>
      <c r="J25" s="47" t="e">
        <f t="shared" si="7"/>
        <v>#REF!</v>
      </c>
      <c r="K25" s="47" t="e">
        <f t="shared" si="7"/>
        <v>#REF!</v>
      </c>
      <c r="L25" s="47" t="e">
        <f t="shared" ref="L25" si="8">L6</f>
        <v>#REF!</v>
      </c>
      <c r="M25" s="47" t="e">
        <f t="shared" si="7"/>
        <v>#REF!</v>
      </c>
      <c r="N25" s="47" t="e">
        <f t="shared" si="7"/>
        <v>#REF!</v>
      </c>
      <c r="O25" s="47" t="e">
        <f t="shared" ref="O25" si="9">O6</f>
        <v>#REF!</v>
      </c>
      <c r="P25" s="47" t="e">
        <f t="shared" si="7"/>
        <v>#REF!</v>
      </c>
      <c r="Q25" s="47" t="e">
        <f t="shared" si="7"/>
        <v>#REF!</v>
      </c>
      <c r="R25" s="47" t="e">
        <f t="shared" si="7"/>
        <v>#REF!</v>
      </c>
      <c r="S25" s="47" t="e">
        <f t="shared" ref="S25:T25" si="10">S6</f>
        <v>#REF!</v>
      </c>
      <c r="T25" s="47" t="e">
        <f t="shared" si="10"/>
        <v>#REF!</v>
      </c>
      <c r="U25" s="47" t="e">
        <f t="shared" si="7"/>
        <v>#REF!</v>
      </c>
      <c r="V25" s="47" t="e">
        <f t="shared" ref="V25" si="11">V6</f>
        <v>#REF!</v>
      </c>
      <c r="W25" s="47" t="e">
        <f t="shared" si="7"/>
        <v>#REF!</v>
      </c>
      <c r="X25" s="47" t="e">
        <f t="shared" si="7"/>
        <v>#REF!</v>
      </c>
      <c r="Y25" s="47" t="e">
        <f t="shared" si="7"/>
        <v>#REF!</v>
      </c>
      <c r="Z25" s="47" t="e">
        <f t="shared" si="7"/>
        <v>#REF!</v>
      </c>
      <c r="AA25" s="47" t="e">
        <f t="shared" si="7"/>
        <v>#REF!</v>
      </c>
      <c r="AB25" s="47" t="e">
        <f t="shared" si="7"/>
        <v>#REF!</v>
      </c>
      <c r="AC25" s="47" t="e">
        <f t="shared" si="7"/>
        <v>#REF!</v>
      </c>
      <c r="AD25" s="47" t="e">
        <f t="shared" si="7"/>
        <v>#REF!</v>
      </c>
      <c r="AE25" s="47" t="e">
        <f t="shared" si="7"/>
        <v>#REF!</v>
      </c>
      <c r="AF25" s="47" t="e">
        <f t="shared" si="7"/>
        <v>#REF!</v>
      </c>
      <c r="AG25" s="47" t="e">
        <f t="shared" si="7"/>
        <v>#REF!</v>
      </c>
      <c r="AH25" s="47" t="e">
        <f t="shared" ref="AH25:AM25" si="12">AH6</f>
        <v>#REF!</v>
      </c>
      <c r="AI25" s="47" t="e">
        <f t="shared" si="12"/>
        <v>#REF!</v>
      </c>
      <c r="AJ25" s="47" t="e">
        <f t="shared" si="12"/>
        <v>#REF!</v>
      </c>
      <c r="AK25" s="47" t="e">
        <f t="shared" si="12"/>
        <v>#REF!</v>
      </c>
      <c r="AL25" s="47" t="e">
        <f t="shared" si="12"/>
        <v>#REF!</v>
      </c>
      <c r="AM25" s="47" t="e">
        <f t="shared" si="12"/>
        <v>#REF!</v>
      </c>
      <c r="AN25" s="47" t="e">
        <f t="shared" ref="AN25:AP25" si="13">AN6</f>
        <v>#REF!</v>
      </c>
      <c r="AO25" s="47" t="e">
        <f t="shared" si="13"/>
        <v>#REF!</v>
      </c>
      <c r="AP25" s="47" t="e">
        <f t="shared" si="13"/>
        <v>#REF!</v>
      </c>
    </row>
    <row r="26" spans="1:42" s="13" customFormat="1" ht="10.7" customHeight="1" x14ac:dyDescent="0.2">
      <c r="A26" s="11" t="s">
        <v>11</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row>
    <row r="27" spans="1:42" ht="10.7" customHeight="1" x14ac:dyDescent="0.2">
      <c r="A27" s="3">
        <v>1</v>
      </c>
      <c r="B27" s="2" t="e">
        <f t="shared" ref="B27:AG27" si="14">ROUND(B8*0.8,)</f>
        <v>#REF!</v>
      </c>
      <c r="C27" s="2" t="e">
        <f t="shared" si="14"/>
        <v>#REF!</v>
      </c>
      <c r="D27" s="2" t="e">
        <f t="shared" si="14"/>
        <v>#REF!</v>
      </c>
      <c r="E27" s="2" t="e">
        <f t="shared" si="14"/>
        <v>#REF!</v>
      </c>
      <c r="F27" s="2" t="e">
        <f t="shared" si="14"/>
        <v>#REF!</v>
      </c>
      <c r="G27" s="2" t="e">
        <f t="shared" si="14"/>
        <v>#REF!</v>
      </c>
      <c r="H27" s="2" t="e">
        <f t="shared" si="14"/>
        <v>#REF!</v>
      </c>
      <c r="I27" s="2" t="e">
        <f t="shared" si="14"/>
        <v>#REF!</v>
      </c>
      <c r="J27" s="2" t="e">
        <f t="shared" si="14"/>
        <v>#REF!</v>
      </c>
      <c r="K27" s="2" t="e">
        <f t="shared" si="14"/>
        <v>#REF!</v>
      </c>
      <c r="L27" s="2" t="e">
        <f t="shared" ref="L27" si="15">ROUND(L8*0.8,)</f>
        <v>#REF!</v>
      </c>
      <c r="M27" s="2" t="e">
        <f t="shared" si="14"/>
        <v>#REF!</v>
      </c>
      <c r="N27" s="2" t="e">
        <f t="shared" si="14"/>
        <v>#REF!</v>
      </c>
      <c r="O27" s="2" t="e">
        <f t="shared" ref="O27" si="16">ROUND(O8*0.8,)</f>
        <v>#REF!</v>
      </c>
      <c r="P27" s="2" t="e">
        <f t="shared" si="14"/>
        <v>#REF!</v>
      </c>
      <c r="Q27" s="2" t="e">
        <f t="shared" si="14"/>
        <v>#REF!</v>
      </c>
      <c r="R27" s="2" t="e">
        <f t="shared" si="14"/>
        <v>#REF!</v>
      </c>
      <c r="S27" s="2" t="e">
        <f t="shared" ref="S27:T27" si="17">ROUND(S8*0.8,)</f>
        <v>#REF!</v>
      </c>
      <c r="T27" s="2" t="e">
        <f t="shared" si="17"/>
        <v>#REF!</v>
      </c>
      <c r="U27" s="2" t="e">
        <f t="shared" si="14"/>
        <v>#REF!</v>
      </c>
      <c r="V27" s="2" t="e">
        <f t="shared" ref="V27" si="18">ROUND(V8*0.8,)</f>
        <v>#REF!</v>
      </c>
      <c r="W27" s="2" t="e">
        <f t="shared" si="14"/>
        <v>#REF!</v>
      </c>
      <c r="X27" s="2" t="e">
        <f t="shared" si="14"/>
        <v>#REF!</v>
      </c>
      <c r="Y27" s="2" t="e">
        <f t="shared" si="14"/>
        <v>#REF!</v>
      </c>
      <c r="Z27" s="2" t="e">
        <f t="shared" si="14"/>
        <v>#REF!</v>
      </c>
      <c r="AA27" s="2" t="e">
        <f t="shared" si="14"/>
        <v>#REF!</v>
      </c>
      <c r="AB27" s="2" t="e">
        <f t="shared" si="14"/>
        <v>#REF!</v>
      </c>
      <c r="AC27" s="2" t="e">
        <f t="shared" si="14"/>
        <v>#REF!</v>
      </c>
      <c r="AD27" s="2" t="e">
        <f t="shared" si="14"/>
        <v>#REF!</v>
      </c>
      <c r="AE27" s="2" t="e">
        <f t="shared" si="14"/>
        <v>#REF!</v>
      </c>
      <c r="AF27" s="2" t="e">
        <f t="shared" si="14"/>
        <v>#REF!</v>
      </c>
      <c r="AG27" s="2" t="e">
        <f t="shared" si="14"/>
        <v>#REF!</v>
      </c>
      <c r="AH27" s="2" t="e">
        <f t="shared" ref="AH27:AM27" si="19">ROUND(AH8*0.8,)</f>
        <v>#REF!</v>
      </c>
      <c r="AI27" s="2" t="e">
        <f t="shared" si="19"/>
        <v>#REF!</v>
      </c>
      <c r="AJ27" s="2" t="e">
        <f t="shared" si="19"/>
        <v>#REF!</v>
      </c>
      <c r="AK27" s="2" t="e">
        <f t="shared" si="19"/>
        <v>#REF!</v>
      </c>
      <c r="AL27" s="2" t="e">
        <f t="shared" si="19"/>
        <v>#REF!</v>
      </c>
      <c r="AM27" s="2" t="e">
        <f t="shared" si="19"/>
        <v>#REF!</v>
      </c>
      <c r="AN27" s="2" t="e">
        <f t="shared" ref="AN27:AP27" si="20">ROUND(AN8*0.8,)</f>
        <v>#REF!</v>
      </c>
      <c r="AO27" s="2" t="e">
        <f t="shared" si="20"/>
        <v>#REF!</v>
      </c>
      <c r="AP27" s="2" t="e">
        <f t="shared" si="20"/>
        <v>#REF!</v>
      </c>
    </row>
    <row r="28" spans="1:42" ht="10.7" customHeight="1" x14ac:dyDescent="0.2">
      <c r="A28" s="3">
        <v>2</v>
      </c>
      <c r="B28" s="2" t="e">
        <f t="shared" ref="B28:AG28" si="21">ROUND(B9*0.8,)</f>
        <v>#REF!</v>
      </c>
      <c r="C28" s="2" t="e">
        <f t="shared" si="21"/>
        <v>#REF!</v>
      </c>
      <c r="D28" s="2" t="e">
        <f t="shared" si="21"/>
        <v>#REF!</v>
      </c>
      <c r="E28" s="2" t="e">
        <f t="shared" si="21"/>
        <v>#REF!</v>
      </c>
      <c r="F28" s="2" t="e">
        <f t="shared" si="21"/>
        <v>#REF!</v>
      </c>
      <c r="G28" s="2" t="e">
        <f t="shared" si="21"/>
        <v>#REF!</v>
      </c>
      <c r="H28" s="2" t="e">
        <f t="shared" si="21"/>
        <v>#REF!</v>
      </c>
      <c r="I28" s="2" t="e">
        <f t="shared" si="21"/>
        <v>#REF!</v>
      </c>
      <c r="J28" s="2" t="e">
        <f t="shared" si="21"/>
        <v>#REF!</v>
      </c>
      <c r="K28" s="2" t="e">
        <f t="shared" si="21"/>
        <v>#REF!</v>
      </c>
      <c r="L28" s="2" t="e">
        <f t="shared" ref="L28" si="22">ROUND(L9*0.8,)</f>
        <v>#REF!</v>
      </c>
      <c r="M28" s="2" t="e">
        <f t="shared" si="21"/>
        <v>#REF!</v>
      </c>
      <c r="N28" s="2" t="e">
        <f t="shared" si="21"/>
        <v>#REF!</v>
      </c>
      <c r="O28" s="2" t="e">
        <f t="shared" ref="O28" si="23">ROUND(O9*0.8,)</f>
        <v>#REF!</v>
      </c>
      <c r="P28" s="2" t="e">
        <f t="shared" si="21"/>
        <v>#REF!</v>
      </c>
      <c r="Q28" s="2" t="e">
        <f t="shared" si="21"/>
        <v>#REF!</v>
      </c>
      <c r="R28" s="2" t="e">
        <f t="shared" si="21"/>
        <v>#REF!</v>
      </c>
      <c r="S28" s="2" t="e">
        <f t="shared" ref="S28:T28" si="24">ROUND(S9*0.8,)</f>
        <v>#REF!</v>
      </c>
      <c r="T28" s="2" t="e">
        <f t="shared" si="24"/>
        <v>#REF!</v>
      </c>
      <c r="U28" s="2" t="e">
        <f t="shared" si="21"/>
        <v>#REF!</v>
      </c>
      <c r="V28" s="2" t="e">
        <f t="shared" ref="V28" si="25">ROUND(V9*0.8,)</f>
        <v>#REF!</v>
      </c>
      <c r="W28" s="2" t="e">
        <f t="shared" si="21"/>
        <v>#REF!</v>
      </c>
      <c r="X28" s="2" t="e">
        <f t="shared" si="21"/>
        <v>#REF!</v>
      </c>
      <c r="Y28" s="2" t="e">
        <f t="shared" si="21"/>
        <v>#REF!</v>
      </c>
      <c r="Z28" s="2" t="e">
        <f t="shared" si="21"/>
        <v>#REF!</v>
      </c>
      <c r="AA28" s="2" t="e">
        <f t="shared" si="21"/>
        <v>#REF!</v>
      </c>
      <c r="AB28" s="2" t="e">
        <f t="shared" si="21"/>
        <v>#REF!</v>
      </c>
      <c r="AC28" s="2" t="e">
        <f t="shared" si="21"/>
        <v>#REF!</v>
      </c>
      <c r="AD28" s="2" t="e">
        <f t="shared" si="21"/>
        <v>#REF!</v>
      </c>
      <c r="AE28" s="2" t="e">
        <f t="shared" si="21"/>
        <v>#REF!</v>
      </c>
      <c r="AF28" s="2" t="e">
        <f t="shared" si="21"/>
        <v>#REF!</v>
      </c>
      <c r="AG28" s="2" t="e">
        <f t="shared" si="21"/>
        <v>#REF!</v>
      </c>
      <c r="AH28" s="2" t="e">
        <f t="shared" ref="AH28:AM28" si="26">ROUND(AH9*0.8,)</f>
        <v>#REF!</v>
      </c>
      <c r="AI28" s="2" t="e">
        <f t="shared" si="26"/>
        <v>#REF!</v>
      </c>
      <c r="AJ28" s="2" t="e">
        <f t="shared" si="26"/>
        <v>#REF!</v>
      </c>
      <c r="AK28" s="2" t="e">
        <f t="shared" si="26"/>
        <v>#REF!</v>
      </c>
      <c r="AL28" s="2" t="e">
        <f t="shared" si="26"/>
        <v>#REF!</v>
      </c>
      <c r="AM28" s="2" t="e">
        <f t="shared" si="26"/>
        <v>#REF!</v>
      </c>
      <c r="AN28" s="2" t="e">
        <f t="shared" ref="AN28:AP28" si="27">ROUND(AN9*0.8,)</f>
        <v>#REF!</v>
      </c>
      <c r="AO28" s="2" t="e">
        <f t="shared" si="27"/>
        <v>#REF!</v>
      </c>
      <c r="AP28" s="2" t="e">
        <f t="shared" si="27"/>
        <v>#REF!</v>
      </c>
    </row>
    <row r="29" spans="1:42" ht="10.7" customHeight="1" x14ac:dyDescent="0.2">
      <c r="A29" s="120" t="s">
        <v>107</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10.7" customHeight="1" x14ac:dyDescent="0.2">
      <c r="A30" s="3">
        <v>1</v>
      </c>
      <c r="B30" s="2" t="e">
        <f t="shared" ref="B30:AG31" si="28">ROUND(B11*0.8,)</f>
        <v>#REF!</v>
      </c>
      <c r="C30" s="2" t="e">
        <f t="shared" si="28"/>
        <v>#REF!</v>
      </c>
      <c r="D30" s="2" t="e">
        <f t="shared" si="28"/>
        <v>#REF!</v>
      </c>
      <c r="E30" s="2" t="e">
        <f t="shared" si="28"/>
        <v>#REF!</v>
      </c>
      <c r="F30" s="2" t="e">
        <f t="shared" si="28"/>
        <v>#REF!</v>
      </c>
      <c r="G30" s="2" t="e">
        <f t="shared" si="28"/>
        <v>#REF!</v>
      </c>
      <c r="H30" s="2" t="e">
        <f t="shared" si="28"/>
        <v>#REF!</v>
      </c>
      <c r="I30" s="2" t="e">
        <f t="shared" si="28"/>
        <v>#REF!</v>
      </c>
      <c r="J30" s="2" t="e">
        <f t="shared" si="28"/>
        <v>#REF!</v>
      </c>
      <c r="K30" s="2" t="e">
        <f t="shared" si="28"/>
        <v>#REF!</v>
      </c>
      <c r="L30" s="2" t="e">
        <f t="shared" ref="L30" si="29">ROUND(L11*0.8,)</f>
        <v>#REF!</v>
      </c>
      <c r="M30" s="2" t="e">
        <f t="shared" si="28"/>
        <v>#REF!</v>
      </c>
      <c r="N30" s="2" t="e">
        <f t="shared" si="28"/>
        <v>#REF!</v>
      </c>
      <c r="O30" s="2" t="e">
        <f t="shared" ref="O30" si="30">ROUND(O11*0.8,)</f>
        <v>#REF!</v>
      </c>
      <c r="P30" s="2" t="e">
        <f t="shared" si="28"/>
        <v>#REF!</v>
      </c>
      <c r="Q30" s="2" t="e">
        <f t="shared" si="28"/>
        <v>#REF!</v>
      </c>
      <c r="R30" s="2" t="e">
        <f t="shared" si="28"/>
        <v>#REF!</v>
      </c>
      <c r="S30" s="2" t="e">
        <f t="shared" ref="S30:T30" si="31">ROUND(S11*0.8,)</f>
        <v>#REF!</v>
      </c>
      <c r="T30" s="2" t="e">
        <f t="shared" si="31"/>
        <v>#REF!</v>
      </c>
      <c r="U30" s="2" t="e">
        <f t="shared" si="28"/>
        <v>#REF!</v>
      </c>
      <c r="V30" s="2" t="e">
        <f t="shared" ref="V30" si="32">ROUND(V11*0.8,)</f>
        <v>#REF!</v>
      </c>
      <c r="W30" s="2" t="e">
        <f t="shared" si="28"/>
        <v>#REF!</v>
      </c>
      <c r="X30" s="2" t="e">
        <f t="shared" si="28"/>
        <v>#REF!</v>
      </c>
      <c r="Y30" s="2" t="e">
        <f t="shared" si="28"/>
        <v>#REF!</v>
      </c>
      <c r="Z30" s="2" t="e">
        <f t="shared" si="28"/>
        <v>#REF!</v>
      </c>
      <c r="AA30" s="2" t="e">
        <f t="shared" si="28"/>
        <v>#REF!</v>
      </c>
      <c r="AB30" s="2" t="e">
        <f t="shared" si="28"/>
        <v>#REF!</v>
      </c>
      <c r="AC30" s="2" t="e">
        <f t="shared" si="28"/>
        <v>#REF!</v>
      </c>
      <c r="AD30" s="2" t="e">
        <f t="shared" si="28"/>
        <v>#REF!</v>
      </c>
      <c r="AE30" s="2" t="e">
        <f t="shared" si="28"/>
        <v>#REF!</v>
      </c>
      <c r="AF30" s="2" t="e">
        <f t="shared" si="28"/>
        <v>#REF!</v>
      </c>
      <c r="AG30" s="2" t="e">
        <f t="shared" si="28"/>
        <v>#REF!</v>
      </c>
      <c r="AH30" s="2" t="e">
        <f t="shared" ref="AH30:AM30" si="33">ROUND(AH11*0.8,)</f>
        <v>#REF!</v>
      </c>
      <c r="AI30" s="2" t="e">
        <f t="shared" si="33"/>
        <v>#REF!</v>
      </c>
      <c r="AJ30" s="2" t="e">
        <f t="shared" si="33"/>
        <v>#REF!</v>
      </c>
      <c r="AK30" s="2" t="e">
        <f t="shared" si="33"/>
        <v>#REF!</v>
      </c>
      <c r="AL30" s="2" t="e">
        <f t="shared" si="33"/>
        <v>#REF!</v>
      </c>
      <c r="AM30" s="2" t="e">
        <f t="shared" si="33"/>
        <v>#REF!</v>
      </c>
      <c r="AN30" s="2" t="e">
        <f t="shared" ref="AN30:AP30" si="34">ROUND(AN11*0.8,)</f>
        <v>#REF!</v>
      </c>
      <c r="AO30" s="2" t="e">
        <f t="shared" si="34"/>
        <v>#REF!</v>
      </c>
      <c r="AP30" s="2" t="e">
        <f t="shared" si="34"/>
        <v>#REF!</v>
      </c>
    </row>
    <row r="31" spans="1:42" ht="10.7" customHeight="1" x14ac:dyDescent="0.2">
      <c r="A31" s="3">
        <v>2</v>
      </c>
      <c r="B31" s="2" t="e">
        <f t="shared" ref="B31:AF31" si="35">ROUND(B12*0.8,)</f>
        <v>#REF!</v>
      </c>
      <c r="C31" s="2" t="e">
        <f t="shared" si="35"/>
        <v>#REF!</v>
      </c>
      <c r="D31" s="2" t="e">
        <f t="shared" si="35"/>
        <v>#REF!</v>
      </c>
      <c r="E31" s="2" t="e">
        <f t="shared" si="35"/>
        <v>#REF!</v>
      </c>
      <c r="F31" s="2" t="e">
        <f t="shared" si="35"/>
        <v>#REF!</v>
      </c>
      <c r="G31" s="2" t="e">
        <f t="shared" si="35"/>
        <v>#REF!</v>
      </c>
      <c r="H31" s="2" t="e">
        <f t="shared" si="35"/>
        <v>#REF!</v>
      </c>
      <c r="I31" s="2" t="e">
        <f t="shared" si="35"/>
        <v>#REF!</v>
      </c>
      <c r="J31" s="2" t="e">
        <f t="shared" si="35"/>
        <v>#REF!</v>
      </c>
      <c r="K31" s="2" t="e">
        <f t="shared" si="35"/>
        <v>#REF!</v>
      </c>
      <c r="L31" s="2" t="e">
        <f t="shared" ref="L31" si="36">ROUND(L12*0.8,)</f>
        <v>#REF!</v>
      </c>
      <c r="M31" s="2" t="e">
        <f t="shared" si="35"/>
        <v>#REF!</v>
      </c>
      <c r="N31" s="2" t="e">
        <f t="shared" si="35"/>
        <v>#REF!</v>
      </c>
      <c r="O31" s="2" t="e">
        <f t="shared" ref="O31" si="37">ROUND(O12*0.8,)</f>
        <v>#REF!</v>
      </c>
      <c r="P31" s="2" t="e">
        <f t="shared" si="35"/>
        <v>#REF!</v>
      </c>
      <c r="Q31" s="2" t="e">
        <f t="shared" si="35"/>
        <v>#REF!</v>
      </c>
      <c r="R31" s="2" t="e">
        <f t="shared" si="35"/>
        <v>#REF!</v>
      </c>
      <c r="S31" s="2" t="e">
        <f t="shared" ref="S31:T31" si="38">ROUND(S12*0.8,)</f>
        <v>#REF!</v>
      </c>
      <c r="T31" s="2" t="e">
        <f t="shared" si="38"/>
        <v>#REF!</v>
      </c>
      <c r="U31" s="2" t="e">
        <f t="shared" si="35"/>
        <v>#REF!</v>
      </c>
      <c r="V31" s="2" t="e">
        <f t="shared" ref="V31" si="39">ROUND(V12*0.8,)</f>
        <v>#REF!</v>
      </c>
      <c r="W31" s="2" t="e">
        <f t="shared" si="35"/>
        <v>#REF!</v>
      </c>
      <c r="X31" s="2" t="e">
        <f t="shared" si="35"/>
        <v>#REF!</v>
      </c>
      <c r="Y31" s="2" t="e">
        <f t="shared" si="35"/>
        <v>#REF!</v>
      </c>
      <c r="Z31" s="2" t="e">
        <f t="shared" si="35"/>
        <v>#REF!</v>
      </c>
      <c r="AA31" s="2" t="e">
        <f t="shared" si="35"/>
        <v>#REF!</v>
      </c>
      <c r="AB31" s="2" t="e">
        <f t="shared" si="35"/>
        <v>#REF!</v>
      </c>
      <c r="AC31" s="2" t="e">
        <f t="shared" si="35"/>
        <v>#REF!</v>
      </c>
      <c r="AD31" s="2" t="e">
        <f t="shared" si="35"/>
        <v>#REF!</v>
      </c>
      <c r="AE31" s="2" t="e">
        <f t="shared" si="35"/>
        <v>#REF!</v>
      </c>
      <c r="AF31" s="2" t="e">
        <f t="shared" si="35"/>
        <v>#REF!</v>
      </c>
      <c r="AG31" s="2" t="e">
        <f t="shared" si="28"/>
        <v>#REF!</v>
      </c>
      <c r="AH31" s="2" t="e">
        <f t="shared" ref="AH31:AM31" si="40">ROUND(AH12*0.8,)</f>
        <v>#REF!</v>
      </c>
      <c r="AI31" s="2" t="e">
        <f t="shared" si="40"/>
        <v>#REF!</v>
      </c>
      <c r="AJ31" s="2" t="e">
        <f t="shared" si="40"/>
        <v>#REF!</v>
      </c>
      <c r="AK31" s="2" t="e">
        <f t="shared" si="40"/>
        <v>#REF!</v>
      </c>
      <c r="AL31" s="2" t="e">
        <f t="shared" si="40"/>
        <v>#REF!</v>
      </c>
      <c r="AM31" s="2" t="e">
        <f t="shared" si="40"/>
        <v>#REF!</v>
      </c>
      <c r="AN31" s="2" t="e">
        <f t="shared" ref="AN31:AP31" si="41">ROUND(AN12*0.8,)</f>
        <v>#REF!</v>
      </c>
      <c r="AO31" s="2" t="e">
        <f t="shared" si="41"/>
        <v>#REF!</v>
      </c>
      <c r="AP31" s="2" t="e">
        <f t="shared" si="41"/>
        <v>#REF!</v>
      </c>
    </row>
    <row r="32" spans="1:42" ht="10.7" customHeight="1" x14ac:dyDescent="0.2">
      <c r="A32" s="5" t="s">
        <v>86</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0.7" customHeight="1" x14ac:dyDescent="0.2">
      <c r="A33" s="3">
        <v>1</v>
      </c>
      <c r="B33" s="2" t="e">
        <f t="shared" ref="B33:AG33" si="42">ROUND(B14*0.8,)</f>
        <v>#REF!</v>
      </c>
      <c r="C33" s="2" t="e">
        <f t="shared" si="42"/>
        <v>#REF!</v>
      </c>
      <c r="D33" s="2" t="e">
        <f t="shared" si="42"/>
        <v>#REF!</v>
      </c>
      <c r="E33" s="2" t="e">
        <f t="shared" si="42"/>
        <v>#REF!</v>
      </c>
      <c r="F33" s="2" t="e">
        <f t="shared" si="42"/>
        <v>#REF!</v>
      </c>
      <c r="G33" s="2" t="e">
        <f t="shared" si="42"/>
        <v>#REF!</v>
      </c>
      <c r="H33" s="2" t="e">
        <f t="shared" si="42"/>
        <v>#REF!</v>
      </c>
      <c r="I33" s="2" t="e">
        <f t="shared" si="42"/>
        <v>#REF!</v>
      </c>
      <c r="J33" s="2" t="e">
        <f t="shared" si="42"/>
        <v>#REF!</v>
      </c>
      <c r="K33" s="2" t="e">
        <f t="shared" si="42"/>
        <v>#REF!</v>
      </c>
      <c r="L33" s="2" t="e">
        <f t="shared" ref="L33" si="43">ROUND(L14*0.8,)</f>
        <v>#REF!</v>
      </c>
      <c r="M33" s="2" t="e">
        <f t="shared" si="42"/>
        <v>#REF!</v>
      </c>
      <c r="N33" s="2" t="e">
        <f t="shared" si="42"/>
        <v>#REF!</v>
      </c>
      <c r="O33" s="2" t="e">
        <f t="shared" ref="O33" si="44">ROUND(O14*0.8,)</f>
        <v>#REF!</v>
      </c>
      <c r="P33" s="2" t="e">
        <f t="shared" si="42"/>
        <v>#REF!</v>
      </c>
      <c r="Q33" s="2" t="e">
        <f t="shared" si="42"/>
        <v>#REF!</v>
      </c>
      <c r="R33" s="2" t="e">
        <f t="shared" si="42"/>
        <v>#REF!</v>
      </c>
      <c r="S33" s="2" t="e">
        <f t="shared" ref="S33:T33" si="45">ROUND(S14*0.8,)</f>
        <v>#REF!</v>
      </c>
      <c r="T33" s="2" t="e">
        <f t="shared" si="45"/>
        <v>#REF!</v>
      </c>
      <c r="U33" s="2" t="e">
        <f t="shared" si="42"/>
        <v>#REF!</v>
      </c>
      <c r="V33" s="2" t="e">
        <f t="shared" ref="V33" si="46">ROUND(V14*0.8,)</f>
        <v>#REF!</v>
      </c>
      <c r="W33" s="2" t="e">
        <f t="shared" si="42"/>
        <v>#REF!</v>
      </c>
      <c r="X33" s="2" t="e">
        <f t="shared" si="42"/>
        <v>#REF!</v>
      </c>
      <c r="Y33" s="2" t="e">
        <f t="shared" si="42"/>
        <v>#REF!</v>
      </c>
      <c r="Z33" s="2" t="e">
        <f t="shared" si="42"/>
        <v>#REF!</v>
      </c>
      <c r="AA33" s="2" t="e">
        <f t="shared" si="42"/>
        <v>#REF!</v>
      </c>
      <c r="AB33" s="2" t="e">
        <f t="shared" si="42"/>
        <v>#REF!</v>
      </c>
      <c r="AC33" s="2" t="e">
        <f t="shared" si="42"/>
        <v>#REF!</v>
      </c>
      <c r="AD33" s="2" t="e">
        <f t="shared" si="42"/>
        <v>#REF!</v>
      </c>
      <c r="AE33" s="2" t="e">
        <f t="shared" si="42"/>
        <v>#REF!</v>
      </c>
      <c r="AF33" s="2" t="e">
        <f t="shared" si="42"/>
        <v>#REF!</v>
      </c>
      <c r="AG33" s="2" t="e">
        <f t="shared" si="42"/>
        <v>#REF!</v>
      </c>
      <c r="AH33" s="2" t="e">
        <f t="shared" ref="AH33:AM33" si="47">ROUND(AH14*0.8,)</f>
        <v>#REF!</v>
      </c>
      <c r="AI33" s="2" t="e">
        <f t="shared" si="47"/>
        <v>#REF!</v>
      </c>
      <c r="AJ33" s="2" t="e">
        <f t="shared" si="47"/>
        <v>#REF!</v>
      </c>
      <c r="AK33" s="2" t="e">
        <f t="shared" si="47"/>
        <v>#REF!</v>
      </c>
      <c r="AL33" s="2" t="e">
        <f t="shared" si="47"/>
        <v>#REF!</v>
      </c>
      <c r="AM33" s="2" t="e">
        <f t="shared" si="47"/>
        <v>#REF!</v>
      </c>
      <c r="AN33" s="2" t="e">
        <f t="shared" ref="AN33:AP33" si="48">ROUND(AN14*0.8,)</f>
        <v>#REF!</v>
      </c>
      <c r="AO33" s="2" t="e">
        <f t="shared" si="48"/>
        <v>#REF!</v>
      </c>
      <c r="AP33" s="2" t="e">
        <f t="shared" si="48"/>
        <v>#REF!</v>
      </c>
    </row>
    <row r="34" spans="1:42" ht="10.7" customHeight="1" x14ac:dyDescent="0.2">
      <c r="A34" s="3">
        <v>2</v>
      </c>
      <c r="B34" s="2" t="e">
        <f t="shared" ref="B34:AG34" si="49">ROUND(B15*0.8,)</f>
        <v>#REF!</v>
      </c>
      <c r="C34" s="2" t="e">
        <f t="shared" si="49"/>
        <v>#REF!</v>
      </c>
      <c r="D34" s="2" t="e">
        <f t="shared" si="49"/>
        <v>#REF!</v>
      </c>
      <c r="E34" s="2" t="e">
        <f t="shared" si="49"/>
        <v>#REF!</v>
      </c>
      <c r="F34" s="2" t="e">
        <f t="shared" si="49"/>
        <v>#REF!</v>
      </c>
      <c r="G34" s="2" t="e">
        <f t="shared" si="49"/>
        <v>#REF!</v>
      </c>
      <c r="H34" s="2" t="e">
        <f t="shared" si="49"/>
        <v>#REF!</v>
      </c>
      <c r="I34" s="2" t="e">
        <f t="shared" si="49"/>
        <v>#REF!</v>
      </c>
      <c r="J34" s="2" t="e">
        <f t="shared" si="49"/>
        <v>#REF!</v>
      </c>
      <c r="K34" s="2" t="e">
        <f t="shared" si="49"/>
        <v>#REF!</v>
      </c>
      <c r="L34" s="2" t="e">
        <f t="shared" ref="L34" si="50">ROUND(L15*0.8,)</f>
        <v>#REF!</v>
      </c>
      <c r="M34" s="2" t="e">
        <f t="shared" si="49"/>
        <v>#REF!</v>
      </c>
      <c r="N34" s="2" t="e">
        <f t="shared" si="49"/>
        <v>#REF!</v>
      </c>
      <c r="O34" s="2" t="e">
        <f t="shared" ref="O34" si="51">ROUND(O15*0.8,)</f>
        <v>#REF!</v>
      </c>
      <c r="P34" s="2" t="e">
        <f t="shared" si="49"/>
        <v>#REF!</v>
      </c>
      <c r="Q34" s="2" t="e">
        <f t="shared" si="49"/>
        <v>#REF!</v>
      </c>
      <c r="R34" s="2" t="e">
        <f t="shared" si="49"/>
        <v>#REF!</v>
      </c>
      <c r="S34" s="2" t="e">
        <f t="shared" ref="S34:T34" si="52">ROUND(S15*0.8,)</f>
        <v>#REF!</v>
      </c>
      <c r="T34" s="2" t="e">
        <f t="shared" si="52"/>
        <v>#REF!</v>
      </c>
      <c r="U34" s="2" t="e">
        <f t="shared" si="49"/>
        <v>#REF!</v>
      </c>
      <c r="V34" s="2" t="e">
        <f t="shared" ref="V34" si="53">ROUND(V15*0.8,)</f>
        <v>#REF!</v>
      </c>
      <c r="W34" s="2" t="e">
        <f t="shared" si="49"/>
        <v>#REF!</v>
      </c>
      <c r="X34" s="2" t="e">
        <f t="shared" si="49"/>
        <v>#REF!</v>
      </c>
      <c r="Y34" s="2" t="e">
        <f t="shared" si="49"/>
        <v>#REF!</v>
      </c>
      <c r="Z34" s="2" t="e">
        <f t="shared" si="49"/>
        <v>#REF!</v>
      </c>
      <c r="AA34" s="2" t="e">
        <f t="shared" si="49"/>
        <v>#REF!</v>
      </c>
      <c r="AB34" s="2" t="e">
        <f t="shared" si="49"/>
        <v>#REF!</v>
      </c>
      <c r="AC34" s="2" t="e">
        <f t="shared" si="49"/>
        <v>#REF!</v>
      </c>
      <c r="AD34" s="2" t="e">
        <f t="shared" si="49"/>
        <v>#REF!</v>
      </c>
      <c r="AE34" s="2" t="e">
        <f t="shared" si="49"/>
        <v>#REF!</v>
      </c>
      <c r="AF34" s="2" t="e">
        <f t="shared" si="49"/>
        <v>#REF!</v>
      </c>
      <c r="AG34" s="2" t="e">
        <f t="shared" si="49"/>
        <v>#REF!</v>
      </c>
      <c r="AH34" s="2" t="e">
        <f t="shared" ref="AH34:AM34" si="54">ROUND(AH15*0.8,)</f>
        <v>#REF!</v>
      </c>
      <c r="AI34" s="2" t="e">
        <f t="shared" si="54"/>
        <v>#REF!</v>
      </c>
      <c r="AJ34" s="2" t="e">
        <f t="shared" si="54"/>
        <v>#REF!</v>
      </c>
      <c r="AK34" s="2" t="e">
        <f t="shared" si="54"/>
        <v>#REF!</v>
      </c>
      <c r="AL34" s="2" t="e">
        <f t="shared" si="54"/>
        <v>#REF!</v>
      </c>
      <c r="AM34" s="2" t="e">
        <f t="shared" si="54"/>
        <v>#REF!</v>
      </c>
      <c r="AN34" s="2" t="e">
        <f t="shared" ref="AN34:AP34" si="55">ROUND(AN15*0.8,)</f>
        <v>#REF!</v>
      </c>
      <c r="AO34" s="2" t="e">
        <f t="shared" si="55"/>
        <v>#REF!</v>
      </c>
      <c r="AP34" s="2" t="e">
        <f t="shared" si="55"/>
        <v>#REF!</v>
      </c>
    </row>
    <row r="35" spans="1:42" ht="10.7" customHeight="1" x14ac:dyDescent="0.2">
      <c r="A35" s="4" t="s">
        <v>91</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10.7" customHeight="1" x14ac:dyDescent="0.2">
      <c r="A36" s="3">
        <v>1</v>
      </c>
      <c r="B36" s="2" t="e">
        <f t="shared" ref="B36:AG36" si="56">ROUND(B17*0.8,)</f>
        <v>#REF!</v>
      </c>
      <c r="C36" s="2" t="e">
        <f t="shared" si="56"/>
        <v>#REF!</v>
      </c>
      <c r="D36" s="2" t="e">
        <f t="shared" si="56"/>
        <v>#REF!</v>
      </c>
      <c r="E36" s="2" t="e">
        <f t="shared" si="56"/>
        <v>#REF!</v>
      </c>
      <c r="F36" s="2" t="e">
        <f t="shared" si="56"/>
        <v>#REF!</v>
      </c>
      <c r="G36" s="2" t="e">
        <f t="shared" si="56"/>
        <v>#REF!</v>
      </c>
      <c r="H36" s="2" t="e">
        <f t="shared" si="56"/>
        <v>#REF!</v>
      </c>
      <c r="I36" s="2" t="e">
        <f t="shared" si="56"/>
        <v>#REF!</v>
      </c>
      <c r="J36" s="2" t="e">
        <f t="shared" si="56"/>
        <v>#REF!</v>
      </c>
      <c r="K36" s="2" t="e">
        <f t="shared" si="56"/>
        <v>#REF!</v>
      </c>
      <c r="L36" s="2" t="e">
        <f t="shared" ref="L36" si="57">ROUND(L17*0.8,)</f>
        <v>#REF!</v>
      </c>
      <c r="M36" s="2" t="e">
        <f t="shared" si="56"/>
        <v>#REF!</v>
      </c>
      <c r="N36" s="2" t="e">
        <f t="shared" si="56"/>
        <v>#REF!</v>
      </c>
      <c r="O36" s="2" t="e">
        <f t="shared" ref="O36" si="58">ROUND(O17*0.8,)</f>
        <v>#REF!</v>
      </c>
      <c r="P36" s="2" t="e">
        <f t="shared" si="56"/>
        <v>#REF!</v>
      </c>
      <c r="Q36" s="2" t="e">
        <f t="shared" si="56"/>
        <v>#REF!</v>
      </c>
      <c r="R36" s="2" t="e">
        <f t="shared" si="56"/>
        <v>#REF!</v>
      </c>
      <c r="S36" s="2" t="e">
        <f t="shared" ref="S36:T36" si="59">ROUND(S17*0.8,)</f>
        <v>#REF!</v>
      </c>
      <c r="T36" s="2" t="e">
        <f t="shared" si="59"/>
        <v>#REF!</v>
      </c>
      <c r="U36" s="2" t="e">
        <f t="shared" si="56"/>
        <v>#REF!</v>
      </c>
      <c r="V36" s="2" t="e">
        <f t="shared" ref="V36" si="60">ROUND(V17*0.8,)</f>
        <v>#REF!</v>
      </c>
      <c r="W36" s="2" t="e">
        <f t="shared" si="56"/>
        <v>#REF!</v>
      </c>
      <c r="X36" s="2" t="e">
        <f t="shared" si="56"/>
        <v>#REF!</v>
      </c>
      <c r="Y36" s="2" t="e">
        <f t="shared" si="56"/>
        <v>#REF!</v>
      </c>
      <c r="Z36" s="2" t="e">
        <f t="shared" si="56"/>
        <v>#REF!</v>
      </c>
      <c r="AA36" s="2" t="e">
        <f t="shared" si="56"/>
        <v>#REF!</v>
      </c>
      <c r="AB36" s="2" t="e">
        <f t="shared" si="56"/>
        <v>#REF!</v>
      </c>
      <c r="AC36" s="2" t="e">
        <f t="shared" si="56"/>
        <v>#REF!</v>
      </c>
      <c r="AD36" s="2" t="e">
        <f t="shared" si="56"/>
        <v>#REF!</v>
      </c>
      <c r="AE36" s="2" t="e">
        <f t="shared" si="56"/>
        <v>#REF!</v>
      </c>
      <c r="AF36" s="2" t="e">
        <f t="shared" si="56"/>
        <v>#REF!</v>
      </c>
      <c r="AG36" s="2" t="e">
        <f t="shared" si="56"/>
        <v>#REF!</v>
      </c>
      <c r="AH36" s="2" t="e">
        <f t="shared" ref="AH36:AM36" si="61">ROUND(AH17*0.8,)</f>
        <v>#REF!</v>
      </c>
      <c r="AI36" s="2" t="e">
        <f t="shared" si="61"/>
        <v>#REF!</v>
      </c>
      <c r="AJ36" s="2" t="e">
        <f t="shared" si="61"/>
        <v>#REF!</v>
      </c>
      <c r="AK36" s="2" t="e">
        <f t="shared" si="61"/>
        <v>#REF!</v>
      </c>
      <c r="AL36" s="2" t="e">
        <f t="shared" si="61"/>
        <v>#REF!</v>
      </c>
      <c r="AM36" s="2" t="e">
        <f t="shared" si="61"/>
        <v>#REF!</v>
      </c>
      <c r="AN36" s="2" t="e">
        <f t="shared" ref="AN36:AP36" si="62">ROUND(AN17*0.8,)</f>
        <v>#REF!</v>
      </c>
      <c r="AO36" s="2" t="e">
        <f t="shared" si="62"/>
        <v>#REF!</v>
      </c>
      <c r="AP36" s="2" t="e">
        <f t="shared" si="62"/>
        <v>#REF!</v>
      </c>
    </row>
    <row r="37" spans="1:42" ht="10.7" customHeight="1" x14ac:dyDescent="0.2">
      <c r="A37" s="3">
        <v>2</v>
      </c>
      <c r="B37" s="2" t="e">
        <f t="shared" ref="B37:AG37" si="63">ROUND(B18*0.8,)</f>
        <v>#REF!</v>
      </c>
      <c r="C37" s="2" t="e">
        <f t="shared" si="63"/>
        <v>#REF!</v>
      </c>
      <c r="D37" s="2" t="e">
        <f t="shared" si="63"/>
        <v>#REF!</v>
      </c>
      <c r="E37" s="2" t="e">
        <f t="shared" si="63"/>
        <v>#REF!</v>
      </c>
      <c r="F37" s="2" t="e">
        <f t="shared" si="63"/>
        <v>#REF!</v>
      </c>
      <c r="G37" s="2" t="e">
        <f t="shared" si="63"/>
        <v>#REF!</v>
      </c>
      <c r="H37" s="2" t="e">
        <f t="shared" si="63"/>
        <v>#REF!</v>
      </c>
      <c r="I37" s="2" t="e">
        <f t="shared" si="63"/>
        <v>#REF!</v>
      </c>
      <c r="J37" s="2" t="e">
        <f t="shared" si="63"/>
        <v>#REF!</v>
      </c>
      <c r="K37" s="2" t="e">
        <f t="shared" si="63"/>
        <v>#REF!</v>
      </c>
      <c r="L37" s="2" t="e">
        <f t="shared" ref="L37" si="64">ROUND(L18*0.8,)</f>
        <v>#REF!</v>
      </c>
      <c r="M37" s="2" t="e">
        <f t="shared" si="63"/>
        <v>#REF!</v>
      </c>
      <c r="N37" s="2" t="e">
        <f t="shared" si="63"/>
        <v>#REF!</v>
      </c>
      <c r="O37" s="2" t="e">
        <f t="shared" ref="O37" si="65">ROUND(O18*0.8,)</f>
        <v>#REF!</v>
      </c>
      <c r="P37" s="2" t="e">
        <f t="shared" si="63"/>
        <v>#REF!</v>
      </c>
      <c r="Q37" s="2" t="e">
        <f t="shared" si="63"/>
        <v>#REF!</v>
      </c>
      <c r="R37" s="2" t="e">
        <f t="shared" si="63"/>
        <v>#REF!</v>
      </c>
      <c r="S37" s="2" t="e">
        <f t="shared" ref="S37:T37" si="66">ROUND(S18*0.8,)</f>
        <v>#REF!</v>
      </c>
      <c r="T37" s="2" t="e">
        <f t="shared" si="66"/>
        <v>#REF!</v>
      </c>
      <c r="U37" s="2" t="e">
        <f t="shared" si="63"/>
        <v>#REF!</v>
      </c>
      <c r="V37" s="2" t="e">
        <f t="shared" ref="V37" si="67">ROUND(V18*0.8,)</f>
        <v>#REF!</v>
      </c>
      <c r="W37" s="2" t="e">
        <f t="shared" si="63"/>
        <v>#REF!</v>
      </c>
      <c r="X37" s="2" t="e">
        <f t="shared" si="63"/>
        <v>#REF!</v>
      </c>
      <c r="Y37" s="2" t="e">
        <f t="shared" si="63"/>
        <v>#REF!</v>
      </c>
      <c r="Z37" s="2" t="e">
        <f t="shared" si="63"/>
        <v>#REF!</v>
      </c>
      <c r="AA37" s="2" t="e">
        <f t="shared" si="63"/>
        <v>#REF!</v>
      </c>
      <c r="AB37" s="2" t="e">
        <f t="shared" si="63"/>
        <v>#REF!</v>
      </c>
      <c r="AC37" s="2" t="e">
        <f t="shared" si="63"/>
        <v>#REF!</v>
      </c>
      <c r="AD37" s="2" t="e">
        <f t="shared" si="63"/>
        <v>#REF!</v>
      </c>
      <c r="AE37" s="2" t="e">
        <f t="shared" si="63"/>
        <v>#REF!</v>
      </c>
      <c r="AF37" s="2" t="e">
        <f t="shared" si="63"/>
        <v>#REF!</v>
      </c>
      <c r="AG37" s="2" t="e">
        <f t="shared" si="63"/>
        <v>#REF!</v>
      </c>
      <c r="AH37" s="2" t="e">
        <f t="shared" ref="AH37:AM37" si="68">ROUND(AH18*0.8,)</f>
        <v>#REF!</v>
      </c>
      <c r="AI37" s="2" t="e">
        <f t="shared" si="68"/>
        <v>#REF!</v>
      </c>
      <c r="AJ37" s="2" t="e">
        <f t="shared" si="68"/>
        <v>#REF!</v>
      </c>
      <c r="AK37" s="2" t="e">
        <f t="shared" si="68"/>
        <v>#REF!</v>
      </c>
      <c r="AL37" s="2" t="e">
        <f t="shared" si="68"/>
        <v>#REF!</v>
      </c>
      <c r="AM37" s="2" t="e">
        <f t="shared" si="68"/>
        <v>#REF!</v>
      </c>
      <c r="AN37" s="2" t="e">
        <f t="shared" ref="AN37:AP37" si="69">ROUND(AN18*0.8,)</f>
        <v>#REF!</v>
      </c>
      <c r="AO37" s="2" t="e">
        <f t="shared" si="69"/>
        <v>#REF!</v>
      </c>
      <c r="AP37" s="2" t="e">
        <f t="shared" si="69"/>
        <v>#REF!</v>
      </c>
    </row>
    <row r="38" spans="1:42" ht="10.7" customHeight="1" x14ac:dyDescent="0.2">
      <c r="A38" s="2" t="s">
        <v>92</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0.7" customHeight="1" x14ac:dyDescent="0.2">
      <c r="A39" s="3">
        <v>1</v>
      </c>
      <c r="B39" s="2" t="e">
        <f t="shared" ref="B39:AG39" si="70">ROUND(B20*0.8,)</f>
        <v>#REF!</v>
      </c>
      <c r="C39" s="2" t="e">
        <f t="shared" si="70"/>
        <v>#REF!</v>
      </c>
      <c r="D39" s="2" t="e">
        <f t="shared" si="70"/>
        <v>#REF!</v>
      </c>
      <c r="E39" s="2" t="e">
        <f t="shared" si="70"/>
        <v>#REF!</v>
      </c>
      <c r="F39" s="2" t="e">
        <f t="shared" si="70"/>
        <v>#REF!</v>
      </c>
      <c r="G39" s="2" t="e">
        <f t="shared" si="70"/>
        <v>#REF!</v>
      </c>
      <c r="H39" s="2" t="e">
        <f t="shared" si="70"/>
        <v>#REF!</v>
      </c>
      <c r="I39" s="2" t="e">
        <f t="shared" si="70"/>
        <v>#REF!</v>
      </c>
      <c r="J39" s="2" t="e">
        <f t="shared" si="70"/>
        <v>#REF!</v>
      </c>
      <c r="K39" s="2" t="e">
        <f t="shared" si="70"/>
        <v>#REF!</v>
      </c>
      <c r="L39" s="2" t="e">
        <f t="shared" ref="L39" si="71">ROUND(L20*0.8,)</f>
        <v>#REF!</v>
      </c>
      <c r="M39" s="2" t="e">
        <f t="shared" si="70"/>
        <v>#REF!</v>
      </c>
      <c r="N39" s="2" t="e">
        <f t="shared" si="70"/>
        <v>#REF!</v>
      </c>
      <c r="O39" s="2" t="e">
        <f t="shared" ref="O39" si="72">ROUND(O20*0.8,)</f>
        <v>#REF!</v>
      </c>
      <c r="P39" s="2" t="e">
        <f t="shared" si="70"/>
        <v>#REF!</v>
      </c>
      <c r="Q39" s="2" t="e">
        <f t="shared" si="70"/>
        <v>#REF!</v>
      </c>
      <c r="R39" s="2" t="e">
        <f t="shared" si="70"/>
        <v>#REF!</v>
      </c>
      <c r="S39" s="2" t="e">
        <f t="shared" ref="S39:T39" si="73">ROUND(S20*0.8,)</f>
        <v>#REF!</v>
      </c>
      <c r="T39" s="2" t="e">
        <f t="shared" si="73"/>
        <v>#REF!</v>
      </c>
      <c r="U39" s="2" t="e">
        <f t="shared" si="70"/>
        <v>#REF!</v>
      </c>
      <c r="V39" s="2" t="e">
        <f t="shared" ref="V39" si="74">ROUND(V20*0.8,)</f>
        <v>#REF!</v>
      </c>
      <c r="W39" s="2" t="e">
        <f t="shared" si="70"/>
        <v>#REF!</v>
      </c>
      <c r="X39" s="2" t="e">
        <f t="shared" si="70"/>
        <v>#REF!</v>
      </c>
      <c r="Y39" s="2" t="e">
        <f t="shared" si="70"/>
        <v>#REF!</v>
      </c>
      <c r="Z39" s="2" t="e">
        <f t="shared" si="70"/>
        <v>#REF!</v>
      </c>
      <c r="AA39" s="2" t="e">
        <f t="shared" si="70"/>
        <v>#REF!</v>
      </c>
      <c r="AB39" s="2" t="e">
        <f t="shared" si="70"/>
        <v>#REF!</v>
      </c>
      <c r="AC39" s="2" t="e">
        <f t="shared" si="70"/>
        <v>#REF!</v>
      </c>
      <c r="AD39" s="2" t="e">
        <f t="shared" si="70"/>
        <v>#REF!</v>
      </c>
      <c r="AE39" s="2" t="e">
        <f t="shared" si="70"/>
        <v>#REF!</v>
      </c>
      <c r="AF39" s="2" t="e">
        <f t="shared" si="70"/>
        <v>#REF!</v>
      </c>
      <c r="AG39" s="2" t="e">
        <f t="shared" si="70"/>
        <v>#REF!</v>
      </c>
      <c r="AH39" s="2" t="e">
        <f t="shared" ref="AH39:AM39" si="75">ROUND(AH20*0.8,)</f>
        <v>#REF!</v>
      </c>
      <c r="AI39" s="2" t="e">
        <f t="shared" si="75"/>
        <v>#REF!</v>
      </c>
      <c r="AJ39" s="2" t="e">
        <f t="shared" si="75"/>
        <v>#REF!</v>
      </c>
      <c r="AK39" s="2" t="e">
        <f t="shared" si="75"/>
        <v>#REF!</v>
      </c>
      <c r="AL39" s="2" t="e">
        <f t="shared" si="75"/>
        <v>#REF!</v>
      </c>
      <c r="AM39" s="2" t="e">
        <f t="shared" si="75"/>
        <v>#REF!</v>
      </c>
      <c r="AN39" s="2" t="e">
        <f t="shared" ref="AN39:AP39" si="76">ROUND(AN20*0.8,)</f>
        <v>#REF!</v>
      </c>
      <c r="AO39" s="2" t="e">
        <f t="shared" si="76"/>
        <v>#REF!</v>
      </c>
      <c r="AP39" s="2" t="e">
        <f t="shared" si="76"/>
        <v>#REF!</v>
      </c>
    </row>
    <row r="40" spans="1:42" ht="10.7" customHeight="1" x14ac:dyDescent="0.2">
      <c r="A40" s="3">
        <v>2</v>
      </c>
      <c r="B40" s="2" t="e">
        <f t="shared" ref="B40:AG40" si="77">ROUND(B21*0.8,)</f>
        <v>#REF!</v>
      </c>
      <c r="C40" s="2" t="e">
        <f t="shared" si="77"/>
        <v>#REF!</v>
      </c>
      <c r="D40" s="2" t="e">
        <f t="shared" si="77"/>
        <v>#REF!</v>
      </c>
      <c r="E40" s="2" t="e">
        <f t="shared" si="77"/>
        <v>#REF!</v>
      </c>
      <c r="F40" s="2" t="e">
        <f t="shared" si="77"/>
        <v>#REF!</v>
      </c>
      <c r="G40" s="2" t="e">
        <f t="shared" si="77"/>
        <v>#REF!</v>
      </c>
      <c r="H40" s="2" t="e">
        <f t="shared" si="77"/>
        <v>#REF!</v>
      </c>
      <c r="I40" s="2" t="e">
        <f t="shared" si="77"/>
        <v>#REF!</v>
      </c>
      <c r="J40" s="2" t="e">
        <f t="shared" si="77"/>
        <v>#REF!</v>
      </c>
      <c r="K40" s="2" t="e">
        <f t="shared" si="77"/>
        <v>#REF!</v>
      </c>
      <c r="L40" s="2" t="e">
        <f t="shared" ref="L40" si="78">ROUND(L21*0.8,)</f>
        <v>#REF!</v>
      </c>
      <c r="M40" s="2" t="e">
        <f t="shared" si="77"/>
        <v>#REF!</v>
      </c>
      <c r="N40" s="2" t="e">
        <f t="shared" si="77"/>
        <v>#REF!</v>
      </c>
      <c r="O40" s="2" t="e">
        <f t="shared" ref="O40" si="79">ROUND(O21*0.8,)</f>
        <v>#REF!</v>
      </c>
      <c r="P40" s="2" t="e">
        <f t="shared" si="77"/>
        <v>#REF!</v>
      </c>
      <c r="Q40" s="2" t="e">
        <f t="shared" si="77"/>
        <v>#REF!</v>
      </c>
      <c r="R40" s="2" t="e">
        <f t="shared" si="77"/>
        <v>#REF!</v>
      </c>
      <c r="S40" s="2" t="e">
        <f t="shared" ref="S40:T40" si="80">ROUND(S21*0.8,)</f>
        <v>#REF!</v>
      </c>
      <c r="T40" s="2" t="e">
        <f t="shared" si="80"/>
        <v>#REF!</v>
      </c>
      <c r="U40" s="2" t="e">
        <f t="shared" si="77"/>
        <v>#REF!</v>
      </c>
      <c r="V40" s="2" t="e">
        <f t="shared" ref="V40" si="81">ROUND(V21*0.8,)</f>
        <v>#REF!</v>
      </c>
      <c r="W40" s="2" t="e">
        <f t="shared" si="77"/>
        <v>#REF!</v>
      </c>
      <c r="X40" s="2" t="e">
        <f t="shared" si="77"/>
        <v>#REF!</v>
      </c>
      <c r="Y40" s="2" t="e">
        <f t="shared" si="77"/>
        <v>#REF!</v>
      </c>
      <c r="Z40" s="2" t="e">
        <f t="shared" si="77"/>
        <v>#REF!</v>
      </c>
      <c r="AA40" s="2" t="e">
        <f t="shared" si="77"/>
        <v>#REF!</v>
      </c>
      <c r="AB40" s="2" t="e">
        <f t="shared" si="77"/>
        <v>#REF!</v>
      </c>
      <c r="AC40" s="2" t="e">
        <f t="shared" si="77"/>
        <v>#REF!</v>
      </c>
      <c r="AD40" s="2" t="e">
        <f t="shared" si="77"/>
        <v>#REF!</v>
      </c>
      <c r="AE40" s="2" t="e">
        <f t="shared" si="77"/>
        <v>#REF!</v>
      </c>
      <c r="AF40" s="2" t="e">
        <f t="shared" si="77"/>
        <v>#REF!</v>
      </c>
      <c r="AG40" s="2" t="e">
        <f t="shared" si="77"/>
        <v>#REF!</v>
      </c>
      <c r="AH40" s="2" t="e">
        <f t="shared" ref="AH40:AM40" si="82">ROUND(AH21*0.8,)</f>
        <v>#REF!</v>
      </c>
      <c r="AI40" s="2" t="e">
        <f t="shared" si="82"/>
        <v>#REF!</v>
      </c>
      <c r="AJ40" s="2" t="e">
        <f t="shared" si="82"/>
        <v>#REF!</v>
      </c>
      <c r="AK40" s="2" t="e">
        <f t="shared" si="82"/>
        <v>#REF!</v>
      </c>
      <c r="AL40" s="2" t="e">
        <f t="shared" si="82"/>
        <v>#REF!</v>
      </c>
      <c r="AM40" s="2" t="e">
        <f t="shared" si="82"/>
        <v>#REF!</v>
      </c>
      <c r="AN40" s="2" t="e">
        <f t="shared" ref="AN40:AP40" si="83">ROUND(AN21*0.8,)</f>
        <v>#REF!</v>
      </c>
      <c r="AO40" s="2" t="e">
        <f t="shared" si="83"/>
        <v>#REF!</v>
      </c>
      <c r="AP40" s="2" t="e">
        <f t="shared" si="83"/>
        <v>#REF!</v>
      </c>
    </row>
    <row r="41" spans="1:42" ht="11.45" customHeight="1" x14ac:dyDescent="0.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row>
    <row r="42" spans="1:42" x14ac:dyDescent="0.2">
      <c r="A42" s="36" t="s">
        <v>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1:42" x14ac:dyDescent="0.2">
      <c r="A43" s="20" t="s">
        <v>4</v>
      </c>
    </row>
    <row r="44" spans="1:42" x14ac:dyDescent="0.2">
      <c r="A44" s="20" t="s">
        <v>5</v>
      </c>
    </row>
    <row r="45" spans="1:42" ht="12" customHeight="1" x14ac:dyDescent="0.2">
      <c r="A45" s="21" t="s">
        <v>6</v>
      </c>
    </row>
    <row r="46" spans="1:42" x14ac:dyDescent="0.2">
      <c r="A46" s="42" t="s">
        <v>75</v>
      </c>
    </row>
    <row r="47" spans="1:42" ht="10.7" customHeight="1" thickBot="1" x14ac:dyDescent="0.25">
      <c r="A47" s="20"/>
    </row>
    <row r="48" spans="1:42" ht="22.5" customHeight="1" thickBot="1" x14ac:dyDescent="0.25">
      <c r="A48" s="35" t="s">
        <v>8</v>
      </c>
    </row>
    <row r="49" spans="1:1" ht="60.75" thickBot="1" x14ac:dyDescent="0.25">
      <c r="A49" s="91" t="s">
        <v>106</v>
      </c>
    </row>
  </sheetData>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43"/>
  <sheetViews>
    <sheetView topLeftCell="A7" zoomScaleNormal="100" workbookViewId="0">
      <pane xSplit="1" topLeftCell="B1" activePane="topRight" state="frozen"/>
      <selection pane="topRight" activeCell="B24" sqref="B24:BZ34"/>
    </sheetView>
  </sheetViews>
  <sheetFormatPr defaultColWidth="8.5703125" defaultRowHeight="12" x14ac:dyDescent="0.2"/>
  <cols>
    <col min="1" max="1" width="84.140625" style="1" customWidth="1"/>
    <col min="2" max="78" width="9.85546875" style="1" bestFit="1" customWidth="1"/>
    <col min="79" max="16384" width="8.5703125" style="1"/>
  </cols>
  <sheetData>
    <row r="1" spans="1:78" ht="10.7" customHeight="1" x14ac:dyDescent="0.2">
      <c r="A1" s="9" t="s">
        <v>14</v>
      </c>
    </row>
    <row r="2" spans="1:78" ht="10.7" customHeight="1" x14ac:dyDescent="0.2">
      <c r="A2" s="19" t="s">
        <v>10</v>
      </c>
    </row>
    <row r="3" spans="1:78" ht="10.7" customHeight="1" x14ac:dyDescent="0.2">
      <c r="A3" s="10"/>
    </row>
    <row r="4" spans="1:78" ht="36" customHeight="1" x14ac:dyDescent="0.2">
      <c r="A4" s="31" t="s">
        <v>1</v>
      </c>
    </row>
    <row r="5" spans="1:78" s="28" customFormat="1" ht="25.5" customHeight="1" x14ac:dyDescent="0.2">
      <c r="A5" s="34"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c r="AQ5" s="47" t="e">
        <f>'C завтраками| Bed and breakfast'!#REF!</f>
        <v>#REF!</v>
      </c>
      <c r="AR5" s="47" t="e">
        <f>'C завтраками| Bed and breakfast'!#REF!</f>
        <v>#REF!</v>
      </c>
      <c r="AS5" s="47" t="e">
        <f>'C завтраками| Bed and breakfast'!#REF!</f>
        <v>#REF!</v>
      </c>
      <c r="AT5" s="47" t="e">
        <f>'C завтраками| Bed and breakfast'!#REF!</f>
        <v>#REF!</v>
      </c>
      <c r="AU5" s="47" t="e">
        <f>'C завтраками| Bed and breakfast'!#REF!</f>
        <v>#REF!</v>
      </c>
      <c r="AV5" s="47" t="e">
        <f>'C завтраками| Bed and breakfast'!#REF!</f>
        <v>#REF!</v>
      </c>
      <c r="AW5" s="47" t="e">
        <f>'C завтраками| Bed and breakfast'!#REF!</f>
        <v>#REF!</v>
      </c>
      <c r="AX5" s="47" t="e">
        <f>'C завтраками| Bed and breakfast'!#REF!</f>
        <v>#REF!</v>
      </c>
      <c r="AY5" s="47" t="e">
        <f>'C завтраками| Bed and breakfast'!#REF!</f>
        <v>#REF!</v>
      </c>
      <c r="AZ5" s="47" t="e">
        <f>'C завтраками| Bed and breakfast'!#REF!</f>
        <v>#REF!</v>
      </c>
      <c r="BA5" s="47" t="e">
        <f>'C завтраками| Bed and breakfast'!#REF!</f>
        <v>#REF!</v>
      </c>
      <c r="BB5" s="47" t="e">
        <f>'C завтраками| Bed and breakfast'!#REF!</f>
        <v>#REF!</v>
      </c>
      <c r="BC5" s="47" t="e">
        <f>'C завтраками| Bed and breakfast'!#REF!</f>
        <v>#REF!</v>
      </c>
      <c r="BD5" s="47" t="e">
        <f>'C завтраками| Bed and breakfast'!#REF!</f>
        <v>#REF!</v>
      </c>
      <c r="BE5" s="47" t="e">
        <f>'C завтраками| Bed and breakfast'!#REF!</f>
        <v>#REF!</v>
      </c>
      <c r="BF5" s="47" t="e">
        <f>'C завтраками| Bed and breakfast'!#REF!</f>
        <v>#REF!</v>
      </c>
      <c r="BG5" s="47" t="e">
        <f>'C завтраками| Bed and breakfast'!#REF!</f>
        <v>#REF!</v>
      </c>
      <c r="BH5" s="47" t="e">
        <f>'C завтраками| Bed and breakfast'!#REF!</f>
        <v>#REF!</v>
      </c>
      <c r="BI5" s="47" t="e">
        <f>'C завтраками| Bed and breakfast'!#REF!</f>
        <v>#REF!</v>
      </c>
      <c r="BJ5" s="47" t="e">
        <f>'C завтраками| Bed and breakfast'!#REF!</f>
        <v>#REF!</v>
      </c>
      <c r="BK5" s="47" t="e">
        <f>'C завтраками| Bed and breakfast'!#REF!</f>
        <v>#REF!</v>
      </c>
      <c r="BL5" s="47" t="e">
        <f>'C завтраками| Bed and breakfast'!#REF!</f>
        <v>#REF!</v>
      </c>
      <c r="BM5" s="47" t="e">
        <f>'C завтраками| Bed and breakfast'!#REF!</f>
        <v>#REF!</v>
      </c>
      <c r="BN5" s="47" t="e">
        <f>'C завтраками| Bed and breakfast'!#REF!</f>
        <v>#REF!</v>
      </c>
      <c r="BO5" s="47" t="e">
        <f>'C завтраками| Bed and breakfast'!#REF!</f>
        <v>#REF!</v>
      </c>
      <c r="BP5" s="47" t="e">
        <f>'C завтраками| Bed and breakfast'!#REF!</f>
        <v>#REF!</v>
      </c>
      <c r="BQ5" s="47" t="e">
        <f>'C завтраками| Bed and breakfast'!#REF!</f>
        <v>#REF!</v>
      </c>
      <c r="BR5" s="47" t="e">
        <f>'C завтраками| Bed and breakfast'!#REF!</f>
        <v>#REF!</v>
      </c>
      <c r="BS5" s="47" t="e">
        <f>'C завтраками| Bed and breakfast'!#REF!</f>
        <v>#REF!</v>
      </c>
      <c r="BT5" s="47" t="e">
        <f>'C завтраками| Bed and breakfast'!#REF!</f>
        <v>#REF!</v>
      </c>
      <c r="BU5" s="47" t="e">
        <f>'C завтраками| Bed and breakfast'!#REF!</f>
        <v>#REF!</v>
      </c>
      <c r="BV5" s="47" t="e">
        <f>'C завтраками| Bed and breakfast'!#REF!</f>
        <v>#REF!</v>
      </c>
      <c r="BW5" s="47" t="e">
        <f>'C завтраками| Bed and breakfast'!#REF!</f>
        <v>#REF!</v>
      </c>
      <c r="BX5" s="47" t="e">
        <f>'C завтраками| Bed and breakfast'!#REF!</f>
        <v>#REF!</v>
      </c>
      <c r="BY5" s="47" t="e">
        <f>'C завтраками| Bed and breakfast'!#REF!</f>
        <v>#REF!</v>
      </c>
      <c r="BZ5" s="47" t="e">
        <f>'C завтраками| Bed and breakfast'!#REF!</f>
        <v>#REF!</v>
      </c>
    </row>
    <row r="6" spans="1:78" s="28" customFormat="1" ht="25.5" customHeight="1" x14ac:dyDescent="0.2">
      <c r="A6" s="34"/>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c r="AQ6" s="47" t="e">
        <f>'C завтраками| Bed and breakfast'!#REF!</f>
        <v>#REF!</v>
      </c>
      <c r="AR6" s="47" t="e">
        <f>'C завтраками| Bed and breakfast'!#REF!</f>
        <v>#REF!</v>
      </c>
      <c r="AS6" s="47" t="e">
        <f>'C завтраками| Bed and breakfast'!#REF!</f>
        <v>#REF!</v>
      </c>
      <c r="AT6" s="47" t="e">
        <f>'C завтраками| Bed and breakfast'!#REF!</f>
        <v>#REF!</v>
      </c>
      <c r="AU6" s="47" t="e">
        <f>'C завтраками| Bed and breakfast'!#REF!</f>
        <v>#REF!</v>
      </c>
      <c r="AV6" s="47" t="e">
        <f>'C завтраками| Bed and breakfast'!#REF!</f>
        <v>#REF!</v>
      </c>
      <c r="AW6" s="47" t="e">
        <f>'C завтраками| Bed and breakfast'!#REF!</f>
        <v>#REF!</v>
      </c>
      <c r="AX6" s="47" t="e">
        <f>'C завтраками| Bed and breakfast'!#REF!</f>
        <v>#REF!</v>
      </c>
      <c r="AY6" s="47" t="e">
        <f>'C завтраками| Bed and breakfast'!#REF!</f>
        <v>#REF!</v>
      </c>
      <c r="AZ6" s="47" t="e">
        <f>'C завтраками| Bed and breakfast'!#REF!</f>
        <v>#REF!</v>
      </c>
      <c r="BA6" s="47" t="e">
        <f>'C завтраками| Bed and breakfast'!#REF!</f>
        <v>#REF!</v>
      </c>
      <c r="BB6" s="47" t="e">
        <f>'C завтраками| Bed and breakfast'!#REF!</f>
        <v>#REF!</v>
      </c>
      <c r="BC6" s="47" t="e">
        <f>'C завтраками| Bed and breakfast'!#REF!</f>
        <v>#REF!</v>
      </c>
      <c r="BD6" s="47" t="e">
        <f>'C завтраками| Bed and breakfast'!#REF!</f>
        <v>#REF!</v>
      </c>
      <c r="BE6" s="47" t="e">
        <f>'C завтраками| Bed and breakfast'!#REF!</f>
        <v>#REF!</v>
      </c>
      <c r="BF6" s="47" t="e">
        <f>'C завтраками| Bed and breakfast'!#REF!</f>
        <v>#REF!</v>
      </c>
      <c r="BG6" s="47" t="e">
        <f>'C завтраками| Bed and breakfast'!#REF!</f>
        <v>#REF!</v>
      </c>
      <c r="BH6" s="47" t="e">
        <f>'C завтраками| Bed and breakfast'!#REF!</f>
        <v>#REF!</v>
      </c>
      <c r="BI6" s="47" t="e">
        <f>'C завтраками| Bed and breakfast'!#REF!</f>
        <v>#REF!</v>
      </c>
      <c r="BJ6" s="47" t="e">
        <f>'C завтраками| Bed and breakfast'!#REF!</f>
        <v>#REF!</v>
      </c>
      <c r="BK6" s="47" t="e">
        <f>'C завтраками| Bed and breakfast'!#REF!</f>
        <v>#REF!</v>
      </c>
      <c r="BL6" s="47" t="e">
        <f>'C завтраками| Bed and breakfast'!#REF!</f>
        <v>#REF!</v>
      </c>
      <c r="BM6" s="47" t="e">
        <f>'C завтраками| Bed and breakfast'!#REF!</f>
        <v>#REF!</v>
      </c>
      <c r="BN6" s="47" t="e">
        <f>'C завтраками| Bed and breakfast'!#REF!</f>
        <v>#REF!</v>
      </c>
      <c r="BO6" s="47" t="e">
        <f>'C завтраками| Bed and breakfast'!#REF!</f>
        <v>#REF!</v>
      </c>
      <c r="BP6" s="47" t="e">
        <f>'C завтраками| Bed and breakfast'!#REF!</f>
        <v>#REF!</v>
      </c>
      <c r="BQ6" s="47" t="e">
        <f>'C завтраками| Bed and breakfast'!#REF!</f>
        <v>#REF!</v>
      </c>
      <c r="BR6" s="47" t="e">
        <f>'C завтраками| Bed and breakfast'!#REF!</f>
        <v>#REF!</v>
      </c>
      <c r="BS6" s="47" t="e">
        <f>'C завтраками| Bed and breakfast'!#REF!</f>
        <v>#REF!</v>
      </c>
      <c r="BT6" s="47" t="e">
        <f>'C завтраками| Bed and breakfast'!#REF!</f>
        <v>#REF!</v>
      </c>
      <c r="BU6" s="47" t="e">
        <f>'C завтраками| Bed and breakfast'!#REF!</f>
        <v>#REF!</v>
      </c>
      <c r="BV6" s="47" t="e">
        <f>'C завтраками| Bed and breakfast'!#REF!</f>
        <v>#REF!</v>
      </c>
      <c r="BW6" s="47" t="e">
        <f>'C завтраками| Bed and breakfast'!#REF!</f>
        <v>#REF!</v>
      </c>
      <c r="BX6" s="47" t="e">
        <f>'C завтраками| Bed and breakfast'!#REF!</f>
        <v>#REF!</v>
      </c>
      <c r="BY6" s="47" t="e">
        <f>'C завтраками| Bed and breakfast'!#REF!</f>
        <v>#REF!</v>
      </c>
      <c r="BZ6" s="47" t="e">
        <f>'C завтраками| Bed and breakfast'!#REF!</f>
        <v>#REF!</v>
      </c>
    </row>
    <row r="7" spans="1:78" ht="10.7" customHeight="1" x14ac:dyDescent="0.2">
      <c r="A7" s="11" t="s">
        <v>11</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row>
    <row r="8" spans="1:78" ht="10.7" customHeight="1" x14ac:dyDescent="0.2">
      <c r="A8" s="3">
        <v>1</v>
      </c>
      <c r="B8" s="2" t="e">
        <f>'C завтраками| Bed and breakfast'!#REF!</f>
        <v>#REF!</v>
      </c>
      <c r="C8" s="2" t="e">
        <f>'C завтраками| Bed and breakfast'!#REF!</f>
        <v>#REF!</v>
      </c>
      <c r="D8" s="2" t="e">
        <f>'C завтраками| Bed and breakfast'!#REF!</f>
        <v>#REF!</v>
      </c>
      <c r="E8" s="2" t="e">
        <f>'C завтраками| Bed and breakfast'!#REF!</f>
        <v>#REF!</v>
      </c>
      <c r="F8" s="2" t="e">
        <f>'C завтраками| Bed and breakfast'!#REF!</f>
        <v>#REF!</v>
      </c>
      <c r="G8" s="2" t="e">
        <f>'C завтраками| Bed and breakfast'!#REF!</f>
        <v>#REF!</v>
      </c>
      <c r="H8" s="2" t="e">
        <f>'C завтраками| Bed and breakfast'!#REF!</f>
        <v>#REF!</v>
      </c>
      <c r="I8" s="2" t="e">
        <f>'C завтраками| Bed and breakfast'!#REF!</f>
        <v>#REF!</v>
      </c>
      <c r="J8" s="2" t="e">
        <f>'C завтраками| Bed and breakfast'!#REF!</f>
        <v>#REF!</v>
      </c>
      <c r="K8" s="2" t="e">
        <f>'C завтраками| Bed and breakfast'!#REF!</f>
        <v>#REF!</v>
      </c>
      <c r="L8" s="2" t="e">
        <f>'C завтраками| Bed and breakfast'!#REF!</f>
        <v>#REF!</v>
      </c>
      <c r="M8" s="2" t="e">
        <f>'C завтраками| Bed and breakfast'!#REF!</f>
        <v>#REF!</v>
      </c>
      <c r="N8" s="2" t="e">
        <f>'C завтраками| Bed and breakfast'!#REF!</f>
        <v>#REF!</v>
      </c>
      <c r="O8" s="2" t="e">
        <f>'C завтраками| Bed and breakfast'!#REF!</f>
        <v>#REF!</v>
      </c>
      <c r="P8" s="2" t="e">
        <f>'C завтраками| Bed and breakfast'!#REF!</f>
        <v>#REF!</v>
      </c>
      <c r="Q8" s="2" t="e">
        <f>'C завтраками| Bed and breakfast'!#REF!</f>
        <v>#REF!</v>
      </c>
      <c r="R8" s="2" t="e">
        <f>'C завтраками| Bed and breakfast'!#REF!</f>
        <v>#REF!</v>
      </c>
      <c r="S8" s="2" t="e">
        <f>'C завтраками| Bed and breakfast'!#REF!</f>
        <v>#REF!</v>
      </c>
      <c r="T8" s="2" t="e">
        <f>'C завтраками| Bed and breakfast'!#REF!</f>
        <v>#REF!</v>
      </c>
      <c r="U8" s="2" t="e">
        <f>'C завтраками| Bed and breakfast'!#REF!</f>
        <v>#REF!</v>
      </c>
      <c r="V8" s="2" t="e">
        <f>'C завтраками| Bed and breakfast'!#REF!</f>
        <v>#REF!</v>
      </c>
      <c r="W8" s="2" t="e">
        <f>'C завтраками| Bed and breakfast'!#REF!</f>
        <v>#REF!</v>
      </c>
      <c r="X8" s="2" t="e">
        <f>'C завтраками| Bed and breakfast'!#REF!</f>
        <v>#REF!</v>
      </c>
      <c r="Y8" s="2" t="e">
        <f>'C завтраками| Bed and breakfast'!#REF!</f>
        <v>#REF!</v>
      </c>
      <c r="Z8" s="2" t="e">
        <f>'C завтраками| Bed and breakfast'!#REF!</f>
        <v>#REF!</v>
      </c>
      <c r="AA8" s="2" t="e">
        <f>'C завтраками| Bed and breakfast'!#REF!</f>
        <v>#REF!</v>
      </c>
      <c r="AB8" s="2" t="e">
        <f>'C завтраками| Bed and breakfast'!#REF!</f>
        <v>#REF!</v>
      </c>
      <c r="AC8" s="2" t="e">
        <f>'C завтраками| Bed and breakfast'!#REF!</f>
        <v>#REF!</v>
      </c>
      <c r="AD8" s="2" t="e">
        <f>'C завтраками| Bed and breakfast'!#REF!</f>
        <v>#REF!</v>
      </c>
      <c r="AE8" s="2" t="e">
        <f>'C завтраками| Bed and breakfast'!#REF!</f>
        <v>#REF!</v>
      </c>
      <c r="AF8" s="2" t="e">
        <f>'C завтраками| Bed and breakfast'!#REF!</f>
        <v>#REF!</v>
      </c>
      <c r="AG8" s="2" t="e">
        <f>'C завтраками| Bed and breakfast'!#REF!</f>
        <v>#REF!</v>
      </c>
      <c r="AH8" s="2" t="e">
        <f>'C завтраками| Bed and breakfast'!#REF!</f>
        <v>#REF!</v>
      </c>
      <c r="AI8" s="2" t="e">
        <f>'C завтраками| Bed and breakfast'!#REF!</f>
        <v>#REF!</v>
      </c>
      <c r="AJ8" s="2" t="e">
        <f>'C завтраками| Bed and breakfast'!#REF!</f>
        <v>#REF!</v>
      </c>
      <c r="AK8" s="2" t="e">
        <f>'C завтраками| Bed and breakfast'!#REF!</f>
        <v>#REF!</v>
      </c>
      <c r="AL8" s="2" t="e">
        <f>'C завтраками| Bed and breakfast'!#REF!</f>
        <v>#REF!</v>
      </c>
      <c r="AM8" s="2" t="e">
        <f>'C завтраками| Bed and breakfast'!#REF!</f>
        <v>#REF!</v>
      </c>
      <c r="AN8" s="2" t="e">
        <f>'C завтраками| Bed and breakfast'!#REF!</f>
        <v>#REF!</v>
      </c>
      <c r="AO8" s="2" t="e">
        <f>'C завтраками| Bed and breakfast'!#REF!</f>
        <v>#REF!</v>
      </c>
      <c r="AP8" s="2" t="e">
        <f>'C завтраками| Bed and breakfast'!#REF!</f>
        <v>#REF!</v>
      </c>
      <c r="AQ8" s="2" t="e">
        <f>'C завтраками| Bed and breakfast'!#REF!</f>
        <v>#REF!</v>
      </c>
      <c r="AR8" s="2" t="e">
        <f>'C завтраками| Bed and breakfast'!#REF!</f>
        <v>#REF!</v>
      </c>
      <c r="AS8" s="2" t="e">
        <f>'C завтраками| Bed and breakfast'!#REF!</f>
        <v>#REF!</v>
      </c>
      <c r="AT8" s="2" t="e">
        <f>'C завтраками| Bed and breakfast'!#REF!</f>
        <v>#REF!</v>
      </c>
      <c r="AU8" s="2" t="e">
        <f>'C завтраками| Bed and breakfast'!#REF!</f>
        <v>#REF!</v>
      </c>
      <c r="AV8" s="2" t="e">
        <f>'C завтраками| Bed and breakfast'!#REF!</f>
        <v>#REF!</v>
      </c>
      <c r="AW8" s="2" t="e">
        <f>'C завтраками| Bed and breakfast'!#REF!</f>
        <v>#REF!</v>
      </c>
      <c r="AX8" s="2" t="e">
        <f>'C завтраками| Bed and breakfast'!#REF!</f>
        <v>#REF!</v>
      </c>
      <c r="AY8" s="2" t="e">
        <f>'C завтраками| Bed and breakfast'!#REF!</f>
        <v>#REF!</v>
      </c>
      <c r="AZ8" s="2" t="e">
        <f>'C завтраками| Bed and breakfast'!#REF!</f>
        <v>#REF!</v>
      </c>
      <c r="BA8" s="2" t="e">
        <f>'C завтраками| Bed and breakfast'!#REF!</f>
        <v>#REF!</v>
      </c>
      <c r="BB8" s="2" t="e">
        <f>'C завтраками| Bed and breakfast'!#REF!</f>
        <v>#REF!</v>
      </c>
      <c r="BC8" s="2" t="e">
        <f>'C завтраками| Bed and breakfast'!#REF!</f>
        <v>#REF!</v>
      </c>
      <c r="BD8" s="2" t="e">
        <f>'C завтраками| Bed and breakfast'!#REF!</f>
        <v>#REF!</v>
      </c>
      <c r="BE8" s="2" t="e">
        <f>'C завтраками| Bed and breakfast'!#REF!</f>
        <v>#REF!</v>
      </c>
      <c r="BF8" s="2" t="e">
        <f>'C завтраками| Bed and breakfast'!#REF!</f>
        <v>#REF!</v>
      </c>
      <c r="BG8" s="2" t="e">
        <f>'C завтраками| Bed and breakfast'!#REF!</f>
        <v>#REF!</v>
      </c>
      <c r="BH8" s="2" t="e">
        <f>'C завтраками| Bed and breakfast'!#REF!</f>
        <v>#REF!</v>
      </c>
      <c r="BI8" s="2" t="e">
        <f>'C завтраками| Bed and breakfast'!#REF!</f>
        <v>#REF!</v>
      </c>
      <c r="BJ8" s="2" t="e">
        <f>'C завтраками| Bed and breakfast'!#REF!</f>
        <v>#REF!</v>
      </c>
      <c r="BK8" s="2" t="e">
        <f>'C завтраками| Bed and breakfast'!#REF!</f>
        <v>#REF!</v>
      </c>
      <c r="BL8" s="2" t="e">
        <f>'C завтраками| Bed and breakfast'!#REF!</f>
        <v>#REF!</v>
      </c>
      <c r="BM8" s="2" t="e">
        <f>'C завтраками| Bed and breakfast'!#REF!</f>
        <v>#REF!</v>
      </c>
      <c r="BN8" s="2" t="e">
        <f>'C завтраками| Bed and breakfast'!#REF!</f>
        <v>#REF!</v>
      </c>
      <c r="BO8" s="2" t="e">
        <f>'C завтраками| Bed and breakfast'!#REF!</f>
        <v>#REF!</v>
      </c>
      <c r="BP8" s="2" t="e">
        <f>'C завтраками| Bed and breakfast'!#REF!</f>
        <v>#REF!</v>
      </c>
      <c r="BQ8" s="2" t="e">
        <f>'C завтраками| Bed and breakfast'!#REF!</f>
        <v>#REF!</v>
      </c>
      <c r="BR8" s="2" t="e">
        <f>'C завтраками| Bed and breakfast'!#REF!</f>
        <v>#REF!</v>
      </c>
      <c r="BS8" s="2" t="e">
        <f>'C завтраками| Bed and breakfast'!#REF!</f>
        <v>#REF!</v>
      </c>
      <c r="BT8" s="2" t="e">
        <f>'C завтраками| Bed and breakfast'!#REF!</f>
        <v>#REF!</v>
      </c>
      <c r="BU8" s="2" t="e">
        <f>'C завтраками| Bed and breakfast'!#REF!</f>
        <v>#REF!</v>
      </c>
      <c r="BV8" s="2" t="e">
        <f>'C завтраками| Bed and breakfast'!#REF!</f>
        <v>#REF!</v>
      </c>
      <c r="BW8" s="2" t="e">
        <f>'C завтраками| Bed and breakfast'!#REF!</f>
        <v>#REF!</v>
      </c>
      <c r="BX8" s="2" t="e">
        <f>'C завтраками| Bed and breakfast'!#REF!</f>
        <v>#REF!</v>
      </c>
      <c r="BY8" s="2" t="e">
        <f>'C завтраками| Bed and breakfast'!#REF!</f>
        <v>#REF!</v>
      </c>
      <c r="BZ8" s="2" t="e">
        <f>'C завтраками| Bed and breakfast'!#REF!</f>
        <v>#REF!</v>
      </c>
    </row>
    <row r="9" spans="1:78" ht="10.7" customHeight="1" x14ac:dyDescent="0.2">
      <c r="A9" s="3">
        <v>2</v>
      </c>
      <c r="B9" s="2" t="e">
        <f>'C завтраками| Bed and breakfast'!#REF!</f>
        <v>#REF!</v>
      </c>
      <c r="C9" s="2" t="e">
        <f>'C завтраками| Bed and breakfast'!#REF!</f>
        <v>#REF!</v>
      </c>
      <c r="D9" s="2" t="e">
        <f>'C завтраками| Bed and breakfast'!#REF!</f>
        <v>#REF!</v>
      </c>
      <c r="E9" s="2" t="e">
        <f>'C завтраками| Bed and breakfast'!#REF!</f>
        <v>#REF!</v>
      </c>
      <c r="F9" s="2" t="e">
        <f>'C завтраками| Bed and breakfast'!#REF!</f>
        <v>#REF!</v>
      </c>
      <c r="G9" s="2" t="e">
        <f>'C завтраками| Bed and breakfast'!#REF!</f>
        <v>#REF!</v>
      </c>
      <c r="H9" s="2" t="e">
        <f>'C завтраками| Bed and breakfast'!#REF!</f>
        <v>#REF!</v>
      </c>
      <c r="I9" s="2" t="e">
        <f>'C завтраками| Bed and breakfast'!#REF!</f>
        <v>#REF!</v>
      </c>
      <c r="J9" s="2" t="e">
        <f>'C завтраками| Bed and breakfast'!#REF!</f>
        <v>#REF!</v>
      </c>
      <c r="K9" s="2" t="e">
        <f>'C завтраками| Bed and breakfast'!#REF!</f>
        <v>#REF!</v>
      </c>
      <c r="L9" s="2" t="e">
        <f>'C завтраками| Bed and breakfast'!#REF!</f>
        <v>#REF!</v>
      </c>
      <c r="M9" s="2" t="e">
        <f>'C завтраками| Bed and breakfast'!#REF!</f>
        <v>#REF!</v>
      </c>
      <c r="N9" s="2" t="e">
        <f>'C завтраками| Bed and breakfast'!#REF!</f>
        <v>#REF!</v>
      </c>
      <c r="O9" s="2" t="e">
        <f>'C завтраками| Bed and breakfast'!#REF!</f>
        <v>#REF!</v>
      </c>
      <c r="P9" s="2" t="e">
        <f>'C завтраками| Bed and breakfast'!#REF!</f>
        <v>#REF!</v>
      </c>
      <c r="Q9" s="2" t="e">
        <f>'C завтраками| Bed and breakfast'!#REF!</f>
        <v>#REF!</v>
      </c>
      <c r="R9" s="2" t="e">
        <f>'C завтраками| Bed and breakfast'!#REF!</f>
        <v>#REF!</v>
      </c>
      <c r="S9" s="2" t="e">
        <f>'C завтраками| Bed and breakfast'!#REF!</f>
        <v>#REF!</v>
      </c>
      <c r="T9" s="2" t="e">
        <f>'C завтраками| Bed and breakfast'!#REF!</f>
        <v>#REF!</v>
      </c>
      <c r="U9" s="2" t="e">
        <f>'C завтраками| Bed and breakfast'!#REF!</f>
        <v>#REF!</v>
      </c>
      <c r="V9" s="2" t="e">
        <f>'C завтраками| Bed and breakfast'!#REF!</f>
        <v>#REF!</v>
      </c>
      <c r="W9" s="2" t="e">
        <f>'C завтраками| Bed and breakfast'!#REF!</f>
        <v>#REF!</v>
      </c>
      <c r="X9" s="2" t="e">
        <f>'C завтраками| Bed and breakfast'!#REF!</f>
        <v>#REF!</v>
      </c>
      <c r="Y9" s="2" t="e">
        <f>'C завтраками| Bed and breakfast'!#REF!</f>
        <v>#REF!</v>
      </c>
      <c r="Z9" s="2" t="e">
        <f>'C завтраками| Bed and breakfast'!#REF!</f>
        <v>#REF!</v>
      </c>
      <c r="AA9" s="2" t="e">
        <f>'C завтраками| Bed and breakfast'!#REF!</f>
        <v>#REF!</v>
      </c>
      <c r="AB9" s="2" t="e">
        <f>'C завтраками| Bed and breakfast'!#REF!</f>
        <v>#REF!</v>
      </c>
      <c r="AC9" s="2" t="e">
        <f>'C завтраками| Bed and breakfast'!#REF!</f>
        <v>#REF!</v>
      </c>
      <c r="AD9" s="2" t="e">
        <f>'C завтраками| Bed and breakfast'!#REF!</f>
        <v>#REF!</v>
      </c>
      <c r="AE9" s="2" t="e">
        <f>'C завтраками| Bed and breakfast'!#REF!</f>
        <v>#REF!</v>
      </c>
      <c r="AF9" s="2" t="e">
        <f>'C завтраками| Bed and breakfast'!#REF!</f>
        <v>#REF!</v>
      </c>
      <c r="AG9" s="2" t="e">
        <f>'C завтраками| Bed and breakfast'!#REF!</f>
        <v>#REF!</v>
      </c>
      <c r="AH9" s="2" t="e">
        <f>'C завтраками| Bed and breakfast'!#REF!</f>
        <v>#REF!</v>
      </c>
      <c r="AI9" s="2" t="e">
        <f>'C завтраками| Bed and breakfast'!#REF!</f>
        <v>#REF!</v>
      </c>
      <c r="AJ9" s="2" t="e">
        <f>'C завтраками| Bed and breakfast'!#REF!</f>
        <v>#REF!</v>
      </c>
      <c r="AK9" s="2" t="e">
        <f>'C завтраками| Bed and breakfast'!#REF!</f>
        <v>#REF!</v>
      </c>
      <c r="AL9" s="2" t="e">
        <f>'C завтраками| Bed and breakfast'!#REF!</f>
        <v>#REF!</v>
      </c>
      <c r="AM9" s="2" t="e">
        <f>'C завтраками| Bed and breakfast'!#REF!</f>
        <v>#REF!</v>
      </c>
      <c r="AN9" s="2" t="e">
        <f>'C завтраками| Bed and breakfast'!#REF!</f>
        <v>#REF!</v>
      </c>
      <c r="AO9" s="2" t="e">
        <f>'C завтраками| Bed and breakfast'!#REF!</f>
        <v>#REF!</v>
      </c>
      <c r="AP9" s="2" t="e">
        <f>'C завтраками| Bed and breakfast'!#REF!</f>
        <v>#REF!</v>
      </c>
      <c r="AQ9" s="2" t="e">
        <f>'C завтраками| Bed and breakfast'!#REF!</f>
        <v>#REF!</v>
      </c>
      <c r="AR9" s="2" t="e">
        <f>'C завтраками| Bed and breakfast'!#REF!</f>
        <v>#REF!</v>
      </c>
      <c r="AS9" s="2" t="e">
        <f>'C завтраками| Bed and breakfast'!#REF!</f>
        <v>#REF!</v>
      </c>
      <c r="AT9" s="2" t="e">
        <f>'C завтраками| Bed and breakfast'!#REF!</f>
        <v>#REF!</v>
      </c>
      <c r="AU9" s="2" t="e">
        <f>'C завтраками| Bed and breakfast'!#REF!</f>
        <v>#REF!</v>
      </c>
      <c r="AV9" s="2" t="e">
        <f>'C завтраками| Bed and breakfast'!#REF!</f>
        <v>#REF!</v>
      </c>
      <c r="AW9" s="2" t="e">
        <f>'C завтраками| Bed and breakfast'!#REF!</f>
        <v>#REF!</v>
      </c>
      <c r="AX9" s="2" t="e">
        <f>'C завтраками| Bed and breakfast'!#REF!</f>
        <v>#REF!</v>
      </c>
      <c r="AY9" s="2" t="e">
        <f>'C завтраками| Bed and breakfast'!#REF!</f>
        <v>#REF!</v>
      </c>
      <c r="AZ9" s="2" t="e">
        <f>'C завтраками| Bed and breakfast'!#REF!</f>
        <v>#REF!</v>
      </c>
      <c r="BA9" s="2" t="e">
        <f>'C завтраками| Bed and breakfast'!#REF!</f>
        <v>#REF!</v>
      </c>
      <c r="BB9" s="2" t="e">
        <f>'C завтраками| Bed and breakfast'!#REF!</f>
        <v>#REF!</v>
      </c>
      <c r="BC9" s="2" t="e">
        <f>'C завтраками| Bed and breakfast'!#REF!</f>
        <v>#REF!</v>
      </c>
      <c r="BD9" s="2" t="e">
        <f>'C завтраками| Bed and breakfast'!#REF!</f>
        <v>#REF!</v>
      </c>
      <c r="BE9" s="2" t="e">
        <f>'C завтраками| Bed and breakfast'!#REF!</f>
        <v>#REF!</v>
      </c>
      <c r="BF9" s="2" t="e">
        <f>'C завтраками| Bed and breakfast'!#REF!</f>
        <v>#REF!</v>
      </c>
      <c r="BG9" s="2" t="e">
        <f>'C завтраками| Bed and breakfast'!#REF!</f>
        <v>#REF!</v>
      </c>
      <c r="BH9" s="2" t="e">
        <f>'C завтраками| Bed and breakfast'!#REF!</f>
        <v>#REF!</v>
      </c>
      <c r="BI9" s="2" t="e">
        <f>'C завтраками| Bed and breakfast'!#REF!</f>
        <v>#REF!</v>
      </c>
      <c r="BJ9" s="2" t="e">
        <f>'C завтраками| Bed and breakfast'!#REF!</f>
        <v>#REF!</v>
      </c>
      <c r="BK9" s="2" t="e">
        <f>'C завтраками| Bed and breakfast'!#REF!</f>
        <v>#REF!</v>
      </c>
      <c r="BL9" s="2" t="e">
        <f>'C завтраками| Bed and breakfast'!#REF!</f>
        <v>#REF!</v>
      </c>
      <c r="BM9" s="2" t="e">
        <f>'C завтраками| Bed and breakfast'!#REF!</f>
        <v>#REF!</v>
      </c>
      <c r="BN9" s="2" t="e">
        <f>'C завтраками| Bed and breakfast'!#REF!</f>
        <v>#REF!</v>
      </c>
      <c r="BO9" s="2" t="e">
        <f>'C завтраками| Bed and breakfast'!#REF!</f>
        <v>#REF!</v>
      </c>
      <c r="BP9" s="2" t="e">
        <f>'C завтраками| Bed and breakfast'!#REF!</f>
        <v>#REF!</v>
      </c>
      <c r="BQ9" s="2" t="e">
        <f>'C завтраками| Bed and breakfast'!#REF!</f>
        <v>#REF!</v>
      </c>
      <c r="BR9" s="2" t="e">
        <f>'C завтраками| Bed and breakfast'!#REF!</f>
        <v>#REF!</v>
      </c>
      <c r="BS9" s="2" t="e">
        <f>'C завтраками| Bed and breakfast'!#REF!</f>
        <v>#REF!</v>
      </c>
      <c r="BT9" s="2" t="e">
        <f>'C завтраками| Bed and breakfast'!#REF!</f>
        <v>#REF!</v>
      </c>
      <c r="BU9" s="2" t="e">
        <f>'C завтраками| Bed and breakfast'!#REF!</f>
        <v>#REF!</v>
      </c>
      <c r="BV9" s="2" t="e">
        <f>'C завтраками| Bed and breakfast'!#REF!</f>
        <v>#REF!</v>
      </c>
      <c r="BW9" s="2" t="e">
        <f>'C завтраками| Bed and breakfast'!#REF!</f>
        <v>#REF!</v>
      </c>
      <c r="BX9" s="2" t="e">
        <f>'C завтраками| Bed and breakfast'!#REF!</f>
        <v>#REF!</v>
      </c>
      <c r="BY9" s="2" t="e">
        <f>'C завтраками| Bed and breakfast'!#REF!</f>
        <v>#REF!</v>
      </c>
      <c r="BZ9" s="2" t="e">
        <f>'C завтраками| Bed and breakfast'!#REF!</f>
        <v>#REF!</v>
      </c>
    </row>
    <row r="10" spans="1:78" ht="10.7" customHeight="1" x14ac:dyDescent="0.2">
      <c r="A10" s="5" t="s">
        <v>12</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row>
    <row r="11" spans="1:78" ht="10.7" customHeight="1" x14ac:dyDescent="0.2">
      <c r="A11" s="3">
        <v>1</v>
      </c>
      <c r="B11" s="2" t="e">
        <f>'C завтраками| Bed and breakfast'!#REF!</f>
        <v>#REF!</v>
      </c>
      <c r="C11" s="2" t="e">
        <f>'C завтраками| Bed and breakfast'!#REF!</f>
        <v>#REF!</v>
      </c>
      <c r="D11" s="2" t="e">
        <f>'C завтраками| Bed and breakfast'!#REF!</f>
        <v>#REF!</v>
      </c>
      <c r="E11" s="2" t="e">
        <f>'C завтраками| Bed and breakfast'!#REF!</f>
        <v>#REF!</v>
      </c>
      <c r="F11" s="2" t="e">
        <f>'C завтраками| Bed and breakfast'!#REF!</f>
        <v>#REF!</v>
      </c>
      <c r="G11" s="2" t="e">
        <f>'C завтраками| Bed and breakfast'!#REF!</f>
        <v>#REF!</v>
      </c>
      <c r="H11" s="2" t="e">
        <f>'C завтраками| Bed and breakfast'!#REF!</f>
        <v>#REF!</v>
      </c>
      <c r="I11" s="2" t="e">
        <f>'C завтраками| Bed and breakfast'!#REF!</f>
        <v>#REF!</v>
      </c>
      <c r="J11" s="2" t="e">
        <f>'C завтраками| Bed and breakfast'!#REF!</f>
        <v>#REF!</v>
      </c>
      <c r="K11" s="2" t="e">
        <f>'C завтраками| Bed and breakfast'!#REF!</f>
        <v>#REF!</v>
      </c>
      <c r="L11" s="2" t="e">
        <f>'C завтраками| Bed and breakfast'!#REF!</f>
        <v>#REF!</v>
      </c>
      <c r="M11" s="2" t="e">
        <f>'C завтраками| Bed and breakfast'!#REF!</f>
        <v>#REF!</v>
      </c>
      <c r="N11" s="2" t="e">
        <f>'C завтраками| Bed and breakfast'!#REF!</f>
        <v>#REF!</v>
      </c>
      <c r="O11" s="2" t="e">
        <f>'C завтраками| Bed and breakfast'!#REF!</f>
        <v>#REF!</v>
      </c>
      <c r="P11" s="2" t="e">
        <f>'C завтраками| Bed and breakfast'!#REF!</f>
        <v>#REF!</v>
      </c>
      <c r="Q11" s="2" t="e">
        <f>'C завтраками| Bed and breakfast'!#REF!</f>
        <v>#REF!</v>
      </c>
      <c r="R11" s="2" t="e">
        <f>'C завтраками| Bed and breakfast'!#REF!</f>
        <v>#REF!</v>
      </c>
      <c r="S11" s="2" t="e">
        <f>'C завтраками| Bed and breakfast'!#REF!</f>
        <v>#REF!</v>
      </c>
      <c r="T11" s="2" t="e">
        <f>'C завтраками| Bed and breakfast'!#REF!</f>
        <v>#REF!</v>
      </c>
      <c r="U11" s="2" t="e">
        <f>'C завтраками| Bed and breakfast'!#REF!</f>
        <v>#REF!</v>
      </c>
      <c r="V11" s="2" t="e">
        <f>'C завтраками| Bed and breakfast'!#REF!</f>
        <v>#REF!</v>
      </c>
      <c r="W11" s="2" t="e">
        <f>'C завтраками| Bed and breakfast'!#REF!</f>
        <v>#REF!</v>
      </c>
      <c r="X11" s="2" t="e">
        <f>'C завтраками| Bed and breakfast'!#REF!</f>
        <v>#REF!</v>
      </c>
      <c r="Y11" s="2" t="e">
        <f>'C завтраками| Bed and breakfast'!#REF!</f>
        <v>#REF!</v>
      </c>
      <c r="Z11" s="2" t="e">
        <f>'C завтраками| Bed and breakfast'!#REF!</f>
        <v>#REF!</v>
      </c>
      <c r="AA11" s="2" t="e">
        <f>'C завтраками| Bed and breakfast'!#REF!</f>
        <v>#REF!</v>
      </c>
      <c r="AB11" s="2" t="e">
        <f>'C завтраками| Bed and breakfast'!#REF!</f>
        <v>#REF!</v>
      </c>
      <c r="AC11" s="2" t="e">
        <f>'C завтраками| Bed and breakfast'!#REF!</f>
        <v>#REF!</v>
      </c>
      <c r="AD11" s="2" t="e">
        <f>'C завтраками| Bed and breakfast'!#REF!</f>
        <v>#REF!</v>
      </c>
      <c r="AE11" s="2" t="e">
        <f>'C завтраками| Bed and breakfast'!#REF!</f>
        <v>#REF!</v>
      </c>
      <c r="AF11" s="2" t="e">
        <f>'C завтраками| Bed and breakfast'!#REF!</f>
        <v>#REF!</v>
      </c>
      <c r="AG11" s="2" t="e">
        <f>'C завтраками| Bed and breakfast'!#REF!</f>
        <v>#REF!</v>
      </c>
      <c r="AH11" s="2" t="e">
        <f>'C завтраками| Bed and breakfast'!#REF!</f>
        <v>#REF!</v>
      </c>
      <c r="AI11" s="2" t="e">
        <f>'C завтраками| Bed and breakfast'!#REF!</f>
        <v>#REF!</v>
      </c>
      <c r="AJ11" s="2" t="e">
        <f>'C завтраками| Bed and breakfast'!#REF!</f>
        <v>#REF!</v>
      </c>
      <c r="AK11" s="2" t="e">
        <f>'C завтраками| Bed and breakfast'!#REF!</f>
        <v>#REF!</v>
      </c>
      <c r="AL11" s="2" t="e">
        <f>'C завтраками| Bed and breakfast'!#REF!</f>
        <v>#REF!</v>
      </c>
      <c r="AM11" s="2" t="e">
        <f>'C завтраками| Bed and breakfast'!#REF!</f>
        <v>#REF!</v>
      </c>
      <c r="AN11" s="2" t="e">
        <f>'C завтраками| Bed and breakfast'!#REF!</f>
        <v>#REF!</v>
      </c>
      <c r="AO11" s="2" t="e">
        <f>'C завтраками| Bed and breakfast'!#REF!</f>
        <v>#REF!</v>
      </c>
      <c r="AP11" s="2" t="e">
        <f>'C завтраками| Bed and breakfast'!#REF!</f>
        <v>#REF!</v>
      </c>
      <c r="AQ11" s="2" t="e">
        <f>'C завтраками| Bed and breakfast'!#REF!</f>
        <v>#REF!</v>
      </c>
      <c r="AR11" s="2" t="e">
        <f>'C завтраками| Bed and breakfast'!#REF!</f>
        <v>#REF!</v>
      </c>
      <c r="AS11" s="2" t="e">
        <f>'C завтраками| Bed and breakfast'!#REF!</f>
        <v>#REF!</v>
      </c>
      <c r="AT11" s="2" t="e">
        <f>'C завтраками| Bed and breakfast'!#REF!</f>
        <v>#REF!</v>
      </c>
      <c r="AU11" s="2" t="e">
        <f>'C завтраками| Bed and breakfast'!#REF!</f>
        <v>#REF!</v>
      </c>
      <c r="AV11" s="2" t="e">
        <f>'C завтраками| Bed and breakfast'!#REF!</f>
        <v>#REF!</v>
      </c>
      <c r="AW11" s="2" t="e">
        <f>'C завтраками| Bed and breakfast'!#REF!</f>
        <v>#REF!</v>
      </c>
      <c r="AX11" s="2" t="e">
        <f>'C завтраками| Bed and breakfast'!#REF!</f>
        <v>#REF!</v>
      </c>
      <c r="AY11" s="2" t="e">
        <f>'C завтраками| Bed and breakfast'!#REF!</f>
        <v>#REF!</v>
      </c>
      <c r="AZ11" s="2" t="e">
        <f>'C завтраками| Bed and breakfast'!#REF!</f>
        <v>#REF!</v>
      </c>
      <c r="BA11" s="2" t="e">
        <f>'C завтраками| Bed and breakfast'!#REF!</f>
        <v>#REF!</v>
      </c>
      <c r="BB11" s="2" t="e">
        <f>'C завтраками| Bed and breakfast'!#REF!</f>
        <v>#REF!</v>
      </c>
      <c r="BC11" s="2" t="e">
        <f>'C завтраками| Bed and breakfast'!#REF!</f>
        <v>#REF!</v>
      </c>
      <c r="BD11" s="2" t="e">
        <f>'C завтраками| Bed and breakfast'!#REF!</f>
        <v>#REF!</v>
      </c>
      <c r="BE11" s="2" t="e">
        <f>'C завтраками| Bed and breakfast'!#REF!</f>
        <v>#REF!</v>
      </c>
      <c r="BF11" s="2" t="e">
        <f>'C завтраками| Bed and breakfast'!#REF!</f>
        <v>#REF!</v>
      </c>
      <c r="BG11" s="2" t="e">
        <f>'C завтраками| Bed and breakfast'!#REF!</f>
        <v>#REF!</v>
      </c>
      <c r="BH11" s="2" t="e">
        <f>'C завтраками| Bed and breakfast'!#REF!</f>
        <v>#REF!</v>
      </c>
      <c r="BI11" s="2" t="e">
        <f>'C завтраками| Bed and breakfast'!#REF!</f>
        <v>#REF!</v>
      </c>
      <c r="BJ11" s="2" t="e">
        <f>'C завтраками| Bed and breakfast'!#REF!</f>
        <v>#REF!</v>
      </c>
      <c r="BK11" s="2" t="e">
        <f>'C завтраками| Bed and breakfast'!#REF!</f>
        <v>#REF!</v>
      </c>
      <c r="BL11" s="2" t="e">
        <f>'C завтраками| Bed and breakfast'!#REF!</f>
        <v>#REF!</v>
      </c>
      <c r="BM11" s="2" t="e">
        <f>'C завтраками| Bed and breakfast'!#REF!</f>
        <v>#REF!</v>
      </c>
      <c r="BN11" s="2" t="e">
        <f>'C завтраками| Bed and breakfast'!#REF!</f>
        <v>#REF!</v>
      </c>
      <c r="BO11" s="2" t="e">
        <f>'C завтраками| Bed and breakfast'!#REF!</f>
        <v>#REF!</v>
      </c>
      <c r="BP11" s="2" t="e">
        <f>'C завтраками| Bed and breakfast'!#REF!</f>
        <v>#REF!</v>
      </c>
      <c r="BQ11" s="2" t="e">
        <f>'C завтраками| Bed and breakfast'!#REF!</f>
        <v>#REF!</v>
      </c>
      <c r="BR11" s="2" t="e">
        <f>'C завтраками| Bed and breakfast'!#REF!</f>
        <v>#REF!</v>
      </c>
      <c r="BS11" s="2" t="e">
        <f>'C завтраками| Bed and breakfast'!#REF!</f>
        <v>#REF!</v>
      </c>
      <c r="BT11" s="2" t="e">
        <f>'C завтраками| Bed and breakfast'!#REF!</f>
        <v>#REF!</v>
      </c>
      <c r="BU11" s="2" t="e">
        <f>'C завтраками| Bed and breakfast'!#REF!</f>
        <v>#REF!</v>
      </c>
      <c r="BV11" s="2" t="e">
        <f>'C завтраками| Bed and breakfast'!#REF!</f>
        <v>#REF!</v>
      </c>
      <c r="BW11" s="2" t="e">
        <f>'C завтраками| Bed and breakfast'!#REF!</f>
        <v>#REF!</v>
      </c>
      <c r="BX11" s="2" t="e">
        <f>'C завтраками| Bed and breakfast'!#REF!</f>
        <v>#REF!</v>
      </c>
      <c r="BY11" s="2" t="e">
        <f>'C завтраками| Bed and breakfast'!#REF!</f>
        <v>#REF!</v>
      </c>
      <c r="BZ11" s="2" t="e">
        <f>'C завтраками| Bed and breakfast'!#REF!</f>
        <v>#REF!</v>
      </c>
    </row>
    <row r="12" spans="1:78" ht="10.7" customHeight="1" x14ac:dyDescent="0.2">
      <c r="A12" s="3">
        <v>2</v>
      </c>
      <c r="B12" s="2" t="e">
        <f>'C завтраками| Bed and breakfast'!#REF!</f>
        <v>#REF!</v>
      </c>
      <c r="C12" s="2" t="e">
        <f>'C завтраками| Bed and breakfast'!#REF!</f>
        <v>#REF!</v>
      </c>
      <c r="D12" s="2" t="e">
        <f>'C завтраками| Bed and breakfast'!#REF!</f>
        <v>#REF!</v>
      </c>
      <c r="E12" s="2" t="e">
        <f>'C завтраками| Bed and breakfast'!#REF!</f>
        <v>#REF!</v>
      </c>
      <c r="F12" s="2" t="e">
        <f>'C завтраками| Bed and breakfast'!#REF!</f>
        <v>#REF!</v>
      </c>
      <c r="G12" s="2" t="e">
        <f>'C завтраками| Bed and breakfast'!#REF!</f>
        <v>#REF!</v>
      </c>
      <c r="H12" s="2" t="e">
        <f>'C завтраками| Bed and breakfast'!#REF!</f>
        <v>#REF!</v>
      </c>
      <c r="I12" s="2" t="e">
        <f>'C завтраками| Bed and breakfast'!#REF!</f>
        <v>#REF!</v>
      </c>
      <c r="J12" s="2" t="e">
        <f>'C завтраками| Bed and breakfast'!#REF!</f>
        <v>#REF!</v>
      </c>
      <c r="K12" s="2" t="e">
        <f>'C завтраками| Bed and breakfast'!#REF!</f>
        <v>#REF!</v>
      </c>
      <c r="L12" s="2" t="e">
        <f>'C завтраками| Bed and breakfast'!#REF!</f>
        <v>#REF!</v>
      </c>
      <c r="M12" s="2" t="e">
        <f>'C завтраками| Bed and breakfast'!#REF!</f>
        <v>#REF!</v>
      </c>
      <c r="N12" s="2" t="e">
        <f>'C завтраками| Bed and breakfast'!#REF!</f>
        <v>#REF!</v>
      </c>
      <c r="O12" s="2" t="e">
        <f>'C завтраками| Bed and breakfast'!#REF!</f>
        <v>#REF!</v>
      </c>
      <c r="P12" s="2" t="e">
        <f>'C завтраками| Bed and breakfast'!#REF!</f>
        <v>#REF!</v>
      </c>
      <c r="Q12" s="2" t="e">
        <f>'C завтраками| Bed and breakfast'!#REF!</f>
        <v>#REF!</v>
      </c>
      <c r="R12" s="2" t="e">
        <f>'C завтраками| Bed and breakfast'!#REF!</f>
        <v>#REF!</v>
      </c>
      <c r="S12" s="2" t="e">
        <f>'C завтраками| Bed and breakfast'!#REF!</f>
        <v>#REF!</v>
      </c>
      <c r="T12" s="2" t="e">
        <f>'C завтраками| Bed and breakfast'!#REF!</f>
        <v>#REF!</v>
      </c>
      <c r="U12" s="2" t="e">
        <f>'C завтраками| Bed and breakfast'!#REF!</f>
        <v>#REF!</v>
      </c>
      <c r="V12" s="2" t="e">
        <f>'C завтраками| Bed and breakfast'!#REF!</f>
        <v>#REF!</v>
      </c>
      <c r="W12" s="2" t="e">
        <f>'C завтраками| Bed and breakfast'!#REF!</f>
        <v>#REF!</v>
      </c>
      <c r="X12" s="2" t="e">
        <f>'C завтраками| Bed and breakfast'!#REF!</f>
        <v>#REF!</v>
      </c>
      <c r="Y12" s="2" t="e">
        <f>'C завтраками| Bed and breakfast'!#REF!</f>
        <v>#REF!</v>
      </c>
      <c r="Z12" s="2" t="e">
        <f>'C завтраками| Bed and breakfast'!#REF!</f>
        <v>#REF!</v>
      </c>
      <c r="AA12" s="2" t="e">
        <f>'C завтраками| Bed and breakfast'!#REF!</f>
        <v>#REF!</v>
      </c>
      <c r="AB12" s="2" t="e">
        <f>'C завтраками| Bed and breakfast'!#REF!</f>
        <v>#REF!</v>
      </c>
      <c r="AC12" s="2" t="e">
        <f>'C завтраками| Bed and breakfast'!#REF!</f>
        <v>#REF!</v>
      </c>
      <c r="AD12" s="2" t="e">
        <f>'C завтраками| Bed and breakfast'!#REF!</f>
        <v>#REF!</v>
      </c>
      <c r="AE12" s="2" t="e">
        <f>'C завтраками| Bed and breakfast'!#REF!</f>
        <v>#REF!</v>
      </c>
      <c r="AF12" s="2" t="e">
        <f>'C завтраками| Bed and breakfast'!#REF!</f>
        <v>#REF!</v>
      </c>
      <c r="AG12" s="2" t="e">
        <f>'C завтраками| Bed and breakfast'!#REF!</f>
        <v>#REF!</v>
      </c>
      <c r="AH12" s="2" t="e">
        <f>'C завтраками| Bed and breakfast'!#REF!</f>
        <v>#REF!</v>
      </c>
      <c r="AI12" s="2" t="e">
        <f>'C завтраками| Bed and breakfast'!#REF!</f>
        <v>#REF!</v>
      </c>
      <c r="AJ12" s="2" t="e">
        <f>'C завтраками| Bed and breakfast'!#REF!</f>
        <v>#REF!</v>
      </c>
      <c r="AK12" s="2" t="e">
        <f>'C завтраками| Bed and breakfast'!#REF!</f>
        <v>#REF!</v>
      </c>
      <c r="AL12" s="2" t="e">
        <f>'C завтраками| Bed and breakfast'!#REF!</f>
        <v>#REF!</v>
      </c>
      <c r="AM12" s="2" t="e">
        <f>'C завтраками| Bed and breakfast'!#REF!</f>
        <v>#REF!</v>
      </c>
      <c r="AN12" s="2" t="e">
        <f>'C завтраками| Bed and breakfast'!#REF!</f>
        <v>#REF!</v>
      </c>
      <c r="AO12" s="2" t="e">
        <f>'C завтраками| Bed and breakfast'!#REF!</f>
        <v>#REF!</v>
      </c>
      <c r="AP12" s="2" t="e">
        <f>'C завтраками| Bed and breakfast'!#REF!</f>
        <v>#REF!</v>
      </c>
      <c r="AQ12" s="2" t="e">
        <f>'C завтраками| Bed and breakfast'!#REF!</f>
        <v>#REF!</v>
      </c>
      <c r="AR12" s="2" t="e">
        <f>'C завтраками| Bed and breakfast'!#REF!</f>
        <v>#REF!</v>
      </c>
      <c r="AS12" s="2" t="e">
        <f>'C завтраками| Bed and breakfast'!#REF!</f>
        <v>#REF!</v>
      </c>
      <c r="AT12" s="2" t="e">
        <f>'C завтраками| Bed and breakfast'!#REF!</f>
        <v>#REF!</v>
      </c>
      <c r="AU12" s="2" t="e">
        <f>'C завтраками| Bed and breakfast'!#REF!</f>
        <v>#REF!</v>
      </c>
      <c r="AV12" s="2" t="e">
        <f>'C завтраками| Bed and breakfast'!#REF!</f>
        <v>#REF!</v>
      </c>
      <c r="AW12" s="2" t="e">
        <f>'C завтраками| Bed and breakfast'!#REF!</f>
        <v>#REF!</v>
      </c>
      <c r="AX12" s="2" t="e">
        <f>'C завтраками| Bed and breakfast'!#REF!</f>
        <v>#REF!</v>
      </c>
      <c r="AY12" s="2" t="e">
        <f>'C завтраками| Bed and breakfast'!#REF!</f>
        <v>#REF!</v>
      </c>
      <c r="AZ12" s="2" t="e">
        <f>'C завтраками| Bed and breakfast'!#REF!</f>
        <v>#REF!</v>
      </c>
      <c r="BA12" s="2" t="e">
        <f>'C завтраками| Bed and breakfast'!#REF!</f>
        <v>#REF!</v>
      </c>
      <c r="BB12" s="2" t="e">
        <f>'C завтраками| Bed and breakfast'!#REF!</f>
        <v>#REF!</v>
      </c>
      <c r="BC12" s="2" t="e">
        <f>'C завтраками| Bed and breakfast'!#REF!</f>
        <v>#REF!</v>
      </c>
      <c r="BD12" s="2" t="e">
        <f>'C завтраками| Bed and breakfast'!#REF!</f>
        <v>#REF!</v>
      </c>
      <c r="BE12" s="2" t="e">
        <f>'C завтраками| Bed and breakfast'!#REF!</f>
        <v>#REF!</v>
      </c>
      <c r="BF12" s="2" t="e">
        <f>'C завтраками| Bed and breakfast'!#REF!</f>
        <v>#REF!</v>
      </c>
      <c r="BG12" s="2" t="e">
        <f>'C завтраками| Bed and breakfast'!#REF!</f>
        <v>#REF!</v>
      </c>
      <c r="BH12" s="2" t="e">
        <f>'C завтраками| Bed and breakfast'!#REF!</f>
        <v>#REF!</v>
      </c>
      <c r="BI12" s="2" t="e">
        <f>'C завтраками| Bed and breakfast'!#REF!</f>
        <v>#REF!</v>
      </c>
      <c r="BJ12" s="2" t="e">
        <f>'C завтраками| Bed and breakfast'!#REF!</f>
        <v>#REF!</v>
      </c>
      <c r="BK12" s="2" t="e">
        <f>'C завтраками| Bed and breakfast'!#REF!</f>
        <v>#REF!</v>
      </c>
      <c r="BL12" s="2" t="e">
        <f>'C завтраками| Bed and breakfast'!#REF!</f>
        <v>#REF!</v>
      </c>
      <c r="BM12" s="2" t="e">
        <f>'C завтраками| Bed and breakfast'!#REF!</f>
        <v>#REF!</v>
      </c>
      <c r="BN12" s="2" t="e">
        <f>'C завтраками| Bed and breakfast'!#REF!</f>
        <v>#REF!</v>
      </c>
      <c r="BO12" s="2" t="e">
        <f>'C завтраками| Bed and breakfast'!#REF!</f>
        <v>#REF!</v>
      </c>
      <c r="BP12" s="2" t="e">
        <f>'C завтраками| Bed and breakfast'!#REF!</f>
        <v>#REF!</v>
      </c>
      <c r="BQ12" s="2" t="e">
        <f>'C завтраками| Bed and breakfast'!#REF!</f>
        <v>#REF!</v>
      </c>
      <c r="BR12" s="2" t="e">
        <f>'C завтраками| Bed and breakfast'!#REF!</f>
        <v>#REF!</v>
      </c>
      <c r="BS12" s="2" t="e">
        <f>'C завтраками| Bed and breakfast'!#REF!</f>
        <v>#REF!</v>
      </c>
      <c r="BT12" s="2" t="e">
        <f>'C завтраками| Bed and breakfast'!#REF!</f>
        <v>#REF!</v>
      </c>
      <c r="BU12" s="2" t="e">
        <f>'C завтраками| Bed and breakfast'!#REF!</f>
        <v>#REF!</v>
      </c>
      <c r="BV12" s="2" t="e">
        <f>'C завтраками| Bed and breakfast'!#REF!</f>
        <v>#REF!</v>
      </c>
      <c r="BW12" s="2" t="e">
        <f>'C завтраками| Bed and breakfast'!#REF!</f>
        <v>#REF!</v>
      </c>
      <c r="BX12" s="2" t="e">
        <f>'C завтраками| Bed and breakfast'!#REF!</f>
        <v>#REF!</v>
      </c>
      <c r="BY12" s="2" t="e">
        <f>'C завтраками| Bed and breakfast'!#REF!</f>
        <v>#REF!</v>
      </c>
      <c r="BZ12" s="2" t="e">
        <f>'C завтраками| Bed and breakfast'!#REF!</f>
        <v>#REF!</v>
      </c>
    </row>
    <row r="13" spans="1:78" ht="10.7" customHeight="1" x14ac:dyDescent="0.2">
      <c r="A13" s="4" t="s">
        <v>9</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row>
    <row r="14" spans="1:78" ht="10.7" customHeight="1" x14ac:dyDescent="0.2">
      <c r="A14" s="3">
        <v>1</v>
      </c>
      <c r="B14" s="2" t="e">
        <f>'C завтраками| Bed and breakfast'!#REF!</f>
        <v>#REF!</v>
      </c>
      <c r="C14" s="2" t="e">
        <f>'C завтраками| Bed and breakfast'!#REF!</f>
        <v>#REF!</v>
      </c>
      <c r="D14" s="2" t="e">
        <f>'C завтраками| Bed and breakfast'!#REF!</f>
        <v>#REF!</v>
      </c>
      <c r="E14" s="2" t="e">
        <f>'C завтраками| Bed and breakfast'!#REF!</f>
        <v>#REF!</v>
      </c>
      <c r="F14" s="2" t="e">
        <f>'C завтраками| Bed and breakfast'!#REF!</f>
        <v>#REF!</v>
      </c>
      <c r="G14" s="2" t="e">
        <f>'C завтраками| Bed and breakfast'!#REF!</f>
        <v>#REF!</v>
      </c>
      <c r="H14" s="2" t="e">
        <f>'C завтраками| Bed and breakfast'!#REF!</f>
        <v>#REF!</v>
      </c>
      <c r="I14" s="2" t="e">
        <f>'C завтраками| Bed and breakfast'!#REF!</f>
        <v>#REF!</v>
      </c>
      <c r="J14" s="2" t="e">
        <f>'C завтраками| Bed and breakfast'!#REF!</f>
        <v>#REF!</v>
      </c>
      <c r="K14" s="2" t="e">
        <f>'C завтраками| Bed and breakfast'!#REF!</f>
        <v>#REF!</v>
      </c>
      <c r="L14" s="2" t="e">
        <f>'C завтраками| Bed and breakfast'!#REF!</f>
        <v>#REF!</v>
      </c>
      <c r="M14" s="2" t="e">
        <f>'C завтраками| Bed and breakfast'!#REF!</f>
        <v>#REF!</v>
      </c>
      <c r="N14" s="2" t="e">
        <f>'C завтраками| Bed and breakfast'!#REF!</f>
        <v>#REF!</v>
      </c>
      <c r="O14" s="2" t="e">
        <f>'C завтраками| Bed and breakfast'!#REF!</f>
        <v>#REF!</v>
      </c>
      <c r="P14" s="2" t="e">
        <f>'C завтраками| Bed and breakfast'!#REF!</f>
        <v>#REF!</v>
      </c>
      <c r="Q14" s="2" t="e">
        <f>'C завтраками| Bed and breakfast'!#REF!</f>
        <v>#REF!</v>
      </c>
      <c r="R14" s="2" t="e">
        <f>'C завтраками| Bed and breakfast'!#REF!</f>
        <v>#REF!</v>
      </c>
      <c r="S14" s="2" t="e">
        <f>'C завтраками| Bed and breakfast'!#REF!</f>
        <v>#REF!</v>
      </c>
      <c r="T14" s="2" t="e">
        <f>'C завтраками| Bed and breakfast'!#REF!</f>
        <v>#REF!</v>
      </c>
      <c r="U14" s="2" t="e">
        <f>'C завтраками| Bed and breakfast'!#REF!</f>
        <v>#REF!</v>
      </c>
      <c r="V14" s="2" t="e">
        <f>'C завтраками| Bed and breakfast'!#REF!</f>
        <v>#REF!</v>
      </c>
      <c r="W14" s="2" t="e">
        <f>'C завтраками| Bed and breakfast'!#REF!</f>
        <v>#REF!</v>
      </c>
      <c r="X14" s="2" t="e">
        <f>'C завтраками| Bed and breakfast'!#REF!</f>
        <v>#REF!</v>
      </c>
      <c r="Y14" s="2" t="e">
        <f>'C завтраками| Bed and breakfast'!#REF!</f>
        <v>#REF!</v>
      </c>
      <c r="Z14" s="2" t="e">
        <f>'C завтраками| Bed and breakfast'!#REF!</f>
        <v>#REF!</v>
      </c>
      <c r="AA14" s="2" t="e">
        <f>'C завтраками| Bed and breakfast'!#REF!</f>
        <v>#REF!</v>
      </c>
      <c r="AB14" s="2" t="e">
        <f>'C завтраками| Bed and breakfast'!#REF!</f>
        <v>#REF!</v>
      </c>
      <c r="AC14" s="2" t="e">
        <f>'C завтраками| Bed and breakfast'!#REF!</f>
        <v>#REF!</v>
      </c>
      <c r="AD14" s="2" t="e">
        <f>'C завтраками| Bed and breakfast'!#REF!</f>
        <v>#REF!</v>
      </c>
      <c r="AE14" s="2" t="e">
        <f>'C завтраками| Bed and breakfast'!#REF!</f>
        <v>#REF!</v>
      </c>
      <c r="AF14" s="2" t="e">
        <f>'C завтраками| Bed and breakfast'!#REF!</f>
        <v>#REF!</v>
      </c>
      <c r="AG14" s="2" t="e">
        <f>'C завтраками| Bed and breakfast'!#REF!</f>
        <v>#REF!</v>
      </c>
      <c r="AH14" s="2" t="e">
        <f>'C завтраками| Bed and breakfast'!#REF!</f>
        <v>#REF!</v>
      </c>
      <c r="AI14" s="2" t="e">
        <f>'C завтраками| Bed and breakfast'!#REF!</f>
        <v>#REF!</v>
      </c>
      <c r="AJ14" s="2" t="e">
        <f>'C завтраками| Bed and breakfast'!#REF!</f>
        <v>#REF!</v>
      </c>
      <c r="AK14" s="2" t="e">
        <f>'C завтраками| Bed and breakfast'!#REF!</f>
        <v>#REF!</v>
      </c>
      <c r="AL14" s="2" t="e">
        <f>'C завтраками| Bed and breakfast'!#REF!</f>
        <v>#REF!</v>
      </c>
      <c r="AM14" s="2" t="e">
        <f>'C завтраками| Bed and breakfast'!#REF!</f>
        <v>#REF!</v>
      </c>
      <c r="AN14" s="2" t="e">
        <f>'C завтраками| Bed and breakfast'!#REF!</f>
        <v>#REF!</v>
      </c>
      <c r="AO14" s="2" t="e">
        <f>'C завтраками| Bed and breakfast'!#REF!</f>
        <v>#REF!</v>
      </c>
      <c r="AP14" s="2" t="e">
        <f>'C завтраками| Bed and breakfast'!#REF!</f>
        <v>#REF!</v>
      </c>
      <c r="AQ14" s="2" t="e">
        <f>'C завтраками| Bed and breakfast'!#REF!</f>
        <v>#REF!</v>
      </c>
      <c r="AR14" s="2" t="e">
        <f>'C завтраками| Bed and breakfast'!#REF!</f>
        <v>#REF!</v>
      </c>
      <c r="AS14" s="2" t="e">
        <f>'C завтраками| Bed and breakfast'!#REF!</f>
        <v>#REF!</v>
      </c>
      <c r="AT14" s="2" t="e">
        <f>'C завтраками| Bed and breakfast'!#REF!</f>
        <v>#REF!</v>
      </c>
      <c r="AU14" s="2" t="e">
        <f>'C завтраками| Bed and breakfast'!#REF!</f>
        <v>#REF!</v>
      </c>
      <c r="AV14" s="2" t="e">
        <f>'C завтраками| Bed and breakfast'!#REF!</f>
        <v>#REF!</v>
      </c>
      <c r="AW14" s="2" t="e">
        <f>'C завтраками| Bed and breakfast'!#REF!</f>
        <v>#REF!</v>
      </c>
      <c r="AX14" s="2" t="e">
        <f>'C завтраками| Bed and breakfast'!#REF!</f>
        <v>#REF!</v>
      </c>
      <c r="AY14" s="2" t="e">
        <f>'C завтраками| Bed and breakfast'!#REF!</f>
        <v>#REF!</v>
      </c>
      <c r="AZ14" s="2" t="e">
        <f>'C завтраками| Bed and breakfast'!#REF!</f>
        <v>#REF!</v>
      </c>
      <c r="BA14" s="2" t="e">
        <f>'C завтраками| Bed and breakfast'!#REF!</f>
        <v>#REF!</v>
      </c>
      <c r="BB14" s="2" t="e">
        <f>'C завтраками| Bed and breakfast'!#REF!</f>
        <v>#REF!</v>
      </c>
      <c r="BC14" s="2" t="e">
        <f>'C завтраками| Bed and breakfast'!#REF!</f>
        <v>#REF!</v>
      </c>
      <c r="BD14" s="2" t="e">
        <f>'C завтраками| Bed and breakfast'!#REF!</f>
        <v>#REF!</v>
      </c>
      <c r="BE14" s="2" t="e">
        <f>'C завтраками| Bed and breakfast'!#REF!</f>
        <v>#REF!</v>
      </c>
      <c r="BF14" s="2" t="e">
        <f>'C завтраками| Bed and breakfast'!#REF!</f>
        <v>#REF!</v>
      </c>
      <c r="BG14" s="2" t="e">
        <f>'C завтраками| Bed and breakfast'!#REF!</f>
        <v>#REF!</v>
      </c>
      <c r="BH14" s="2" t="e">
        <f>'C завтраками| Bed and breakfast'!#REF!</f>
        <v>#REF!</v>
      </c>
      <c r="BI14" s="2" t="e">
        <f>'C завтраками| Bed and breakfast'!#REF!</f>
        <v>#REF!</v>
      </c>
      <c r="BJ14" s="2" t="e">
        <f>'C завтраками| Bed and breakfast'!#REF!</f>
        <v>#REF!</v>
      </c>
      <c r="BK14" s="2" t="e">
        <f>'C завтраками| Bed and breakfast'!#REF!</f>
        <v>#REF!</v>
      </c>
      <c r="BL14" s="2" t="e">
        <f>'C завтраками| Bed and breakfast'!#REF!</f>
        <v>#REF!</v>
      </c>
      <c r="BM14" s="2" t="e">
        <f>'C завтраками| Bed and breakfast'!#REF!</f>
        <v>#REF!</v>
      </c>
      <c r="BN14" s="2" t="e">
        <f>'C завтраками| Bed and breakfast'!#REF!</f>
        <v>#REF!</v>
      </c>
      <c r="BO14" s="2" t="e">
        <f>'C завтраками| Bed and breakfast'!#REF!</f>
        <v>#REF!</v>
      </c>
      <c r="BP14" s="2" t="e">
        <f>'C завтраками| Bed and breakfast'!#REF!</f>
        <v>#REF!</v>
      </c>
      <c r="BQ14" s="2" t="e">
        <f>'C завтраками| Bed and breakfast'!#REF!</f>
        <v>#REF!</v>
      </c>
      <c r="BR14" s="2" t="e">
        <f>'C завтраками| Bed and breakfast'!#REF!</f>
        <v>#REF!</v>
      </c>
      <c r="BS14" s="2" t="e">
        <f>'C завтраками| Bed and breakfast'!#REF!</f>
        <v>#REF!</v>
      </c>
      <c r="BT14" s="2" t="e">
        <f>'C завтраками| Bed and breakfast'!#REF!</f>
        <v>#REF!</v>
      </c>
      <c r="BU14" s="2" t="e">
        <f>'C завтраками| Bed and breakfast'!#REF!</f>
        <v>#REF!</v>
      </c>
      <c r="BV14" s="2" t="e">
        <f>'C завтраками| Bed and breakfast'!#REF!</f>
        <v>#REF!</v>
      </c>
      <c r="BW14" s="2" t="e">
        <f>'C завтраками| Bed and breakfast'!#REF!</f>
        <v>#REF!</v>
      </c>
      <c r="BX14" s="2" t="e">
        <f>'C завтраками| Bed and breakfast'!#REF!</f>
        <v>#REF!</v>
      </c>
      <c r="BY14" s="2" t="e">
        <f>'C завтраками| Bed and breakfast'!#REF!</f>
        <v>#REF!</v>
      </c>
      <c r="BZ14" s="2" t="e">
        <f>'C завтраками| Bed and breakfast'!#REF!</f>
        <v>#REF!</v>
      </c>
    </row>
    <row r="15" spans="1:78" ht="10.7" customHeight="1" x14ac:dyDescent="0.2">
      <c r="A15" s="3">
        <v>2</v>
      </c>
      <c r="B15" s="2" t="e">
        <f>'C завтраками| Bed and breakfast'!#REF!</f>
        <v>#REF!</v>
      </c>
      <c r="C15" s="2" t="e">
        <f>'C завтраками| Bed and breakfast'!#REF!</f>
        <v>#REF!</v>
      </c>
      <c r="D15" s="2" t="e">
        <f>'C завтраками| Bed and breakfast'!#REF!</f>
        <v>#REF!</v>
      </c>
      <c r="E15" s="2" t="e">
        <f>'C завтраками| Bed and breakfast'!#REF!</f>
        <v>#REF!</v>
      </c>
      <c r="F15" s="2" t="e">
        <f>'C завтраками| Bed and breakfast'!#REF!</f>
        <v>#REF!</v>
      </c>
      <c r="G15" s="2" t="e">
        <f>'C завтраками| Bed and breakfast'!#REF!</f>
        <v>#REF!</v>
      </c>
      <c r="H15" s="2" t="e">
        <f>'C завтраками| Bed and breakfast'!#REF!</f>
        <v>#REF!</v>
      </c>
      <c r="I15" s="2" t="e">
        <f>'C завтраками| Bed and breakfast'!#REF!</f>
        <v>#REF!</v>
      </c>
      <c r="J15" s="2" t="e">
        <f>'C завтраками| Bed and breakfast'!#REF!</f>
        <v>#REF!</v>
      </c>
      <c r="K15" s="2" t="e">
        <f>'C завтраками| Bed and breakfast'!#REF!</f>
        <v>#REF!</v>
      </c>
      <c r="L15" s="2" t="e">
        <f>'C завтраками| Bed and breakfast'!#REF!</f>
        <v>#REF!</v>
      </c>
      <c r="M15" s="2" t="e">
        <f>'C завтраками| Bed and breakfast'!#REF!</f>
        <v>#REF!</v>
      </c>
      <c r="N15" s="2" t="e">
        <f>'C завтраками| Bed and breakfast'!#REF!</f>
        <v>#REF!</v>
      </c>
      <c r="O15" s="2" t="e">
        <f>'C завтраками| Bed and breakfast'!#REF!</f>
        <v>#REF!</v>
      </c>
      <c r="P15" s="2" t="e">
        <f>'C завтраками| Bed and breakfast'!#REF!</f>
        <v>#REF!</v>
      </c>
      <c r="Q15" s="2" t="e">
        <f>'C завтраками| Bed and breakfast'!#REF!</f>
        <v>#REF!</v>
      </c>
      <c r="R15" s="2" t="e">
        <f>'C завтраками| Bed and breakfast'!#REF!</f>
        <v>#REF!</v>
      </c>
      <c r="S15" s="2" t="e">
        <f>'C завтраками| Bed and breakfast'!#REF!</f>
        <v>#REF!</v>
      </c>
      <c r="T15" s="2" t="e">
        <f>'C завтраками| Bed and breakfast'!#REF!</f>
        <v>#REF!</v>
      </c>
      <c r="U15" s="2" t="e">
        <f>'C завтраками| Bed and breakfast'!#REF!</f>
        <v>#REF!</v>
      </c>
      <c r="V15" s="2" t="e">
        <f>'C завтраками| Bed and breakfast'!#REF!</f>
        <v>#REF!</v>
      </c>
      <c r="W15" s="2" t="e">
        <f>'C завтраками| Bed and breakfast'!#REF!</f>
        <v>#REF!</v>
      </c>
      <c r="X15" s="2" t="e">
        <f>'C завтраками| Bed and breakfast'!#REF!</f>
        <v>#REF!</v>
      </c>
      <c r="Y15" s="2" t="e">
        <f>'C завтраками| Bed and breakfast'!#REF!</f>
        <v>#REF!</v>
      </c>
      <c r="Z15" s="2" t="e">
        <f>'C завтраками| Bed and breakfast'!#REF!</f>
        <v>#REF!</v>
      </c>
      <c r="AA15" s="2" t="e">
        <f>'C завтраками| Bed and breakfast'!#REF!</f>
        <v>#REF!</v>
      </c>
      <c r="AB15" s="2" t="e">
        <f>'C завтраками| Bed and breakfast'!#REF!</f>
        <v>#REF!</v>
      </c>
      <c r="AC15" s="2" t="e">
        <f>'C завтраками| Bed and breakfast'!#REF!</f>
        <v>#REF!</v>
      </c>
      <c r="AD15" s="2" t="e">
        <f>'C завтраками| Bed and breakfast'!#REF!</f>
        <v>#REF!</v>
      </c>
      <c r="AE15" s="2" t="e">
        <f>'C завтраками| Bed and breakfast'!#REF!</f>
        <v>#REF!</v>
      </c>
      <c r="AF15" s="2" t="e">
        <f>'C завтраками| Bed and breakfast'!#REF!</f>
        <v>#REF!</v>
      </c>
      <c r="AG15" s="2" t="e">
        <f>'C завтраками| Bed and breakfast'!#REF!</f>
        <v>#REF!</v>
      </c>
      <c r="AH15" s="2" t="e">
        <f>'C завтраками| Bed and breakfast'!#REF!</f>
        <v>#REF!</v>
      </c>
      <c r="AI15" s="2" t="e">
        <f>'C завтраками| Bed and breakfast'!#REF!</f>
        <v>#REF!</v>
      </c>
      <c r="AJ15" s="2" t="e">
        <f>'C завтраками| Bed and breakfast'!#REF!</f>
        <v>#REF!</v>
      </c>
      <c r="AK15" s="2" t="e">
        <f>'C завтраками| Bed and breakfast'!#REF!</f>
        <v>#REF!</v>
      </c>
      <c r="AL15" s="2" t="e">
        <f>'C завтраками| Bed and breakfast'!#REF!</f>
        <v>#REF!</v>
      </c>
      <c r="AM15" s="2" t="e">
        <f>'C завтраками| Bed and breakfast'!#REF!</f>
        <v>#REF!</v>
      </c>
      <c r="AN15" s="2" t="e">
        <f>'C завтраками| Bed and breakfast'!#REF!</f>
        <v>#REF!</v>
      </c>
      <c r="AO15" s="2" t="e">
        <f>'C завтраками| Bed and breakfast'!#REF!</f>
        <v>#REF!</v>
      </c>
      <c r="AP15" s="2" t="e">
        <f>'C завтраками| Bed and breakfast'!#REF!</f>
        <v>#REF!</v>
      </c>
      <c r="AQ15" s="2" t="e">
        <f>'C завтраками| Bed and breakfast'!#REF!</f>
        <v>#REF!</v>
      </c>
      <c r="AR15" s="2" t="e">
        <f>'C завтраками| Bed and breakfast'!#REF!</f>
        <v>#REF!</v>
      </c>
      <c r="AS15" s="2" t="e">
        <f>'C завтраками| Bed and breakfast'!#REF!</f>
        <v>#REF!</v>
      </c>
      <c r="AT15" s="2" t="e">
        <f>'C завтраками| Bed and breakfast'!#REF!</f>
        <v>#REF!</v>
      </c>
      <c r="AU15" s="2" t="e">
        <f>'C завтраками| Bed and breakfast'!#REF!</f>
        <v>#REF!</v>
      </c>
      <c r="AV15" s="2" t="e">
        <f>'C завтраками| Bed and breakfast'!#REF!</f>
        <v>#REF!</v>
      </c>
      <c r="AW15" s="2" t="e">
        <f>'C завтраками| Bed and breakfast'!#REF!</f>
        <v>#REF!</v>
      </c>
      <c r="AX15" s="2" t="e">
        <f>'C завтраками| Bed and breakfast'!#REF!</f>
        <v>#REF!</v>
      </c>
      <c r="AY15" s="2" t="e">
        <f>'C завтраками| Bed and breakfast'!#REF!</f>
        <v>#REF!</v>
      </c>
      <c r="AZ15" s="2" t="e">
        <f>'C завтраками| Bed and breakfast'!#REF!</f>
        <v>#REF!</v>
      </c>
      <c r="BA15" s="2" t="e">
        <f>'C завтраками| Bed and breakfast'!#REF!</f>
        <v>#REF!</v>
      </c>
      <c r="BB15" s="2" t="e">
        <f>'C завтраками| Bed and breakfast'!#REF!</f>
        <v>#REF!</v>
      </c>
      <c r="BC15" s="2" t="e">
        <f>'C завтраками| Bed and breakfast'!#REF!</f>
        <v>#REF!</v>
      </c>
      <c r="BD15" s="2" t="e">
        <f>'C завтраками| Bed and breakfast'!#REF!</f>
        <v>#REF!</v>
      </c>
      <c r="BE15" s="2" t="e">
        <f>'C завтраками| Bed and breakfast'!#REF!</f>
        <v>#REF!</v>
      </c>
      <c r="BF15" s="2" t="e">
        <f>'C завтраками| Bed and breakfast'!#REF!</f>
        <v>#REF!</v>
      </c>
      <c r="BG15" s="2" t="e">
        <f>'C завтраками| Bed and breakfast'!#REF!</f>
        <v>#REF!</v>
      </c>
      <c r="BH15" s="2" t="e">
        <f>'C завтраками| Bed and breakfast'!#REF!</f>
        <v>#REF!</v>
      </c>
      <c r="BI15" s="2" t="e">
        <f>'C завтраками| Bed and breakfast'!#REF!</f>
        <v>#REF!</v>
      </c>
      <c r="BJ15" s="2" t="e">
        <f>'C завтраками| Bed and breakfast'!#REF!</f>
        <v>#REF!</v>
      </c>
      <c r="BK15" s="2" t="e">
        <f>'C завтраками| Bed and breakfast'!#REF!</f>
        <v>#REF!</v>
      </c>
      <c r="BL15" s="2" t="e">
        <f>'C завтраками| Bed and breakfast'!#REF!</f>
        <v>#REF!</v>
      </c>
      <c r="BM15" s="2" t="e">
        <f>'C завтраками| Bed and breakfast'!#REF!</f>
        <v>#REF!</v>
      </c>
      <c r="BN15" s="2" t="e">
        <f>'C завтраками| Bed and breakfast'!#REF!</f>
        <v>#REF!</v>
      </c>
      <c r="BO15" s="2" t="e">
        <f>'C завтраками| Bed and breakfast'!#REF!</f>
        <v>#REF!</v>
      </c>
      <c r="BP15" s="2" t="e">
        <f>'C завтраками| Bed and breakfast'!#REF!</f>
        <v>#REF!</v>
      </c>
      <c r="BQ15" s="2" t="e">
        <f>'C завтраками| Bed and breakfast'!#REF!</f>
        <v>#REF!</v>
      </c>
      <c r="BR15" s="2" t="e">
        <f>'C завтраками| Bed and breakfast'!#REF!</f>
        <v>#REF!</v>
      </c>
      <c r="BS15" s="2" t="e">
        <f>'C завтраками| Bed and breakfast'!#REF!</f>
        <v>#REF!</v>
      </c>
      <c r="BT15" s="2" t="e">
        <f>'C завтраками| Bed and breakfast'!#REF!</f>
        <v>#REF!</v>
      </c>
      <c r="BU15" s="2" t="e">
        <f>'C завтраками| Bed and breakfast'!#REF!</f>
        <v>#REF!</v>
      </c>
      <c r="BV15" s="2" t="e">
        <f>'C завтраками| Bed and breakfast'!#REF!</f>
        <v>#REF!</v>
      </c>
      <c r="BW15" s="2" t="e">
        <f>'C завтраками| Bed and breakfast'!#REF!</f>
        <v>#REF!</v>
      </c>
      <c r="BX15" s="2" t="e">
        <f>'C завтраками| Bed and breakfast'!#REF!</f>
        <v>#REF!</v>
      </c>
      <c r="BY15" s="2" t="e">
        <f>'C завтраками| Bed and breakfast'!#REF!</f>
        <v>#REF!</v>
      </c>
      <c r="BZ15" s="2" t="e">
        <f>'C завтраками| Bed and breakfast'!#REF!</f>
        <v>#REF!</v>
      </c>
    </row>
    <row r="16" spans="1:78" ht="10.7" customHeight="1" x14ac:dyDescent="0.2">
      <c r="A16" s="2" t="s">
        <v>13</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row>
    <row r="17" spans="1:78" ht="10.7" customHeight="1" x14ac:dyDescent="0.2">
      <c r="A17" s="3">
        <v>1</v>
      </c>
      <c r="B17" s="2" t="e">
        <f>'C завтраками| Bed and breakfast'!#REF!</f>
        <v>#REF!</v>
      </c>
      <c r="C17" s="2" t="e">
        <f>'C завтраками| Bed and breakfast'!#REF!</f>
        <v>#REF!</v>
      </c>
      <c r="D17" s="2" t="e">
        <f>'C завтраками| Bed and breakfast'!#REF!</f>
        <v>#REF!</v>
      </c>
      <c r="E17" s="2" t="e">
        <f>'C завтраками| Bed and breakfast'!#REF!</f>
        <v>#REF!</v>
      </c>
      <c r="F17" s="2" t="e">
        <f>'C завтраками| Bed and breakfast'!#REF!</f>
        <v>#REF!</v>
      </c>
      <c r="G17" s="2" t="e">
        <f>'C завтраками| Bed and breakfast'!#REF!</f>
        <v>#REF!</v>
      </c>
      <c r="H17" s="2" t="e">
        <f>'C завтраками| Bed and breakfast'!#REF!</f>
        <v>#REF!</v>
      </c>
      <c r="I17" s="2" t="e">
        <f>'C завтраками| Bed and breakfast'!#REF!</f>
        <v>#REF!</v>
      </c>
      <c r="J17" s="2" t="e">
        <f>'C завтраками| Bed and breakfast'!#REF!</f>
        <v>#REF!</v>
      </c>
      <c r="K17" s="2" t="e">
        <f>'C завтраками| Bed and breakfast'!#REF!</f>
        <v>#REF!</v>
      </c>
      <c r="L17" s="2" t="e">
        <f>'C завтраками| Bed and breakfast'!#REF!</f>
        <v>#REF!</v>
      </c>
      <c r="M17" s="2" t="e">
        <f>'C завтраками| Bed and breakfast'!#REF!</f>
        <v>#REF!</v>
      </c>
      <c r="N17" s="2" t="e">
        <f>'C завтраками| Bed and breakfast'!#REF!</f>
        <v>#REF!</v>
      </c>
      <c r="O17" s="2" t="e">
        <f>'C завтраками| Bed and breakfast'!#REF!</f>
        <v>#REF!</v>
      </c>
      <c r="P17" s="2" t="e">
        <f>'C завтраками| Bed and breakfast'!#REF!</f>
        <v>#REF!</v>
      </c>
      <c r="Q17" s="2" t="e">
        <f>'C завтраками| Bed and breakfast'!#REF!</f>
        <v>#REF!</v>
      </c>
      <c r="R17" s="2" t="e">
        <f>'C завтраками| Bed and breakfast'!#REF!</f>
        <v>#REF!</v>
      </c>
      <c r="S17" s="2" t="e">
        <f>'C завтраками| Bed and breakfast'!#REF!</f>
        <v>#REF!</v>
      </c>
      <c r="T17" s="2" t="e">
        <f>'C завтраками| Bed and breakfast'!#REF!</f>
        <v>#REF!</v>
      </c>
      <c r="U17" s="2" t="e">
        <f>'C завтраками| Bed and breakfast'!#REF!</f>
        <v>#REF!</v>
      </c>
      <c r="V17" s="2" t="e">
        <f>'C завтраками| Bed and breakfast'!#REF!</f>
        <v>#REF!</v>
      </c>
      <c r="W17" s="2" t="e">
        <f>'C завтраками| Bed and breakfast'!#REF!</f>
        <v>#REF!</v>
      </c>
      <c r="X17" s="2" t="e">
        <f>'C завтраками| Bed and breakfast'!#REF!</f>
        <v>#REF!</v>
      </c>
      <c r="Y17" s="2" t="e">
        <f>'C завтраками| Bed and breakfast'!#REF!</f>
        <v>#REF!</v>
      </c>
      <c r="Z17" s="2" t="e">
        <f>'C завтраками| Bed and breakfast'!#REF!</f>
        <v>#REF!</v>
      </c>
      <c r="AA17" s="2" t="e">
        <f>'C завтраками| Bed and breakfast'!#REF!</f>
        <v>#REF!</v>
      </c>
      <c r="AB17" s="2" t="e">
        <f>'C завтраками| Bed and breakfast'!#REF!</f>
        <v>#REF!</v>
      </c>
      <c r="AC17" s="2" t="e">
        <f>'C завтраками| Bed and breakfast'!#REF!</f>
        <v>#REF!</v>
      </c>
      <c r="AD17" s="2" t="e">
        <f>'C завтраками| Bed and breakfast'!#REF!</f>
        <v>#REF!</v>
      </c>
      <c r="AE17" s="2" t="e">
        <f>'C завтраками| Bed and breakfast'!#REF!</f>
        <v>#REF!</v>
      </c>
      <c r="AF17" s="2" t="e">
        <f>'C завтраками| Bed and breakfast'!#REF!</f>
        <v>#REF!</v>
      </c>
      <c r="AG17" s="2" t="e">
        <f>'C завтраками| Bed and breakfast'!#REF!</f>
        <v>#REF!</v>
      </c>
      <c r="AH17" s="2" t="e">
        <f>'C завтраками| Bed and breakfast'!#REF!</f>
        <v>#REF!</v>
      </c>
      <c r="AI17" s="2" t="e">
        <f>'C завтраками| Bed and breakfast'!#REF!</f>
        <v>#REF!</v>
      </c>
      <c r="AJ17" s="2" t="e">
        <f>'C завтраками| Bed and breakfast'!#REF!</f>
        <v>#REF!</v>
      </c>
      <c r="AK17" s="2" t="e">
        <f>'C завтраками| Bed and breakfast'!#REF!</f>
        <v>#REF!</v>
      </c>
      <c r="AL17" s="2" t="e">
        <f>'C завтраками| Bed and breakfast'!#REF!</f>
        <v>#REF!</v>
      </c>
      <c r="AM17" s="2" t="e">
        <f>'C завтраками| Bed and breakfast'!#REF!</f>
        <v>#REF!</v>
      </c>
      <c r="AN17" s="2" t="e">
        <f>'C завтраками| Bed and breakfast'!#REF!</f>
        <v>#REF!</v>
      </c>
      <c r="AO17" s="2" t="e">
        <f>'C завтраками| Bed and breakfast'!#REF!</f>
        <v>#REF!</v>
      </c>
      <c r="AP17" s="2" t="e">
        <f>'C завтраками| Bed and breakfast'!#REF!</f>
        <v>#REF!</v>
      </c>
      <c r="AQ17" s="2" t="e">
        <f>'C завтраками| Bed and breakfast'!#REF!</f>
        <v>#REF!</v>
      </c>
      <c r="AR17" s="2" t="e">
        <f>'C завтраками| Bed and breakfast'!#REF!</f>
        <v>#REF!</v>
      </c>
      <c r="AS17" s="2" t="e">
        <f>'C завтраками| Bed and breakfast'!#REF!</f>
        <v>#REF!</v>
      </c>
      <c r="AT17" s="2" t="e">
        <f>'C завтраками| Bed and breakfast'!#REF!</f>
        <v>#REF!</v>
      </c>
      <c r="AU17" s="2" t="e">
        <f>'C завтраками| Bed and breakfast'!#REF!</f>
        <v>#REF!</v>
      </c>
      <c r="AV17" s="2" t="e">
        <f>'C завтраками| Bed and breakfast'!#REF!</f>
        <v>#REF!</v>
      </c>
      <c r="AW17" s="2" t="e">
        <f>'C завтраками| Bed and breakfast'!#REF!</f>
        <v>#REF!</v>
      </c>
      <c r="AX17" s="2" t="e">
        <f>'C завтраками| Bed and breakfast'!#REF!</f>
        <v>#REF!</v>
      </c>
      <c r="AY17" s="2" t="e">
        <f>'C завтраками| Bed and breakfast'!#REF!</f>
        <v>#REF!</v>
      </c>
      <c r="AZ17" s="2" t="e">
        <f>'C завтраками| Bed and breakfast'!#REF!</f>
        <v>#REF!</v>
      </c>
      <c r="BA17" s="2" t="e">
        <f>'C завтраками| Bed and breakfast'!#REF!</f>
        <v>#REF!</v>
      </c>
      <c r="BB17" s="2" t="e">
        <f>'C завтраками| Bed and breakfast'!#REF!</f>
        <v>#REF!</v>
      </c>
      <c r="BC17" s="2" t="e">
        <f>'C завтраками| Bed and breakfast'!#REF!</f>
        <v>#REF!</v>
      </c>
      <c r="BD17" s="2" t="e">
        <f>'C завтраками| Bed and breakfast'!#REF!</f>
        <v>#REF!</v>
      </c>
      <c r="BE17" s="2" t="e">
        <f>'C завтраками| Bed and breakfast'!#REF!</f>
        <v>#REF!</v>
      </c>
      <c r="BF17" s="2" t="e">
        <f>'C завтраками| Bed and breakfast'!#REF!</f>
        <v>#REF!</v>
      </c>
      <c r="BG17" s="2" t="e">
        <f>'C завтраками| Bed and breakfast'!#REF!</f>
        <v>#REF!</v>
      </c>
      <c r="BH17" s="2" t="e">
        <f>'C завтраками| Bed and breakfast'!#REF!</f>
        <v>#REF!</v>
      </c>
      <c r="BI17" s="2" t="e">
        <f>'C завтраками| Bed and breakfast'!#REF!</f>
        <v>#REF!</v>
      </c>
      <c r="BJ17" s="2" t="e">
        <f>'C завтраками| Bed and breakfast'!#REF!</f>
        <v>#REF!</v>
      </c>
      <c r="BK17" s="2" t="e">
        <f>'C завтраками| Bed and breakfast'!#REF!</f>
        <v>#REF!</v>
      </c>
      <c r="BL17" s="2" t="e">
        <f>'C завтраками| Bed and breakfast'!#REF!</f>
        <v>#REF!</v>
      </c>
      <c r="BM17" s="2" t="e">
        <f>'C завтраками| Bed and breakfast'!#REF!</f>
        <v>#REF!</v>
      </c>
      <c r="BN17" s="2" t="e">
        <f>'C завтраками| Bed and breakfast'!#REF!</f>
        <v>#REF!</v>
      </c>
      <c r="BO17" s="2" t="e">
        <f>'C завтраками| Bed and breakfast'!#REF!</f>
        <v>#REF!</v>
      </c>
      <c r="BP17" s="2" t="e">
        <f>'C завтраками| Bed and breakfast'!#REF!</f>
        <v>#REF!</v>
      </c>
      <c r="BQ17" s="2" t="e">
        <f>'C завтраками| Bed and breakfast'!#REF!</f>
        <v>#REF!</v>
      </c>
      <c r="BR17" s="2" t="e">
        <f>'C завтраками| Bed and breakfast'!#REF!</f>
        <v>#REF!</v>
      </c>
      <c r="BS17" s="2" t="e">
        <f>'C завтраками| Bed and breakfast'!#REF!</f>
        <v>#REF!</v>
      </c>
      <c r="BT17" s="2" t="e">
        <f>'C завтраками| Bed and breakfast'!#REF!</f>
        <v>#REF!</v>
      </c>
      <c r="BU17" s="2" t="e">
        <f>'C завтраками| Bed and breakfast'!#REF!</f>
        <v>#REF!</v>
      </c>
      <c r="BV17" s="2" t="e">
        <f>'C завтраками| Bed and breakfast'!#REF!</f>
        <v>#REF!</v>
      </c>
      <c r="BW17" s="2" t="e">
        <f>'C завтраками| Bed and breakfast'!#REF!</f>
        <v>#REF!</v>
      </c>
      <c r="BX17" s="2" t="e">
        <f>'C завтраками| Bed and breakfast'!#REF!</f>
        <v>#REF!</v>
      </c>
      <c r="BY17" s="2" t="e">
        <f>'C завтраками| Bed and breakfast'!#REF!</f>
        <v>#REF!</v>
      </c>
      <c r="BZ17" s="2" t="e">
        <f>'C завтраками| Bed and breakfast'!#REF!</f>
        <v>#REF!</v>
      </c>
    </row>
    <row r="18" spans="1:78" ht="10.7" customHeight="1" x14ac:dyDescent="0.2">
      <c r="A18" s="3">
        <v>2</v>
      </c>
      <c r="B18" s="2" t="e">
        <f>'C завтраками| Bed and breakfast'!#REF!</f>
        <v>#REF!</v>
      </c>
      <c r="C18" s="2" t="e">
        <f>'C завтраками| Bed and breakfast'!#REF!</f>
        <v>#REF!</v>
      </c>
      <c r="D18" s="2" t="e">
        <f>'C завтраками| Bed and breakfast'!#REF!</f>
        <v>#REF!</v>
      </c>
      <c r="E18" s="2" t="e">
        <f>'C завтраками| Bed and breakfast'!#REF!</f>
        <v>#REF!</v>
      </c>
      <c r="F18" s="2" t="e">
        <f>'C завтраками| Bed and breakfast'!#REF!</f>
        <v>#REF!</v>
      </c>
      <c r="G18" s="2" t="e">
        <f>'C завтраками| Bed and breakfast'!#REF!</f>
        <v>#REF!</v>
      </c>
      <c r="H18" s="2" t="e">
        <f>'C завтраками| Bed and breakfast'!#REF!</f>
        <v>#REF!</v>
      </c>
      <c r="I18" s="2" t="e">
        <f>'C завтраками| Bed and breakfast'!#REF!</f>
        <v>#REF!</v>
      </c>
      <c r="J18" s="2" t="e">
        <f>'C завтраками| Bed and breakfast'!#REF!</f>
        <v>#REF!</v>
      </c>
      <c r="K18" s="2" t="e">
        <f>'C завтраками| Bed and breakfast'!#REF!</f>
        <v>#REF!</v>
      </c>
      <c r="L18" s="2" t="e">
        <f>'C завтраками| Bed and breakfast'!#REF!</f>
        <v>#REF!</v>
      </c>
      <c r="M18" s="2" t="e">
        <f>'C завтраками| Bed and breakfast'!#REF!</f>
        <v>#REF!</v>
      </c>
      <c r="N18" s="2" t="e">
        <f>'C завтраками| Bed and breakfast'!#REF!</f>
        <v>#REF!</v>
      </c>
      <c r="O18" s="2" t="e">
        <f>'C завтраками| Bed and breakfast'!#REF!</f>
        <v>#REF!</v>
      </c>
      <c r="P18" s="2" t="e">
        <f>'C завтраками| Bed and breakfast'!#REF!</f>
        <v>#REF!</v>
      </c>
      <c r="Q18" s="2" t="e">
        <f>'C завтраками| Bed and breakfast'!#REF!</f>
        <v>#REF!</v>
      </c>
      <c r="R18" s="2" t="e">
        <f>'C завтраками| Bed and breakfast'!#REF!</f>
        <v>#REF!</v>
      </c>
      <c r="S18" s="2" t="e">
        <f>'C завтраками| Bed and breakfast'!#REF!</f>
        <v>#REF!</v>
      </c>
      <c r="T18" s="2" t="e">
        <f>'C завтраками| Bed and breakfast'!#REF!</f>
        <v>#REF!</v>
      </c>
      <c r="U18" s="2" t="e">
        <f>'C завтраками| Bed and breakfast'!#REF!</f>
        <v>#REF!</v>
      </c>
      <c r="V18" s="2" t="e">
        <f>'C завтраками| Bed and breakfast'!#REF!</f>
        <v>#REF!</v>
      </c>
      <c r="W18" s="2" t="e">
        <f>'C завтраками| Bed and breakfast'!#REF!</f>
        <v>#REF!</v>
      </c>
      <c r="X18" s="2" t="e">
        <f>'C завтраками| Bed and breakfast'!#REF!</f>
        <v>#REF!</v>
      </c>
      <c r="Y18" s="2" t="e">
        <f>'C завтраками| Bed and breakfast'!#REF!</f>
        <v>#REF!</v>
      </c>
      <c r="Z18" s="2" t="e">
        <f>'C завтраками| Bed and breakfast'!#REF!</f>
        <v>#REF!</v>
      </c>
      <c r="AA18" s="2" t="e">
        <f>'C завтраками| Bed and breakfast'!#REF!</f>
        <v>#REF!</v>
      </c>
      <c r="AB18" s="2" t="e">
        <f>'C завтраками| Bed and breakfast'!#REF!</f>
        <v>#REF!</v>
      </c>
      <c r="AC18" s="2" t="e">
        <f>'C завтраками| Bed and breakfast'!#REF!</f>
        <v>#REF!</v>
      </c>
      <c r="AD18" s="2" t="e">
        <f>'C завтраками| Bed and breakfast'!#REF!</f>
        <v>#REF!</v>
      </c>
      <c r="AE18" s="2" t="e">
        <f>'C завтраками| Bed and breakfast'!#REF!</f>
        <v>#REF!</v>
      </c>
      <c r="AF18" s="2" t="e">
        <f>'C завтраками| Bed and breakfast'!#REF!</f>
        <v>#REF!</v>
      </c>
      <c r="AG18" s="2" t="e">
        <f>'C завтраками| Bed and breakfast'!#REF!</f>
        <v>#REF!</v>
      </c>
      <c r="AH18" s="2" t="e">
        <f>'C завтраками| Bed and breakfast'!#REF!</f>
        <v>#REF!</v>
      </c>
      <c r="AI18" s="2" t="e">
        <f>'C завтраками| Bed and breakfast'!#REF!</f>
        <v>#REF!</v>
      </c>
      <c r="AJ18" s="2" t="e">
        <f>'C завтраками| Bed and breakfast'!#REF!</f>
        <v>#REF!</v>
      </c>
      <c r="AK18" s="2" t="e">
        <f>'C завтраками| Bed and breakfast'!#REF!</f>
        <v>#REF!</v>
      </c>
      <c r="AL18" s="2" t="e">
        <f>'C завтраками| Bed and breakfast'!#REF!</f>
        <v>#REF!</v>
      </c>
      <c r="AM18" s="2" t="e">
        <f>'C завтраками| Bed and breakfast'!#REF!</f>
        <v>#REF!</v>
      </c>
      <c r="AN18" s="2" t="e">
        <f>'C завтраками| Bed and breakfast'!#REF!</f>
        <v>#REF!</v>
      </c>
      <c r="AO18" s="2" t="e">
        <f>'C завтраками| Bed and breakfast'!#REF!</f>
        <v>#REF!</v>
      </c>
      <c r="AP18" s="2" t="e">
        <f>'C завтраками| Bed and breakfast'!#REF!</f>
        <v>#REF!</v>
      </c>
      <c r="AQ18" s="2" t="e">
        <f>'C завтраками| Bed and breakfast'!#REF!</f>
        <v>#REF!</v>
      </c>
      <c r="AR18" s="2" t="e">
        <f>'C завтраками| Bed and breakfast'!#REF!</f>
        <v>#REF!</v>
      </c>
      <c r="AS18" s="2" t="e">
        <f>'C завтраками| Bed and breakfast'!#REF!</f>
        <v>#REF!</v>
      </c>
      <c r="AT18" s="2" t="e">
        <f>'C завтраками| Bed and breakfast'!#REF!</f>
        <v>#REF!</v>
      </c>
      <c r="AU18" s="2" t="e">
        <f>'C завтраками| Bed and breakfast'!#REF!</f>
        <v>#REF!</v>
      </c>
      <c r="AV18" s="2" t="e">
        <f>'C завтраками| Bed and breakfast'!#REF!</f>
        <v>#REF!</v>
      </c>
      <c r="AW18" s="2" t="e">
        <f>'C завтраками| Bed and breakfast'!#REF!</f>
        <v>#REF!</v>
      </c>
      <c r="AX18" s="2" t="e">
        <f>'C завтраками| Bed and breakfast'!#REF!</f>
        <v>#REF!</v>
      </c>
      <c r="AY18" s="2" t="e">
        <f>'C завтраками| Bed and breakfast'!#REF!</f>
        <v>#REF!</v>
      </c>
      <c r="AZ18" s="2" t="e">
        <f>'C завтраками| Bed and breakfast'!#REF!</f>
        <v>#REF!</v>
      </c>
      <c r="BA18" s="2" t="e">
        <f>'C завтраками| Bed and breakfast'!#REF!</f>
        <v>#REF!</v>
      </c>
      <c r="BB18" s="2" t="e">
        <f>'C завтраками| Bed and breakfast'!#REF!</f>
        <v>#REF!</v>
      </c>
      <c r="BC18" s="2" t="e">
        <f>'C завтраками| Bed and breakfast'!#REF!</f>
        <v>#REF!</v>
      </c>
      <c r="BD18" s="2" t="e">
        <f>'C завтраками| Bed and breakfast'!#REF!</f>
        <v>#REF!</v>
      </c>
      <c r="BE18" s="2" t="e">
        <f>'C завтраками| Bed and breakfast'!#REF!</f>
        <v>#REF!</v>
      </c>
      <c r="BF18" s="2" t="e">
        <f>'C завтраками| Bed and breakfast'!#REF!</f>
        <v>#REF!</v>
      </c>
      <c r="BG18" s="2" t="e">
        <f>'C завтраками| Bed and breakfast'!#REF!</f>
        <v>#REF!</v>
      </c>
      <c r="BH18" s="2" t="e">
        <f>'C завтраками| Bed and breakfast'!#REF!</f>
        <v>#REF!</v>
      </c>
      <c r="BI18" s="2" t="e">
        <f>'C завтраками| Bed and breakfast'!#REF!</f>
        <v>#REF!</v>
      </c>
      <c r="BJ18" s="2" t="e">
        <f>'C завтраками| Bed and breakfast'!#REF!</f>
        <v>#REF!</v>
      </c>
      <c r="BK18" s="2" t="e">
        <f>'C завтраками| Bed and breakfast'!#REF!</f>
        <v>#REF!</v>
      </c>
      <c r="BL18" s="2" t="e">
        <f>'C завтраками| Bed and breakfast'!#REF!</f>
        <v>#REF!</v>
      </c>
      <c r="BM18" s="2" t="e">
        <f>'C завтраками| Bed and breakfast'!#REF!</f>
        <v>#REF!</v>
      </c>
      <c r="BN18" s="2" t="e">
        <f>'C завтраками| Bed and breakfast'!#REF!</f>
        <v>#REF!</v>
      </c>
      <c r="BO18" s="2" t="e">
        <f>'C завтраками| Bed and breakfast'!#REF!</f>
        <v>#REF!</v>
      </c>
      <c r="BP18" s="2" t="e">
        <f>'C завтраками| Bed and breakfast'!#REF!</f>
        <v>#REF!</v>
      </c>
      <c r="BQ18" s="2" t="e">
        <f>'C завтраками| Bed and breakfast'!#REF!</f>
        <v>#REF!</v>
      </c>
      <c r="BR18" s="2" t="e">
        <f>'C завтраками| Bed and breakfast'!#REF!</f>
        <v>#REF!</v>
      </c>
      <c r="BS18" s="2" t="e">
        <f>'C завтраками| Bed and breakfast'!#REF!</f>
        <v>#REF!</v>
      </c>
      <c r="BT18" s="2" t="e">
        <f>'C завтраками| Bed and breakfast'!#REF!</f>
        <v>#REF!</v>
      </c>
      <c r="BU18" s="2" t="e">
        <f>'C завтраками| Bed and breakfast'!#REF!</f>
        <v>#REF!</v>
      </c>
      <c r="BV18" s="2" t="e">
        <f>'C завтраками| Bed and breakfast'!#REF!</f>
        <v>#REF!</v>
      </c>
      <c r="BW18" s="2" t="e">
        <f>'C завтраками| Bed and breakfast'!#REF!</f>
        <v>#REF!</v>
      </c>
      <c r="BX18" s="2" t="e">
        <f>'C завтраками| Bed and breakfast'!#REF!</f>
        <v>#REF!</v>
      </c>
      <c r="BY18" s="2" t="e">
        <f>'C завтраками| Bed and breakfast'!#REF!</f>
        <v>#REF!</v>
      </c>
      <c r="BZ18" s="2" t="e">
        <f>'C завтраками| Bed and breakfast'!#REF!</f>
        <v>#REF!</v>
      </c>
    </row>
    <row r="19" spans="1:78" ht="10.7"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row>
    <row r="20" spans="1:78" ht="30" customHeight="1" x14ac:dyDescent="0.2">
      <c r="A20" s="31" t="s">
        <v>2</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s="28" customFormat="1" ht="25.5" customHeight="1" x14ac:dyDescent="0.2">
      <c r="A21" s="27" t="s">
        <v>0</v>
      </c>
      <c r="B21" s="47" t="e">
        <f t="shared" ref="B21:BM22" si="0">B5</f>
        <v>#REF!</v>
      </c>
      <c r="C21" s="47" t="e">
        <f t="shared" si="0"/>
        <v>#REF!</v>
      </c>
      <c r="D21" s="47" t="e">
        <f t="shared" si="0"/>
        <v>#REF!</v>
      </c>
      <c r="E21" s="47" t="e">
        <f t="shared" si="0"/>
        <v>#REF!</v>
      </c>
      <c r="F21" s="47" t="e">
        <f t="shared" si="0"/>
        <v>#REF!</v>
      </c>
      <c r="G21" s="47" t="e">
        <f t="shared" si="0"/>
        <v>#REF!</v>
      </c>
      <c r="H21" s="47" t="e">
        <f t="shared" si="0"/>
        <v>#REF!</v>
      </c>
      <c r="I21" s="47" t="e">
        <f t="shared" si="0"/>
        <v>#REF!</v>
      </c>
      <c r="J21" s="47" t="e">
        <f t="shared" si="0"/>
        <v>#REF!</v>
      </c>
      <c r="K21" s="47" t="e">
        <f t="shared" si="0"/>
        <v>#REF!</v>
      </c>
      <c r="L21" s="47" t="e">
        <f t="shared" si="0"/>
        <v>#REF!</v>
      </c>
      <c r="M21" s="47" t="e">
        <f t="shared" si="0"/>
        <v>#REF!</v>
      </c>
      <c r="N21" s="47" t="e">
        <f t="shared" si="0"/>
        <v>#REF!</v>
      </c>
      <c r="O21" s="47" t="e">
        <f t="shared" si="0"/>
        <v>#REF!</v>
      </c>
      <c r="P21" s="47" t="e">
        <f t="shared" si="0"/>
        <v>#REF!</v>
      </c>
      <c r="Q21" s="47" t="e">
        <f t="shared" si="0"/>
        <v>#REF!</v>
      </c>
      <c r="R21" s="47" t="e">
        <f t="shared" si="0"/>
        <v>#REF!</v>
      </c>
      <c r="S21" s="47" t="e">
        <f t="shared" si="0"/>
        <v>#REF!</v>
      </c>
      <c r="T21" s="47" t="e">
        <f t="shared" si="0"/>
        <v>#REF!</v>
      </c>
      <c r="U21" s="47" t="e">
        <f t="shared" si="0"/>
        <v>#REF!</v>
      </c>
      <c r="V21" s="47" t="e">
        <f t="shared" si="0"/>
        <v>#REF!</v>
      </c>
      <c r="W21" s="47" t="e">
        <f t="shared" si="0"/>
        <v>#REF!</v>
      </c>
      <c r="X21" s="47" t="e">
        <f t="shared" si="0"/>
        <v>#REF!</v>
      </c>
      <c r="Y21" s="47" t="e">
        <f t="shared" si="0"/>
        <v>#REF!</v>
      </c>
      <c r="Z21" s="47" t="e">
        <f t="shared" si="0"/>
        <v>#REF!</v>
      </c>
      <c r="AA21" s="47" t="e">
        <f t="shared" si="0"/>
        <v>#REF!</v>
      </c>
      <c r="AB21" s="47" t="e">
        <f t="shared" si="0"/>
        <v>#REF!</v>
      </c>
      <c r="AC21" s="47" t="e">
        <f t="shared" si="0"/>
        <v>#REF!</v>
      </c>
      <c r="AD21" s="47" t="e">
        <f t="shared" si="0"/>
        <v>#REF!</v>
      </c>
      <c r="AE21" s="47" t="e">
        <f t="shared" si="0"/>
        <v>#REF!</v>
      </c>
      <c r="AF21" s="47" t="e">
        <f t="shared" si="0"/>
        <v>#REF!</v>
      </c>
      <c r="AG21" s="47" t="e">
        <f t="shared" si="0"/>
        <v>#REF!</v>
      </c>
      <c r="AH21" s="47" t="e">
        <f t="shared" si="0"/>
        <v>#REF!</v>
      </c>
      <c r="AI21" s="47" t="e">
        <f t="shared" si="0"/>
        <v>#REF!</v>
      </c>
      <c r="AJ21" s="47" t="e">
        <f t="shared" si="0"/>
        <v>#REF!</v>
      </c>
      <c r="AK21" s="47" t="e">
        <f t="shared" si="0"/>
        <v>#REF!</v>
      </c>
      <c r="AL21" s="47" t="e">
        <f t="shared" si="0"/>
        <v>#REF!</v>
      </c>
      <c r="AM21" s="47" t="e">
        <f t="shared" si="0"/>
        <v>#REF!</v>
      </c>
      <c r="AN21" s="47" t="e">
        <f t="shared" si="0"/>
        <v>#REF!</v>
      </c>
      <c r="AO21" s="47" t="e">
        <f t="shared" si="0"/>
        <v>#REF!</v>
      </c>
      <c r="AP21" s="47" t="e">
        <f t="shared" si="0"/>
        <v>#REF!</v>
      </c>
      <c r="AQ21" s="47" t="e">
        <f t="shared" si="0"/>
        <v>#REF!</v>
      </c>
      <c r="AR21" s="47" t="e">
        <f t="shared" si="0"/>
        <v>#REF!</v>
      </c>
      <c r="AS21" s="47" t="e">
        <f t="shared" si="0"/>
        <v>#REF!</v>
      </c>
      <c r="AT21" s="47" t="e">
        <f t="shared" si="0"/>
        <v>#REF!</v>
      </c>
      <c r="AU21" s="47" t="e">
        <f t="shared" si="0"/>
        <v>#REF!</v>
      </c>
      <c r="AV21" s="47" t="e">
        <f t="shared" si="0"/>
        <v>#REF!</v>
      </c>
      <c r="AW21" s="47" t="e">
        <f t="shared" si="0"/>
        <v>#REF!</v>
      </c>
      <c r="AX21" s="47" t="e">
        <f t="shared" si="0"/>
        <v>#REF!</v>
      </c>
      <c r="AY21" s="47" t="e">
        <f t="shared" si="0"/>
        <v>#REF!</v>
      </c>
      <c r="AZ21" s="47" t="e">
        <f t="shared" si="0"/>
        <v>#REF!</v>
      </c>
      <c r="BA21" s="47" t="e">
        <f t="shared" si="0"/>
        <v>#REF!</v>
      </c>
      <c r="BB21" s="47" t="e">
        <f t="shared" si="0"/>
        <v>#REF!</v>
      </c>
      <c r="BC21" s="47" t="e">
        <f t="shared" si="0"/>
        <v>#REF!</v>
      </c>
      <c r="BD21" s="47" t="e">
        <f t="shared" si="0"/>
        <v>#REF!</v>
      </c>
      <c r="BE21" s="47" t="e">
        <f t="shared" si="0"/>
        <v>#REF!</v>
      </c>
      <c r="BF21" s="47" t="e">
        <f t="shared" si="0"/>
        <v>#REF!</v>
      </c>
      <c r="BG21" s="47" t="e">
        <f t="shared" si="0"/>
        <v>#REF!</v>
      </c>
      <c r="BH21" s="47" t="e">
        <f t="shared" si="0"/>
        <v>#REF!</v>
      </c>
      <c r="BI21" s="47" t="e">
        <f t="shared" si="0"/>
        <v>#REF!</v>
      </c>
      <c r="BJ21" s="47" t="e">
        <f t="shared" si="0"/>
        <v>#REF!</v>
      </c>
      <c r="BK21" s="47" t="e">
        <f t="shared" si="0"/>
        <v>#REF!</v>
      </c>
      <c r="BL21" s="47" t="e">
        <f t="shared" si="0"/>
        <v>#REF!</v>
      </c>
      <c r="BM21" s="47" t="e">
        <f t="shared" si="0"/>
        <v>#REF!</v>
      </c>
      <c r="BN21" s="47" t="e">
        <f t="shared" ref="BN21:BZ22" si="1">BN5</f>
        <v>#REF!</v>
      </c>
      <c r="BO21" s="47" t="e">
        <f t="shared" si="1"/>
        <v>#REF!</v>
      </c>
      <c r="BP21" s="47" t="e">
        <f t="shared" si="1"/>
        <v>#REF!</v>
      </c>
      <c r="BQ21" s="47" t="e">
        <f t="shared" si="1"/>
        <v>#REF!</v>
      </c>
      <c r="BR21" s="47" t="e">
        <f t="shared" si="1"/>
        <v>#REF!</v>
      </c>
      <c r="BS21" s="47" t="e">
        <f t="shared" si="1"/>
        <v>#REF!</v>
      </c>
      <c r="BT21" s="47" t="e">
        <f t="shared" si="1"/>
        <v>#REF!</v>
      </c>
      <c r="BU21" s="47" t="e">
        <f t="shared" si="1"/>
        <v>#REF!</v>
      </c>
      <c r="BV21" s="47" t="e">
        <f t="shared" si="1"/>
        <v>#REF!</v>
      </c>
      <c r="BW21" s="47" t="e">
        <f t="shared" si="1"/>
        <v>#REF!</v>
      </c>
      <c r="BX21" s="47" t="e">
        <f t="shared" si="1"/>
        <v>#REF!</v>
      </c>
      <c r="BY21" s="47" t="e">
        <f t="shared" si="1"/>
        <v>#REF!</v>
      </c>
      <c r="BZ21" s="47" t="e">
        <f t="shared" si="1"/>
        <v>#REF!</v>
      </c>
    </row>
    <row r="22" spans="1:78" s="28" customFormat="1" ht="25.5" customHeight="1" x14ac:dyDescent="0.2">
      <c r="A22" s="34"/>
      <c r="B22" s="47" t="e">
        <f t="shared" si="0"/>
        <v>#REF!</v>
      </c>
      <c r="C22" s="47" t="e">
        <f t="shared" si="0"/>
        <v>#REF!</v>
      </c>
      <c r="D22" s="47" t="e">
        <f t="shared" si="0"/>
        <v>#REF!</v>
      </c>
      <c r="E22" s="47" t="e">
        <f t="shared" si="0"/>
        <v>#REF!</v>
      </c>
      <c r="F22" s="47" t="e">
        <f t="shared" si="0"/>
        <v>#REF!</v>
      </c>
      <c r="G22" s="47" t="e">
        <f t="shared" si="0"/>
        <v>#REF!</v>
      </c>
      <c r="H22" s="47" t="e">
        <f t="shared" si="0"/>
        <v>#REF!</v>
      </c>
      <c r="I22" s="47" t="e">
        <f t="shared" si="0"/>
        <v>#REF!</v>
      </c>
      <c r="J22" s="47" t="e">
        <f t="shared" si="0"/>
        <v>#REF!</v>
      </c>
      <c r="K22" s="47" t="e">
        <f t="shared" si="0"/>
        <v>#REF!</v>
      </c>
      <c r="L22" s="47" t="e">
        <f t="shared" si="0"/>
        <v>#REF!</v>
      </c>
      <c r="M22" s="47" t="e">
        <f t="shared" si="0"/>
        <v>#REF!</v>
      </c>
      <c r="N22" s="47" t="e">
        <f t="shared" si="0"/>
        <v>#REF!</v>
      </c>
      <c r="O22" s="47" t="e">
        <f t="shared" si="0"/>
        <v>#REF!</v>
      </c>
      <c r="P22" s="47" t="e">
        <f t="shared" si="0"/>
        <v>#REF!</v>
      </c>
      <c r="Q22" s="47" t="e">
        <f t="shared" si="0"/>
        <v>#REF!</v>
      </c>
      <c r="R22" s="47" t="e">
        <f t="shared" si="0"/>
        <v>#REF!</v>
      </c>
      <c r="S22" s="47" t="e">
        <f t="shared" si="0"/>
        <v>#REF!</v>
      </c>
      <c r="T22" s="47" t="e">
        <f t="shared" si="0"/>
        <v>#REF!</v>
      </c>
      <c r="U22" s="47" t="e">
        <f t="shared" si="0"/>
        <v>#REF!</v>
      </c>
      <c r="V22" s="47" t="e">
        <f t="shared" si="0"/>
        <v>#REF!</v>
      </c>
      <c r="W22" s="47" t="e">
        <f t="shared" si="0"/>
        <v>#REF!</v>
      </c>
      <c r="X22" s="47" t="e">
        <f t="shared" si="0"/>
        <v>#REF!</v>
      </c>
      <c r="Y22" s="47" t="e">
        <f t="shared" si="0"/>
        <v>#REF!</v>
      </c>
      <c r="Z22" s="47" t="e">
        <f t="shared" si="0"/>
        <v>#REF!</v>
      </c>
      <c r="AA22" s="47" t="e">
        <f t="shared" si="0"/>
        <v>#REF!</v>
      </c>
      <c r="AB22" s="47" t="e">
        <f t="shared" si="0"/>
        <v>#REF!</v>
      </c>
      <c r="AC22" s="47" t="e">
        <f t="shared" si="0"/>
        <v>#REF!</v>
      </c>
      <c r="AD22" s="47" t="e">
        <f t="shared" si="0"/>
        <v>#REF!</v>
      </c>
      <c r="AE22" s="47" t="e">
        <f t="shared" si="0"/>
        <v>#REF!</v>
      </c>
      <c r="AF22" s="47" t="e">
        <f t="shared" si="0"/>
        <v>#REF!</v>
      </c>
      <c r="AG22" s="47" t="e">
        <f t="shared" si="0"/>
        <v>#REF!</v>
      </c>
      <c r="AH22" s="47" t="e">
        <f t="shared" si="0"/>
        <v>#REF!</v>
      </c>
      <c r="AI22" s="47" t="e">
        <f t="shared" si="0"/>
        <v>#REF!</v>
      </c>
      <c r="AJ22" s="47" t="e">
        <f t="shared" si="0"/>
        <v>#REF!</v>
      </c>
      <c r="AK22" s="47" t="e">
        <f t="shared" si="0"/>
        <v>#REF!</v>
      </c>
      <c r="AL22" s="47" t="e">
        <f t="shared" si="0"/>
        <v>#REF!</v>
      </c>
      <c r="AM22" s="47" t="e">
        <f t="shared" si="0"/>
        <v>#REF!</v>
      </c>
      <c r="AN22" s="47" t="e">
        <f t="shared" si="0"/>
        <v>#REF!</v>
      </c>
      <c r="AO22" s="47" t="e">
        <f t="shared" si="0"/>
        <v>#REF!</v>
      </c>
      <c r="AP22" s="47" t="e">
        <f t="shared" si="0"/>
        <v>#REF!</v>
      </c>
      <c r="AQ22" s="47" t="e">
        <f t="shared" si="0"/>
        <v>#REF!</v>
      </c>
      <c r="AR22" s="47" t="e">
        <f t="shared" si="0"/>
        <v>#REF!</v>
      </c>
      <c r="AS22" s="47" t="e">
        <f t="shared" si="0"/>
        <v>#REF!</v>
      </c>
      <c r="AT22" s="47" t="e">
        <f t="shared" si="0"/>
        <v>#REF!</v>
      </c>
      <c r="AU22" s="47" t="e">
        <f t="shared" si="0"/>
        <v>#REF!</v>
      </c>
      <c r="AV22" s="47" t="e">
        <f t="shared" si="0"/>
        <v>#REF!</v>
      </c>
      <c r="AW22" s="47" t="e">
        <f t="shared" si="0"/>
        <v>#REF!</v>
      </c>
      <c r="AX22" s="47" t="e">
        <f t="shared" si="0"/>
        <v>#REF!</v>
      </c>
      <c r="AY22" s="47" t="e">
        <f t="shared" si="0"/>
        <v>#REF!</v>
      </c>
      <c r="AZ22" s="47" t="e">
        <f t="shared" si="0"/>
        <v>#REF!</v>
      </c>
      <c r="BA22" s="47" t="e">
        <f t="shared" si="0"/>
        <v>#REF!</v>
      </c>
      <c r="BB22" s="47" t="e">
        <f t="shared" si="0"/>
        <v>#REF!</v>
      </c>
      <c r="BC22" s="47" t="e">
        <f t="shared" si="0"/>
        <v>#REF!</v>
      </c>
      <c r="BD22" s="47" t="e">
        <f t="shared" si="0"/>
        <v>#REF!</v>
      </c>
      <c r="BE22" s="47" t="e">
        <f t="shared" si="0"/>
        <v>#REF!</v>
      </c>
      <c r="BF22" s="47" t="e">
        <f t="shared" si="0"/>
        <v>#REF!</v>
      </c>
      <c r="BG22" s="47" t="e">
        <f t="shared" si="0"/>
        <v>#REF!</v>
      </c>
      <c r="BH22" s="47" t="e">
        <f t="shared" si="0"/>
        <v>#REF!</v>
      </c>
      <c r="BI22" s="47" t="e">
        <f t="shared" si="0"/>
        <v>#REF!</v>
      </c>
      <c r="BJ22" s="47" t="e">
        <f t="shared" si="0"/>
        <v>#REF!</v>
      </c>
      <c r="BK22" s="47" t="e">
        <f t="shared" si="0"/>
        <v>#REF!</v>
      </c>
      <c r="BL22" s="47" t="e">
        <f t="shared" si="0"/>
        <v>#REF!</v>
      </c>
      <c r="BM22" s="47" t="e">
        <f t="shared" si="0"/>
        <v>#REF!</v>
      </c>
      <c r="BN22" s="47" t="e">
        <f t="shared" si="1"/>
        <v>#REF!</v>
      </c>
      <c r="BO22" s="47" t="e">
        <f t="shared" si="1"/>
        <v>#REF!</v>
      </c>
      <c r="BP22" s="47" t="e">
        <f t="shared" si="1"/>
        <v>#REF!</v>
      </c>
      <c r="BQ22" s="47" t="e">
        <f t="shared" si="1"/>
        <v>#REF!</v>
      </c>
      <c r="BR22" s="47" t="e">
        <f t="shared" si="1"/>
        <v>#REF!</v>
      </c>
      <c r="BS22" s="47" t="e">
        <f t="shared" si="1"/>
        <v>#REF!</v>
      </c>
      <c r="BT22" s="47" t="e">
        <f t="shared" si="1"/>
        <v>#REF!</v>
      </c>
      <c r="BU22" s="47" t="e">
        <f t="shared" si="1"/>
        <v>#REF!</v>
      </c>
      <c r="BV22" s="47" t="e">
        <f t="shared" si="1"/>
        <v>#REF!</v>
      </c>
      <c r="BW22" s="47" t="e">
        <f t="shared" si="1"/>
        <v>#REF!</v>
      </c>
      <c r="BX22" s="47" t="e">
        <f t="shared" si="1"/>
        <v>#REF!</v>
      </c>
      <c r="BY22" s="47" t="e">
        <f t="shared" si="1"/>
        <v>#REF!</v>
      </c>
      <c r="BZ22" s="47" t="e">
        <f t="shared" si="1"/>
        <v>#REF!</v>
      </c>
    </row>
    <row r="23" spans="1:78" s="13" customFormat="1" ht="10.7" customHeight="1" x14ac:dyDescent="0.2">
      <c r="A23" s="11" t="s">
        <v>11</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row>
    <row r="24" spans="1:78" ht="10.7" customHeight="1" x14ac:dyDescent="0.2">
      <c r="A24" s="3">
        <v>1</v>
      </c>
      <c r="B24" s="2" t="e">
        <f>ROUND(B8*0.8,)+25</f>
        <v>#REF!</v>
      </c>
      <c r="C24" s="2" t="e">
        <f t="shared" ref="C24:BN25" si="2">ROUND(C8*0.8,)+25</f>
        <v>#REF!</v>
      </c>
      <c r="D24" s="2" t="e">
        <f t="shared" si="2"/>
        <v>#REF!</v>
      </c>
      <c r="E24" s="2" t="e">
        <f t="shared" si="2"/>
        <v>#REF!</v>
      </c>
      <c r="F24" s="2" t="e">
        <f t="shared" si="2"/>
        <v>#REF!</v>
      </c>
      <c r="G24" s="2" t="e">
        <f t="shared" si="2"/>
        <v>#REF!</v>
      </c>
      <c r="H24" s="2" t="e">
        <f t="shared" si="2"/>
        <v>#REF!</v>
      </c>
      <c r="I24" s="2" t="e">
        <f t="shared" si="2"/>
        <v>#REF!</v>
      </c>
      <c r="J24" s="2" t="e">
        <f t="shared" si="2"/>
        <v>#REF!</v>
      </c>
      <c r="K24" s="2" t="e">
        <f t="shared" si="2"/>
        <v>#REF!</v>
      </c>
      <c r="L24" s="2" t="e">
        <f t="shared" si="2"/>
        <v>#REF!</v>
      </c>
      <c r="M24" s="2" t="e">
        <f t="shared" si="2"/>
        <v>#REF!</v>
      </c>
      <c r="N24" s="2" t="e">
        <f t="shared" si="2"/>
        <v>#REF!</v>
      </c>
      <c r="O24" s="2" t="e">
        <f t="shared" si="2"/>
        <v>#REF!</v>
      </c>
      <c r="P24" s="2" t="e">
        <f t="shared" si="2"/>
        <v>#REF!</v>
      </c>
      <c r="Q24" s="2" t="e">
        <f t="shared" si="2"/>
        <v>#REF!</v>
      </c>
      <c r="R24" s="2" t="e">
        <f t="shared" si="2"/>
        <v>#REF!</v>
      </c>
      <c r="S24" s="2" t="e">
        <f t="shared" si="2"/>
        <v>#REF!</v>
      </c>
      <c r="T24" s="2" t="e">
        <f t="shared" si="2"/>
        <v>#REF!</v>
      </c>
      <c r="U24" s="2" t="e">
        <f t="shared" si="2"/>
        <v>#REF!</v>
      </c>
      <c r="V24" s="2" t="e">
        <f t="shared" si="2"/>
        <v>#REF!</v>
      </c>
      <c r="W24" s="2" t="e">
        <f t="shared" si="2"/>
        <v>#REF!</v>
      </c>
      <c r="X24" s="2" t="e">
        <f t="shared" si="2"/>
        <v>#REF!</v>
      </c>
      <c r="Y24" s="2" t="e">
        <f t="shared" si="2"/>
        <v>#REF!</v>
      </c>
      <c r="Z24" s="2" t="e">
        <f t="shared" si="2"/>
        <v>#REF!</v>
      </c>
      <c r="AA24" s="2" t="e">
        <f t="shared" si="2"/>
        <v>#REF!</v>
      </c>
      <c r="AB24" s="2" t="e">
        <f t="shared" si="2"/>
        <v>#REF!</v>
      </c>
      <c r="AC24" s="2" t="e">
        <f t="shared" si="2"/>
        <v>#REF!</v>
      </c>
      <c r="AD24" s="2" t="e">
        <f t="shared" si="2"/>
        <v>#REF!</v>
      </c>
      <c r="AE24" s="2" t="e">
        <f t="shared" si="2"/>
        <v>#REF!</v>
      </c>
      <c r="AF24" s="2" t="e">
        <f t="shared" si="2"/>
        <v>#REF!</v>
      </c>
      <c r="AG24" s="2" t="e">
        <f t="shared" si="2"/>
        <v>#REF!</v>
      </c>
      <c r="AH24" s="2" t="e">
        <f t="shared" si="2"/>
        <v>#REF!</v>
      </c>
      <c r="AI24" s="2" t="e">
        <f t="shared" si="2"/>
        <v>#REF!</v>
      </c>
      <c r="AJ24" s="2" t="e">
        <f t="shared" si="2"/>
        <v>#REF!</v>
      </c>
      <c r="AK24" s="2" t="e">
        <f t="shared" si="2"/>
        <v>#REF!</v>
      </c>
      <c r="AL24" s="2" t="e">
        <f t="shared" si="2"/>
        <v>#REF!</v>
      </c>
      <c r="AM24" s="2" t="e">
        <f t="shared" si="2"/>
        <v>#REF!</v>
      </c>
      <c r="AN24" s="2" t="e">
        <f t="shared" si="2"/>
        <v>#REF!</v>
      </c>
      <c r="AO24" s="2" t="e">
        <f t="shared" si="2"/>
        <v>#REF!</v>
      </c>
      <c r="AP24" s="2" t="e">
        <f t="shared" si="2"/>
        <v>#REF!</v>
      </c>
      <c r="AQ24" s="2" t="e">
        <f t="shared" si="2"/>
        <v>#REF!</v>
      </c>
      <c r="AR24" s="2" t="e">
        <f t="shared" si="2"/>
        <v>#REF!</v>
      </c>
      <c r="AS24" s="2" t="e">
        <f t="shared" si="2"/>
        <v>#REF!</v>
      </c>
      <c r="AT24" s="2" t="e">
        <f t="shared" si="2"/>
        <v>#REF!</v>
      </c>
      <c r="AU24" s="2" t="e">
        <f t="shared" si="2"/>
        <v>#REF!</v>
      </c>
      <c r="AV24" s="2" t="e">
        <f t="shared" si="2"/>
        <v>#REF!</v>
      </c>
      <c r="AW24" s="2" t="e">
        <f t="shared" si="2"/>
        <v>#REF!</v>
      </c>
      <c r="AX24" s="2" t="e">
        <f t="shared" si="2"/>
        <v>#REF!</v>
      </c>
      <c r="AY24" s="2" t="e">
        <f t="shared" si="2"/>
        <v>#REF!</v>
      </c>
      <c r="AZ24" s="2" t="e">
        <f t="shared" si="2"/>
        <v>#REF!</v>
      </c>
      <c r="BA24" s="2" t="e">
        <f t="shared" si="2"/>
        <v>#REF!</v>
      </c>
      <c r="BB24" s="2" t="e">
        <f t="shared" si="2"/>
        <v>#REF!</v>
      </c>
      <c r="BC24" s="2" t="e">
        <f t="shared" si="2"/>
        <v>#REF!</v>
      </c>
      <c r="BD24" s="2" t="e">
        <f t="shared" si="2"/>
        <v>#REF!</v>
      </c>
      <c r="BE24" s="2" t="e">
        <f t="shared" si="2"/>
        <v>#REF!</v>
      </c>
      <c r="BF24" s="2" t="e">
        <f t="shared" si="2"/>
        <v>#REF!</v>
      </c>
      <c r="BG24" s="2" t="e">
        <f t="shared" si="2"/>
        <v>#REF!</v>
      </c>
      <c r="BH24" s="2" t="e">
        <f t="shared" si="2"/>
        <v>#REF!</v>
      </c>
      <c r="BI24" s="2" t="e">
        <f t="shared" si="2"/>
        <v>#REF!</v>
      </c>
      <c r="BJ24" s="2" t="e">
        <f t="shared" si="2"/>
        <v>#REF!</v>
      </c>
      <c r="BK24" s="2" t="e">
        <f t="shared" si="2"/>
        <v>#REF!</v>
      </c>
      <c r="BL24" s="2" t="e">
        <f t="shared" si="2"/>
        <v>#REF!</v>
      </c>
      <c r="BM24" s="2" t="e">
        <f t="shared" si="2"/>
        <v>#REF!</v>
      </c>
      <c r="BN24" s="2" t="e">
        <f t="shared" si="2"/>
        <v>#REF!</v>
      </c>
      <c r="BO24" s="2" t="e">
        <f t="shared" ref="BO24:BZ25" si="3">ROUND(BO8*0.8,)+25</f>
        <v>#REF!</v>
      </c>
      <c r="BP24" s="2" t="e">
        <f t="shared" si="3"/>
        <v>#REF!</v>
      </c>
      <c r="BQ24" s="2" t="e">
        <f t="shared" si="3"/>
        <v>#REF!</v>
      </c>
      <c r="BR24" s="2" t="e">
        <f t="shared" si="3"/>
        <v>#REF!</v>
      </c>
      <c r="BS24" s="2" t="e">
        <f t="shared" si="3"/>
        <v>#REF!</v>
      </c>
      <c r="BT24" s="2" t="e">
        <f t="shared" si="3"/>
        <v>#REF!</v>
      </c>
      <c r="BU24" s="2" t="e">
        <f t="shared" si="3"/>
        <v>#REF!</v>
      </c>
      <c r="BV24" s="2" t="e">
        <f t="shared" si="3"/>
        <v>#REF!</v>
      </c>
      <c r="BW24" s="2" t="e">
        <f t="shared" si="3"/>
        <v>#REF!</v>
      </c>
      <c r="BX24" s="2" t="e">
        <f t="shared" si="3"/>
        <v>#REF!</v>
      </c>
      <c r="BY24" s="2" t="e">
        <f t="shared" si="3"/>
        <v>#REF!</v>
      </c>
      <c r="BZ24" s="2" t="e">
        <f t="shared" si="3"/>
        <v>#REF!</v>
      </c>
    </row>
    <row r="25" spans="1:78" ht="10.7" customHeight="1" x14ac:dyDescent="0.2">
      <c r="A25" s="3">
        <v>2</v>
      </c>
      <c r="B25" s="2" t="e">
        <f t="shared" ref="B25:Q34" si="4">ROUND(B9*0.8,)+25</f>
        <v>#REF!</v>
      </c>
      <c r="C25" s="2" t="e">
        <f t="shared" si="4"/>
        <v>#REF!</v>
      </c>
      <c r="D25" s="2" t="e">
        <f t="shared" si="4"/>
        <v>#REF!</v>
      </c>
      <c r="E25" s="2" t="e">
        <f t="shared" si="4"/>
        <v>#REF!</v>
      </c>
      <c r="F25" s="2" t="e">
        <f t="shared" si="4"/>
        <v>#REF!</v>
      </c>
      <c r="G25" s="2" t="e">
        <f t="shared" si="4"/>
        <v>#REF!</v>
      </c>
      <c r="H25" s="2" t="e">
        <f t="shared" si="4"/>
        <v>#REF!</v>
      </c>
      <c r="I25" s="2" t="e">
        <f t="shared" si="4"/>
        <v>#REF!</v>
      </c>
      <c r="J25" s="2" t="e">
        <f t="shared" si="4"/>
        <v>#REF!</v>
      </c>
      <c r="K25" s="2" t="e">
        <f t="shared" si="4"/>
        <v>#REF!</v>
      </c>
      <c r="L25" s="2" t="e">
        <f t="shared" si="4"/>
        <v>#REF!</v>
      </c>
      <c r="M25" s="2" t="e">
        <f t="shared" si="4"/>
        <v>#REF!</v>
      </c>
      <c r="N25" s="2" t="e">
        <f t="shared" si="4"/>
        <v>#REF!</v>
      </c>
      <c r="O25" s="2" t="e">
        <f t="shared" si="4"/>
        <v>#REF!</v>
      </c>
      <c r="P25" s="2" t="e">
        <f t="shared" si="4"/>
        <v>#REF!</v>
      </c>
      <c r="Q25" s="2" t="e">
        <f t="shared" si="4"/>
        <v>#REF!</v>
      </c>
      <c r="R25" s="2" t="e">
        <f t="shared" si="2"/>
        <v>#REF!</v>
      </c>
      <c r="S25" s="2" t="e">
        <f t="shared" si="2"/>
        <v>#REF!</v>
      </c>
      <c r="T25" s="2" t="e">
        <f t="shared" si="2"/>
        <v>#REF!</v>
      </c>
      <c r="U25" s="2" t="e">
        <f t="shared" si="2"/>
        <v>#REF!</v>
      </c>
      <c r="V25" s="2" t="e">
        <f t="shared" si="2"/>
        <v>#REF!</v>
      </c>
      <c r="W25" s="2" t="e">
        <f t="shared" si="2"/>
        <v>#REF!</v>
      </c>
      <c r="X25" s="2" t="e">
        <f t="shared" si="2"/>
        <v>#REF!</v>
      </c>
      <c r="Y25" s="2" t="e">
        <f t="shared" si="2"/>
        <v>#REF!</v>
      </c>
      <c r="Z25" s="2" t="e">
        <f t="shared" si="2"/>
        <v>#REF!</v>
      </c>
      <c r="AA25" s="2" t="e">
        <f t="shared" si="2"/>
        <v>#REF!</v>
      </c>
      <c r="AB25" s="2" t="e">
        <f t="shared" si="2"/>
        <v>#REF!</v>
      </c>
      <c r="AC25" s="2" t="e">
        <f t="shared" si="2"/>
        <v>#REF!</v>
      </c>
      <c r="AD25" s="2" t="e">
        <f t="shared" si="2"/>
        <v>#REF!</v>
      </c>
      <c r="AE25" s="2" t="e">
        <f t="shared" si="2"/>
        <v>#REF!</v>
      </c>
      <c r="AF25" s="2" t="e">
        <f t="shared" si="2"/>
        <v>#REF!</v>
      </c>
      <c r="AG25" s="2" t="e">
        <f t="shared" si="2"/>
        <v>#REF!</v>
      </c>
      <c r="AH25" s="2" t="e">
        <f t="shared" si="2"/>
        <v>#REF!</v>
      </c>
      <c r="AI25" s="2" t="e">
        <f t="shared" si="2"/>
        <v>#REF!</v>
      </c>
      <c r="AJ25" s="2" t="e">
        <f t="shared" si="2"/>
        <v>#REF!</v>
      </c>
      <c r="AK25" s="2" t="e">
        <f t="shared" si="2"/>
        <v>#REF!</v>
      </c>
      <c r="AL25" s="2" t="e">
        <f t="shared" si="2"/>
        <v>#REF!</v>
      </c>
      <c r="AM25" s="2" t="e">
        <f t="shared" si="2"/>
        <v>#REF!</v>
      </c>
      <c r="AN25" s="2" t="e">
        <f t="shared" si="2"/>
        <v>#REF!</v>
      </c>
      <c r="AO25" s="2" t="e">
        <f t="shared" si="2"/>
        <v>#REF!</v>
      </c>
      <c r="AP25" s="2" t="e">
        <f t="shared" si="2"/>
        <v>#REF!</v>
      </c>
      <c r="AQ25" s="2" t="e">
        <f t="shared" si="2"/>
        <v>#REF!</v>
      </c>
      <c r="AR25" s="2" t="e">
        <f t="shared" si="2"/>
        <v>#REF!</v>
      </c>
      <c r="AS25" s="2" t="e">
        <f t="shared" si="2"/>
        <v>#REF!</v>
      </c>
      <c r="AT25" s="2" t="e">
        <f t="shared" si="2"/>
        <v>#REF!</v>
      </c>
      <c r="AU25" s="2" t="e">
        <f t="shared" si="2"/>
        <v>#REF!</v>
      </c>
      <c r="AV25" s="2" t="e">
        <f t="shared" si="2"/>
        <v>#REF!</v>
      </c>
      <c r="AW25" s="2" t="e">
        <f t="shared" si="2"/>
        <v>#REF!</v>
      </c>
      <c r="AX25" s="2" t="e">
        <f t="shared" si="2"/>
        <v>#REF!</v>
      </c>
      <c r="AY25" s="2" t="e">
        <f t="shared" si="2"/>
        <v>#REF!</v>
      </c>
      <c r="AZ25" s="2" t="e">
        <f t="shared" si="2"/>
        <v>#REF!</v>
      </c>
      <c r="BA25" s="2" t="e">
        <f t="shared" si="2"/>
        <v>#REF!</v>
      </c>
      <c r="BB25" s="2" t="e">
        <f t="shared" si="2"/>
        <v>#REF!</v>
      </c>
      <c r="BC25" s="2" t="e">
        <f t="shared" si="2"/>
        <v>#REF!</v>
      </c>
      <c r="BD25" s="2" t="e">
        <f t="shared" si="2"/>
        <v>#REF!</v>
      </c>
      <c r="BE25" s="2" t="e">
        <f t="shared" si="2"/>
        <v>#REF!</v>
      </c>
      <c r="BF25" s="2" t="e">
        <f t="shared" si="2"/>
        <v>#REF!</v>
      </c>
      <c r="BG25" s="2" t="e">
        <f t="shared" si="2"/>
        <v>#REF!</v>
      </c>
      <c r="BH25" s="2" t="e">
        <f t="shared" si="2"/>
        <v>#REF!</v>
      </c>
      <c r="BI25" s="2" t="e">
        <f t="shared" si="2"/>
        <v>#REF!</v>
      </c>
      <c r="BJ25" s="2" t="e">
        <f t="shared" si="2"/>
        <v>#REF!</v>
      </c>
      <c r="BK25" s="2" t="e">
        <f t="shared" si="2"/>
        <v>#REF!</v>
      </c>
      <c r="BL25" s="2" t="e">
        <f t="shared" si="2"/>
        <v>#REF!</v>
      </c>
      <c r="BM25" s="2" t="e">
        <f t="shared" si="2"/>
        <v>#REF!</v>
      </c>
      <c r="BN25" s="2" t="e">
        <f t="shared" si="2"/>
        <v>#REF!</v>
      </c>
      <c r="BO25" s="2" t="e">
        <f t="shared" si="3"/>
        <v>#REF!</v>
      </c>
      <c r="BP25" s="2" t="e">
        <f t="shared" si="3"/>
        <v>#REF!</v>
      </c>
      <c r="BQ25" s="2" t="e">
        <f t="shared" si="3"/>
        <v>#REF!</v>
      </c>
      <c r="BR25" s="2" t="e">
        <f t="shared" si="3"/>
        <v>#REF!</v>
      </c>
      <c r="BS25" s="2" t="e">
        <f t="shared" si="3"/>
        <v>#REF!</v>
      </c>
      <c r="BT25" s="2" t="e">
        <f t="shared" si="3"/>
        <v>#REF!</v>
      </c>
      <c r="BU25" s="2" t="e">
        <f t="shared" si="3"/>
        <v>#REF!</v>
      </c>
      <c r="BV25" s="2" t="e">
        <f t="shared" si="3"/>
        <v>#REF!</v>
      </c>
      <c r="BW25" s="2" t="e">
        <f t="shared" si="3"/>
        <v>#REF!</v>
      </c>
      <c r="BX25" s="2" t="e">
        <f t="shared" si="3"/>
        <v>#REF!</v>
      </c>
      <c r="BY25" s="2" t="e">
        <f t="shared" si="3"/>
        <v>#REF!</v>
      </c>
      <c r="BZ25" s="2" t="e">
        <f t="shared" si="3"/>
        <v>#REF!</v>
      </c>
    </row>
    <row r="26" spans="1:78" ht="10.7" customHeight="1" x14ac:dyDescent="0.2">
      <c r="A26" s="5" t="s">
        <v>12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0.7" customHeight="1" x14ac:dyDescent="0.2">
      <c r="A27" s="3">
        <v>1</v>
      </c>
      <c r="B27" s="2" t="e">
        <f t="shared" si="4"/>
        <v>#REF!</v>
      </c>
      <c r="C27" s="2" t="e">
        <f t="shared" ref="C27:BN28" si="5">ROUND(C11*0.8,)+25</f>
        <v>#REF!</v>
      </c>
      <c r="D27" s="2" t="e">
        <f t="shared" si="5"/>
        <v>#REF!</v>
      </c>
      <c r="E27" s="2" t="e">
        <f t="shared" si="5"/>
        <v>#REF!</v>
      </c>
      <c r="F27" s="2" t="e">
        <f t="shared" si="5"/>
        <v>#REF!</v>
      </c>
      <c r="G27" s="2" t="e">
        <f t="shared" si="5"/>
        <v>#REF!</v>
      </c>
      <c r="H27" s="2" t="e">
        <f t="shared" si="5"/>
        <v>#REF!</v>
      </c>
      <c r="I27" s="2" t="e">
        <f t="shared" si="5"/>
        <v>#REF!</v>
      </c>
      <c r="J27" s="2" t="e">
        <f t="shared" si="5"/>
        <v>#REF!</v>
      </c>
      <c r="K27" s="2" t="e">
        <f t="shared" si="5"/>
        <v>#REF!</v>
      </c>
      <c r="L27" s="2" t="e">
        <f t="shared" si="5"/>
        <v>#REF!</v>
      </c>
      <c r="M27" s="2" t="e">
        <f t="shared" si="5"/>
        <v>#REF!</v>
      </c>
      <c r="N27" s="2" t="e">
        <f t="shared" si="5"/>
        <v>#REF!</v>
      </c>
      <c r="O27" s="2" t="e">
        <f t="shared" si="5"/>
        <v>#REF!</v>
      </c>
      <c r="P27" s="2" t="e">
        <f t="shared" si="5"/>
        <v>#REF!</v>
      </c>
      <c r="Q27" s="2" t="e">
        <f t="shared" si="5"/>
        <v>#REF!</v>
      </c>
      <c r="R27" s="2" t="e">
        <f t="shared" si="5"/>
        <v>#REF!</v>
      </c>
      <c r="S27" s="2" t="e">
        <f t="shared" si="5"/>
        <v>#REF!</v>
      </c>
      <c r="T27" s="2" t="e">
        <f t="shared" si="5"/>
        <v>#REF!</v>
      </c>
      <c r="U27" s="2" t="e">
        <f t="shared" si="5"/>
        <v>#REF!</v>
      </c>
      <c r="V27" s="2" t="e">
        <f t="shared" si="5"/>
        <v>#REF!</v>
      </c>
      <c r="W27" s="2" t="e">
        <f t="shared" si="5"/>
        <v>#REF!</v>
      </c>
      <c r="X27" s="2" t="e">
        <f t="shared" si="5"/>
        <v>#REF!</v>
      </c>
      <c r="Y27" s="2" t="e">
        <f t="shared" si="5"/>
        <v>#REF!</v>
      </c>
      <c r="Z27" s="2" t="e">
        <f t="shared" si="5"/>
        <v>#REF!</v>
      </c>
      <c r="AA27" s="2" t="e">
        <f t="shared" si="5"/>
        <v>#REF!</v>
      </c>
      <c r="AB27" s="2" t="e">
        <f t="shared" si="5"/>
        <v>#REF!</v>
      </c>
      <c r="AC27" s="2" t="e">
        <f t="shared" si="5"/>
        <v>#REF!</v>
      </c>
      <c r="AD27" s="2" t="e">
        <f t="shared" si="5"/>
        <v>#REF!</v>
      </c>
      <c r="AE27" s="2" t="e">
        <f t="shared" si="5"/>
        <v>#REF!</v>
      </c>
      <c r="AF27" s="2" t="e">
        <f t="shared" si="5"/>
        <v>#REF!</v>
      </c>
      <c r="AG27" s="2" t="e">
        <f t="shared" si="5"/>
        <v>#REF!</v>
      </c>
      <c r="AH27" s="2" t="e">
        <f t="shared" si="5"/>
        <v>#REF!</v>
      </c>
      <c r="AI27" s="2" t="e">
        <f t="shared" si="5"/>
        <v>#REF!</v>
      </c>
      <c r="AJ27" s="2" t="e">
        <f t="shared" si="5"/>
        <v>#REF!</v>
      </c>
      <c r="AK27" s="2" t="e">
        <f t="shared" si="5"/>
        <v>#REF!</v>
      </c>
      <c r="AL27" s="2" t="e">
        <f t="shared" si="5"/>
        <v>#REF!</v>
      </c>
      <c r="AM27" s="2" t="e">
        <f t="shared" si="5"/>
        <v>#REF!</v>
      </c>
      <c r="AN27" s="2" t="e">
        <f t="shared" si="5"/>
        <v>#REF!</v>
      </c>
      <c r="AO27" s="2" t="e">
        <f t="shared" si="5"/>
        <v>#REF!</v>
      </c>
      <c r="AP27" s="2" t="e">
        <f t="shared" si="5"/>
        <v>#REF!</v>
      </c>
      <c r="AQ27" s="2" t="e">
        <f t="shared" si="5"/>
        <v>#REF!</v>
      </c>
      <c r="AR27" s="2" t="e">
        <f t="shared" si="5"/>
        <v>#REF!</v>
      </c>
      <c r="AS27" s="2" t="e">
        <f t="shared" si="5"/>
        <v>#REF!</v>
      </c>
      <c r="AT27" s="2" t="e">
        <f t="shared" si="5"/>
        <v>#REF!</v>
      </c>
      <c r="AU27" s="2" t="e">
        <f t="shared" si="5"/>
        <v>#REF!</v>
      </c>
      <c r="AV27" s="2" t="e">
        <f t="shared" si="5"/>
        <v>#REF!</v>
      </c>
      <c r="AW27" s="2" t="e">
        <f t="shared" si="5"/>
        <v>#REF!</v>
      </c>
      <c r="AX27" s="2" t="e">
        <f t="shared" si="5"/>
        <v>#REF!</v>
      </c>
      <c r="AY27" s="2" t="e">
        <f t="shared" si="5"/>
        <v>#REF!</v>
      </c>
      <c r="AZ27" s="2" t="e">
        <f t="shared" si="5"/>
        <v>#REF!</v>
      </c>
      <c r="BA27" s="2" t="e">
        <f t="shared" si="5"/>
        <v>#REF!</v>
      </c>
      <c r="BB27" s="2" t="e">
        <f t="shared" si="5"/>
        <v>#REF!</v>
      </c>
      <c r="BC27" s="2" t="e">
        <f t="shared" si="5"/>
        <v>#REF!</v>
      </c>
      <c r="BD27" s="2" t="e">
        <f t="shared" si="5"/>
        <v>#REF!</v>
      </c>
      <c r="BE27" s="2" t="e">
        <f t="shared" si="5"/>
        <v>#REF!</v>
      </c>
      <c r="BF27" s="2" t="e">
        <f t="shared" si="5"/>
        <v>#REF!</v>
      </c>
      <c r="BG27" s="2" t="e">
        <f t="shared" si="5"/>
        <v>#REF!</v>
      </c>
      <c r="BH27" s="2" t="e">
        <f t="shared" si="5"/>
        <v>#REF!</v>
      </c>
      <c r="BI27" s="2" t="e">
        <f t="shared" si="5"/>
        <v>#REF!</v>
      </c>
      <c r="BJ27" s="2" t="e">
        <f t="shared" si="5"/>
        <v>#REF!</v>
      </c>
      <c r="BK27" s="2" t="e">
        <f t="shared" si="5"/>
        <v>#REF!</v>
      </c>
      <c r="BL27" s="2" t="e">
        <f t="shared" si="5"/>
        <v>#REF!</v>
      </c>
      <c r="BM27" s="2" t="e">
        <f t="shared" si="5"/>
        <v>#REF!</v>
      </c>
      <c r="BN27" s="2" t="e">
        <f t="shared" si="5"/>
        <v>#REF!</v>
      </c>
      <c r="BO27" s="2" t="e">
        <f t="shared" ref="BO27:BZ28" si="6">ROUND(BO11*0.8,)+25</f>
        <v>#REF!</v>
      </c>
      <c r="BP27" s="2" t="e">
        <f t="shared" si="6"/>
        <v>#REF!</v>
      </c>
      <c r="BQ27" s="2" t="e">
        <f t="shared" si="6"/>
        <v>#REF!</v>
      </c>
      <c r="BR27" s="2" t="e">
        <f t="shared" si="6"/>
        <v>#REF!</v>
      </c>
      <c r="BS27" s="2" t="e">
        <f t="shared" si="6"/>
        <v>#REF!</v>
      </c>
      <c r="BT27" s="2" t="e">
        <f t="shared" si="6"/>
        <v>#REF!</v>
      </c>
      <c r="BU27" s="2" t="e">
        <f t="shared" si="6"/>
        <v>#REF!</v>
      </c>
      <c r="BV27" s="2" t="e">
        <f t="shared" si="6"/>
        <v>#REF!</v>
      </c>
      <c r="BW27" s="2" t="e">
        <f t="shared" si="6"/>
        <v>#REF!</v>
      </c>
      <c r="BX27" s="2" t="e">
        <f t="shared" si="6"/>
        <v>#REF!</v>
      </c>
      <c r="BY27" s="2" t="e">
        <f t="shared" si="6"/>
        <v>#REF!</v>
      </c>
      <c r="BZ27" s="2" t="e">
        <f t="shared" si="6"/>
        <v>#REF!</v>
      </c>
    </row>
    <row r="28" spans="1:78" ht="10.7" customHeight="1" x14ac:dyDescent="0.2">
      <c r="A28" s="3">
        <v>2</v>
      </c>
      <c r="B28" s="2" t="e">
        <f t="shared" si="4"/>
        <v>#REF!</v>
      </c>
      <c r="C28" s="2" t="e">
        <f t="shared" si="5"/>
        <v>#REF!</v>
      </c>
      <c r="D28" s="2" t="e">
        <f t="shared" si="5"/>
        <v>#REF!</v>
      </c>
      <c r="E28" s="2" t="e">
        <f t="shared" si="5"/>
        <v>#REF!</v>
      </c>
      <c r="F28" s="2" t="e">
        <f t="shared" si="5"/>
        <v>#REF!</v>
      </c>
      <c r="G28" s="2" t="e">
        <f t="shared" si="5"/>
        <v>#REF!</v>
      </c>
      <c r="H28" s="2" t="e">
        <f t="shared" si="5"/>
        <v>#REF!</v>
      </c>
      <c r="I28" s="2" t="e">
        <f t="shared" si="5"/>
        <v>#REF!</v>
      </c>
      <c r="J28" s="2" t="e">
        <f t="shared" si="5"/>
        <v>#REF!</v>
      </c>
      <c r="K28" s="2" t="e">
        <f t="shared" si="5"/>
        <v>#REF!</v>
      </c>
      <c r="L28" s="2" t="e">
        <f t="shared" si="5"/>
        <v>#REF!</v>
      </c>
      <c r="M28" s="2" t="e">
        <f t="shared" si="5"/>
        <v>#REF!</v>
      </c>
      <c r="N28" s="2" t="e">
        <f t="shared" si="5"/>
        <v>#REF!</v>
      </c>
      <c r="O28" s="2" t="e">
        <f t="shared" si="5"/>
        <v>#REF!</v>
      </c>
      <c r="P28" s="2" t="e">
        <f t="shared" si="5"/>
        <v>#REF!</v>
      </c>
      <c r="Q28" s="2" t="e">
        <f t="shared" si="5"/>
        <v>#REF!</v>
      </c>
      <c r="R28" s="2" t="e">
        <f t="shared" si="5"/>
        <v>#REF!</v>
      </c>
      <c r="S28" s="2" t="e">
        <f t="shared" si="5"/>
        <v>#REF!</v>
      </c>
      <c r="T28" s="2" t="e">
        <f t="shared" si="5"/>
        <v>#REF!</v>
      </c>
      <c r="U28" s="2" t="e">
        <f t="shared" si="5"/>
        <v>#REF!</v>
      </c>
      <c r="V28" s="2" t="e">
        <f t="shared" si="5"/>
        <v>#REF!</v>
      </c>
      <c r="W28" s="2" t="e">
        <f t="shared" si="5"/>
        <v>#REF!</v>
      </c>
      <c r="X28" s="2" t="e">
        <f t="shared" si="5"/>
        <v>#REF!</v>
      </c>
      <c r="Y28" s="2" t="e">
        <f t="shared" si="5"/>
        <v>#REF!</v>
      </c>
      <c r="Z28" s="2" t="e">
        <f t="shared" si="5"/>
        <v>#REF!</v>
      </c>
      <c r="AA28" s="2" t="e">
        <f t="shared" si="5"/>
        <v>#REF!</v>
      </c>
      <c r="AB28" s="2" t="e">
        <f t="shared" si="5"/>
        <v>#REF!</v>
      </c>
      <c r="AC28" s="2" t="e">
        <f t="shared" si="5"/>
        <v>#REF!</v>
      </c>
      <c r="AD28" s="2" t="e">
        <f t="shared" si="5"/>
        <v>#REF!</v>
      </c>
      <c r="AE28" s="2" t="e">
        <f t="shared" si="5"/>
        <v>#REF!</v>
      </c>
      <c r="AF28" s="2" t="e">
        <f t="shared" si="5"/>
        <v>#REF!</v>
      </c>
      <c r="AG28" s="2" t="e">
        <f t="shared" si="5"/>
        <v>#REF!</v>
      </c>
      <c r="AH28" s="2" t="e">
        <f t="shared" si="5"/>
        <v>#REF!</v>
      </c>
      <c r="AI28" s="2" t="e">
        <f t="shared" si="5"/>
        <v>#REF!</v>
      </c>
      <c r="AJ28" s="2" t="e">
        <f t="shared" si="5"/>
        <v>#REF!</v>
      </c>
      <c r="AK28" s="2" t="e">
        <f t="shared" si="5"/>
        <v>#REF!</v>
      </c>
      <c r="AL28" s="2" t="e">
        <f t="shared" si="5"/>
        <v>#REF!</v>
      </c>
      <c r="AM28" s="2" t="e">
        <f t="shared" si="5"/>
        <v>#REF!</v>
      </c>
      <c r="AN28" s="2" t="e">
        <f t="shared" si="5"/>
        <v>#REF!</v>
      </c>
      <c r="AO28" s="2" t="e">
        <f t="shared" si="5"/>
        <v>#REF!</v>
      </c>
      <c r="AP28" s="2" t="e">
        <f t="shared" si="5"/>
        <v>#REF!</v>
      </c>
      <c r="AQ28" s="2" t="e">
        <f t="shared" si="5"/>
        <v>#REF!</v>
      </c>
      <c r="AR28" s="2" t="e">
        <f t="shared" si="5"/>
        <v>#REF!</v>
      </c>
      <c r="AS28" s="2" t="e">
        <f t="shared" si="5"/>
        <v>#REF!</v>
      </c>
      <c r="AT28" s="2" t="e">
        <f t="shared" si="5"/>
        <v>#REF!</v>
      </c>
      <c r="AU28" s="2" t="e">
        <f t="shared" si="5"/>
        <v>#REF!</v>
      </c>
      <c r="AV28" s="2" t="e">
        <f t="shared" si="5"/>
        <v>#REF!</v>
      </c>
      <c r="AW28" s="2" t="e">
        <f t="shared" si="5"/>
        <v>#REF!</v>
      </c>
      <c r="AX28" s="2" t="e">
        <f t="shared" si="5"/>
        <v>#REF!</v>
      </c>
      <c r="AY28" s="2" t="e">
        <f t="shared" si="5"/>
        <v>#REF!</v>
      </c>
      <c r="AZ28" s="2" t="e">
        <f t="shared" si="5"/>
        <v>#REF!</v>
      </c>
      <c r="BA28" s="2" t="e">
        <f t="shared" si="5"/>
        <v>#REF!</v>
      </c>
      <c r="BB28" s="2" t="e">
        <f t="shared" si="5"/>
        <v>#REF!</v>
      </c>
      <c r="BC28" s="2" t="e">
        <f t="shared" si="5"/>
        <v>#REF!</v>
      </c>
      <c r="BD28" s="2" t="e">
        <f t="shared" si="5"/>
        <v>#REF!</v>
      </c>
      <c r="BE28" s="2" t="e">
        <f t="shared" si="5"/>
        <v>#REF!</v>
      </c>
      <c r="BF28" s="2" t="e">
        <f t="shared" si="5"/>
        <v>#REF!</v>
      </c>
      <c r="BG28" s="2" t="e">
        <f t="shared" si="5"/>
        <v>#REF!</v>
      </c>
      <c r="BH28" s="2" t="e">
        <f t="shared" si="5"/>
        <v>#REF!</v>
      </c>
      <c r="BI28" s="2" t="e">
        <f t="shared" si="5"/>
        <v>#REF!</v>
      </c>
      <c r="BJ28" s="2" t="e">
        <f t="shared" si="5"/>
        <v>#REF!</v>
      </c>
      <c r="BK28" s="2" t="e">
        <f t="shared" si="5"/>
        <v>#REF!</v>
      </c>
      <c r="BL28" s="2" t="e">
        <f t="shared" si="5"/>
        <v>#REF!</v>
      </c>
      <c r="BM28" s="2" t="e">
        <f t="shared" si="5"/>
        <v>#REF!</v>
      </c>
      <c r="BN28" s="2" t="e">
        <f t="shared" si="5"/>
        <v>#REF!</v>
      </c>
      <c r="BO28" s="2" t="e">
        <f t="shared" si="6"/>
        <v>#REF!</v>
      </c>
      <c r="BP28" s="2" t="e">
        <f t="shared" si="6"/>
        <v>#REF!</v>
      </c>
      <c r="BQ28" s="2" t="e">
        <f t="shared" si="6"/>
        <v>#REF!</v>
      </c>
      <c r="BR28" s="2" t="e">
        <f t="shared" si="6"/>
        <v>#REF!</v>
      </c>
      <c r="BS28" s="2" t="e">
        <f t="shared" si="6"/>
        <v>#REF!</v>
      </c>
      <c r="BT28" s="2" t="e">
        <f t="shared" si="6"/>
        <v>#REF!</v>
      </c>
      <c r="BU28" s="2" t="e">
        <f t="shared" si="6"/>
        <v>#REF!</v>
      </c>
      <c r="BV28" s="2" t="e">
        <f t="shared" si="6"/>
        <v>#REF!</v>
      </c>
      <c r="BW28" s="2" t="e">
        <f t="shared" si="6"/>
        <v>#REF!</v>
      </c>
      <c r="BX28" s="2" t="e">
        <f t="shared" si="6"/>
        <v>#REF!</v>
      </c>
      <c r="BY28" s="2" t="e">
        <f t="shared" si="6"/>
        <v>#REF!</v>
      </c>
      <c r="BZ28" s="2" t="e">
        <f t="shared" si="6"/>
        <v>#REF!</v>
      </c>
    </row>
    <row r="29" spans="1:78" ht="10.7" customHeight="1" x14ac:dyDescent="0.2">
      <c r="A29" s="4" t="s">
        <v>9</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row>
    <row r="30" spans="1:78" ht="10.7" customHeight="1" x14ac:dyDescent="0.2">
      <c r="A30" s="3">
        <v>1</v>
      </c>
      <c r="B30" s="2" t="e">
        <f t="shared" si="4"/>
        <v>#REF!</v>
      </c>
      <c r="C30" s="2" t="e">
        <f t="shared" ref="C30:BN31" si="7">ROUND(C14*0.8,)+25</f>
        <v>#REF!</v>
      </c>
      <c r="D30" s="2" t="e">
        <f t="shared" si="7"/>
        <v>#REF!</v>
      </c>
      <c r="E30" s="2" t="e">
        <f t="shared" si="7"/>
        <v>#REF!</v>
      </c>
      <c r="F30" s="2" t="e">
        <f t="shared" si="7"/>
        <v>#REF!</v>
      </c>
      <c r="G30" s="2" t="e">
        <f t="shared" si="7"/>
        <v>#REF!</v>
      </c>
      <c r="H30" s="2" t="e">
        <f t="shared" si="7"/>
        <v>#REF!</v>
      </c>
      <c r="I30" s="2" t="e">
        <f t="shared" si="7"/>
        <v>#REF!</v>
      </c>
      <c r="J30" s="2" t="e">
        <f t="shared" si="7"/>
        <v>#REF!</v>
      </c>
      <c r="K30" s="2" t="e">
        <f t="shared" si="7"/>
        <v>#REF!</v>
      </c>
      <c r="L30" s="2" t="e">
        <f t="shared" si="7"/>
        <v>#REF!</v>
      </c>
      <c r="M30" s="2" t="e">
        <f t="shared" si="7"/>
        <v>#REF!</v>
      </c>
      <c r="N30" s="2" t="e">
        <f t="shared" si="7"/>
        <v>#REF!</v>
      </c>
      <c r="O30" s="2" t="e">
        <f t="shared" si="7"/>
        <v>#REF!</v>
      </c>
      <c r="P30" s="2" t="e">
        <f t="shared" si="7"/>
        <v>#REF!</v>
      </c>
      <c r="Q30" s="2" t="e">
        <f t="shared" si="7"/>
        <v>#REF!</v>
      </c>
      <c r="R30" s="2" t="e">
        <f t="shared" si="7"/>
        <v>#REF!</v>
      </c>
      <c r="S30" s="2" t="e">
        <f t="shared" si="7"/>
        <v>#REF!</v>
      </c>
      <c r="T30" s="2" t="e">
        <f t="shared" si="7"/>
        <v>#REF!</v>
      </c>
      <c r="U30" s="2" t="e">
        <f t="shared" si="7"/>
        <v>#REF!</v>
      </c>
      <c r="V30" s="2" t="e">
        <f t="shared" si="7"/>
        <v>#REF!</v>
      </c>
      <c r="W30" s="2" t="e">
        <f t="shared" si="7"/>
        <v>#REF!</v>
      </c>
      <c r="X30" s="2" t="e">
        <f t="shared" si="7"/>
        <v>#REF!</v>
      </c>
      <c r="Y30" s="2" t="e">
        <f t="shared" si="7"/>
        <v>#REF!</v>
      </c>
      <c r="Z30" s="2" t="e">
        <f t="shared" si="7"/>
        <v>#REF!</v>
      </c>
      <c r="AA30" s="2" t="e">
        <f t="shared" si="7"/>
        <v>#REF!</v>
      </c>
      <c r="AB30" s="2" t="e">
        <f t="shared" si="7"/>
        <v>#REF!</v>
      </c>
      <c r="AC30" s="2" t="e">
        <f t="shared" si="7"/>
        <v>#REF!</v>
      </c>
      <c r="AD30" s="2" t="e">
        <f t="shared" si="7"/>
        <v>#REF!</v>
      </c>
      <c r="AE30" s="2" t="e">
        <f t="shared" si="7"/>
        <v>#REF!</v>
      </c>
      <c r="AF30" s="2" t="e">
        <f t="shared" si="7"/>
        <v>#REF!</v>
      </c>
      <c r="AG30" s="2" t="e">
        <f t="shared" si="7"/>
        <v>#REF!</v>
      </c>
      <c r="AH30" s="2" t="e">
        <f t="shared" si="7"/>
        <v>#REF!</v>
      </c>
      <c r="AI30" s="2" t="e">
        <f t="shared" si="7"/>
        <v>#REF!</v>
      </c>
      <c r="AJ30" s="2" t="e">
        <f t="shared" si="7"/>
        <v>#REF!</v>
      </c>
      <c r="AK30" s="2" t="e">
        <f t="shared" si="7"/>
        <v>#REF!</v>
      </c>
      <c r="AL30" s="2" t="e">
        <f t="shared" si="7"/>
        <v>#REF!</v>
      </c>
      <c r="AM30" s="2" t="e">
        <f t="shared" si="7"/>
        <v>#REF!</v>
      </c>
      <c r="AN30" s="2" t="e">
        <f t="shared" si="7"/>
        <v>#REF!</v>
      </c>
      <c r="AO30" s="2" t="e">
        <f t="shared" si="7"/>
        <v>#REF!</v>
      </c>
      <c r="AP30" s="2" t="e">
        <f t="shared" si="7"/>
        <v>#REF!</v>
      </c>
      <c r="AQ30" s="2" t="e">
        <f t="shared" si="7"/>
        <v>#REF!</v>
      </c>
      <c r="AR30" s="2" t="e">
        <f t="shared" si="7"/>
        <v>#REF!</v>
      </c>
      <c r="AS30" s="2" t="e">
        <f t="shared" si="7"/>
        <v>#REF!</v>
      </c>
      <c r="AT30" s="2" t="e">
        <f t="shared" si="7"/>
        <v>#REF!</v>
      </c>
      <c r="AU30" s="2" t="e">
        <f t="shared" si="7"/>
        <v>#REF!</v>
      </c>
      <c r="AV30" s="2" t="e">
        <f t="shared" si="7"/>
        <v>#REF!</v>
      </c>
      <c r="AW30" s="2" t="e">
        <f t="shared" si="7"/>
        <v>#REF!</v>
      </c>
      <c r="AX30" s="2" t="e">
        <f t="shared" si="7"/>
        <v>#REF!</v>
      </c>
      <c r="AY30" s="2" t="e">
        <f t="shared" si="7"/>
        <v>#REF!</v>
      </c>
      <c r="AZ30" s="2" t="e">
        <f t="shared" si="7"/>
        <v>#REF!</v>
      </c>
      <c r="BA30" s="2" t="e">
        <f t="shared" si="7"/>
        <v>#REF!</v>
      </c>
      <c r="BB30" s="2" t="e">
        <f t="shared" si="7"/>
        <v>#REF!</v>
      </c>
      <c r="BC30" s="2" t="e">
        <f t="shared" si="7"/>
        <v>#REF!</v>
      </c>
      <c r="BD30" s="2" t="e">
        <f t="shared" si="7"/>
        <v>#REF!</v>
      </c>
      <c r="BE30" s="2" t="e">
        <f t="shared" si="7"/>
        <v>#REF!</v>
      </c>
      <c r="BF30" s="2" t="e">
        <f t="shared" si="7"/>
        <v>#REF!</v>
      </c>
      <c r="BG30" s="2" t="e">
        <f t="shared" si="7"/>
        <v>#REF!</v>
      </c>
      <c r="BH30" s="2" t="e">
        <f t="shared" si="7"/>
        <v>#REF!</v>
      </c>
      <c r="BI30" s="2" t="e">
        <f t="shared" si="7"/>
        <v>#REF!</v>
      </c>
      <c r="BJ30" s="2" t="e">
        <f t="shared" si="7"/>
        <v>#REF!</v>
      </c>
      <c r="BK30" s="2" t="e">
        <f t="shared" si="7"/>
        <v>#REF!</v>
      </c>
      <c r="BL30" s="2" t="e">
        <f t="shared" si="7"/>
        <v>#REF!</v>
      </c>
      <c r="BM30" s="2" t="e">
        <f t="shared" si="7"/>
        <v>#REF!</v>
      </c>
      <c r="BN30" s="2" t="e">
        <f t="shared" si="7"/>
        <v>#REF!</v>
      </c>
      <c r="BO30" s="2" t="e">
        <f t="shared" ref="BO30:BZ31" si="8">ROUND(BO14*0.8,)+25</f>
        <v>#REF!</v>
      </c>
      <c r="BP30" s="2" t="e">
        <f t="shared" si="8"/>
        <v>#REF!</v>
      </c>
      <c r="BQ30" s="2" t="e">
        <f t="shared" si="8"/>
        <v>#REF!</v>
      </c>
      <c r="BR30" s="2" t="e">
        <f t="shared" si="8"/>
        <v>#REF!</v>
      </c>
      <c r="BS30" s="2" t="e">
        <f t="shared" si="8"/>
        <v>#REF!</v>
      </c>
      <c r="BT30" s="2" t="e">
        <f t="shared" si="8"/>
        <v>#REF!</v>
      </c>
      <c r="BU30" s="2" t="e">
        <f t="shared" si="8"/>
        <v>#REF!</v>
      </c>
      <c r="BV30" s="2" t="e">
        <f t="shared" si="8"/>
        <v>#REF!</v>
      </c>
      <c r="BW30" s="2" t="e">
        <f t="shared" si="8"/>
        <v>#REF!</v>
      </c>
      <c r="BX30" s="2" t="e">
        <f t="shared" si="8"/>
        <v>#REF!</v>
      </c>
      <c r="BY30" s="2" t="e">
        <f t="shared" si="8"/>
        <v>#REF!</v>
      </c>
      <c r="BZ30" s="2" t="e">
        <f t="shared" si="8"/>
        <v>#REF!</v>
      </c>
    </row>
    <row r="31" spans="1:78" ht="10.7" customHeight="1" x14ac:dyDescent="0.2">
      <c r="A31" s="3">
        <v>2</v>
      </c>
      <c r="B31" s="2" t="e">
        <f t="shared" si="4"/>
        <v>#REF!</v>
      </c>
      <c r="C31" s="2" t="e">
        <f t="shared" si="7"/>
        <v>#REF!</v>
      </c>
      <c r="D31" s="2" t="e">
        <f t="shared" si="7"/>
        <v>#REF!</v>
      </c>
      <c r="E31" s="2" t="e">
        <f t="shared" si="7"/>
        <v>#REF!</v>
      </c>
      <c r="F31" s="2" t="e">
        <f t="shared" si="7"/>
        <v>#REF!</v>
      </c>
      <c r="G31" s="2" t="e">
        <f t="shared" si="7"/>
        <v>#REF!</v>
      </c>
      <c r="H31" s="2" t="e">
        <f t="shared" si="7"/>
        <v>#REF!</v>
      </c>
      <c r="I31" s="2" t="e">
        <f t="shared" si="7"/>
        <v>#REF!</v>
      </c>
      <c r="J31" s="2" t="e">
        <f t="shared" si="7"/>
        <v>#REF!</v>
      </c>
      <c r="K31" s="2" t="e">
        <f t="shared" si="7"/>
        <v>#REF!</v>
      </c>
      <c r="L31" s="2" t="e">
        <f t="shared" si="7"/>
        <v>#REF!</v>
      </c>
      <c r="M31" s="2" t="e">
        <f t="shared" si="7"/>
        <v>#REF!</v>
      </c>
      <c r="N31" s="2" t="e">
        <f t="shared" si="7"/>
        <v>#REF!</v>
      </c>
      <c r="O31" s="2" t="e">
        <f t="shared" si="7"/>
        <v>#REF!</v>
      </c>
      <c r="P31" s="2" t="e">
        <f t="shared" si="7"/>
        <v>#REF!</v>
      </c>
      <c r="Q31" s="2" t="e">
        <f t="shared" si="7"/>
        <v>#REF!</v>
      </c>
      <c r="R31" s="2" t="e">
        <f t="shared" si="7"/>
        <v>#REF!</v>
      </c>
      <c r="S31" s="2" t="e">
        <f t="shared" si="7"/>
        <v>#REF!</v>
      </c>
      <c r="T31" s="2" t="e">
        <f t="shared" si="7"/>
        <v>#REF!</v>
      </c>
      <c r="U31" s="2" t="e">
        <f t="shared" si="7"/>
        <v>#REF!</v>
      </c>
      <c r="V31" s="2" t="e">
        <f t="shared" si="7"/>
        <v>#REF!</v>
      </c>
      <c r="W31" s="2" t="e">
        <f t="shared" si="7"/>
        <v>#REF!</v>
      </c>
      <c r="X31" s="2" t="e">
        <f t="shared" si="7"/>
        <v>#REF!</v>
      </c>
      <c r="Y31" s="2" t="e">
        <f t="shared" si="7"/>
        <v>#REF!</v>
      </c>
      <c r="Z31" s="2" t="e">
        <f t="shared" si="7"/>
        <v>#REF!</v>
      </c>
      <c r="AA31" s="2" t="e">
        <f t="shared" si="7"/>
        <v>#REF!</v>
      </c>
      <c r="AB31" s="2" t="e">
        <f t="shared" si="7"/>
        <v>#REF!</v>
      </c>
      <c r="AC31" s="2" t="e">
        <f t="shared" si="7"/>
        <v>#REF!</v>
      </c>
      <c r="AD31" s="2" t="e">
        <f t="shared" si="7"/>
        <v>#REF!</v>
      </c>
      <c r="AE31" s="2" t="e">
        <f t="shared" si="7"/>
        <v>#REF!</v>
      </c>
      <c r="AF31" s="2" t="e">
        <f t="shared" si="7"/>
        <v>#REF!</v>
      </c>
      <c r="AG31" s="2" t="e">
        <f t="shared" si="7"/>
        <v>#REF!</v>
      </c>
      <c r="AH31" s="2" t="e">
        <f t="shared" si="7"/>
        <v>#REF!</v>
      </c>
      <c r="AI31" s="2" t="e">
        <f t="shared" si="7"/>
        <v>#REF!</v>
      </c>
      <c r="AJ31" s="2" t="e">
        <f t="shared" si="7"/>
        <v>#REF!</v>
      </c>
      <c r="AK31" s="2" t="e">
        <f t="shared" si="7"/>
        <v>#REF!</v>
      </c>
      <c r="AL31" s="2" t="e">
        <f t="shared" si="7"/>
        <v>#REF!</v>
      </c>
      <c r="AM31" s="2" t="e">
        <f t="shared" si="7"/>
        <v>#REF!</v>
      </c>
      <c r="AN31" s="2" t="e">
        <f t="shared" si="7"/>
        <v>#REF!</v>
      </c>
      <c r="AO31" s="2" t="e">
        <f t="shared" si="7"/>
        <v>#REF!</v>
      </c>
      <c r="AP31" s="2" t="e">
        <f t="shared" si="7"/>
        <v>#REF!</v>
      </c>
      <c r="AQ31" s="2" t="e">
        <f t="shared" si="7"/>
        <v>#REF!</v>
      </c>
      <c r="AR31" s="2" t="e">
        <f t="shared" si="7"/>
        <v>#REF!</v>
      </c>
      <c r="AS31" s="2" t="e">
        <f t="shared" si="7"/>
        <v>#REF!</v>
      </c>
      <c r="AT31" s="2" t="e">
        <f t="shared" si="7"/>
        <v>#REF!</v>
      </c>
      <c r="AU31" s="2" t="e">
        <f t="shared" si="7"/>
        <v>#REF!</v>
      </c>
      <c r="AV31" s="2" t="e">
        <f t="shared" si="7"/>
        <v>#REF!</v>
      </c>
      <c r="AW31" s="2" t="e">
        <f t="shared" si="7"/>
        <v>#REF!</v>
      </c>
      <c r="AX31" s="2" t="e">
        <f t="shared" si="7"/>
        <v>#REF!</v>
      </c>
      <c r="AY31" s="2" t="e">
        <f t="shared" si="7"/>
        <v>#REF!</v>
      </c>
      <c r="AZ31" s="2" t="e">
        <f t="shared" si="7"/>
        <v>#REF!</v>
      </c>
      <c r="BA31" s="2" t="e">
        <f t="shared" si="7"/>
        <v>#REF!</v>
      </c>
      <c r="BB31" s="2" t="e">
        <f t="shared" si="7"/>
        <v>#REF!</v>
      </c>
      <c r="BC31" s="2" t="e">
        <f t="shared" si="7"/>
        <v>#REF!</v>
      </c>
      <c r="BD31" s="2" t="e">
        <f t="shared" si="7"/>
        <v>#REF!</v>
      </c>
      <c r="BE31" s="2" t="e">
        <f t="shared" si="7"/>
        <v>#REF!</v>
      </c>
      <c r="BF31" s="2" t="e">
        <f t="shared" si="7"/>
        <v>#REF!</v>
      </c>
      <c r="BG31" s="2" t="e">
        <f t="shared" si="7"/>
        <v>#REF!</v>
      </c>
      <c r="BH31" s="2" t="e">
        <f t="shared" si="7"/>
        <v>#REF!</v>
      </c>
      <c r="BI31" s="2" t="e">
        <f t="shared" si="7"/>
        <v>#REF!</v>
      </c>
      <c r="BJ31" s="2" t="e">
        <f t="shared" si="7"/>
        <v>#REF!</v>
      </c>
      <c r="BK31" s="2" t="e">
        <f t="shared" si="7"/>
        <v>#REF!</v>
      </c>
      <c r="BL31" s="2" t="e">
        <f t="shared" si="7"/>
        <v>#REF!</v>
      </c>
      <c r="BM31" s="2" t="e">
        <f t="shared" si="7"/>
        <v>#REF!</v>
      </c>
      <c r="BN31" s="2" t="e">
        <f t="shared" si="7"/>
        <v>#REF!</v>
      </c>
      <c r="BO31" s="2" t="e">
        <f t="shared" si="8"/>
        <v>#REF!</v>
      </c>
      <c r="BP31" s="2" t="e">
        <f t="shared" si="8"/>
        <v>#REF!</v>
      </c>
      <c r="BQ31" s="2" t="e">
        <f t="shared" si="8"/>
        <v>#REF!</v>
      </c>
      <c r="BR31" s="2" t="e">
        <f t="shared" si="8"/>
        <v>#REF!</v>
      </c>
      <c r="BS31" s="2" t="e">
        <f t="shared" si="8"/>
        <v>#REF!</v>
      </c>
      <c r="BT31" s="2" t="e">
        <f t="shared" si="8"/>
        <v>#REF!</v>
      </c>
      <c r="BU31" s="2" t="e">
        <f t="shared" si="8"/>
        <v>#REF!</v>
      </c>
      <c r="BV31" s="2" t="e">
        <f t="shared" si="8"/>
        <v>#REF!</v>
      </c>
      <c r="BW31" s="2" t="e">
        <f t="shared" si="8"/>
        <v>#REF!</v>
      </c>
      <c r="BX31" s="2" t="e">
        <f t="shared" si="8"/>
        <v>#REF!</v>
      </c>
      <c r="BY31" s="2" t="e">
        <f t="shared" si="8"/>
        <v>#REF!</v>
      </c>
      <c r="BZ31" s="2" t="e">
        <f t="shared" si="8"/>
        <v>#REF!</v>
      </c>
    </row>
    <row r="32" spans="1:78" ht="10.7" customHeight="1" x14ac:dyDescent="0.2">
      <c r="A32" s="2" t="s">
        <v>13</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row>
    <row r="33" spans="1:78" ht="10.7" customHeight="1" x14ac:dyDescent="0.2">
      <c r="A33" s="3">
        <v>1</v>
      </c>
      <c r="B33" s="2" t="e">
        <f t="shared" si="4"/>
        <v>#REF!</v>
      </c>
      <c r="C33" s="2" t="e">
        <f t="shared" ref="C33:BN34" si="9">ROUND(C17*0.8,)+25</f>
        <v>#REF!</v>
      </c>
      <c r="D33" s="2" t="e">
        <f t="shared" si="9"/>
        <v>#REF!</v>
      </c>
      <c r="E33" s="2" t="e">
        <f t="shared" si="9"/>
        <v>#REF!</v>
      </c>
      <c r="F33" s="2" t="e">
        <f t="shared" si="9"/>
        <v>#REF!</v>
      </c>
      <c r="G33" s="2" t="e">
        <f t="shared" si="9"/>
        <v>#REF!</v>
      </c>
      <c r="H33" s="2" t="e">
        <f t="shared" si="9"/>
        <v>#REF!</v>
      </c>
      <c r="I33" s="2" t="e">
        <f t="shared" si="9"/>
        <v>#REF!</v>
      </c>
      <c r="J33" s="2" t="e">
        <f t="shared" si="9"/>
        <v>#REF!</v>
      </c>
      <c r="K33" s="2" t="e">
        <f t="shared" si="9"/>
        <v>#REF!</v>
      </c>
      <c r="L33" s="2" t="e">
        <f t="shared" si="9"/>
        <v>#REF!</v>
      </c>
      <c r="M33" s="2" t="e">
        <f t="shared" si="9"/>
        <v>#REF!</v>
      </c>
      <c r="N33" s="2" t="e">
        <f t="shared" si="9"/>
        <v>#REF!</v>
      </c>
      <c r="O33" s="2" t="e">
        <f t="shared" si="9"/>
        <v>#REF!</v>
      </c>
      <c r="P33" s="2" t="e">
        <f t="shared" si="9"/>
        <v>#REF!</v>
      </c>
      <c r="Q33" s="2" t="e">
        <f t="shared" si="9"/>
        <v>#REF!</v>
      </c>
      <c r="R33" s="2" t="e">
        <f t="shared" si="9"/>
        <v>#REF!</v>
      </c>
      <c r="S33" s="2" t="e">
        <f t="shared" si="9"/>
        <v>#REF!</v>
      </c>
      <c r="T33" s="2" t="e">
        <f t="shared" si="9"/>
        <v>#REF!</v>
      </c>
      <c r="U33" s="2" t="e">
        <f t="shared" si="9"/>
        <v>#REF!</v>
      </c>
      <c r="V33" s="2" t="e">
        <f t="shared" si="9"/>
        <v>#REF!</v>
      </c>
      <c r="W33" s="2" t="e">
        <f t="shared" si="9"/>
        <v>#REF!</v>
      </c>
      <c r="X33" s="2" t="e">
        <f t="shared" si="9"/>
        <v>#REF!</v>
      </c>
      <c r="Y33" s="2" t="e">
        <f t="shared" si="9"/>
        <v>#REF!</v>
      </c>
      <c r="Z33" s="2" t="e">
        <f t="shared" si="9"/>
        <v>#REF!</v>
      </c>
      <c r="AA33" s="2" t="e">
        <f t="shared" si="9"/>
        <v>#REF!</v>
      </c>
      <c r="AB33" s="2" t="e">
        <f t="shared" si="9"/>
        <v>#REF!</v>
      </c>
      <c r="AC33" s="2" t="e">
        <f t="shared" si="9"/>
        <v>#REF!</v>
      </c>
      <c r="AD33" s="2" t="e">
        <f t="shared" si="9"/>
        <v>#REF!</v>
      </c>
      <c r="AE33" s="2" t="e">
        <f t="shared" si="9"/>
        <v>#REF!</v>
      </c>
      <c r="AF33" s="2" t="e">
        <f t="shared" si="9"/>
        <v>#REF!</v>
      </c>
      <c r="AG33" s="2" t="e">
        <f t="shared" si="9"/>
        <v>#REF!</v>
      </c>
      <c r="AH33" s="2" t="e">
        <f t="shared" si="9"/>
        <v>#REF!</v>
      </c>
      <c r="AI33" s="2" t="e">
        <f t="shared" si="9"/>
        <v>#REF!</v>
      </c>
      <c r="AJ33" s="2" t="e">
        <f t="shared" si="9"/>
        <v>#REF!</v>
      </c>
      <c r="AK33" s="2" t="e">
        <f t="shared" si="9"/>
        <v>#REF!</v>
      </c>
      <c r="AL33" s="2" t="e">
        <f t="shared" si="9"/>
        <v>#REF!</v>
      </c>
      <c r="AM33" s="2" t="e">
        <f t="shared" si="9"/>
        <v>#REF!</v>
      </c>
      <c r="AN33" s="2" t="e">
        <f t="shared" si="9"/>
        <v>#REF!</v>
      </c>
      <c r="AO33" s="2" t="e">
        <f t="shared" si="9"/>
        <v>#REF!</v>
      </c>
      <c r="AP33" s="2" t="e">
        <f t="shared" si="9"/>
        <v>#REF!</v>
      </c>
      <c r="AQ33" s="2" t="e">
        <f t="shared" si="9"/>
        <v>#REF!</v>
      </c>
      <c r="AR33" s="2" t="e">
        <f t="shared" si="9"/>
        <v>#REF!</v>
      </c>
      <c r="AS33" s="2" t="e">
        <f t="shared" si="9"/>
        <v>#REF!</v>
      </c>
      <c r="AT33" s="2" t="e">
        <f t="shared" si="9"/>
        <v>#REF!</v>
      </c>
      <c r="AU33" s="2" t="e">
        <f t="shared" si="9"/>
        <v>#REF!</v>
      </c>
      <c r="AV33" s="2" t="e">
        <f t="shared" si="9"/>
        <v>#REF!</v>
      </c>
      <c r="AW33" s="2" t="e">
        <f t="shared" si="9"/>
        <v>#REF!</v>
      </c>
      <c r="AX33" s="2" t="e">
        <f t="shared" si="9"/>
        <v>#REF!</v>
      </c>
      <c r="AY33" s="2" t="e">
        <f t="shared" si="9"/>
        <v>#REF!</v>
      </c>
      <c r="AZ33" s="2" t="e">
        <f t="shared" si="9"/>
        <v>#REF!</v>
      </c>
      <c r="BA33" s="2" t="e">
        <f t="shared" si="9"/>
        <v>#REF!</v>
      </c>
      <c r="BB33" s="2" t="e">
        <f t="shared" si="9"/>
        <v>#REF!</v>
      </c>
      <c r="BC33" s="2" t="e">
        <f t="shared" si="9"/>
        <v>#REF!</v>
      </c>
      <c r="BD33" s="2" t="e">
        <f t="shared" si="9"/>
        <v>#REF!</v>
      </c>
      <c r="BE33" s="2" t="e">
        <f t="shared" si="9"/>
        <v>#REF!</v>
      </c>
      <c r="BF33" s="2" t="e">
        <f t="shared" si="9"/>
        <v>#REF!</v>
      </c>
      <c r="BG33" s="2" t="e">
        <f t="shared" si="9"/>
        <v>#REF!</v>
      </c>
      <c r="BH33" s="2" t="e">
        <f t="shared" si="9"/>
        <v>#REF!</v>
      </c>
      <c r="BI33" s="2" t="e">
        <f t="shared" si="9"/>
        <v>#REF!</v>
      </c>
      <c r="BJ33" s="2" t="e">
        <f t="shared" si="9"/>
        <v>#REF!</v>
      </c>
      <c r="BK33" s="2" t="e">
        <f t="shared" si="9"/>
        <v>#REF!</v>
      </c>
      <c r="BL33" s="2" t="e">
        <f t="shared" si="9"/>
        <v>#REF!</v>
      </c>
      <c r="BM33" s="2" t="e">
        <f t="shared" si="9"/>
        <v>#REF!</v>
      </c>
      <c r="BN33" s="2" t="e">
        <f t="shared" si="9"/>
        <v>#REF!</v>
      </c>
      <c r="BO33" s="2" t="e">
        <f t="shared" ref="BO33:BZ34" si="10">ROUND(BO17*0.8,)+25</f>
        <v>#REF!</v>
      </c>
      <c r="BP33" s="2" t="e">
        <f t="shared" si="10"/>
        <v>#REF!</v>
      </c>
      <c r="BQ33" s="2" t="e">
        <f t="shared" si="10"/>
        <v>#REF!</v>
      </c>
      <c r="BR33" s="2" t="e">
        <f t="shared" si="10"/>
        <v>#REF!</v>
      </c>
      <c r="BS33" s="2" t="e">
        <f t="shared" si="10"/>
        <v>#REF!</v>
      </c>
      <c r="BT33" s="2" t="e">
        <f t="shared" si="10"/>
        <v>#REF!</v>
      </c>
      <c r="BU33" s="2" t="e">
        <f t="shared" si="10"/>
        <v>#REF!</v>
      </c>
      <c r="BV33" s="2" t="e">
        <f t="shared" si="10"/>
        <v>#REF!</v>
      </c>
      <c r="BW33" s="2" t="e">
        <f t="shared" si="10"/>
        <v>#REF!</v>
      </c>
      <c r="BX33" s="2" t="e">
        <f t="shared" si="10"/>
        <v>#REF!</v>
      </c>
      <c r="BY33" s="2" t="e">
        <f t="shared" si="10"/>
        <v>#REF!</v>
      </c>
      <c r="BZ33" s="2" t="e">
        <f t="shared" si="10"/>
        <v>#REF!</v>
      </c>
    </row>
    <row r="34" spans="1:78" ht="10.7" customHeight="1" x14ac:dyDescent="0.2">
      <c r="A34" s="3">
        <v>2</v>
      </c>
      <c r="B34" s="2" t="e">
        <f t="shared" si="4"/>
        <v>#REF!</v>
      </c>
      <c r="C34" s="2" t="e">
        <f t="shared" si="9"/>
        <v>#REF!</v>
      </c>
      <c r="D34" s="2" t="e">
        <f t="shared" si="9"/>
        <v>#REF!</v>
      </c>
      <c r="E34" s="2" t="e">
        <f t="shared" si="9"/>
        <v>#REF!</v>
      </c>
      <c r="F34" s="2" t="e">
        <f t="shared" si="9"/>
        <v>#REF!</v>
      </c>
      <c r="G34" s="2" t="e">
        <f t="shared" si="9"/>
        <v>#REF!</v>
      </c>
      <c r="H34" s="2" t="e">
        <f t="shared" si="9"/>
        <v>#REF!</v>
      </c>
      <c r="I34" s="2" t="e">
        <f t="shared" si="9"/>
        <v>#REF!</v>
      </c>
      <c r="J34" s="2" t="e">
        <f t="shared" si="9"/>
        <v>#REF!</v>
      </c>
      <c r="K34" s="2" t="e">
        <f t="shared" si="9"/>
        <v>#REF!</v>
      </c>
      <c r="L34" s="2" t="e">
        <f t="shared" si="9"/>
        <v>#REF!</v>
      </c>
      <c r="M34" s="2" t="e">
        <f t="shared" si="9"/>
        <v>#REF!</v>
      </c>
      <c r="N34" s="2" t="e">
        <f t="shared" si="9"/>
        <v>#REF!</v>
      </c>
      <c r="O34" s="2" t="e">
        <f t="shared" si="9"/>
        <v>#REF!</v>
      </c>
      <c r="P34" s="2" t="e">
        <f t="shared" si="9"/>
        <v>#REF!</v>
      </c>
      <c r="Q34" s="2" t="e">
        <f t="shared" si="9"/>
        <v>#REF!</v>
      </c>
      <c r="R34" s="2" t="e">
        <f t="shared" si="9"/>
        <v>#REF!</v>
      </c>
      <c r="S34" s="2" t="e">
        <f t="shared" si="9"/>
        <v>#REF!</v>
      </c>
      <c r="T34" s="2" t="e">
        <f t="shared" si="9"/>
        <v>#REF!</v>
      </c>
      <c r="U34" s="2" t="e">
        <f t="shared" si="9"/>
        <v>#REF!</v>
      </c>
      <c r="V34" s="2" t="e">
        <f t="shared" si="9"/>
        <v>#REF!</v>
      </c>
      <c r="W34" s="2" t="e">
        <f t="shared" si="9"/>
        <v>#REF!</v>
      </c>
      <c r="X34" s="2" t="e">
        <f t="shared" si="9"/>
        <v>#REF!</v>
      </c>
      <c r="Y34" s="2" t="e">
        <f t="shared" si="9"/>
        <v>#REF!</v>
      </c>
      <c r="Z34" s="2" t="e">
        <f t="shared" si="9"/>
        <v>#REF!</v>
      </c>
      <c r="AA34" s="2" t="e">
        <f t="shared" si="9"/>
        <v>#REF!</v>
      </c>
      <c r="AB34" s="2" t="e">
        <f t="shared" si="9"/>
        <v>#REF!</v>
      </c>
      <c r="AC34" s="2" t="e">
        <f t="shared" si="9"/>
        <v>#REF!</v>
      </c>
      <c r="AD34" s="2" t="e">
        <f t="shared" si="9"/>
        <v>#REF!</v>
      </c>
      <c r="AE34" s="2" t="e">
        <f t="shared" si="9"/>
        <v>#REF!</v>
      </c>
      <c r="AF34" s="2" t="e">
        <f t="shared" si="9"/>
        <v>#REF!</v>
      </c>
      <c r="AG34" s="2" t="e">
        <f t="shared" si="9"/>
        <v>#REF!</v>
      </c>
      <c r="AH34" s="2" t="e">
        <f t="shared" si="9"/>
        <v>#REF!</v>
      </c>
      <c r="AI34" s="2" t="e">
        <f t="shared" si="9"/>
        <v>#REF!</v>
      </c>
      <c r="AJ34" s="2" t="e">
        <f t="shared" si="9"/>
        <v>#REF!</v>
      </c>
      <c r="AK34" s="2" t="e">
        <f t="shared" si="9"/>
        <v>#REF!</v>
      </c>
      <c r="AL34" s="2" t="e">
        <f t="shared" si="9"/>
        <v>#REF!</v>
      </c>
      <c r="AM34" s="2" t="e">
        <f t="shared" si="9"/>
        <v>#REF!</v>
      </c>
      <c r="AN34" s="2" t="e">
        <f t="shared" si="9"/>
        <v>#REF!</v>
      </c>
      <c r="AO34" s="2" t="e">
        <f t="shared" si="9"/>
        <v>#REF!</v>
      </c>
      <c r="AP34" s="2" t="e">
        <f t="shared" si="9"/>
        <v>#REF!</v>
      </c>
      <c r="AQ34" s="2" t="e">
        <f t="shared" si="9"/>
        <v>#REF!</v>
      </c>
      <c r="AR34" s="2" t="e">
        <f t="shared" si="9"/>
        <v>#REF!</v>
      </c>
      <c r="AS34" s="2" t="e">
        <f t="shared" si="9"/>
        <v>#REF!</v>
      </c>
      <c r="AT34" s="2" t="e">
        <f t="shared" si="9"/>
        <v>#REF!</v>
      </c>
      <c r="AU34" s="2" t="e">
        <f t="shared" si="9"/>
        <v>#REF!</v>
      </c>
      <c r="AV34" s="2" t="e">
        <f t="shared" si="9"/>
        <v>#REF!</v>
      </c>
      <c r="AW34" s="2" t="e">
        <f t="shared" si="9"/>
        <v>#REF!</v>
      </c>
      <c r="AX34" s="2" t="e">
        <f t="shared" si="9"/>
        <v>#REF!</v>
      </c>
      <c r="AY34" s="2" t="e">
        <f t="shared" si="9"/>
        <v>#REF!</v>
      </c>
      <c r="AZ34" s="2" t="e">
        <f t="shared" si="9"/>
        <v>#REF!</v>
      </c>
      <c r="BA34" s="2" t="e">
        <f t="shared" si="9"/>
        <v>#REF!</v>
      </c>
      <c r="BB34" s="2" t="e">
        <f t="shared" si="9"/>
        <v>#REF!</v>
      </c>
      <c r="BC34" s="2" t="e">
        <f t="shared" si="9"/>
        <v>#REF!</v>
      </c>
      <c r="BD34" s="2" t="e">
        <f t="shared" si="9"/>
        <v>#REF!</v>
      </c>
      <c r="BE34" s="2" t="e">
        <f t="shared" si="9"/>
        <v>#REF!</v>
      </c>
      <c r="BF34" s="2" t="e">
        <f t="shared" si="9"/>
        <v>#REF!</v>
      </c>
      <c r="BG34" s="2" t="e">
        <f t="shared" si="9"/>
        <v>#REF!</v>
      </c>
      <c r="BH34" s="2" t="e">
        <f t="shared" si="9"/>
        <v>#REF!</v>
      </c>
      <c r="BI34" s="2" t="e">
        <f t="shared" si="9"/>
        <v>#REF!</v>
      </c>
      <c r="BJ34" s="2" t="e">
        <f t="shared" si="9"/>
        <v>#REF!</v>
      </c>
      <c r="BK34" s="2" t="e">
        <f t="shared" si="9"/>
        <v>#REF!</v>
      </c>
      <c r="BL34" s="2" t="e">
        <f t="shared" si="9"/>
        <v>#REF!</v>
      </c>
      <c r="BM34" s="2" t="e">
        <f t="shared" si="9"/>
        <v>#REF!</v>
      </c>
      <c r="BN34" s="2" t="e">
        <f t="shared" si="9"/>
        <v>#REF!</v>
      </c>
      <c r="BO34" s="2" t="e">
        <f t="shared" si="10"/>
        <v>#REF!</v>
      </c>
      <c r="BP34" s="2" t="e">
        <f t="shared" si="10"/>
        <v>#REF!</v>
      </c>
      <c r="BQ34" s="2" t="e">
        <f t="shared" si="10"/>
        <v>#REF!</v>
      </c>
      <c r="BR34" s="2" t="e">
        <f t="shared" si="10"/>
        <v>#REF!</v>
      </c>
      <c r="BS34" s="2" t="e">
        <f t="shared" si="10"/>
        <v>#REF!</v>
      </c>
      <c r="BT34" s="2" t="e">
        <f t="shared" si="10"/>
        <v>#REF!</v>
      </c>
      <c r="BU34" s="2" t="e">
        <f t="shared" si="10"/>
        <v>#REF!</v>
      </c>
      <c r="BV34" s="2" t="e">
        <f t="shared" si="10"/>
        <v>#REF!</v>
      </c>
      <c r="BW34" s="2" t="e">
        <f t="shared" si="10"/>
        <v>#REF!</v>
      </c>
      <c r="BX34" s="2" t="e">
        <f t="shared" si="10"/>
        <v>#REF!</v>
      </c>
      <c r="BY34" s="2" t="e">
        <f t="shared" si="10"/>
        <v>#REF!</v>
      </c>
      <c r="BZ34" s="2" t="e">
        <f t="shared" si="10"/>
        <v>#REF!</v>
      </c>
    </row>
    <row r="35" spans="1:78" ht="11.45" customHeight="1" x14ac:dyDescent="0.2">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row>
    <row r="36" spans="1:78" x14ac:dyDescent="0.2">
      <c r="A36" s="36" t="s">
        <v>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row>
    <row r="37" spans="1:78" x14ac:dyDescent="0.2">
      <c r="A37" s="20" t="s">
        <v>4</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row>
    <row r="38" spans="1:78" x14ac:dyDescent="0.2">
      <c r="A38" s="20" t="s">
        <v>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row>
    <row r="39" spans="1:78" ht="12" customHeight="1" x14ac:dyDescent="0.2">
      <c r="A39" s="21" t="s">
        <v>6</v>
      </c>
    </row>
    <row r="40" spans="1:78" x14ac:dyDescent="0.2">
      <c r="A40" s="90" t="s">
        <v>70</v>
      </c>
    </row>
    <row r="41" spans="1:78" ht="10.7" customHeight="1" thickBot="1" x14ac:dyDescent="0.25">
      <c r="A41" s="20"/>
    </row>
    <row r="42" spans="1:78" ht="22.5" customHeight="1" thickBot="1" x14ac:dyDescent="0.25">
      <c r="A42" s="35" t="s">
        <v>8</v>
      </c>
    </row>
    <row r="43" spans="1:78" ht="144.75" thickBot="1" x14ac:dyDescent="0.25">
      <c r="A43" s="91" t="s">
        <v>68</v>
      </c>
    </row>
  </sheetData>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pane xSplit="1" topLeftCell="B1" activePane="topRight" state="frozen"/>
      <selection pane="topRight" activeCell="E9" sqref="E9"/>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breakfast'!#REF!*0.9</f>
        <v>#REF!</v>
      </c>
      <c r="C8" s="29" t="e">
        <f>'C завтраками| Bed and breakfast'!#REF!*0.9</f>
        <v>#REF!</v>
      </c>
    </row>
    <row r="9" spans="1:3" ht="11.45" customHeight="1" x14ac:dyDescent="0.2">
      <c r="A9" s="3">
        <v>2</v>
      </c>
      <c r="B9" s="29" t="e">
        <f>'C завтраками| Bed and breakfast'!#REF!*0.9</f>
        <v>#REF!</v>
      </c>
      <c r="C9" s="29" t="e">
        <f>'C завтраками| Bed and breakfast'!#REF!*0.9</f>
        <v>#REF!</v>
      </c>
    </row>
    <row r="10" spans="1:3" ht="11.45" customHeight="1" x14ac:dyDescent="0.2">
      <c r="A10" s="5" t="s">
        <v>86</v>
      </c>
      <c r="B10" s="29"/>
      <c r="C10" s="29"/>
    </row>
    <row r="11" spans="1:3" ht="11.45" customHeight="1" x14ac:dyDescent="0.2">
      <c r="A11" s="3">
        <v>1</v>
      </c>
      <c r="B11" s="29" t="e">
        <f>'C завтраками| Bed and breakfast'!#REF!*0.9</f>
        <v>#REF!</v>
      </c>
      <c r="C11" s="29" t="e">
        <f>'C завтраками| Bed and breakfast'!#REF!*0.9</f>
        <v>#REF!</v>
      </c>
    </row>
    <row r="12" spans="1:3" ht="11.45" customHeight="1" x14ac:dyDescent="0.2">
      <c r="A12" s="3">
        <v>2</v>
      </c>
      <c r="B12" s="29" t="e">
        <f>'C завтраками| Bed and breakfast'!#REF!*0.9</f>
        <v>#REF!</v>
      </c>
      <c r="C12" s="29" t="e">
        <f>'C завтраками| Bed and breakfast'!#REF!*0.9</f>
        <v>#REF!</v>
      </c>
    </row>
    <row r="13" spans="1:3" ht="11.45" customHeight="1" x14ac:dyDescent="0.2">
      <c r="A13" s="4" t="s">
        <v>91</v>
      </c>
      <c r="B13" s="29"/>
      <c r="C13" s="29"/>
    </row>
    <row r="14" spans="1:3" ht="11.45" customHeight="1" x14ac:dyDescent="0.2">
      <c r="A14" s="3">
        <v>1</v>
      </c>
      <c r="B14" s="29" t="e">
        <f>'C завтраками| Bed and breakfast'!#REF!*0.9</f>
        <v>#REF!</v>
      </c>
      <c r="C14" s="29" t="e">
        <f>'C завтраками| Bed and breakfast'!#REF!*0.9</f>
        <v>#REF!</v>
      </c>
    </row>
    <row r="15" spans="1:3" ht="11.45" customHeight="1" x14ac:dyDescent="0.2">
      <c r="A15" s="3">
        <v>2</v>
      </c>
      <c r="B15" s="29" t="e">
        <f>'C завтраками| Bed and breakfast'!#REF!*0.9</f>
        <v>#REF!</v>
      </c>
      <c r="C15" s="29" t="e">
        <f>'C завтраками| Bed and breakfast'!#REF!*0.9</f>
        <v>#REF!</v>
      </c>
    </row>
    <row r="16" spans="1:3" ht="11.45" customHeight="1" x14ac:dyDescent="0.2">
      <c r="A16" s="2" t="s">
        <v>92</v>
      </c>
      <c r="B16" s="29"/>
      <c r="C16" s="29"/>
    </row>
    <row r="17" spans="1:3" ht="11.45" customHeight="1" x14ac:dyDescent="0.2">
      <c r="A17" s="3">
        <v>1</v>
      </c>
      <c r="B17" s="29" t="e">
        <f>'C завтраками| Bed and breakfast'!#REF!*0.9</f>
        <v>#REF!</v>
      </c>
      <c r="C17" s="29" t="e">
        <f>'C завтраками| Bed and breakfast'!#REF!*0.9</f>
        <v>#REF!</v>
      </c>
    </row>
    <row r="18" spans="1:3" ht="11.45" customHeight="1" x14ac:dyDescent="0.2">
      <c r="A18" s="3">
        <v>2</v>
      </c>
      <c r="B18" s="29" t="e">
        <f>'C завтраками| Bed and breakfast'!#REF!*0.9</f>
        <v>#REF!</v>
      </c>
      <c r="C18" s="29" t="e">
        <f>'C завтраками| Bed and breakfast'!#REF!*0.9</f>
        <v>#REF!</v>
      </c>
    </row>
    <row r="19" spans="1:3" ht="11.45" customHeight="1" x14ac:dyDescent="0.2">
      <c r="A19" s="24"/>
      <c r="B19" s="30"/>
      <c r="C19" s="30"/>
    </row>
    <row r="20" spans="1:3" ht="27.6" customHeight="1" x14ac:dyDescent="0.2">
      <c r="A20" s="97" t="s">
        <v>2</v>
      </c>
      <c r="B20" s="30"/>
      <c r="C20" s="30"/>
    </row>
    <row r="21" spans="1:3" ht="24.6" customHeight="1" x14ac:dyDescent="0.2">
      <c r="A21" s="8" t="s">
        <v>0</v>
      </c>
      <c r="B21" s="47" t="e">
        <f t="shared" ref="B21:C21" si="0">B5</f>
        <v>#REF!</v>
      </c>
      <c r="C21" s="47" t="e">
        <f t="shared" si="0"/>
        <v>#REF!</v>
      </c>
    </row>
    <row r="22" spans="1:3" ht="24.6" customHeight="1" x14ac:dyDescent="0.2">
      <c r="A22" s="37"/>
      <c r="B22" s="47" t="e">
        <f t="shared" ref="B22:C22" si="1">B6</f>
        <v>#REF!</v>
      </c>
      <c r="C22" s="47" t="e">
        <f t="shared" si="1"/>
        <v>#REF!</v>
      </c>
    </row>
    <row r="23" spans="1:3" ht="11.45" customHeight="1" x14ac:dyDescent="0.2">
      <c r="A23" s="11" t="s">
        <v>11</v>
      </c>
    </row>
    <row r="24" spans="1:3" ht="11.45" customHeight="1" x14ac:dyDescent="0.2">
      <c r="A24" s="3">
        <v>1</v>
      </c>
      <c r="B24" s="29" t="e">
        <f t="shared" ref="B24:C24" si="2">ROUNDUP(B8*0.9,)</f>
        <v>#REF!</v>
      </c>
      <c r="C24" s="29" t="e">
        <f t="shared" si="2"/>
        <v>#REF!</v>
      </c>
    </row>
    <row r="25" spans="1:3" ht="11.45" customHeight="1" x14ac:dyDescent="0.2">
      <c r="A25" s="3">
        <v>2</v>
      </c>
      <c r="B25" s="29" t="e">
        <f t="shared" ref="B25:C25" si="3">ROUNDUP(B9*0.9,)</f>
        <v>#REF!</v>
      </c>
      <c r="C25" s="29" t="e">
        <f t="shared" si="3"/>
        <v>#REF!</v>
      </c>
    </row>
    <row r="26" spans="1:3" ht="11.45" customHeight="1" x14ac:dyDescent="0.2">
      <c r="A26" s="5" t="s">
        <v>86</v>
      </c>
      <c r="B26" s="29"/>
      <c r="C26" s="29"/>
    </row>
    <row r="27" spans="1:3" ht="11.45" customHeight="1" x14ac:dyDescent="0.2">
      <c r="A27" s="3">
        <v>1</v>
      </c>
      <c r="B27" s="29" t="e">
        <f t="shared" ref="B27:C27" si="4">ROUNDUP(B11*0.9,)</f>
        <v>#REF!</v>
      </c>
      <c r="C27" s="29" t="e">
        <f t="shared" si="4"/>
        <v>#REF!</v>
      </c>
    </row>
    <row r="28" spans="1:3" ht="11.45" customHeight="1" x14ac:dyDescent="0.2">
      <c r="A28" s="3">
        <v>2</v>
      </c>
      <c r="B28" s="29" t="e">
        <f t="shared" ref="B28:C28" si="5">ROUNDUP(B12*0.9,)</f>
        <v>#REF!</v>
      </c>
      <c r="C28" s="29" t="e">
        <f t="shared" si="5"/>
        <v>#REF!</v>
      </c>
    </row>
    <row r="29" spans="1:3" ht="11.45" customHeight="1" x14ac:dyDescent="0.2">
      <c r="A29" s="4" t="s">
        <v>91</v>
      </c>
      <c r="B29" s="29"/>
      <c r="C29" s="29"/>
    </row>
    <row r="30" spans="1:3" ht="11.45" customHeight="1" x14ac:dyDescent="0.2">
      <c r="A30" s="3">
        <v>1</v>
      </c>
      <c r="B30" s="29" t="e">
        <f t="shared" ref="B30:C30" si="6">ROUNDUP(B14*0.9,)</f>
        <v>#REF!</v>
      </c>
      <c r="C30" s="29" t="e">
        <f t="shared" si="6"/>
        <v>#REF!</v>
      </c>
    </row>
    <row r="31" spans="1:3" ht="11.45" customHeight="1" x14ac:dyDescent="0.2">
      <c r="A31" s="3">
        <v>2</v>
      </c>
      <c r="B31" s="29" t="e">
        <f t="shared" ref="B31:C31" si="7">ROUNDUP(B15*0.9,)</f>
        <v>#REF!</v>
      </c>
      <c r="C31" s="29" t="e">
        <f t="shared" si="7"/>
        <v>#REF!</v>
      </c>
    </row>
    <row r="32" spans="1:3" ht="11.45" customHeight="1" x14ac:dyDescent="0.2">
      <c r="A32" s="2" t="s">
        <v>92</v>
      </c>
      <c r="B32" s="29"/>
      <c r="C32" s="29"/>
    </row>
    <row r="33" spans="1:3" ht="11.45" customHeight="1" x14ac:dyDescent="0.2">
      <c r="A33" s="3">
        <v>1</v>
      </c>
      <c r="B33" s="29" t="e">
        <f t="shared" ref="B33:C33" si="8">ROUNDUP(B17*0.9,)</f>
        <v>#REF!</v>
      </c>
      <c r="C33" s="29" t="e">
        <f t="shared" si="8"/>
        <v>#REF!</v>
      </c>
    </row>
    <row r="34" spans="1:3" ht="11.45" customHeight="1" x14ac:dyDescent="0.2">
      <c r="A34" s="3">
        <v>2</v>
      </c>
      <c r="B34" s="29" t="e">
        <f t="shared" ref="B34:C34" si="9">ROUNDUP(B18*0.9,)</f>
        <v>#REF!</v>
      </c>
      <c r="C34" s="29" t="e">
        <f t="shared" si="9"/>
        <v>#REF!</v>
      </c>
    </row>
    <row r="35" spans="1:3" ht="11.45" customHeight="1" x14ac:dyDescent="0.2">
      <c r="A35" s="24"/>
    </row>
    <row r="36" spans="1:3" x14ac:dyDescent="0.2">
      <c r="A36" s="41" t="s">
        <v>18</v>
      </c>
    </row>
    <row r="37" spans="1:3" x14ac:dyDescent="0.2">
      <c r="A37" s="38" t="s">
        <v>22</v>
      </c>
    </row>
    <row r="38" spans="1:3" x14ac:dyDescent="0.2">
      <c r="A38" s="22"/>
    </row>
    <row r="39" spans="1:3" x14ac:dyDescent="0.2">
      <c r="A39" s="41" t="s">
        <v>3</v>
      </c>
    </row>
    <row r="40" spans="1:3" x14ac:dyDescent="0.2">
      <c r="A40" s="42" t="s">
        <v>4</v>
      </c>
    </row>
    <row r="41" spans="1:3" x14ac:dyDescent="0.2">
      <c r="A41" s="42" t="s">
        <v>5</v>
      </c>
    </row>
    <row r="42" spans="1:3" ht="12.6" customHeight="1" x14ac:dyDescent="0.2">
      <c r="A42" s="26" t="s">
        <v>6</v>
      </c>
    </row>
    <row r="43" spans="1:3" x14ac:dyDescent="0.2">
      <c r="A43" s="42" t="s">
        <v>75</v>
      </c>
    </row>
    <row r="44" spans="1:3" x14ac:dyDescent="0.2">
      <c r="A44" s="22"/>
    </row>
    <row r="45" spans="1:3" x14ac:dyDescent="0.2">
      <c r="A45" s="39" t="s">
        <v>8</v>
      </c>
    </row>
    <row r="46" spans="1:3" ht="48" x14ac:dyDescent="0.2">
      <c r="A46" s="40" t="s">
        <v>17</v>
      </c>
    </row>
  </sheetData>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pane xSplit="1" topLeftCell="B1" activePane="topRight" state="frozen"/>
      <selection pane="topRight" activeCell="B5" sqref="B5"/>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breakfast'!#REF!*0.9</f>
        <v>#REF!</v>
      </c>
      <c r="C8" s="29" t="e">
        <f>'C завтраками| Bed and breakfast'!#REF!*0.9</f>
        <v>#REF!</v>
      </c>
    </row>
    <row r="9" spans="1:3" ht="11.45" customHeight="1" x14ac:dyDescent="0.2">
      <c r="A9" s="3">
        <v>2</v>
      </c>
      <c r="B9" s="29" t="e">
        <f>'C завтраками| Bed and breakfast'!#REF!*0.9</f>
        <v>#REF!</v>
      </c>
      <c r="C9" s="29" t="e">
        <f>'C завтраками| Bed and breakfast'!#REF!*0.9</f>
        <v>#REF!</v>
      </c>
    </row>
    <row r="10" spans="1:3" ht="11.45" customHeight="1" x14ac:dyDescent="0.2">
      <c r="A10" s="5" t="s">
        <v>86</v>
      </c>
      <c r="B10" s="29"/>
      <c r="C10" s="29"/>
    </row>
    <row r="11" spans="1:3" ht="11.45" customHeight="1" x14ac:dyDescent="0.2">
      <c r="A11" s="3">
        <v>1</v>
      </c>
      <c r="B11" s="29" t="e">
        <f>'C завтраками| Bed and breakfast'!#REF!*0.9</f>
        <v>#REF!</v>
      </c>
      <c r="C11" s="29" t="e">
        <f>'C завтраками| Bed and breakfast'!#REF!*0.9</f>
        <v>#REF!</v>
      </c>
    </row>
    <row r="12" spans="1:3" ht="11.45" customHeight="1" x14ac:dyDescent="0.2">
      <c r="A12" s="3">
        <v>2</v>
      </c>
      <c r="B12" s="29" t="e">
        <f>'C завтраками| Bed and breakfast'!#REF!*0.9</f>
        <v>#REF!</v>
      </c>
      <c r="C12" s="29" t="e">
        <f>'C завтраками| Bed and breakfast'!#REF!*0.9</f>
        <v>#REF!</v>
      </c>
    </row>
    <row r="13" spans="1:3" ht="11.45" customHeight="1" x14ac:dyDescent="0.2">
      <c r="A13" s="4" t="s">
        <v>91</v>
      </c>
      <c r="B13" s="29"/>
      <c r="C13" s="29"/>
    </row>
    <row r="14" spans="1:3" ht="11.45" customHeight="1" x14ac:dyDescent="0.2">
      <c r="A14" s="3">
        <v>1</v>
      </c>
      <c r="B14" s="29" t="e">
        <f>'C завтраками| Bed and breakfast'!#REF!*0.9</f>
        <v>#REF!</v>
      </c>
      <c r="C14" s="29" t="e">
        <f>'C завтраками| Bed and breakfast'!#REF!*0.9</f>
        <v>#REF!</v>
      </c>
    </row>
    <row r="15" spans="1:3" ht="11.45" customHeight="1" x14ac:dyDescent="0.2">
      <c r="A15" s="3">
        <v>2</v>
      </c>
      <c r="B15" s="29" t="e">
        <f>'C завтраками| Bed and breakfast'!#REF!*0.9</f>
        <v>#REF!</v>
      </c>
      <c r="C15" s="29" t="e">
        <f>'C завтраками| Bed and breakfast'!#REF!*0.9</f>
        <v>#REF!</v>
      </c>
    </row>
    <row r="16" spans="1:3" ht="11.45" customHeight="1" x14ac:dyDescent="0.2">
      <c r="A16" s="2" t="s">
        <v>92</v>
      </c>
      <c r="B16" s="29"/>
      <c r="C16" s="29"/>
    </row>
    <row r="17" spans="1:3" ht="11.45" customHeight="1" x14ac:dyDescent="0.2">
      <c r="A17" s="3">
        <v>1</v>
      </c>
      <c r="B17" s="29" t="e">
        <f>'C завтраками| Bed and breakfast'!#REF!*0.9</f>
        <v>#REF!</v>
      </c>
      <c r="C17" s="29" t="e">
        <f>'C завтраками| Bed and breakfast'!#REF!*0.9</f>
        <v>#REF!</v>
      </c>
    </row>
    <row r="18" spans="1:3" ht="11.45" customHeight="1" x14ac:dyDescent="0.2">
      <c r="A18" s="3">
        <v>2</v>
      </c>
      <c r="B18" s="29" t="e">
        <f>'C завтраками| Bed and breakfast'!#REF!*0.9</f>
        <v>#REF!</v>
      </c>
      <c r="C18" s="29" t="e">
        <f>'C завтраками| Bed and breakfast'!#REF!*0.9</f>
        <v>#REF!</v>
      </c>
    </row>
    <row r="19" spans="1:3" ht="11.45" customHeight="1" x14ac:dyDescent="0.2">
      <c r="A19" s="24"/>
      <c r="B19" s="30"/>
      <c r="C19" s="30"/>
    </row>
    <row r="20" spans="1:3" ht="34.9" customHeight="1" x14ac:dyDescent="0.2">
      <c r="A20" s="97" t="s">
        <v>2</v>
      </c>
      <c r="B20" s="30"/>
      <c r="C20" s="30"/>
    </row>
    <row r="21" spans="1:3" ht="24.6" customHeight="1" x14ac:dyDescent="0.2">
      <c r="A21" s="8" t="s">
        <v>0</v>
      </c>
      <c r="B21" s="47" t="e">
        <f t="shared" ref="B21:C21" si="0">B5</f>
        <v>#REF!</v>
      </c>
      <c r="C21" s="47" t="e">
        <f t="shared" si="0"/>
        <v>#REF!</v>
      </c>
    </row>
    <row r="22" spans="1:3" ht="24.6" customHeight="1" x14ac:dyDescent="0.2">
      <c r="A22" s="37"/>
      <c r="B22" s="47" t="e">
        <f t="shared" ref="B22:C22" si="1">B6</f>
        <v>#REF!</v>
      </c>
      <c r="C22" s="47" t="e">
        <f t="shared" si="1"/>
        <v>#REF!</v>
      </c>
    </row>
    <row r="23" spans="1:3" ht="11.45" customHeight="1" x14ac:dyDescent="0.2">
      <c r="A23" s="11" t="s">
        <v>11</v>
      </c>
    </row>
    <row r="24" spans="1:3" ht="11.45" customHeight="1" x14ac:dyDescent="0.2">
      <c r="A24" s="3">
        <v>1</v>
      </c>
      <c r="B24" s="29" t="e">
        <f t="shared" ref="B24:C24" si="2">ROUNDUP(B8*0.87,)</f>
        <v>#REF!</v>
      </c>
      <c r="C24" s="29" t="e">
        <f t="shared" si="2"/>
        <v>#REF!</v>
      </c>
    </row>
    <row r="25" spans="1:3" ht="11.45" customHeight="1" x14ac:dyDescent="0.2">
      <c r="A25" s="3">
        <v>2</v>
      </c>
      <c r="B25" s="29" t="e">
        <f t="shared" ref="B25:C25" si="3">ROUNDUP(B9*0.87,)</f>
        <v>#REF!</v>
      </c>
      <c r="C25" s="29" t="e">
        <f t="shared" si="3"/>
        <v>#REF!</v>
      </c>
    </row>
    <row r="26" spans="1:3" ht="11.45" customHeight="1" x14ac:dyDescent="0.2">
      <c r="A26" s="5" t="s">
        <v>86</v>
      </c>
      <c r="B26" s="29"/>
      <c r="C26" s="29"/>
    </row>
    <row r="27" spans="1:3" ht="11.45" customHeight="1" x14ac:dyDescent="0.2">
      <c r="A27" s="3">
        <v>1</v>
      </c>
      <c r="B27" s="29" t="e">
        <f t="shared" ref="B27:C27" si="4">ROUNDUP(B11*0.87,)</f>
        <v>#REF!</v>
      </c>
      <c r="C27" s="29" t="e">
        <f t="shared" si="4"/>
        <v>#REF!</v>
      </c>
    </row>
    <row r="28" spans="1:3" ht="11.45" customHeight="1" x14ac:dyDescent="0.2">
      <c r="A28" s="3">
        <v>2</v>
      </c>
      <c r="B28" s="29" t="e">
        <f t="shared" ref="B28:C28" si="5">ROUNDUP(B12*0.87,)</f>
        <v>#REF!</v>
      </c>
      <c r="C28" s="29" t="e">
        <f t="shared" si="5"/>
        <v>#REF!</v>
      </c>
    </row>
    <row r="29" spans="1:3" ht="11.45" customHeight="1" x14ac:dyDescent="0.2">
      <c r="A29" s="4" t="s">
        <v>91</v>
      </c>
      <c r="B29" s="29"/>
      <c r="C29" s="29"/>
    </row>
    <row r="30" spans="1:3" ht="11.45" customHeight="1" x14ac:dyDescent="0.2">
      <c r="A30" s="3">
        <v>1</v>
      </c>
      <c r="B30" s="29" t="e">
        <f t="shared" ref="B30:C30" si="6">ROUNDUP(B14*0.87,)</f>
        <v>#REF!</v>
      </c>
      <c r="C30" s="29" t="e">
        <f t="shared" si="6"/>
        <v>#REF!</v>
      </c>
    </row>
    <row r="31" spans="1:3" ht="11.45" customHeight="1" x14ac:dyDescent="0.2">
      <c r="A31" s="3">
        <v>2</v>
      </c>
      <c r="B31" s="29" t="e">
        <f t="shared" ref="B31:C31" si="7">ROUNDUP(B15*0.87,)</f>
        <v>#REF!</v>
      </c>
      <c r="C31" s="29" t="e">
        <f t="shared" si="7"/>
        <v>#REF!</v>
      </c>
    </row>
    <row r="32" spans="1:3" ht="11.45" customHeight="1" x14ac:dyDescent="0.2">
      <c r="A32" s="2" t="s">
        <v>92</v>
      </c>
      <c r="B32" s="29"/>
      <c r="C32" s="29"/>
    </row>
    <row r="33" spans="1:3" ht="11.45" customHeight="1" x14ac:dyDescent="0.2">
      <c r="A33" s="3">
        <v>1</v>
      </c>
      <c r="B33" s="29" t="e">
        <f t="shared" ref="B33:C33" si="8">ROUNDUP(B17*0.87,)</f>
        <v>#REF!</v>
      </c>
      <c r="C33" s="29" t="e">
        <f t="shared" si="8"/>
        <v>#REF!</v>
      </c>
    </row>
    <row r="34" spans="1:3" ht="11.45" customHeight="1" x14ac:dyDescent="0.2">
      <c r="A34" s="3">
        <v>2</v>
      </c>
      <c r="B34" s="29" t="e">
        <f t="shared" ref="B34:C34" si="9">ROUNDUP(B18*0.87,)</f>
        <v>#REF!</v>
      </c>
      <c r="C34" s="29" t="e">
        <f t="shared" si="9"/>
        <v>#REF!</v>
      </c>
    </row>
    <row r="35" spans="1:3" ht="11.45" customHeight="1" x14ac:dyDescent="0.2">
      <c r="A35" s="24"/>
      <c r="B35" s="30"/>
      <c r="C35" s="30"/>
    </row>
    <row r="36" spans="1:3" x14ac:dyDescent="0.2">
      <c r="A36" s="41" t="s">
        <v>18</v>
      </c>
    </row>
    <row r="37" spans="1:3" x14ac:dyDescent="0.2">
      <c r="A37" s="38" t="s">
        <v>22</v>
      </c>
    </row>
    <row r="38" spans="1:3" x14ac:dyDescent="0.2">
      <c r="A38" s="22"/>
    </row>
    <row r="39" spans="1:3" x14ac:dyDescent="0.2">
      <c r="A39" s="41" t="s">
        <v>3</v>
      </c>
    </row>
    <row r="40" spans="1:3" x14ac:dyDescent="0.2">
      <c r="A40" s="23" t="s">
        <v>4</v>
      </c>
    </row>
    <row r="41" spans="1:3" x14ac:dyDescent="0.2">
      <c r="A41" s="23" t="s">
        <v>5</v>
      </c>
    </row>
    <row r="42" spans="1:3" ht="12.6" customHeight="1" x14ac:dyDescent="0.2">
      <c r="A42" s="26" t="s">
        <v>6</v>
      </c>
    </row>
    <row r="43" spans="1:3" x14ac:dyDescent="0.2">
      <c r="A43" s="42" t="s">
        <v>75</v>
      </c>
    </row>
    <row r="44" spans="1:3" x14ac:dyDescent="0.2">
      <c r="A44" s="22"/>
    </row>
    <row r="45" spans="1:3" x14ac:dyDescent="0.2">
      <c r="A45" s="39" t="s">
        <v>8</v>
      </c>
    </row>
    <row r="46" spans="1:3" ht="48" x14ac:dyDescent="0.2">
      <c r="A46" s="40" t="s">
        <v>17</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3" width="10.42578125" style="1" bestFit="1" customWidth="1"/>
    <col min="4" max="16384" width="8.5703125" style="1"/>
  </cols>
  <sheetData>
    <row r="1" spans="1:3" ht="11.45" customHeight="1" x14ac:dyDescent="0.2">
      <c r="A1" s="9" t="s">
        <v>74</v>
      </c>
    </row>
    <row r="2" spans="1:3" ht="11.45" customHeight="1" x14ac:dyDescent="0.2">
      <c r="A2" s="151" t="s">
        <v>153</v>
      </c>
    </row>
    <row r="3" spans="1:3" ht="11.45" customHeight="1" x14ac:dyDescent="0.2">
      <c r="A3" s="9"/>
    </row>
    <row r="4" spans="1:3" ht="11.25" customHeight="1" x14ac:dyDescent="0.2">
      <c r="A4" s="95" t="s">
        <v>1</v>
      </c>
    </row>
    <row r="5" spans="1:3" s="12" customFormat="1" ht="25.5" customHeight="1" x14ac:dyDescent="0.2">
      <c r="A5" s="8" t="s">
        <v>0</v>
      </c>
      <c r="B5" s="129" t="e">
        <f>'3=4| COMISS'!B5</f>
        <v>#REF!</v>
      </c>
      <c r="C5" s="46" t="e">
        <f>'3=4| COMISS'!C5</f>
        <v>#REF!</v>
      </c>
    </row>
    <row r="6" spans="1:3" s="12" customFormat="1" ht="25.5" customHeight="1" x14ac:dyDescent="0.2">
      <c r="A6" s="37"/>
      <c r="B6" s="129" t="e">
        <f>'3=4| COMISS'!B6</f>
        <v>#REF!</v>
      </c>
      <c r="C6" s="46">
        <f>'3=4| COMISS'!C6</f>
        <v>45285</v>
      </c>
    </row>
    <row r="7" spans="1:3" ht="11.45" customHeight="1" x14ac:dyDescent="0.2">
      <c r="A7" s="11" t="s">
        <v>11</v>
      </c>
      <c r="B7" s="118"/>
      <c r="C7" s="118"/>
    </row>
    <row r="8" spans="1:3" ht="11.45" customHeight="1" x14ac:dyDescent="0.2">
      <c r="A8" s="3">
        <v>1</v>
      </c>
      <c r="B8" s="142" t="e">
        <f>'3=4| COMISS'!B8</f>
        <v>#REF!</v>
      </c>
      <c r="C8" s="142" t="e">
        <f>'3=4| COMISS'!C8</f>
        <v>#REF!</v>
      </c>
    </row>
    <row r="9" spans="1:3" ht="11.45" customHeight="1" x14ac:dyDescent="0.2">
      <c r="A9" s="3">
        <v>2</v>
      </c>
      <c r="B9" s="142" t="e">
        <f>'3=4| COMISS'!B9</f>
        <v>#REF!</v>
      </c>
      <c r="C9" s="142" t="e">
        <f>'3=4| COMISS'!C9</f>
        <v>#REF!</v>
      </c>
    </row>
    <row r="10" spans="1:3" ht="11.45" customHeight="1" x14ac:dyDescent="0.2">
      <c r="A10" s="120" t="s">
        <v>107</v>
      </c>
      <c r="B10" s="142"/>
      <c r="C10" s="142"/>
    </row>
    <row r="11" spans="1:3" ht="11.45" customHeight="1" x14ac:dyDescent="0.2">
      <c r="A11" s="3">
        <v>1</v>
      </c>
      <c r="B11" s="142" t="e">
        <f>'3=4| COMISS'!B11</f>
        <v>#REF!</v>
      </c>
      <c r="C11" s="142" t="e">
        <f>'3=4| COMISS'!C11</f>
        <v>#REF!</v>
      </c>
    </row>
    <row r="12" spans="1:3" ht="11.45" customHeight="1" x14ac:dyDescent="0.2">
      <c r="A12" s="3">
        <v>2</v>
      </c>
      <c r="B12" s="142" t="e">
        <f>'3=4| COMISS'!B12</f>
        <v>#REF!</v>
      </c>
      <c r="C12" s="142" t="e">
        <f>'3=4| COMISS'!C12</f>
        <v>#REF!</v>
      </c>
    </row>
    <row r="13" spans="1:3" ht="11.45" customHeight="1" x14ac:dyDescent="0.2">
      <c r="A13" s="5" t="s">
        <v>86</v>
      </c>
      <c r="B13" s="142"/>
      <c r="C13" s="142"/>
    </row>
    <row r="14" spans="1:3" ht="11.45" customHeight="1" x14ac:dyDescent="0.2">
      <c r="A14" s="3">
        <v>1</v>
      </c>
      <c r="B14" s="142" t="e">
        <f>'3=4| COMISS'!B14</f>
        <v>#REF!</v>
      </c>
      <c r="C14" s="142" t="e">
        <f>'3=4| COMISS'!C14</f>
        <v>#REF!</v>
      </c>
    </row>
    <row r="15" spans="1:3" ht="11.45" customHeight="1" x14ac:dyDescent="0.2">
      <c r="A15" s="3">
        <v>2</v>
      </c>
      <c r="B15" s="142" t="e">
        <f>'3=4| COMISS'!B15</f>
        <v>#REF!</v>
      </c>
      <c r="C15" s="142" t="e">
        <f>'3=4| COMISS'!C15</f>
        <v>#REF!</v>
      </c>
    </row>
    <row r="16" spans="1:3" ht="11.45" customHeight="1" x14ac:dyDescent="0.2">
      <c r="A16" s="4" t="s">
        <v>91</v>
      </c>
      <c r="B16" s="142"/>
      <c r="C16" s="142"/>
    </row>
    <row r="17" spans="1:3" ht="11.45" customHeight="1" x14ac:dyDescent="0.2">
      <c r="A17" s="3">
        <v>1</v>
      </c>
      <c r="B17" s="142" t="e">
        <f>'3=4| COMISS'!B17</f>
        <v>#REF!</v>
      </c>
      <c r="C17" s="142" t="e">
        <f>'3=4| COMISS'!C17</f>
        <v>#REF!</v>
      </c>
    </row>
    <row r="18" spans="1:3" ht="11.45" customHeight="1" x14ac:dyDescent="0.2">
      <c r="A18" s="3">
        <v>2</v>
      </c>
      <c r="B18" s="142" t="e">
        <f>'3=4| COMISS'!B18</f>
        <v>#REF!</v>
      </c>
      <c r="C18" s="142" t="e">
        <f>'3=4| COMISS'!C18</f>
        <v>#REF!</v>
      </c>
    </row>
    <row r="19" spans="1:3" ht="11.45" customHeight="1" x14ac:dyDescent="0.2">
      <c r="A19" s="2" t="s">
        <v>92</v>
      </c>
      <c r="B19" s="142"/>
      <c r="C19" s="142"/>
    </row>
    <row r="20" spans="1:3" ht="11.45" customHeight="1" x14ac:dyDescent="0.2">
      <c r="A20" s="3">
        <v>1</v>
      </c>
      <c r="B20" s="142" t="e">
        <f>'3=4| COMISS'!B20</f>
        <v>#REF!</v>
      </c>
      <c r="C20" s="142" t="e">
        <f>'3=4| COMISS'!C20</f>
        <v>#REF!</v>
      </c>
    </row>
    <row r="21" spans="1:3" ht="11.45" customHeight="1" x14ac:dyDescent="0.2">
      <c r="A21" s="3">
        <v>2</v>
      </c>
      <c r="B21" s="142" t="e">
        <f>'3=4| COMISS'!B21</f>
        <v>#REF!</v>
      </c>
      <c r="C21" s="142" t="e">
        <f>'3=4| COMISS'!C21</f>
        <v>#REF!</v>
      </c>
    </row>
    <row r="22" spans="1:3" ht="11.45" customHeight="1" x14ac:dyDescent="0.2">
      <c r="A22" s="24"/>
      <c r="B22" s="143"/>
      <c r="C22" s="143"/>
    </row>
    <row r="23" spans="1:3" ht="11.45" customHeight="1" x14ac:dyDescent="0.2">
      <c r="A23" s="97" t="s">
        <v>2</v>
      </c>
      <c r="B23" s="143"/>
      <c r="C23" s="143"/>
    </row>
    <row r="24" spans="1:3" ht="24.6" customHeight="1" x14ac:dyDescent="0.2">
      <c r="A24" s="8" t="s">
        <v>0</v>
      </c>
      <c r="B24" s="129" t="e">
        <f t="shared" ref="B24:C24" si="0">B5</f>
        <v>#REF!</v>
      </c>
      <c r="C24" s="46" t="e">
        <f t="shared" si="0"/>
        <v>#REF!</v>
      </c>
    </row>
    <row r="25" spans="1:3" ht="24.6" customHeight="1" x14ac:dyDescent="0.2">
      <c r="A25" s="37"/>
      <c r="B25" s="129" t="e">
        <f t="shared" ref="B25:C25" si="1">B6</f>
        <v>#REF!</v>
      </c>
      <c r="C25" s="46">
        <f t="shared" si="1"/>
        <v>45285</v>
      </c>
    </row>
    <row r="26" spans="1:3" ht="11.45" customHeight="1" x14ac:dyDescent="0.2">
      <c r="A26" s="11" t="s">
        <v>11</v>
      </c>
      <c r="B26" s="118"/>
      <c r="C26" s="118"/>
    </row>
    <row r="27" spans="1:3" ht="11.45" customHeight="1" x14ac:dyDescent="0.2">
      <c r="A27" s="3">
        <v>1</v>
      </c>
      <c r="B27" s="142" t="e">
        <f t="shared" ref="B27:C27" si="2">ROUNDUP(B8*0.9,)</f>
        <v>#REF!</v>
      </c>
      <c r="C27" s="142" t="e">
        <f t="shared" si="2"/>
        <v>#REF!</v>
      </c>
    </row>
    <row r="28" spans="1:3" ht="11.45" customHeight="1" x14ac:dyDescent="0.2">
      <c r="A28" s="3">
        <v>2</v>
      </c>
      <c r="B28" s="142" t="e">
        <f t="shared" ref="B28:C28" si="3">ROUNDUP(B9*0.9,)</f>
        <v>#REF!</v>
      </c>
      <c r="C28" s="142" t="e">
        <f t="shared" si="3"/>
        <v>#REF!</v>
      </c>
    </row>
    <row r="29" spans="1:3" ht="11.45" customHeight="1" x14ac:dyDescent="0.2">
      <c r="A29" s="120" t="s">
        <v>107</v>
      </c>
      <c r="B29" s="142"/>
      <c r="C29" s="142"/>
    </row>
    <row r="30" spans="1:3" ht="11.45" customHeight="1" x14ac:dyDescent="0.2">
      <c r="A30" s="3">
        <v>1</v>
      </c>
      <c r="B30" s="142" t="e">
        <f t="shared" ref="B30:C30" si="4">ROUNDUP(B11*0.9,)</f>
        <v>#REF!</v>
      </c>
      <c r="C30" s="142" t="e">
        <f t="shared" si="4"/>
        <v>#REF!</v>
      </c>
    </row>
    <row r="31" spans="1:3" ht="11.45" customHeight="1" x14ac:dyDescent="0.2">
      <c r="A31" s="3">
        <v>2</v>
      </c>
      <c r="B31" s="142" t="e">
        <f t="shared" ref="B31:C31" si="5">ROUNDUP(B12*0.9,)</f>
        <v>#REF!</v>
      </c>
      <c r="C31" s="142" t="e">
        <f t="shared" si="5"/>
        <v>#REF!</v>
      </c>
    </row>
    <row r="32" spans="1:3" ht="11.45" customHeight="1" x14ac:dyDescent="0.2">
      <c r="A32" s="5" t="s">
        <v>86</v>
      </c>
      <c r="B32" s="142"/>
      <c r="C32" s="142"/>
    </row>
    <row r="33" spans="1:3" ht="11.45" customHeight="1" x14ac:dyDescent="0.2">
      <c r="A33" s="3">
        <v>1</v>
      </c>
      <c r="B33" s="142" t="e">
        <f t="shared" ref="B33:C33" si="6">ROUNDUP(B14*0.9,)</f>
        <v>#REF!</v>
      </c>
      <c r="C33" s="142" t="e">
        <f t="shared" si="6"/>
        <v>#REF!</v>
      </c>
    </row>
    <row r="34" spans="1:3" ht="11.45" customHeight="1" x14ac:dyDescent="0.2">
      <c r="A34" s="3">
        <v>2</v>
      </c>
      <c r="B34" s="142" t="e">
        <f t="shared" ref="B34:C34" si="7">ROUNDUP(B15*0.9,)</f>
        <v>#REF!</v>
      </c>
      <c r="C34" s="142" t="e">
        <f t="shared" si="7"/>
        <v>#REF!</v>
      </c>
    </row>
    <row r="35" spans="1:3" ht="11.45" customHeight="1" x14ac:dyDescent="0.2">
      <c r="A35" s="4" t="s">
        <v>91</v>
      </c>
      <c r="B35" s="142"/>
      <c r="C35" s="142"/>
    </row>
    <row r="36" spans="1:3" ht="11.45" customHeight="1" x14ac:dyDescent="0.2">
      <c r="A36" s="3">
        <v>1</v>
      </c>
      <c r="B36" s="142" t="e">
        <f t="shared" ref="B36:C36" si="8">ROUNDUP(B17*0.9,)</f>
        <v>#REF!</v>
      </c>
      <c r="C36" s="142" t="e">
        <f t="shared" si="8"/>
        <v>#REF!</v>
      </c>
    </row>
    <row r="37" spans="1:3" ht="11.45" customHeight="1" x14ac:dyDescent="0.2">
      <c r="A37" s="3">
        <v>2</v>
      </c>
      <c r="B37" s="142" t="e">
        <f t="shared" ref="B37:C37" si="9">ROUNDUP(B18*0.9,)</f>
        <v>#REF!</v>
      </c>
      <c r="C37" s="142" t="e">
        <f t="shared" si="9"/>
        <v>#REF!</v>
      </c>
    </row>
    <row r="38" spans="1:3" ht="11.45" customHeight="1" x14ac:dyDescent="0.2">
      <c r="A38" s="2" t="s">
        <v>92</v>
      </c>
      <c r="B38" s="142"/>
      <c r="C38" s="142"/>
    </row>
    <row r="39" spans="1:3" ht="11.45" customHeight="1" x14ac:dyDescent="0.2">
      <c r="A39" s="3">
        <v>1</v>
      </c>
      <c r="B39" s="142" t="e">
        <f t="shared" ref="B39:C39" si="10">ROUNDUP(B20*0.9,)</f>
        <v>#REF!</v>
      </c>
      <c r="C39" s="142" t="e">
        <f t="shared" si="10"/>
        <v>#REF!</v>
      </c>
    </row>
    <row r="40" spans="1:3" ht="11.45" customHeight="1" x14ac:dyDescent="0.2">
      <c r="A40" s="3">
        <v>2</v>
      </c>
      <c r="B40" s="142" t="e">
        <f t="shared" ref="B40:C40" si="11">ROUNDUP(B21*0.9,)</f>
        <v>#REF!</v>
      </c>
      <c r="C40" s="142" t="e">
        <f t="shared" si="11"/>
        <v>#REF!</v>
      </c>
    </row>
    <row r="41" spans="1:3" ht="11.45" customHeight="1" x14ac:dyDescent="0.2">
      <c r="A41" s="24"/>
    </row>
    <row r="42" spans="1:3" x14ac:dyDescent="0.2">
      <c r="A42" s="22"/>
    </row>
    <row r="43" spans="1:3" x14ac:dyDescent="0.2">
      <c r="A43" s="41" t="s">
        <v>3</v>
      </c>
    </row>
    <row r="44" spans="1:3" x14ac:dyDescent="0.2">
      <c r="A44" s="42" t="s">
        <v>4</v>
      </c>
    </row>
    <row r="45" spans="1:3" x14ac:dyDescent="0.2">
      <c r="A45" s="42" t="s">
        <v>5</v>
      </c>
    </row>
    <row r="46" spans="1:3" ht="12.6" customHeight="1" x14ac:dyDescent="0.2">
      <c r="A46" s="26" t="s">
        <v>6</v>
      </c>
    </row>
    <row r="47" spans="1:3" x14ac:dyDescent="0.2">
      <c r="A47" s="42" t="s">
        <v>75</v>
      </c>
    </row>
    <row r="48" spans="1:3" ht="12.75" thickBot="1" x14ac:dyDescent="0.25">
      <c r="A48" s="22"/>
    </row>
    <row r="49" spans="1:1" ht="12.75" thickBot="1" x14ac:dyDescent="0.25">
      <c r="A49" s="152" t="s">
        <v>8</v>
      </c>
    </row>
    <row r="50" spans="1:1" ht="72.75" thickBot="1" x14ac:dyDescent="0.25">
      <c r="A50" s="153" t="s">
        <v>50</v>
      </c>
    </row>
    <row r="51" spans="1:1" ht="12.75" thickBot="1" x14ac:dyDescent="0.25">
      <c r="A51" s="61" t="s">
        <v>27</v>
      </c>
    </row>
    <row r="52" spans="1:1" ht="12.75" thickBot="1" x14ac:dyDescent="0.25">
      <c r="A52" s="88" t="s">
        <v>163</v>
      </c>
    </row>
    <row r="53" spans="1:1" x14ac:dyDescent="0.2">
      <c r="A53" s="89" t="s">
        <v>164</v>
      </c>
    </row>
    <row r="54" spans="1:1" ht="12.75" thickBot="1" x14ac:dyDescent="0.25">
      <c r="A54" s="154"/>
    </row>
    <row r="55" spans="1:1" ht="12.75" thickBot="1" x14ac:dyDescent="0.25">
      <c r="A55" s="61" t="s">
        <v>154</v>
      </c>
    </row>
    <row r="56" spans="1:1" x14ac:dyDescent="0.2">
      <c r="A56" s="155" t="s">
        <v>155</v>
      </c>
    </row>
    <row r="57" spans="1:1" x14ac:dyDescent="0.2">
      <c r="A57" s="155" t="s">
        <v>156</v>
      </c>
    </row>
  </sheetData>
  <pageMargins left="0.7" right="0.7" top="0.75" bottom="0.75" header="0.3" footer="0.3"/>
  <pageSetup paperSize="9"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46"/>
  <sheetViews>
    <sheetView topLeftCell="A7" zoomScaleNormal="100" workbookViewId="0">
      <pane xSplit="1" topLeftCell="B1" activePane="topRight" state="frozen"/>
      <selection pane="topRight" activeCell="B24" sqref="B24:AY34"/>
    </sheetView>
  </sheetViews>
  <sheetFormatPr defaultColWidth="8.5703125" defaultRowHeight="12" x14ac:dyDescent="0.2"/>
  <cols>
    <col min="1" max="1" width="84.85546875" style="1" customWidth="1"/>
    <col min="2" max="51" width="9.85546875" style="1" bestFit="1" customWidth="1"/>
    <col min="52" max="16384" width="8.5703125" style="1"/>
  </cols>
  <sheetData>
    <row r="1" spans="1:51" ht="11.45" customHeight="1" x14ac:dyDescent="0.2">
      <c r="A1" s="9" t="s">
        <v>14</v>
      </c>
    </row>
    <row r="2" spans="1:51" ht="11.45" customHeight="1" x14ac:dyDescent="0.2">
      <c r="A2" s="19" t="s">
        <v>16</v>
      </c>
    </row>
    <row r="3" spans="1:51" ht="11.45" customHeight="1" x14ac:dyDescent="0.2">
      <c r="A3" s="9"/>
    </row>
    <row r="4" spans="1:51" ht="11.25" customHeight="1" x14ac:dyDescent="0.2">
      <c r="A4" s="31" t="s">
        <v>1</v>
      </c>
    </row>
    <row r="5" spans="1:51"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c r="AQ5" s="47" t="e">
        <f>'C завтраками| Bed and breakfast'!#REF!</f>
        <v>#REF!</v>
      </c>
      <c r="AR5" s="47" t="e">
        <f>'C завтраками| Bed and breakfast'!#REF!</f>
        <v>#REF!</v>
      </c>
      <c r="AS5" s="47" t="e">
        <f>'C завтраками| Bed and breakfast'!#REF!</f>
        <v>#REF!</v>
      </c>
      <c r="AT5" s="47" t="e">
        <f>'C завтраками| Bed and breakfast'!#REF!</f>
        <v>#REF!</v>
      </c>
      <c r="AU5" s="47" t="e">
        <f>'C завтраками| Bed and breakfast'!#REF!</f>
        <v>#REF!</v>
      </c>
      <c r="AV5" s="47" t="e">
        <f>'C завтраками| Bed and breakfast'!#REF!</f>
        <v>#REF!</v>
      </c>
      <c r="AW5" s="47" t="e">
        <f>'C завтраками| Bed and breakfast'!#REF!</f>
        <v>#REF!</v>
      </c>
      <c r="AX5" s="47" t="e">
        <f>'C завтраками| Bed and breakfast'!#REF!</f>
        <v>#REF!</v>
      </c>
      <c r="AY5" s="47" t="e">
        <f>'C завтраками| Bed and breakfast'!#REF!</f>
        <v>#REF!</v>
      </c>
    </row>
    <row r="6" spans="1:51"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c r="AQ6" s="47" t="e">
        <f>'C завтраками| Bed and breakfast'!#REF!</f>
        <v>#REF!</v>
      </c>
      <c r="AR6" s="47" t="e">
        <f>'C завтраками| Bed and breakfast'!#REF!</f>
        <v>#REF!</v>
      </c>
      <c r="AS6" s="47" t="e">
        <f>'C завтраками| Bed and breakfast'!#REF!</f>
        <v>#REF!</v>
      </c>
      <c r="AT6" s="47" t="e">
        <f>'C завтраками| Bed and breakfast'!#REF!</f>
        <v>#REF!</v>
      </c>
      <c r="AU6" s="47" t="e">
        <f>'C завтраками| Bed and breakfast'!#REF!</f>
        <v>#REF!</v>
      </c>
      <c r="AV6" s="47" t="e">
        <f>'C завтраками| Bed and breakfast'!#REF!</f>
        <v>#REF!</v>
      </c>
      <c r="AW6" s="47" t="e">
        <f>'C завтраками| Bed and breakfast'!#REF!</f>
        <v>#REF!</v>
      </c>
      <c r="AX6" s="47" t="e">
        <f>'C завтраками| Bed and breakfast'!#REF!</f>
        <v>#REF!</v>
      </c>
      <c r="AY6" s="47" t="e">
        <f>'C завтраками| Bed and breakfast'!#REF!</f>
        <v>#REF!</v>
      </c>
    </row>
    <row r="7" spans="1:51" ht="11.45" customHeight="1" x14ac:dyDescent="0.2">
      <c r="A7" s="11" t="s">
        <v>11</v>
      </c>
    </row>
    <row r="8" spans="1:51" ht="11.45" customHeight="1" x14ac:dyDescent="0.2">
      <c r="A8" s="3">
        <v>1</v>
      </c>
      <c r="B8" s="29" t="e">
        <f>'C завтраками| Bed and breakfast'!#REF!*0.9</f>
        <v>#REF!</v>
      </c>
      <c r="C8" s="29" t="e">
        <f>'C завтраками| Bed and breakfast'!#REF!*0.9</f>
        <v>#REF!</v>
      </c>
      <c r="D8" s="29" t="e">
        <f>'C завтраками| Bed and breakfast'!#REF!*0.9</f>
        <v>#REF!</v>
      </c>
      <c r="E8" s="29" t="e">
        <f>'C завтраками| Bed and breakfast'!#REF!*0.9</f>
        <v>#REF!</v>
      </c>
      <c r="F8" s="29" t="e">
        <f>'C завтраками| Bed and breakfast'!#REF!*0.9</f>
        <v>#REF!</v>
      </c>
      <c r="G8" s="29" t="e">
        <f>'C завтраками| Bed and breakfast'!#REF!*0.9</f>
        <v>#REF!</v>
      </c>
      <c r="H8" s="29" t="e">
        <f>'C завтраками| Bed and breakfast'!#REF!*0.9</f>
        <v>#REF!</v>
      </c>
      <c r="I8" s="29" t="e">
        <f>'C завтраками| Bed and breakfast'!#REF!*0.9</f>
        <v>#REF!</v>
      </c>
      <c r="J8" s="29" t="e">
        <f>'C завтраками| Bed and breakfast'!#REF!*0.9</f>
        <v>#REF!</v>
      </c>
      <c r="K8" s="29" t="e">
        <f>'C завтраками| Bed and breakfast'!#REF!*0.9</f>
        <v>#REF!</v>
      </c>
      <c r="L8" s="29" t="e">
        <f>'C завтраками| Bed and breakfast'!#REF!*0.9</f>
        <v>#REF!</v>
      </c>
      <c r="M8" s="29" t="e">
        <f>'C завтраками| Bed and breakfast'!#REF!*0.9</f>
        <v>#REF!</v>
      </c>
      <c r="N8" s="29" t="e">
        <f>'C завтраками| Bed and breakfast'!#REF!*0.9</f>
        <v>#REF!</v>
      </c>
      <c r="O8" s="29" t="e">
        <f>'C завтраками| Bed and breakfast'!#REF!*0.9</f>
        <v>#REF!</v>
      </c>
      <c r="P8" s="29" t="e">
        <f>'C завтраками| Bed and breakfast'!#REF!*0.9</f>
        <v>#REF!</v>
      </c>
      <c r="Q8" s="29" t="e">
        <f>'C завтраками| Bed and breakfast'!#REF!*0.9</f>
        <v>#REF!</v>
      </c>
      <c r="R8" s="29" t="e">
        <f>'C завтраками| Bed and breakfast'!#REF!*0.9</f>
        <v>#REF!</v>
      </c>
      <c r="S8" s="29" t="e">
        <f>'C завтраками| Bed and breakfast'!#REF!*0.9</f>
        <v>#REF!</v>
      </c>
      <c r="T8" s="29" t="e">
        <f>'C завтраками| Bed and breakfast'!#REF!*0.9</f>
        <v>#REF!</v>
      </c>
      <c r="U8" s="29" t="e">
        <f>'C завтраками| Bed and breakfast'!#REF!*0.9</f>
        <v>#REF!</v>
      </c>
      <c r="V8" s="29" t="e">
        <f>'C завтраками| Bed and breakfast'!#REF!*0.9</f>
        <v>#REF!</v>
      </c>
      <c r="W8" s="29" t="e">
        <f>'C завтраками| Bed and breakfast'!#REF!*0.9</f>
        <v>#REF!</v>
      </c>
      <c r="X8" s="29" t="e">
        <f>'C завтраками| Bed and breakfast'!#REF!*0.9</f>
        <v>#REF!</v>
      </c>
      <c r="Y8" s="29" t="e">
        <f>'C завтраками| Bed and breakfast'!#REF!*0.9</f>
        <v>#REF!</v>
      </c>
      <c r="Z8" s="29" t="e">
        <f>'C завтраками| Bed and breakfast'!#REF!*0.9</f>
        <v>#REF!</v>
      </c>
      <c r="AA8" s="29" t="e">
        <f>'C завтраками| Bed and breakfast'!#REF!*0.9</f>
        <v>#REF!</v>
      </c>
      <c r="AB8" s="29" t="e">
        <f>'C завтраками| Bed and breakfast'!#REF!*0.9</f>
        <v>#REF!</v>
      </c>
      <c r="AC8" s="29" t="e">
        <f>'C завтраками| Bed and breakfast'!#REF!*0.9</f>
        <v>#REF!</v>
      </c>
      <c r="AD8" s="29" t="e">
        <f>'C завтраками| Bed and breakfast'!#REF!*0.9</f>
        <v>#REF!</v>
      </c>
      <c r="AE8" s="29" t="e">
        <f>'C завтраками| Bed and breakfast'!#REF!*0.9</f>
        <v>#REF!</v>
      </c>
      <c r="AF8" s="29" t="e">
        <f>'C завтраками| Bed and breakfast'!#REF!*0.9</f>
        <v>#REF!</v>
      </c>
      <c r="AG8" s="29" t="e">
        <f>'C завтраками| Bed and breakfast'!#REF!*0.9</f>
        <v>#REF!</v>
      </c>
      <c r="AH8" s="29" t="e">
        <f>'C завтраками| Bed and breakfast'!#REF!*0.9</f>
        <v>#REF!</v>
      </c>
      <c r="AI8" s="29" t="e">
        <f>'C завтраками| Bed and breakfast'!#REF!*0.9</f>
        <v>#REF!</v>
      </c>
      <c r="AJ8" s="29" t="e">
        <f>'C завтраками| Bed and breakfast'!#REF!*0.9</f>
        <v>#REF!</v>
      </c>
      <c r="AK8" s="29" t="e">
        <f>'C завтраками| Bed and breakfast'!#REF!*0.9</f>
        <v>#REF!</v>
      </c>
      <c r="AL8" s="29" t="e">
        <f>'C завтраками| Bed and breakfast'!#REF!*0.9</f>
        <v>#REF!</v>
      </c>
      <c r="AM8" s="29" t="e">
        <f>'C завтраками| Bed and breakfast'!#REF!*0.9</f>
        <v>#REF!</v>
      </c>
      <c r="AN8" s="29" t="e">
        <f>'C завтраками| Bed and breakfast'!#REF!*0.9</f>
        <v>#REF!</v>
      </c>
      <c r="AO8" s="29" t="e">
        <f>'C завтраками| Bed and breakfast'!#REF!*0.9</f>
        <v>#REF!</v>
      </c>
      <c r="AP8" s="29" t="e">
        <f>'C завтраками| Bed and breakfast'!#REF!*0.9</f>
        <v>#REF!</v>
      </c>
      <c r="AQ8" s="29" t="e">
        <f>'C завтраками| Bed and breakfast'!#REF!*0.9</f>
        <v>#REF!</v>
      </c>
      <c r="AR8" s="29" t="e">
        <f>'C завтраками| Bed and breakfast'!#REF!*0.9</f>
        <v>#REF!</v>
      </c>
      <c r="AS8" s="29" t="e">
        <f>'C завтраками| Bed and breakfast'!#REF!*0.9</f>
        <v>#REF!</v>
      </c>
      <c r="AT8" s="29" t="e">
        <f>'C завтраками| Bed and breakfast'!#REF!*0.9</f>
        <v>#REF!</v>
      </c>
      <c r="AU8" s="29" t="e">
        <f>'C завтраками| Bed and breakfast'!#REF!*0.9</f>
        <v>#REF!</v>
      </c>
      <c r="AV8" s="29" t="e">
        <f>'C завтраками| Bed and breakfast'!#REF!*0.9</f>
        <v>#REF!</v>
      </c>
      <c r="AW8" s="29" t="e">
        <f>'C завтраками| Bed and breakfast'!#REF!*0.9</f>
        <v>#REF!</v>
      </c>
      <c r="AX8" s="29" t="e">
        <f>'C завтраками| Bed and breakfast'!#REF!*0.9</f>
        <v>#REF!</v>
      </c>
      <c r="AY8" s="29" t="e">
        <f>'C завтраками| Bed and breakfast'!#REF!*0.9</f>
        <v>#REF!</v>
      </c>
    </row>
    <row r="9" spans="1:51" ht="11.45" customHeight="1" x14ac:dyDescent="0.2">
      <c r="A9" s="3">
        <v>2</v>
      </c>
      <c r="B9" s="29" t="e">
        <f>'C завтраками| Bed and breakfast'!#REF!*0.9</f>
        <v>#REF!</v>
      </c>
      <c r="C9" s="29" t="e">
        <f>'C завтраками| Bed and breakfast'!#REF!*0.9</f>
        <v>#REF!</v>
      </c>
      <c r="D9" s="29" t="e">
        <f>'C завтраками| Bed and breakfast'!#REF!*0.9</f>
        <v>#REF!</v>
      </c>
      <c r="E9" s="29" t="e">
        <f>'C завтраками| Bed and breakfast'!#REF!*0.9</f>
        <v>#REF!</v>
      </c>
      <c r="F9" s="29" t="e">
        <f>'C завтраками| Bed and breakfast'!#REF!*0.9</f>
        <v>#REF!</v>
      </c>
      <c r="G9" s="29" t="e">
        <f>'C завтраками| Bed and breakfast'!#REF!*0.9</f>
        <v>#REF!</v>
      </c>
      <c r="H9" s="29" t="e">
        <f>'C завтраками| Bed and breakfast'!#REF!*0.9</f>
        <v>#REF!</v>
      </c>
      <c r="I9" s="29" t="e">
        <f>'C завтраками| Bed and breakfast'!#REF!*0.9</f>
        <v>#REF!</v>
      </c>
      <c r="J9" s="29" t="e">
        <f>'C завтраками| Bed and breakfast'!#REF!*0.9</f>
        <v>#REF!</v>
      </c>
      <c r="K9" s="29" t="e">
        <f>'C завтраками| Bed and breakfast'!#REF!*0.9</f>
        <v>#REF!</v>
      </c>
      <c r="L9" s="29" t="e">
        <f>'C завтраками| Bed and breakfast'!#REF!*0.9</f>
        <v>#REF!</v>
      </c>
      <c r="M9" s="29" t="e">
        <f>'C завтраками| Bed and breakfast'!#REF!*0.9</f>
        <v>#REF!</v>
      </c>
      <c r="N9" s="29" t="e">
        <f>'C завтраками| Bed and breakfast'!#REF!*0.9</f>
        <v>#REF!</v>
      </c>
      <c r="O9" s="29" t="e">
        <f>'C завтраками| Bed and breakfast'!#REF!*0.9</f>
        <v>#REF!</v>
      </c>
      <c r="P9" s="29" t="e">
        <f>'C завтраками| Bed and breakfast'!#REF!*0.9</f>
        <v>#REF!</v>
      </c>
      <c r="Q9" s="29" t="e">
        <f>'C завтраками| Bed and breakfast'!#REF!*0.9</f>
        <v>#REF!</v>
      </c>
      <c r="R9" s="29" t="e">
        <f>'C завтраками| Bed and breakfast'!#REF!*0.9</f>
        <v>#REF!</v>
      </c>
      <c r="S9" s="29" t="e">
        <f>'C завтраками| Bed and breakfast'!#REF!*0.9</f>
        <v>#REF!</v>
      </c>
      <c r="T9" s="29" t="e">
        <f>'C завтраками| Bed and breakfast'!#REF!*0.9</f>
        <v>#REF!</v>
      </c>
      <c r="U9" s="29" t="e">
        <f>'C завтраками| Bed and breakfast'!#REF!*0.9</f>
        <v>#REF!</v>
      </c>
      <c r="V9" s="29" t="e">
        <f>'C завтраками| Bed and breakfast'!#REF!*0.9</f>
        <v>#REF!</v>
      </c>
      <c r="W9" s="29" t="e">
        <f>'C завтраками| Bed and breakfast'!#REF!*0.9</f>
        <v>#REF!</v>
      </c>
      <c r="X9" s="29" t="e">
        <f>'C завтраками| Bed and breakfast'!#REF!*0.9</f>
        <v>#REF!</v>
      </c>
      <c r="Y9" s="29" t="e">
        <f>'C завтраками| Bed and breakfast'!#REF!*0.9</f>
        <v>#REF!</v>
      </c>
      <c r="Z9" s="29" t="e">
        <f>'C завтраками| Bed and breakfast'!#REF!*0.9</f>
        <v>#REF!</v>
      </c>
      <c r="AA9" s="29" t="e">
        <f>'C завтраками| Bed and breakfast'!#REF!*0.9</f>
        <v>#REF!</v>
      </c>
      <c r="AB9" s="29" t="e">
        <f>'C завтраками| Bed and breakfast'!#REF!*0.9</f>
        <v>#REF!</v>
      </c>
      <c r="AC9" s="29" t="e">
        <f>'C завтраками| Bed and breakfast'!#REF!*0.9</f>
        <v>#REF!</v>
      </c>
      <c r="AD9" s="29" t="e">
        <f>'C завтраками| Bed and breakfast'!#REF!*0.9</f>
        <v>#REF!</v>
      </c>
      <c r="AE9" s="29" t="e">
        <f>'C завтраками| Bed and breakfast'!#REF!*0.9</f>
        <v>#REF!</v>
      </c>
      <c r="AF9" s="29" t="e">
        <f>'C завтраками| Bed and breakfast'!#REF!*0.9</f>
        <v>#REF!</v>
      </c>
      <c r="AG9" s="29" t="e">
        <f>'C завтраками| Bed and breakfast'!#REF!*0.9</f>
        <v>#REF!</v>
      </c>
      <c r="AH9" s="29" t="e">
        <f>'C завтраками| Bed and breakfast'!#REF!*0.9</f>
        <v>#REF!</v>
      </c>
      <c r="AI9" s="29" t="e">
        <f>'C завтраками| Bed and breakfast'!#REF!*0.9</f>
        <v>#REF!</v>
      </c>
      <c r="AJ9" s="29" t="e">
        <f>'C завтраками| Bed and breakfast'!#REF!*0.9</f>
        <v>#REF!</v>
      </c>
      <c r="AK9" s="29" t="e">
        <f>'C завтраками| Bed and breakfast'!#REF!*0.9</f>
        <v>#REF!</v>
      </c>
      <c r="AL9" s="29" t="e">
        <f>'C завтраками| Bed and breakfast'!#REF!*0.9</f>
        <v>#REF!</v>
      </c>
      <c r="AM9" s="29" t="e">
        <f>'C завтраками| Bed and breakfast'!#REF!*0.9</f>
        <v>#REF!</v>
      </c>
      <c r="AN9" s="29" t="e">
        <f>'C завтраками| Bed and breakfast'!#REF!*0.9</f>
        <v>#REF!</v>
      </c>
      <c r="AO9" s="29" t="e">
        <f>'C завтраками| Bed and breakfast'!#REF!*0.9</f>
        <v>#REF!</v>
      </c>
      <c r="AP9" s="29" t="e">
        <f>'C завтраками| Bed and breakfast'!#REF!*0.9</f>
        <v>#REF!</v>
      </c>
      <c r="AQ9" s="29" t="e">
        <f>'C завтраками| Bed and breakfast'!#REF!*0.9</f>
        <v>#REF!</v>
      </c>
      <c r="AR9" s="29" t="e">
        <f>'C завтраками| Bed and breakfast'!#REF!*0.9</f>
        <v>#REF!</v>
      </c>
      <c r="AS9" s="29" t="e">
        <f>'C завтраками| Bed and breakfast'!#REF!*0.9</f>
        <v>#REF!</v>
      </c>
      <c r="AT9" s="29" t="e">
        <f>'C завтраками| Bed and breakfast'!#REF!*0.9</f>
        <v>#REF!</v>
      </c>
      <c r="AU9" s="29" t="e">
        <f>'C завтраками| Bed and breakfast'!#REF!*0.9</f>
        <v>#REF!</v>
      </c>
      <c r="AV9" s="29" t="e">
        <f>'C завтраками| Bed and breakfast'!#REF!*0.9</f>
        <v>#REF!</v>
      </c>
      <c r="AW9" s="29" t="e">
        <f>'C завтраками| Bed and breakfast'!#REF!*0.9</f>
        <v>#REF!</v>
      </c>
      <c r="AX9" s="29" t="e">
        <f>'C завтраками| Bed and breakfast'!#REF!*0.9</f>
        <v>#REF!</v>
      </c>
      <c r="AY9" s="29" t="e">
        <f>'C завтраками| Bed and breakfast'!#REF!*0.9</f>
        <v>#REF!</v>
      </c>
    </row>
    <row r="10" spans="1:51"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row>
    <row r="11" spans="1:51" ht="11.45" customHeight="1" x14ac:dyDescent="0.2">
      <c r="A11" s="3">
        <v>1</v>
      </c>
      <c r="B11" s="29" t="e">
        <f>'C завтраками| Bed and breakfast'!#REF!*0.9</f>
        <v>#REF!</v>
      </c>
      <c r="C11" s="29" t="e">
        <f>'C завтраками| Bed and breakfast'!#REF!*0.9</f>
        <v>#REF!</v>
      </c>
      <c r="D11" s="29" t="e">
        <f>'C завтраками| Bed and breakfast'!#REF!*0.9</f>
        <v>#REF!</v>
      </c>
      <c r="E11" s="29" t="e">
        <f>'C завтраками| Bed and breakfast'!#REF!*0.9</f>
        <v>#REF!</v>
      </c>
      <c r="F11" s="29" t="e">
        <f>'C завтраками| Bed and breakfast'!#REF!*0.9</f>
        <v>#REF!</v>
      </c>
      <c r="G11" s="29" t="e">
        <f>'C завтраками| Bed and breakfast'!#REF!*0.9</f>
        <v>#REF!</v>
      </c>
      <c r="H11" s="29" t="e">
        <f>'C завтраками| Bed and breakfast'!#REF!*0.9</f>
        <v>#REF!</v>
      </c>
      <c r="I11" s="29" t="e">
        <f>'C завтраками| Bed and breakfast'!#REF!*0.9</f>
        <v>#REF!</v>
      </c>
      <c r="J11" s="29" t="e">
        <f>'C завтраками| Bed and breakfast'!#REF!*0.9</f>
        <v>#REF!</v>
      </c>
      <c r="K11" s="29" t="e">
        <f>'C завтраками| Bed and breakfast'!#REF!*0.9</f>
        <v>#REF!</v>
      </c>
      <c r="L11" s="29" t="e">
        <f>'C завтраками| Bed and breakfast'!#REF!*0.9</f>
        <v>#REF!</v>
      </c>
      <c r="M11" s="29" t="e">
        <f>'C завтраками| Bed and breakfast'!#REF!*0.9</f>
        <v>#REF!</v>
      </c>
      <c r="N11" s="29" t="e">
        <f>'C завтраками| Bed and breakfast'!#REF!*0.9</f>
        <v>#REF!</v>
      </c>
      <c r="O11" s="29" t="e">
        <f>'C завтраками| Bed and breakfast'!#REF!*0.9</f>
        <v>#REF!</v>
      </c>
      <c r="P11" s="29" t="e">
        <f>'C завтраками| Bed and breakfast'!#REF!*0.9</f>
        <v>#REF!</v>
      </c>
      <c r="Q11" s="29" t="e">
        <f>'C завтраками| Bed and breakfast'!#REF!*0.9</f>
        <v>#REF!</v>
      </c>
      <c r="R11" s="29" t="e">
        <f>'C завтраками| Bed and breakfast'!#REF!*0.9</f>
        <v>#REF!</v>
      </c>
      <c r="S11" s="29" t="e">
        <f>'C завтраками| Bed and breakfast'!#REF!*0.9</f>
        <v>#REF!</v>
      </c>
      <c r="T11" s="29" t="e">
        <f>'C завтраками| Bed and breakfast'!#REF!*0.9</f>
        <v>#REF!</v>
      </c>
      <c r="U11" s="29" t="e">
        <f>'C завтраками| Bed and breakfast'!#REF!*0.9</f>
        <v>#REF!</v>
      </c>
      <c r="V11" s="29" t="e">
        <f>'C завтраками| Bed and breakfast'!#REF!*0.9</f>
        <v>#REF!</v>
      </c>
      <c r="W11" s="29" t="e">
        <f>'C завтраками| Bed and breakfast'!#REF!*0.9</f>
        <v>#REF!</v>
      </c>
      <c r="X11" s="29" t="e">
        <f>'C завтраками| Bed and breakfast'!#REF!*0.9</f>
        <v>#REF!</v>
      </c>
      <c r="Y11" s="29" t="e">
        <f>'C завтраками| Bed and breakfast'!#REF!*0.9</f>
        <v>#REF!</v>
      </c>
      <c r="Z11" s="29" t="e">
        <f>'C завтраками| Bed and breakfast'!#REF!*0.9</f>
        <v>#REF!</v>
      </c>
      <c r="AA11" s="29" t="e">
        <f>'C завтраками| Bed and breakfast'!#REF!*0.9</f>
        <v>#REF!</v>
      </c>
      <c r="AB11" s="29" t="e">
        <f>'C завтраками| Bed and breakfast'!#REF!*0.9</f>
        <v>#REF!</v>
      </c>
      <c r="AC11" s="29" t="e">
        <f>'C завтраками| Bed and breakfast'!#REF!*0.9</f>
        <v>#REF!</v>
      </c>
      <c r="AD11" s="29" t="e">
        <f>'C завтраками| Bed and breakfast'!#REF!*0.9</f>
        <v>#REF!</v>
      </c>
      <c r="AE11" s="29" t="e">
        <f>'C завтраками| Bed and breakfast'!#REF!*0.9</f>
        <v>#REF!</v>
      </c>
      <c r="AF11" s="29" t="e">
        <f>'C завтраками| Bed and breakfast'!#REF!*0.9</f>
        <v>#REF!</v>
      </c>
      <c r="AG11" s="29" t="e">
        <f>'C завтраками| Bed and breakfast'!#REF!*0.9</f>
        <v>#REF!</v>
      </c>
      <c r="AH11" s="29" t="e">
        <f>'C завтраками| Bed and breakfast'!#REF!*0.9</f>
        <v>#REF!</v>
      </c>
      <c r="AI11" s="29" t="e">
        <f>'C завтраками| Bed and breakfast'!#REF!*0.9</f>
        <v>#REF!</v>
      </c>
      <c r="AJ11" s="29" t="e">
        <f>'C завтраками| Bed and breakfast'!#REF!*0.9</f>
        <v>#REF!</v>
      </c>
      <c r="AK11" s="29" t="e">
        <f>'C завтраками| Bed and breakfast'!#REF!*0.9</f>
        <v>#REF!</v>
      </c>
      <c r="AL11" s="29" t="e">
        <f>'C завтраками| Bed and breakfast'!#REF!*0.9</f>
        <v>#REF!</v>
      </c>
      <c r="AM11" s="29" t="e">
        <f>'C завтраками| Bed and breakfast'!#REF!*0.9</f>
        <v>#REF!</v>
      </c>
      <c r="AN11" s="29" t="e">
        <f>'C завтраками| Bed and breakfast'!#REF!*0.9</f>
        <v>#REF!</v>
      </c>
      <c r="AO11" s="29" t="e">
        <f>'C завтраками| Bed and breakfast'!#REF!*0.9</f>
        <v>#REF!</v>
      </c>
      <c r="AP11" s="29" t="e">
        <f>'C завтраками| Bed and breakfast'!#REF!*0.9</f>
        <v>#REF!</v>
      </c>
      <c r="AQ11" s="29" t="e">
        <f>'C завтраками| Bed and breakfast'!#REF!*0.9</f>
        <v>#REF!</v>
      </c>
      <c r="AR11" s="29" t="e">
        <f>'C завтраками| Bed and breakfast'!#REF!*0.9</f>
        <v>#REF!</v>
      </c>
      <c r="AS11" s="29" t="e">
        <f>'C завтраками| Bed and breakfast'!#REF!*0.9</f>
        <v>#REF!</v>
      </c>
      <c r="AT11" s="29" t="e">
        <f>'C завтраками| Bed and breakfast'!#REF!*0.9</f>
        <v>#REF!</v>
      </c>
      <c r="AU11" s="29" t="e">
        <f>'C завтраками| Bed and breakfast'!#REF!*0.9</f>
        <v>#REF!</v>
      </c>
      <c r="AV11" s="29" t="e">
        <f>'C завтраками| Bed and breakfast'!#REF!*0.9</f>
        <v>#REF!</v>
      </c>
      <c r="AW11" s="29" t="e">
        <f>'C завтраками| Bed and breakfast'!#REF!*0.9</f>
        <v>#REF!</v>
      </c>
      <c r="AX11" s="29" t="e">
        <f>'C завтраками| Bed and breakfast'!#REF!*0.9</f>
        <v>#REF!</v>
      </c>
      <c r="AY11" s="29" t="e">
        <f>'C завтраками| Bed and breakfast'!#REF!*0.9</f>
        <v>#REF!</v>
      </c>
    </row>
    <row r="12" spans="1:51" ht="11.45" customHeight="1" x14ac:dyDescent="0.2">
      <c r="A12" s="3">
        <v>2</v>
      </c>
      <c r="B12" s="29" t="e">
        <f>'C завтраками| Bed and breakfast'!#REF!*0.9</f>
        <v>#REF!</v>
      </c>
      <c r="C12" s="29" t="e">
        <f>'C завтраками| Bed and breakfast'!#REF!*0.9</f>
        <v>#REF!</v>
      </c>
      <c r="D12" s="29" t="e">
        <f>'C завтраками| Bed and breakfast'!#REF!*0.9</f>
        <v>#REF!</v>
      </c>
      <c r="E12" s="29" t="e">
        <f>'C завтраками| Bed and breakfast'!#REF!*0.9</f>
        <v>#REF!</v>
      </c>
      <c r="F12" s="29" t="e">
        <f>'C завтраками| Bed and breakfast'!#REF!*0.9</f>
        <v>#REF!</v>
      </c>
      <c r="G12" s="29" t="e">
        <f>'C завтраками| Bed and breakfast'!#REF!*0.9</f>
        <v>#REF!</v>
      </c>
      <c r="H12" s="29" t="e">
        <f>'C завтраками| Bed and breakfast'!#REF!*0.9</f>
        <v>#REF!</v>
      </c>
      <c r="I12" s="29" t="e">
        <f>'C завтраками| Bed and breakfast'!#REF!*0.9</f>
        <v>#REF!</v>
      </c>
      <c r="J12" s="29" t="e">
        <f>'C завтраками| Bed and breakfast'!#REF!*0.9</f>
        <v>#REF!</v>
      </c>
      <c r="K12" s="29" t="e">
        <f>'C завтраками| Bed and breakfast'!#REF!*0.9</f>
        <v>#REF!</v>
      </c>
      <c r="L12" s="29" t="e">
        <f>'C завтраками| Bed and breakfast'!#REF!*0.9</f>
        <v>#REF!</v>
      </c>
      <c r="M12" s="29" t="e">
        <f>'C завтраками| Bed and breakfast'!#REF!*0.9</f>
        <v>#REF!</v>
      </c>
      <c r="N12" s="29" t="e">
        <f>'C завтраками| Bed and breakfast'!#REF!*0.9</f>
        <v>#REF!</v>
      </c>
      <c r="O12" s="29" t="e">
        <f>'C завтраками| Bed and breakfast'!#REF!*0.9</f>
        <v>#REF!</v>
      </c>
      <c r="P12" s="29" t="e">
        <f>'C завтраками| Bed and breakfast'!#REF!*0.9</f>
        <v>#REF!</v>
      </c>
      <c r="Q12" s="29" t="e">
        <f>'C завтраками| Bed and breakfast'!#REF!*0.9</f>
        <v>#REF!</v>
      </c>
      <c r="R12" s="29" t="e">
        <f>'C завтраками| Bed and breakfast'!#REF!*0.9</f>
        <v>#REF!</v>
      </c>
      <c r="S12" s="29" t="e">
        <f>'C завтраками| Bed and breakfast'!#REF!*0.9</f>
        <v>#REF!</v>
      </c>
      <c r="T12" s="29" t="e">
        <f>'C завтраками| Bed and breakfast'!#REF!*0.9</f>
        <v>#REF!</v>
      </c>
      <c r="U12" s="29" t="e">
        <f>'C завтраками| Bed and breakfast'!#REF!*0.9</f>
        <v>#REF!</v>
      </c>
      <c r="V12" s="29" t="e">
        <f>'C завтраками| Bed and breakfast'!#REF!*0.9</f>
        <v>#REF!</v>
      </c>
      <c r="W12" s="29" t="e">
        <f>'C завтраками| Bed and breakfast'!#REF!*0.9</f>
        <v>#REF!</v>
      </c>
      <c r="X12" s="29" t="e">
        <f>'C завтраками| Bed and breakfast'!#REF!*0.9</f>
        <v>#REF!</v>
      </c>
      <c r="Y12" s="29" t="e">
        <f>'C завтраками| Bed and breakfast'!#REF!*0.9</f>
        <v>#REF!</v>
      </c>
      <c r="Z12" s="29" t="e">
        <f>'C завтраками| Bed and breakfast'!#REF!*0.9</f>
        <v>#REF!</v>
      </c>
      <c r="AA12" s="29" t="e">
        <f>'C завтраками| Bed and breakfast'!#REF!*0.9</f>
        <v>#REF!</v>
      </c>
      <c r="AB12" s="29" t="e">
        <f>'C завтраками| Bed and breakfast'!#REF!*0.9</f>
        <v>#REF!</v>
      </c>
      <c r="AC12" s="29" t="e">
        <f>'C завтраками| Bed and breakfast'!#REF!*0.9</f>
        <v>#REF!</v>
      </c>
      <c r="AD12" s="29" t="e">
        <f>'C завтраками| Bed and breakfast'!#REF!*0.9</f>
        <v>#REF!</v>
      </c>
      <c r="AE12" s="29" t="e">
        <f>'C завтраками| Bed and breakfast'!#REF!*0.9</f>
        <v>#REF!</v>
      </c>
      <c r="AF12" s="29" t="e">
        <f>'C завтраками| Bed and breakfast'!#REF!*0.9</f>
        <v>#REF!</v>
      </c>
      <c r="AG12" s="29" t="e">
        <f>'C завтраками| Bed and breakfast'!#REF!*0.9</f>
        <v>#REF!</v>
      </c>
      <c r="AH12" s="29" t="e">
        <f>'C завтраками| Bed and breakfast'!#REF!*0.9</f>
        <v>#REF!</v>
      </c>
      <c r="AI12" s="29" t="e">
        <f>'C завтраками| Bed and breakfast'!#REF!*0.9</f>
        <v>#REF!</v>
      </c>
      <c r="AJ12" s="29" t="e">
        <f>'C завтраками| Bed and breakfast'!#REF!*0.9</f>
        <v>#REF!</v>
      </c>
      <c r="AK12" s="29" t="e">
        <f>'C завтраками| Bed and breakfast'!#REF!*0.9</f>
        <v>#REF!</v>
      </c>
      <c r="AL12" s="29" t="e">
        <f>'C завтраками| Bed and breakfast'!#REF!*0.9</f>
        <v>#REF!</v>
      </c>
      <c r="AM12" s="29" t="e">
        <f>'C завтраками| Bed and breakfast'!#REF!*0.9</f>
        <v>#REF!</v>
      </c>
      <c r="AN12" s="29" t="e">
        <f>'C завтраками| Bed and breakfast'!#REF!*0.9</f>
        <v>#REF!</v>
      </c>
      <c r="AO12" s="29" t="e">
        <f>'C завтраками| Bed and breakfast'!#REF!*0.9</f>
        <v>#REF!</v>
      </c>
      <c r="AP12" s="29" t="e">
        <f>'C завтраками| Bed and breakfast'!#REF!*0.9</f>
        <v>#REF!</v>
      </c>
      <c r="AQ12" s="29" t="e">
        <f>'C завтраками| Bed and breakfast'!#REF!*0.9</f>
        <v>#REF!</v>
      </c>
      <c r="AR12" s="29" t="e">
        <f>'C завтраками| Bed and breakfast'!#REF!*0.9</f>
        <v>#REF!</v>
      </c>
      <c r="AS12" s="29" t="e">
        <f>'C завтраками| Bed and breakfast'!#REF!*0.9</f>
        <v>#REF!</v>
      </c>
      <c r="AT12" s="29" t="e">
        <f>'C завтраками| Bed and breakfast'!#REF!*0.9</f>
        <v>#REF!</v>
      </c>
      <c r="AU12" s="29" t="e">
        <f>'C завтраками| Bed and breakfast'!#REF!*0.9</f>
        <v>#REF!</v>
      </c>
      <c r="AV12" s="29" t="e">
        <f>'C завтраками| Bed and breakfast'!#REF!*0.9</f>
        <v>#REF!</v>
      </c>
      <c r="AW12" s="29" t="e">
        <f>'C завтраками| Bed and breakfast'!#REF!*0.9</f>
        <v>#REF!</v>
      </c>
      <c r="AX12" s="29" t="e">
        <f>'C завтраками| Bed and breakfast'!#REF!*0.9</f>
        <v>#REF!</v>
      </c>
      <c r="AY12" s="29" t="e">
        <f>'C завтраками| Bed and breakfast'!#REF!*0.9</f>
        <v>#REF!</v>
      </c>
    </row>
    <row r="13" spans="1:51"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row>
    <row r="14" spans="1:51" ht="11.45" customHeight="1" x14ac:dyDescent="0.2">
      <c r="A14" s="3">
        <v>1</v>
      </c>
      <c r="B14" s="29" t="e">
        <f>'C завтраками| Bed and breakfast'!#REF!*0.9</f>
        <v>#REF!</v>
      </c>
      <c r="C14" s="29" t="e">
        <f>'C завтраками| Bed and breakfast'!#REF!*0.9</f>
        <v>#REF!</v>
      </c>
      <c r="D14" s="29" t="e">
        <f>'C завтраками| Bed and breakfast'!#REF!*0.9</f>
        <v>#REF!</v>
      </c>
      <c r="E14" s="29" t="e">
        <f>'C завтраками| Bed and breakfast'!#REF!*0.9</f>
        <v>#REF!</v>
      </c>
      <c r="F14" s="29" t="e">
        <f>'C завтраками| Bed and breakfast'!#REF!*0.9</f>
        <v>#REF!</v>
      </c>
      <c r="G14" s="29" t="e">
        <f>'C завтраками| Bed and breakfast'!#REF!*0.9</f>
        <v>#REF!</v>
      </c>
      <c r="H14" s="29" t="e">
        <f>'C завтраками| Bed and breakfast'!#REF!*0.9</f>
        <v>#REF!</v>
      </c>
      <c r="I14" s="29" t="e">
        <f>'C завтраками| Bed and breakfast'!#REF!*0.9</f>
        <v>#REF!</v>
      </c>
      <c r="J14" s="29" t="e">
        <f>'C завтраками| Bed and breakfast'!#REF!*0.9</f>
        <v>#REF!</v>
      </c>
      <c r="K14" s="29" t="e">
        <f>'C завтраками| Bed and breakfast'!#REF!*0.9</f>
        <v>#REF!</v>
      </c>
      <c r="L14" s="29" t="e">
        <f>'C завтраками| Bed and breakfast'!#REF!*0.9</f>
        <v>#REF!</v>
      </c>
      <c r="M14" s="29" t="e">
        <f>'C завтраками| Bed and breakfast'!#REF!*0.9</f>
        <v>#REF!</v>
      </c>
      <c r="N14" s="29" t="e">
        <f>'C завтраками| Bed and breakfast'!#REF!*0.9</f>
        <v>#REF!</v>
      </c>
      <c r="O14" s="29" t="e">
        <f>'C завтраками| Bed and breakfast'!#REF!*0.9</f>
        <v>#REF!</v>
      </c>
      <c r="P14" s="29" t="e">
        <f>'C завтраками| Bed and breakfast'!#REF!*0.9</f>
        <v>#REF!</v>
      </c>
      <c r="Q14" s="29" t="e">
        <f>'C завтраками| Bed and breakfast'!#REF!*0.9</f>
        <v>#REF!</v>
      </c>
      <c r="R14" s="29" t="e">
        <f>'C завтраками| Bed and breakfast'!#REF!*0.9</f>
        <v>#REF!</v>
      </c>
      <c r="S14" s="29" t="e">
        <f>'C завтраками| Bed and breakfast'!#REF!*0.9</f>
        <v>#REF!</v>
      </c>
      <c r="T14" s="29" t="e">
        <f>'C завтраками| Bed and breakfast'!#REF!*0.9</f>
        <v>#REF!</v>
      </c>
      <c r="U14" s="29" t="e">
        <f>'C завтраками| Bed and breakfast'!#REF!*0.9</f>
        <v>#REF!</v>
      </c>
      <c r="V14" s="29" t="e">
        <f>'C завтраками| Bed and breakfast'!#REF!*0.9</f>
        <v>#REF!</v>
      </c>
      <c r="W14" s="29" t="e">
        <f>'C завтраками| Bed and breakfast'!#REF!*0.9</f>
        <v>#REF!</v>
      </c>
      <c r="X14" s="29" t="e">
        <f>'C завтраками| Bed and breakfast'!#REF!*0.9</f>
        <v>#REF!</v>
      </c>
      <c r="Y14" s="29" t="e">
        <f>'C завтраками| Bed and breakfast'!#REF!*0.9</f>
        <v>#REF!</v>
      </c>
      <c r="Z14" s="29" t="e">
        <f>'C завтраками| Bed and breakfast'!#REF!*0.9</f>
        <v>#REF!</v>
      </c>
      <c r="AA14" s="29" t="e">
        <f>'C завтраками| Bed and breakfast'!#REF!*0.9</f>
        <v>#REF!</v>
      </c>
      <c r="AB14" s="29" t="e">
        <f>'C завтраками| Bed and breakfast'!#REF!*0.9</f>
        <v>#REF!</v>
      </c>
      <c r="AC14" s="29" t="e">
        <f>'C завтраками| Bed and breakfast'!#REF!*0.9</f>
        <v>#REF!</v>
      </c>
      <c r="AD14" s="29" t="e">
        <f>'C завтраками| Bed and breakfast'!#REF!*0.9</f>
        <v>#REF!</v>
      </c>
      <c r="AE14" s="29" t="e">
        <f>'C завтраками| Bed and breakfast'!#REF!*0.9</f>
        <v>#REF!</v>
      </c>
      <c r="AF14" s="29" t="e">
        <f>'C завтраками| Bed and breakfast'!#REF!*0.9</f>
        <v>#REF!</v>
      </c>
      <c r="AG14" s="29" t="e">
        <f>'C завтраками| Bed and breakfast'!#REF!*0.9</f>
        <v>#REF!</v>
      </c>
      <c r="AH14" s="29" t="e">
        <f>'C завтраками| Bed and breakfast'!#REF!*0.9</f>
        <v>#REF!</v>
      </c>
      <c r="AI14" s="29" t="e">
        <f>'C завтраками| Bed and breakfast'!#REF!*0.9</f>
        <v>#REF!</v>
      </c>
      <c r="AJ14" s="29" t="e">
        <f>'C завтраками| Bed and breakfast'!#REF!*0.9</f>
        <v>#REF!</v>
      </c>
      <c r="AK14" s="29" t="e">
        <f>'C завтраками| Bed and breakfast'!#REF!*0.9</f>
        <v>#REF!</v>
      </c>
      <c r="AL14" s="29" t="e">
        <f>'C завтраками| Bed and breakfast'!#REF!*0.9</f>
        <v>#REF!</v>
      </c>
      <c r="AM14" s="29" t="e">
        <f>'C завтраками| Bed and breakfast'!#REF!*0.9</f>
        <v>#REF!</v>
      </c>
      <c r="AN14" s="29" t="e">
        <f>'C завтраками| Bed and breakfast'!#REF!*0.9</f>
        <v>#REF!</v>
      </c>
      <c r="AO14" s="29" t="e">
        <f>'C завтраками| Bed and breakfast'!#REF!*0.9</f>
        <v>#REF!</v>
      </c>
      <c r="AP14" s="29" t="e">
        <f>'C завтраками| Bed and breakfast'!#REF!*0.9</f>
        <v>#REF!</v>
      </c>
      <c r="AQ14" s="29" t="e">
        <f>'C завтраками| Bed and breakfast'!#REF!*0.9</f>
        <v>#REF!</v>
      </c>
      <c r="AR14" s="29" t="e">
        <f>'C завтраками| Bed and breakfast'!#REF!*0.9</f>
        <v>#REF!</v>
      </c>
      <c r="AS14" s="29" t="e">
        <f>'C завтраками| Bed and breakfast'!#REF!*0.9</f>
        <v>#REF!</v>
      </c>
      <c r="AT14" s="29" t="e">
        <f>'C завтраками| Bed and breakfast'!#REF!*0.9</f>
        <v>#REF!</v>
      </c>
      <c r="AU14" s="29" t="e">
        <f>'C завтраками| Bed and breakfast'!#REF!*0.9</f>
        <v>#REF!</v>
      </c>
      <c r="AV14" s="29" t="e">
        <f>'C завтраками| Bed and breakfast'!#REF!*0.9</f>
        <v>#REF!</v>
      </c>
      <c r="AW14" s="29" t="e">
        <f>'C завтраками| Bed and breakfast'!#REF!*0.9</f>
        <v>#REF!</v>
      </c>
      <c r="AX14" s="29" t="e">
        <f>'C завтраками| Bed and breakfast'!#REF!*0.9</f>
        <v>#REF!</v>
      </c>
      <c r="AY14" s="29" t="e">
        <f>'C завтраками| Bed and breakfast'!#REF!*0.9</f>
        <v>#REF!</v>
      </c>
    </row>
    <row r="15" spans="1:51" ht="11.45" customHeight="1" x14ac:dyDescent="0.2">
      <c r="A15" s="3">
        <v>2</v>
      </c>
      <c r="B15" s="29" t="e">
        <f>'C завтраками| Bed and breakfast'!#REF!*0.9</f>
        <v>#REF!</v>
      </c>
      <c r="C15" s="29" t="e">
        <f>'C завтраками| Bed and breakfast'!#REF!*0.9</f>
        <v>#REF!</v>
      </c>
      <c r="D15" s="29" t="e">
        <f>'C завтраками| Bed and breakfast'!#REF!*0.9</f>
        <v>#REF!</v>
      </c>
      <c r="E15" s="29" t="e">
        <f>'C завтраками| Bed and breakfast'!#REF!*0.9</f>
        <v>#REF!</v>
      </c>
      <c r="F15" s="29" t="e">
        <f>'C завтраками| Bed and breakfast'!#REF!*0.9</f>
        <v>#REF!</v>
      </c>
      <c r="G15" s="29" t="e">
        <f>'C завтраками| Bed and breakfast'!#REF!*0.9</f>
        <v>#REF!</v>
      </c>
      <c r="H15" s="29" t="e">
        <f>'C завтраками| Bed and breakfast'!#REF!*0.9</f>
        <v>#REF!</v>
      </c>
      <c r="I15" s="29" t="e">
        <f>'C завтраками| Bed and breakfast'!#REF!*0.9</f>
        <v>#REF!</v>
      </c>
      <c r="J15" s="29" t="e">
        <f>'C завтраками| Bed and breakfast'!#REF!*0.9</f>
        <v>#REF!</v>
      </c>
      <c r="K15" s="29" t="e">
        <f>'C завтраками| Bed and breakfast'!#REF!*0.9</f>
        <v>#REF!</v>
      </c>
      <c r="L15" s="29" t="e">
        <f>'C завтраками| Bed and breakfast'!#REF!*0.9</f>
        <v>#REF!</v>
      </c>
      <c r="M15" s="29" t="e">
        <f>'C завтраками| Bed and breakfast'!#REF!*0.9</f>
        <v>#REF!</v>
      </c>
      <c r="N15" s="29" t="e">
        <f>'C завтраками| Bed and breakfast'!#REF!*0.9</f>
        <v>#REF!</v>
      </c>
      <c r="O15" s="29" t="e">
        <f>'C завтраками| Bed and breakfast'!#REF!*0.9</f>
        <v>#REF!</v>
      </c>
      <c r="P15" s="29" t="e">
        <f>'C завтраками| Bed and breakfast'!#REF!*0.9</f>
        <v>#REF!</v>
      </c>
      <c r="Q15" s="29" t="e">
        <f>'C завтраками| Bed and breakfast'!#REF!*0.9</f>
        <v>#REF!</v>
      </c>
      <c r="R15" s="29" t="e">
        <f>'C завтраками| Bed and breakfast'!#REF!*0.9</f>
        <v>#REF!</v>
      </c>
      <c r="S15" s="29" t="e">
        <f>'C завтраками| Bed and breakfast'!#REF!*0.9</f>
        <v>#REF!</v>
      </c>
      <c r="T15" s="29" t="e">
        <f>'C завтраками| Bed and breakfast'!#REF!*0.9</f>
        <v>#REF!</v>
      </c>
      <c r="U15" s="29" t="e">
        <f>'C завтраками| Bed and breakfast'!#REF!*0.9</f>
        <v>#REF!</v>
      </c>
      <c r="V15" s="29" t="e">
        <f>'C завтраками| Bed and breakfast'!#REF!*0.9</f>
        <v>#REF!</v>
      </c>
      <c r="W15" s="29" t="e">
        <f>'C завтраками| Bed and breakfast'!#REF!*0.9</f>
        <v>#REF!</v>
      </c>
      <c r="X15" s="29" t="e">
        <f>'C завтраками| Bed and breakfast'!#REF!*0.9</f>
        <v>#REF!</v>
      </c>
      <c r="Y15" s="29" t="e">
        <f>'C завтраками| Bed and breakfast'!#REF!*0.9</f>
        <v>#REF!</v>
      </c>
      <c r="Z15" s="29" t="e">
        <f>'C завтраками| Bed and breakfast'!#REF!*0.9</f>
        <v>#REF!</v>
      </c>
      <c r="AA15" s="29" t="e">
        <f>'C завтраками| Bed and breakfast'!#REF!*0.9</f>
        <v>#REF!</v>
      </c>
      <c r="AB15" s="29" t="e">
        <f>'C завтраками| Bed and breakfast'!#REF!*0.9</f>
        <v>#REF!</v>
      </c>
      <c r="AC15" s="29" t="e">
        <f>'C завтраками| Bed and breakfast'!#REF!*0.9</f>
        <v>#REF!</v>
      </c>
      <c r="AD15" s="29" t="e">
        <f>'C завтраками| Bed and breakfast'!#REF!*0.9</f>
        <v>#REF!</v>
      </c>
      <c r="AE15" s="29" t="e">
        <f>'C завтраками| Bed and breakfast'!#REF!*0.9</f>
        <v>#REF!</v>
      </c>
      <c r="AF15" s="29" t="e">
        <f>'C завтраками| Bed and breakfast'!#REF!*0.9</f>
        <v>#REF!</v>
      </c>
      <c r="AG15" s="29" t="e">
        <f>'C завтраками| Bed and breakfast'!#REF!*0.9</f>
        <v>#REF!</v>
      </c>
      <c r="AH15" s="29" t="e">
        <f>'C завтраками| Bed and breakfast'!#REF!*0.9</f>
        <v>#REF!</v>
      </c>
      <c r="AI15" s="29" t="e">
        <f>'C завтраками| Bed and breakfast'!#REF!*0.9</f>
        <v>#REF!</v>
      </c>
      <c r="AJ15" s="29" t="e">
        <f>'C завтраками| Bed and breakfast'!#REF!*0.9</f>
        <v>#REF!</v>
      </c>
      <c r="AK15" s="29" t="e">
        <f>'C завтраками| Bed and breakfast'!#REF!*0.9</f>
        <v>#REF!</v>
      </c>
      <c r="AL15" s="29" t="e">
        <f>'C завтраками| Bed and breakfast'!#REF!*0.9</f>
        <v>#REF!</v>
      </c>
      <c r="AM15" s="29" t="e">
        <f>'C завтраками| Bed and breakfast'!#REF!*0.9</f>
        <v>#REF!</v>
      </c>
      <c r="AN15" s="29" t="e">
        <f>'C завтраками| Bed and breakfast'!#REF!*0.9</f>
        <v>#REF!</v>
      </c>
      <c r="AO15" s="29" t="e">
        <f>'C завтраками| Bed and breakfast'!#REF!*0.9</f>
        <v>#REF!</v>
      </c>
      <c r="AP15" s="29" t="e">
        <f>'C завтраками| Bed and breakfast'!#REF!*0.9</f>
        <v>#REF!</v>
      </c>
      <c r="AQ15" s="29" t="e">
        <f>'C завтраками| Bed and breakfast'!#REF!*0.9</f>
        <v>#REF!</v>
      </c>
      <c r="AR15" s="29" t="e">
        <f>'C завтраками| Bed and breakfast'!#REF!*0.9</f>
        <v>#REF!</v>
      </c>
      <c r="AS15" s="29" t="e">
        <f>'C завтраками| Bed and breakfast'!#REF!*0.9</f>
        <v>#REF!</v>
      </c>
      <c r="AT15" s="29" t="e">
        <f>'C завтраками| Bed and breakfast'!#REF!*0.9</f>
        <v>#REF!</v>
      </c>
      <c r="AU15" s="29" t="e">
        <f>'C завтраками| Bed and breakfast'!#REF!*0.9</f>
        <v>#REF!</v>
      </c>
      <c r="AV15" s="29" t="e">
        <f>'C завтраками| Bed and breakfast'!#REF!*0.9</f>
        <v>#REF!</v>
      </c>
      <c r="AW15" s="29" t="e">
        <f>'C завтраками| Bed and breakfast'!#REF!*0.9</f>
        <v>#REF!</v>
      </c>
      <c r="AX15" s="29" t="e">
        <f>'C завтраками| Bed and breakfast'!#REF!*0.9</f>
        <v>#REF!</v>
      </c>
      <c r="AY15" s="29" t="e">
        <f>'C завтраками| Bed and breakfast'!#REF!*0.9</f>
        <v>#REF!</v>
      </c>
    </row>
    <row r="16" spans="1:51"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row>
    <row r="17" spans="1:51" ht="11.45" customHeight="1" x14ac:dyDescent="0.2">
      <c r="A17" s="3">
        <v>1</v>
      </c>
      <c r="B17" s="29" t="e">
        <f>'C завтраками| Bed and breakfast'!#REF!*0.9</f>
        <v>#REF!</v>
      </c>
      <c r="C17" s="29" t="e">
        <f>'C завтраками| Bed and breakfast'!#REF!*0.9</f>
        <v>#REF!</v>
      </c>
      <c r="D17" s="29" t="e">
        <f>'C завтраками| Bed and breakfast'!#REF!*0.9</f>
        <v>#REF!</v>
      </c>
      <c r="E17" s="29" t="e">
        <f>'C завтраками| Bed and breakfast'!#REF!*0.9</f>
        <v>#REF!</v>
      </c>
      <c r="F17" s="29" t="e">
        <f>'C завтраками| Bed and breakfast'!#REF!*0.9</f>
        <v>#REF!</v>
      </c>
      <c r="G17" s="29" t="e">
        <f>'C завтраками| Bed and breakfast'!#REF!*0.9</f>
        <v>#REF!</v>
      </c>
      <c r="H17" s="29" t="e">
        <f>'C завтраками| Bed and breakfast'!#REF!*0.9</f>
        <v>#REF!</v>
      </c>
      <c r="I17" s="29" t="e">
        <f>'C завтраками| Bed and breakfast'!#REF!*0.9</f>
        <v>#REF!</v>
      </c>
      <c r="J17" s="29" t="e">
        <f>'C завтраками| Bed and breakfast'!#REF!*0.9</f>
        <v>#REF!</v>
      </c>
      <c r="K17" s="29" t="e">
        <f>'C завтраками| Bed and breakfast'!#REF!*0.9</f>
        <v>#REF!</v>
      </c>
      <c r="L17" s="29" t="e">
        <f>'C завтраками| Bed and breakfast'!#REF!*0.9</f>
        <v>#REF!</v>
      </c>
      <c r="M17" s="29" t="e">
        <f>'C завтраками| Bed and breakfast'!#REF!*0.9</f>
        <v>#REF!</v>
      </c>
      <c r="N17" s="29" t="e">
        <f>'C завтраками| Bed and breakfast'!#REF!*0.9</f>
        <v>#REF!</v>
      </c>
      <c r="O17" s="29" t="e">
        <f>'C завтраками| Bed and breakfast'!#REF!*0.9</f>
        <v>#REF!</v>
      </c>
      <c r="P17" s="29" t="e">
        <f>'C завтраками| Bed and breakfast'!#REF!*0.9</f>
        <v>#REF!</v>
      </c>
      <c r="Q17" s="29" t="e">
        <f>'C завтраками| Bed and breakfast'!#REF!*0.9</f>
        <v>#REF!</v>
      </c>
      <c r="R17" s="29" t="e">
        <f>'C завтраками| Bed and breakfast'!#REF!*0.9</f>
        <v>#REF!</v>
      </c>
      <c r="S17" s="29" t="e">
        <f>'C завтраками| Bed and breakfast'!#REF!*0.9</f>
        <v>#REF!</v>
      </c>
      <c r="T17" s="29" t="e">
        <f>'C завтраками| Bed and breakfast'!#REF!*0.9</f>
        <v>#REF!</v>
      </c>
      <c r="U17" s="29" t="e">
        <f>'C завтраками| Bed and breakfast'!#REF!*0.9</f>
        <v>#REF!</v>
      </c>
      <c r="V17" s="29" t="e">
        <f>'C завтраками| Bed and breakfast'!#REF!*0.9</f>
        <v>#REF!</v>
      </c>
      <c r="W17" s="29" t="e">
        <f>'C завтраками| Bed and breakfast'!#REF!*0.9</f>
        <v>#REF!</v>
      </c>
      <c r="X17" s="29" t="e">
        <f>'C завтраками| Bed and breakfast'!#REF!*0.9</f>
        <v>#REF!</v>
      </c>
      <c r="Y17" s="29" t="e">
        <f>'C завтраками| Bed and breakfast'!#REF!*0.9</f>
        <v>#REF!</v>
      </c>
      <c r="Z17" s="29" t="e">
        <f>'C завтраками| Bed and breakfast'!#REF!*0.9</f>
        <v>#REF!</v>
      </c>
      <c r="AA17" s="29" t="e">
        <f>'C завтраками| Bed and breakfast'!#REF!*0.9</f>
        <v>#REF!</v>
      </c>
      <c r="AB17" s="29" t="e">
        <f>'C завтраками| Bed and breakfast'!#REF!*0.9</f>
        <v>#REF!</v>
      </c>
      <c r="AC17" s="29" t="e">
        <f>'C завтраками| Bed and breakfast'!#REF!*0.9</f>
        <v>#REF!</v>
      </c>
      <c r="AD17" s="29" t="e">
        <f>'C завтраками| Bed and breakfast'!#REF!*0.9</f>
        <v>#REF!</v>
      </c>
      <c r="AE17" s="29" t="e">
        <f>'C завтраками| Bed and breakfast'!#REF!*0.9</f>
        <v>#REF!</v>
      </c>
      <c r="AF17" s="29" t="e">
        <f>'C завтраками| Bed and breakfast'!#REF!*0.9</f>
        <v>#REF!</v>
      </c>
      <c r="AG17" s="29" t="e">
        <f>'C завтраками| Bed and breakfast'!#REF!*0.9</f>
        <v>#REF!</v>
      </c>
      <c r="AH17" s="29" t="e">
        <f>'C завтраками| Bed and breakfast'!#REF!*0.9</f>
        <v>#REF!</v>
      </c>
      <c r="AI17" s="29" t="e">
        <f>'C завтраками| Bed and breakfast'!#REF!*0.9</f>
        <v>#REF!</v>
      </c>
      <c r="AJ17" s="29" t="e">
        <f>'C завтраками| Bed and breakfast'!#REF!*0.9</f>
        <v>#REF!</v>
      </c>
      <c r="AK17" s="29" t="e">
        <f>'C завтраками| Bed and breakfast'!#REF!*0.9</f>
        <v>#REF!</v>
      </c>
      <c r="AL17" s="29" t="e">
        <f>'C завтраками| Bed and breakfast'!#REF!*0.9</f>
        <v>#REF!</v>
      </c>
      <c r="AM17" s="29" t="e">
        <f>'C завтраками| Bed and breakfast'!#REF!*0.9</f>
        <v>#REF!</v>
      </c>
      <c r="AN17" s="29" t="e">
        <f>'C завтраками| Bed and breakfast'!#REF!*0.9</f>
        <v>#REF!</v>
      </c>
      <c r="AO17" s="29" t="e">
        <f>'C завтраками| Bed and breakfast'!#REF!*0.9</f>
        <v>#REF!</v>
      </c>
      <c r="AP17" s="29" t="e">
        <f>'C завтраками| Bed and breakfast'!#REF!*0.9</f>
        <v>#REF!</v>
      </c>
      <c r="AQ17" s="29" t="e">
        <f>'C завтраками| Bed and breakfast'!#REF!*0.9</f>
        <v>#REF!</v>
      </c>
      <c r="AR17" s="29" t="e">
        <f>'C завтраками| Bed and breakfast'!#REF!*0.9</f>
        <v>#REF!</v>
      </c>
      <c r="AS17" s="29" t="e">
        <f>'C завтраками| Bed and breakfast'!#REF!*0.9</f>
        <v>#REF!</v>
      </c>
      <c r="AT17" s="29" t="e">
        <f>'C завтраками| Bed and breakfast'!#REF!*0.9</f>
        <v>#REF!</v>
      </c>
      <c r="AU17" s="29" t="e">
        <f>'C завтраками| Bed and breakfast'!#REF!*0.9</f>
        <v>#REF!</v>
      </c>
      <c r="AV17" s="29" t="e">
        <f>'C завтраками| Bed and breakfast'!#REF!*0.9</f>
        <v>#REF!</v>
      </c>
      <c r="AW17" s="29" t="e">
        <f>'C завтраками| Bed and breakfast'!#REF!*0.9</f>
        <v>#REF!</v>
      </c>
      <c r="AX17" s="29" t="e">
        <f>'C завтраками| Bed and breakfast'!#REF!*0.9</f>
        <v>#REF!</v>
      </c>
      <c r="AY17" s="29" t="e">
        <f>'C завтраками| Bed and breakfast'!#REF!*0.9</f>
        <v>#REF!</v>
      </c>
    </row>
    <row r="18" spans="1:51" ht="11.45" customHeight="1" x14ac:dyDescent="0.2">
      <c r="A18" s="3">
        <v>2</v>
      </c>
      <c r="B18" s="29" t="e">
        <f>'C завтраками| Bed and breakfast'!#REF!*0.9</f>
        <v>#REF!</v>
      </c>
      <c r="C18" s="29" t="e">
        <f>'C завтраками| Bed and breakfast'!#REF!*0.9</f>
        <v>#REF!</v>
      </c>
      <c r="D18" s="29" t="e">
        <f>'C завтраками| Bed and breakfast'!#REF!*0.9</f>
        <v>#REF!</v>
      </c>
      <c r="E18" s="29" t="e">
        <f>'C завтраками| Bed and breakfast'!#REF!*0.9</f>
        <v>#REF!</v>
      </c>
      <c r="F18" s="29" t="e">
        <f>'C завтраками| Bed and breakfast'!#REF!*0.9</f>
        <v>#REF!</v>
      </c>
      <c r="G18" s="29" t="e">
        <f>'C завтраками| Bed and breakfast'!#REF!*0.9</f>
        <v>#REF!</v>
      </c>
      <c r="H18" s="29" t="e">
        <f>'C завтраками| Bed and breakfast'!#REF!*0.9</f>
        <v>#REF!</v>
      </c>
      <c r="I18" s="29" t="e">
        <f>'C завтраками| Bed and breakfast'!#REF!*0.9</f>
        <v>#REF!</v>
      </c>
      <c r="J18" s="29" t="e">
        <f>'C завтраками| Bed and breakfast'!#REF!*0.9</f>
        <v>#REF!</v>
      </c>
      <c r="K18" s="29" t="e">
        <f>'C завтраками| Bed and breakfast'!#REF!*0.9</f>
        <v>#REF!</v>
      </c>
      <c r="L18" s="29" t="e">
        <f>'C завтраками| Bed and breakfast'!#REF!*0.9</f>
        <v>#REF!</v>
      </c>
      <c r="M18" s="29" t="e">
        <f>'C завтраками| Bed and breakfast'!#REF!*0.9</f>
        <v>#REF!</v>
      </c>
      <c r="N18" s="29" t="e">
        <f>'C завтраками| Bed and breakfast'!#REF!*0.9</f>
        <v>#REF!</v>
      </c>
      <c r="O18" s="29" t="e">
        <f>'C завтраками| Bed and breakfast'!#REF!*0.9</f>
        <v>#REF!</v>
      </c>
      <c r="P18" s="29" t="e">
        <f>'C завтраками| Bed and breakfast'!#REF!*0.9</f>
        <v>#REF!</v>
      </c>
      <c r="Q18" s="29" t="e">
        <f>'C завтраками| Bed and breakfast'!#REF!*0.9</f>
        <v>#REF!</v>
      </c>
      <c r="R18" s="29" t="e">
        <f>'C завтраками| Bed and breakfast'!#REF!*0.9</f>
        <v>#REF!</v>
      </c>
      <c r="S18" s="29" t="e">
        <f>'C завтраками| Bed and breakfast'!#REF!*0.9</f>
        <v>#REF!</v>
      </c>
      <c r="T18" s="29" t="e">
        <f>'C завтраками| Bed and breakfast'!#REF!*0.9</f>
        <v>#REF!</v>
      </c>
      <c r="U18" s="29" t="e">
        <f>'C завтраками| Bed and breakfast'!#REF!*0.9</f>
        <v>#REF!</v>
      </c>
      <c r="V18" s="29" t="e">
        <f>'C завтраками| Bed and breakfast'!#REF!*0.9</f>
        <v>#REF!</v>
      </c>
      <c r="W18" s="29" t="e">
        <f>'C завтраками| Bed and breakfast'!#REF!*0.9</f>
        <v>#REF!</v>
      </c>
      <c r="X18" s="29" t="e">
        <f>'C завтраками| Bed and breakfast'!#REF!*0.9</f>
        <v>#REF!</v>
      </c>
      <c r="Y18" s="29" t="e">
        <f>'C завтраками| Bed and breakfast'!#REF!*0.9</f>
        <v>#REF!</v>
      </c>
      <c r="Z18" s="29" t="e">
        <f>'C завтраками| Bed and breakfast'!#REF!*0.9</f>
        <v>#REF!</v>
      </c>
      <c r="AA18" s="29" t="e">
        <f>'C завтраками| Bed and breakfast'!#REF!*0.9</f>
        <v>#REF!</v>
      </c>
      <c r="AB18" s="29" t="e">
        <f>'C завтраками| Bed and breakfast'!#REF!*0.9</f>
        <v>#REF!</v>
      </c>
      <c r="AC18" s="29" t="e">
        <f>'C завтраками| Bed and breakfast'!#REF!*0.9</f>
        <v>#REF!</v>
      </c>
      <c r="AD18" s="29" t="e">
        <f>'C завтраками| Bed and breakfast'!#REF!*0.9</f>
        <v>#REF!</v>
      </c>
      <c r="AE18" s="29" t="e">
        <f>'C завтраками| Bed and breakfast'!#REF!*0.9</f>
        <v>#REF!</v>
      </c>
      <c r="AF18" s="29" t="e">
        <f>'C завтраками| Bed and breakfast'!#REF!*0.9</f>
        <v>#REF!</v>
      </c>
      <c r="AG18" s="29" t="e">
        <f>'C завтраками| Bed and breakfast'!#REF!*0.9</f>
        <v>#REF!</v>
      </c>
      <c r="AH18" s="29" t="e">
        <f>'C завтраками| Bed and breakfast'!#REF!*0.9</f>
        <v>#REF!</v>
      </c>
      <c r="AI18" s="29" t="e">
        <f>'C завтраками| Bed and breakfast'!#REF!*0.9</f>
        <v>#REF!</v>
      </c>
      <c r="AJ18" s="29" t="e">
        <f>'C завтраками| Bed and breakfast'!#REF!*0.9</f>
        <v>#REF!</v>
      </c>
      <c r="AK18" s="29" t="e">
        <f>'C завтраками| Bed and breakfast'!#REF!*0.9</f>
        <v>#REF!</v>
      </c>
      <c r="AL18" s="29" t="e">
        <f>'C завтраками| Bed and breakfast'!#REF!*0.9</f>
        <v>#REF!</v>
      </c>
      <c r="AM18" s="29" t="e">
        <f>'C завтраками| Bed and breakfast'!#REF!*0.9</f>
        <v>#REF!</v>
      </c>
      <c r="AN18" s="29" t="e">
        <f>'C завтраками| Bed and breakfast'!#REF!*0.9</f>
        <v>#REF!</v>
      </c>
      <c r="AO18" s="29" t="e">
        <f>'C завтраками| Bed and breakfast'!#REF!*0.9</f>
        <v>#REF!</v>
      </c>
      <c r="AP18" s="29" t="e">
        <f>'C завтраками| Bed and breakfast'!#REF!*0.9</f>
        <v>#REF!</v>
      </c>
      <c r="AQ18" s="29" t="e">
        <f>'C завтраками| Bed and breakfast'!#REF!*0.9</f>
        <v>#REF!</v>
      </c>
      <c r="AR18" s="29" t="e">
        <f>'C завтраками| Bed and breakfast'!#REF!*0.9</f>
        <v>#REF!</v>
      </c>
      <c r="AS18" s="29" t="e">
        <f>'C завтраками| Bed and breakfast'!#REF!*0.9</f>
        <v>#REF!</v>
      </c>
      <c r="AT18" s="29" t="e">
        <f>'C завтраками| Bed and breakfast'!#REF!*0.9</f>
        <v>#REF!</v>
      </c>
      <c r="AU18" s="29" t="e">
        <f>'C завтраками| Bed and breakfast'!#REF!*0.9</f>
        <v>#REF!</v>
      </c>
      <c r="AV18" s="29" t="e">
        <f>'C завтраками| Bed and breakfast'!#REF!*0.9</f>
        <v>#REF!</v>
      </c>
      <c r="AW18" s="29" t="e">
        <f>'C завтраками| Bed and breakfast'!#REF!*0.9</f>
        <v>#REF!</v>
      </c>
      <c r="AX18" s="29" t="e">
        <f>'C завтраками| Bed and breakfast'!#REF!*0.9</f>
        <v>#REF!</v>
      </c>
      <c r="AY18" s="29" t="e">
        <f>'C завтраками| Bed and breakfast'!#REF!*0.9</f>
        <v>#REF!</v>
      </c>
    </row>
    <row r="19" spans="1:51"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row>
    <row r="20" spans="1:51" ht="11.45" customHeight="1" x14ac:dyDescent="0.2">
      <c r="A20" s="32" t="s">
        <v>2</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row>
    <row r="21" spans="1:51" ht="24.6" customHeight="1" x14ac:dyDescent="0.2">
      <c r="A21" s="8" t="s">
        <v>0</v>
      </c>
      <c r="B21" s="47" t="e">
        <f t="shared" ref="B21:AY22" si="0">B5</f>
        <v>#REF!</v>
      </c>
      <c r="C21" s="47" t="e">
        <f t="shared" si="0"/>
        <v>#REF!</v>
      </c>
      <c r="D21" s="47" t="e">
        <f t="shared" si="0"/>
        <v>#REF!</v>
      </c>
      <c r="E21" s="47" t="e">
        <f t="shared" si="0"/>
        <v>#REF!</v>
      </c>
      <c r="F21" s="47" t="e">
        <f t="shared" si="0"/>
        <v>#REF!</v>
      </c>
      <c r="G21" s="47" t="e">
        <f t="shared" si="0"/>
        <v>#REF!</v>
      </c>
      <c r="H21" s="47" t="e">
        <f t="shared" si="0"/>
        <v>#REF!</v>
      </c>
      <c r="I21" s="47" t="e">
        <f t="shared" si="0"/>
        <v>#REF!</v>
      </c>
      <c r="J21" s="47" t="e">
        <f t="shared" si="0"/>
        <v>#REF!</v>
      </c>
      <c r="K21" s="47" t="e">
        <f t="shared" si="0"/>
        <v>#REF!</v>
      </c>
      <c r="L21" s="47" t="e">
        <f t="shared" si="0"/>
        <v>#REF!</v>
      </c>
      <c r="M21" s="47" t="e">
        <f t="shared" si="0"/>
        <v>#REF!</v>
      </c>
      <c r="N21" s="47" t="e">
        <f t="shared" si="0"/>
        <v>#REF!</v>
      </c>
      <c r="O21" s="47" t="e">
        <f t="shared" si="0"/>
        <v>#REF!</v>
      </c>
      <c r="P21" s="47" t="e">
        <f t="shared" si="0"/>
        <v>#REF!</v>
      </c>
      <c r="Q21" s="47" t="e">
        <f t="shared" si="0"/>
        <v>#REF!</v>
      </c>
      <c r="R21" s="47" t="e">
        <f t="shared" si="0"/>
        <v>#REF!</v>
      </c>
      <c r="S21" s="47" t="e">
        <f t="shared" si="0"/>
        <v>#REF!</v>
      </c>
      <c r="T21" s="47" t="e">
        <f t="shared" si="0"/>
        <v>#REF!</v>
      </c>
      <c r="U21" s="47" t="e">
        <f t="shared" si="0"/>
        <v>#REF!</v>
      </c>
      <c r="V21" s="47" t="e">
        <f t="shared" si="0"/>
        <v>#REF!</v>
      </c>
      <c r="W21" s="47" t="e">
        <f t="shared" si="0"/>
        <v>#REF!</v>
      </c>
      <c r="X21" s="47" t="e">
        <f t="shared" si="0"/>
        <v>#REF!</v>
      </c>
      <c r="Y21" s="47" t="e">
        <f t="shared" si="0"/>
        <v>#REF!</v>
      </c>
      <c r="Z21" s="47" t="e">
        <f t="shared" si="0"/>
        <v>#REF!</v>
      </c>
      <c r="AA21" s="47" t="e">
        <f t="shared" si="0"/>
        <v>#REF!</v>
      </c>
      <c r="AB21" s="47" t="e">
        <f t="shared" si="0"/>
        <v>#REF!</v>
      </c>
      <c r="AC21" s="47" t="e">
        <f t="shared" si="0"/>
        <v>#REF!</v>
      </c>
      <c r="AD21" s="47" t="e">
        <f t="shared" si="0"/>
        <v>#REF!</v>
      </c>
      <c r="AE21" s="47" t="e">
        <f t="shared" si="0"/>
        <v>#REF!</v>
      </c>
      <c r="AF21" s="47" t="e">
        <f t="shared" si="0"/>
        <v>#REF!</v>
      </c>
      <c r="AG21" s="47" t="e">
        <f t="shared" si="0"/>
        <v>#REF!</v>
      </c>
      <c r="AH21" s="47" t="e">
        <f t="shared" si="0"/>
        <v>#REF!</v>
      </c>
      <c r="AI21" s="47" t="e">
        <f t="shared" si="0"/>
        <v>#REF!</v>
      </c>
      <c r="AJ21" s="47" t="e">
        <f t="shared" si="0"/>
        <v>#REF!</v>
      </c>
      <c r="AK21" s="47" t="e">
        <f t="shared" si="0"/>
        <v>#REF!</v>
      </c>
      <c r="AL21" s="47" t="e">
        <f t="shared" si="0"/>
        <v>#REF!</v>
      </c>
      <c r="AM21" s="47" t="e">
        <f t="shared" si="0"/>
        <v>#REF!</v>
      </c>
      <c r="AN21" s="47" t="e">
        <f t="shared" si="0"/>
        <v>#REF!</v>
      </c>
      <c r="AO21" s="47" t="e">
        <f t="shared" si="0"/>
        <v>#REF!</v>
      </c>
      <c r="AP21" s="47" t="e">
        <f t="shared" si="0"/>
        <v>#REF!</v>
      </c>
      <c r="AQ21" s="47" t="e">
        <f t="shared" si="0"/>
        <v>#REF!</v>
      </c>
      <c r="AR21" s="47" t="e">
        <f t="shared" si="0"/>
        <v>#REF!</v>
      </c>
      <c r="AS21" s="47" t="e">
        <f t="shared" si="0"/>
        <v>#REF!</v>
      </c>
      <c r="AT21" s="47" t="e">
        <f t="shared" si="0"/>
        <v>#REF!</v>
      </c>
      <c r="AU21" s="47" t="e">
        <f t="shared" si="0"/>
        <v>#REF!</v>
      </c>
      <c r="AV21" s="47" t="e">
        <f t="shared" si="0"/>
        <v>#REF!</v>
      </c>
      <c r="AW21" s="47" t="e">
        <f t="shared" si="0"/>
        <v>#REF!</v>
      </c>
      <c r="AX21" s="47" t="e">
        <f t="shared" si="0"/>
        <v>#REF!</v>
      </c>
      <c r="AY21" s="47" t="e">
        <f t="shared" si="0"/>
        <v>#REF!</v>
      </c>
    </row>
    <row r="22" spans="1:51" ht="24.6" customHeight="1" x14ac:dyDescent="0.2">
      <c r="A22" s="37"/>
      <c r="B22" s="47" t="e">
        <f t="shared" si="0"/>
        <v>#REF!</v>
      </c>
      <c r="C22" s="47" t="e">
        <f t="shared" si="0"/>
        <v>#REF!</v>
      </c>
      <c r="D22" s="47" t="e">
        <f t="shared" si="0"/>
        <v>#REF!</v>
      </c>
      <c r="E22" s="47" t="e">
        <f t="shared" si="0"/>
        <v>#REF!</v>
      </c>
      <c r="F22" s="47" t="e">
        <f t="shared" si="0"/>
        <v>#REF!</v>
      </c>
      <c r="G22" s="47" t="e">
        <f t="shared" si="0"/>
        <v>#REF!</v>
      </c>
      <c r="H22" s="47" t="e">
        <f t="shared" si="0"/>
        <v>#REF!</v>
      </c>
      <c r="I22" s="47" t="e">
        <f t="shared" si="0"/>
        <v>#REF!</v>
      </c>
      <c r="J22" s="47" t="e">
        <f t="shared" si="0"/>
        <v>#REF!</v>
      </c>
      <c r="K22" s="47" t="e">
        <f t="shared" si="0"/>
        <v>#REF!</v>
      </c>
      <c r="L22" s="47" t="e">
        <f t="shared" si="0"/>
        <v>#REF!</v>
      </c>
      <c r="M22" s="47" t="e">
        <f t="shared" si="0"/>
        <v>#REF!</v>
      </c>
      <c r="N22" s="47" t="e">
        <f t="shared" si="0"/>
        <v>#REF!</v>
      </c>
      <c r="O22" s="47" t="e">
        <f t="shared" si="0"/>
        <v>#REF!</v>
      </c>
      <c r="P22" s="47" t="e">
        <f t="shared" si="0"/>
        <v>#REF!</v>
      </c>
      <c r="Q22" s="47" t="e">
        <f t="shared" si="0"/>
        <v>#REF!</v>
      </c>
      <c r="R22" s="47" t="e">
        <f t="shared" si="0"/>
        <v>#REF!</v>
      </c>
      <c r="S22" s="47" t="e">
        <f t="shared" si="0"/>
        <v>#REF!</v>
      </c>
      <c r="T22" s="47" t="e">
        <f t="shared" si="0"/>
        <v>#REF!</v>
      </c>
      <c r="U22" s="47" t="e">
        <f t="shared" si="0"/>
        <v>#REF!</v>
      </c>
      <c r="V22" s="47" t="e">
        <f t="shared" si="0"/>
        <v>#REF!</v>
      </c>
      <c r="W22" s="47" t="e">
        <f t="shared" si="0"/>
        <v>#REF!</v>
      </c>
      <c r="X22" s="47" t="e">
        <f t="shared" si="0"/>
        <v>#REF!</v>
      </c>
      <c r="Y22" s="47" t="e">
        <f t="shared" si="0"/>
        <v>#REF!</v>
      </c>
      <c r="Z22" s="47" t="e">
        <f t="shared" si="0"/>
        <v>#REF!</v>
      </c>
      <c r="AA22" s="47" t="e">
        <f t="shared" si="0"/>
        <v>#REF!</v>
      </c>
      <c r="AB22" s="47" t="e">
        <f t="shared" si="0"/>
        <v>#REF!</v>
      </c>
      <c r="AC22" s="47" t="e">
        <f t="shared" si="0"/>
        <v>#REF!</v>
      </c>
      <c r="AD22" s="47" t="e">
        <f t="shared" si="0"/>
        <v>#REF!</v>
      </c>
      <c r="AE22" s="47" t="e">
        <f t="shared" si="0"/>
        <v>#REF!</v>
      </c>
      <c r="AF22" s="47" t="e">
        <f t="shared" si="0"/>
        <v>#REF!</v>
      </c>
      <c r="AG22" s="47" t="e">
        <f t="shared" si="0"/>
        <v>#REF!</v>
      </c>
      <c r="AH22" s="47" t="e">
        <f t="shared" si="0"/>
        <v>#REF!</v>
      </c>
      <c r="AI22" s="47" t="e">
        <f t="shared" si="0"/>
        <v>#REF!</v>
      </c>
      <c r="AJ22" s="47" t="e">
        <f t="shared" si="0"/>
        <v>#REF!</v>
      </c>
      <c r="AK22" s="47" t="e">
        <f t="shared" si="0"/>
        <v>#REF!</v>
      </c>
      <c r="AL22" s="47" t="e">
        <f t="shared" si="0"/>
        <v>#REF!</v>
      </c>
      <c r="AM22" s="47" t="e">
        <f t="shared" si="0"/>
        <v>#REF!</v>
      </c>
      <c r="AN22" s="47" t="e">
        <f t="shared" si="0"/>
        <v>#REF!</v>
      </c>
      <c r="AO22" s="47" t="e">
        <f t="shared" si="0"/>
        <v>#REF!</v>
      </c>
      <c r="AP22" s="47" t="e">
        <f t="shared" si="0"/>
        <v>#REF!</v>
      </c>
      <c r="AQ22" s="47" t="e">
        <f t="shared" si="0"/>
        <v>#REF!</v>
      </c>
      <c r="AR22" s="47" t="e">
        <f t="shared" si="0"/>
        <v>#REF!</v>
      </c>
      <c r="AS22" s="47" t="e">
        <f t="shared" si="0"/>
        <v>#REF!</v>
      </c>
      <c r="AT22" s="47" t="e">
        <f t="shared" si="0"/>
        <v>#REF!</v>
      </c>
      <c r="AU22" s="47" t="e">
        <f t="shared" si="0"/>
        <v>#REF!</v>
      </c>
      <c r="AV22" s="47" t="e">
        <f t="shared" si="0"/>
        <v>#REF!</v>
      </c>
      <c r="AW22" s="47" t="e">
        <f t="shared" si="0"/>
        <v>#REF!</v>
      </c>
      <c r="AX22" s="47" t="e">
        <f t="shared" si="0"/>
        <v>#REF!</v>
      </c>
      <c r="AY22" s="47" t="e">
        <f t="shared" si="0"/>
        <v>#REF!</v>
      </c>
    </row>
    <row r="23" spans="1:51" ht="11.45" customHeight="1" x14ac:dyDescent="0.2">
      <c r="A23" s="11" t="s">
        <v>11</v>
      </c>
    </row>
    <row r="24" spans="1:51" ht="11.45" customHeight="1" x14ac:dyDescent="0.2">
      <c r="A24" s="3">
        <v>1</v>
      </c>
      <c r="B24" s="29" t="e">
        <f>ROUND(B8*0.87,)+25</f>
        <v>#REF!</v>
      </c>
      <c r="C24" s="29" t="e">
        <f t="shared" ref="C24:AY31" si="1">ROUND(C8*0.87,)+25</f>
        <v>#REF!</v>
      </c>
      <c r="D24" s="29" t="e">
        <f t="shared" si="1"/>
        <v>#REF!</v>
      </c>
      <c r="E24" s="29" t="e">
        <f t="shared" si="1"/>
        <v>#REF!</v>
      </c>
      <c r="F24" s="29" t="e">
        <f t="shared" si="1"/>
        <v>#REF!</v>
      </c>
      <c r="G24" s="29" t="e">
        <f t="shared" si="1"/>
        <v>#REF!</v>
      </c>
      <c r="H24" s="29" t="e">
        <f t="shared" si="1"/>
        <v>#REF!</v>
      </c>
      <c r="I24" s="29" t="e">
        <f t="shared" si="1"/>
        <v>#REF!</v>
      </c>
      <c r="J24" s="29" t="e">
        <f t="shared" si="1"/>
        <v>#REF!</v>
      </c>
      <c r="K24" s="29" t="e">
        <f t="shared" si="1"/>
        <v>#REF!</v>
      </c>
      <c r="L24" s="29" t="e">
        <f t="shared" si="1"/>
        <v>#REF!</v>
      </c>
      <c r="M24" s="29" t="e">
        <f t="shared" si="1"/>
        <v>#REF!</v>
      </c>
      <c r="N24" s="29" t="e">
        <f t="shared" si="1"/>
        <v>#REF!</v>
      </c>
      <c r="O24" s="29" t="e">
        <f t="shared" si="1"/>
        <v>#REF!</v>
      </c>
      <c r="P24" s="29" t="e">
        <f t="shared" si="1"/>
        <v>#REF!</v>
      </c>
      <c r="Q24" s="29" t="e">
        <f t="shared" si="1"/>
        <v>#REF!</v>
      </c>
      <c r="R24" s="29" t="e">
        <f t="shared" si="1"/>
        <v>#REF!</v>
      </c>
      <c r="S24" s="29" t="e">
        <f t="shared" si="1"/>
        <v>#REF!</v>
      </c>
      <c r="T24" s="29" t="e">
        <f t="shared" si="1"/>
        <v>#REF!</v>
      </c>
      <c r="U24" s="29" t="e">
        <f t="shared" si="1"/>
        <v>#REF!</v>
      </c>
      <c r="V24" s="29" t="e">
        <f t="shared" si="1"/>
        <v>#REF!</v>
      </c>
      <c r="W24" s="29" t="e">
        <f t="shared" si="1"/>
        <v>#REF!</v>
      </c>
      <c r="X24" s="29" t="e">
        <f t="shared" si="1"/>
        <v>#REF!</v>
      </c>
      <c r="Y24" s="29" t="e">
        <f t="shared" si="1"/>
        <v>#REF!</v>
      </c>
      <c r="Z24" s="29" t="e">
        <f t="shared" si="1"/>
        <v>#REF!</v>
      </c>
      <c r="AA24" s="29" t="e">
        <f t="shared" si="1"/>
        <v>#REF!</v>
      </c>
      <c r="AB24" s="29" t="e">
        <f t="shared" si="1"/>
        <v>#REF!</v>
      </c>
      <c r="AC24" s="29" t="e">
        <f t="shared" si="1"/>
        <v>#REF!</v>
      </c>
      <c r="AD24" s="29" t="e">
        <f t="shared" si="1"/>
        <v>#REF!</v>
      </c>
      <c r="AE24" s="29" t="e">
        <f t="shared" si="1"/>
        <v>#REF!</v>
      </c>
      <c r="AF24" s="29" t="e">
        <f t="shared" si="1"/>
        <v>#REF!</v>
      </c>
      <c r="AG24" s="29" t="e">
        <f t="shared" si="1"/>
        <v>#REF!</v>
      </c>
      <c r="AH24" s="29" t="e">
        <f t="shared" si="1"/>
        <v>#REF!</v>
      </c>
      <c r="AI24" s="29" t="e">
        <f t="shared" si="1"/>
        <v>#REF!</v>
      </c>
      <c r="AJ24" s="29" t="e">
        <f t="shared" si="1"/>
        <v>#REF!</v>
      </c>
      <c r="AK24" s="29" t="e">
        <f t="shared" si="1"/>
        <v>#REF!</v>
      </c>
      <c r="AL24" s="29" t="e">
        <f t="shared" si="1"/>
        <v>#REF!</v>
      </c>
      <c r="AM24" s="29" t="e">
        <f t="shared" si="1"/>
        <v>#REF!</v>
      </c>
      <c r="AN24" s="29" t="e">
        <f t="shared" si="1"/>
        <v>#REF!</v>
      </c>
      <c r="AO24" s="29" t="e">
        <f t="shared" si="1"/>
        <v>#REF!</v>
      </c>
      <c r="AP24" s="29" t="e">
        <f t="shared" si="1"/>
        <v>#REF!</v>
      </c>
      <c r="AQ24" s="29" t="e">
        <f t="shared" si="1"/>
        <v>#REF!</v>
      </c>
      <c r="AR24" s="29" t="e">
        <f t="shared" si="1"/>
        <v>#REF!</v>
      </c>
      <c r="AS24" s="29" t="e">
        <f t="shared" si="1"/>
        <v>#REF!</v>
      </c>
      <c r="AT24" s="29" t="e">
        <f t="shared" si="1"/>
        <v>#REF!</v>
      </c>
      <c r="AU24" s="29" t="e">
        <f t="shared" si="1"/>
        <v>#REF!</v>
      </c>
      <c r="AV24" s="29" t="e">
        <f t="shared" si="1"/>
        <v>#REF!</v>
      </c>
      <c r="AW24" s="29" t="e">
        <f t="shared" si="1"/>
        <v>#REF!</v>
      </c>
      <c r="AX24" s="29" t="e">
        <f t="shared" si="1"/>
        <v>#REF!</v>
      </c>
      <c r="AY24" s="29" t="e">
        <f t="shared" si="1"/>
        <v>#REF!</v>
      </c>
    </row>
    <row r="25" spans="1:51" ht="11.45" customHeight="1" x14ac:dyDescent="0.2">
      <c r="A25" s="3">
        <v>2</v>
      </c>
      <c r="B25" s="29" t="e">
        <f t="shared" ref="B25:Q34" si="2">ROUND(B9*0.87,)+25</f>
        <v>#REF!</v>
      </c>
      <c r="C25" s="29" t="e">
        <f t="shared" si="2"/>
        <v>#REF!</v>
      </c>
      <c r="D25" s="29" t="e">
        <f t="shared" si="2"/>
        <v>#REF!</v>
      </c>
      <c r="E25" s="29" t="e">
        <f t="shared" si="2"/>
        <v>#REF!</v>
      </c>
      <c r="F25" s="29" t="e">
        <f t="shared" si="2"/>
        <v>#REF!</v>
      </c>
      <c r="G25" s="29" t="e">
        <f t="shared" si="2"/>
        <v>#REF!</v>
      </c>
      <c r="H25" s="29" t="e">
        <f t="shared" si="2"/>
        <v>#REF!</v>
      </c>
      <c r="I25" s="29" t="e">
        <f t="shared" si="2"/>
        <v>#REF!</v>
      </c>
      <c r="J25" s="29" t="e">
        <f t="shared" si="2"/>
        <v>#REF!</v>
      </c>
      <c r="K25" s="29" t="e">
        <f t="shared" si="2"/>
        <v>#REF!</v>
      </c>
      <c r="L25" s="29" t="e">
        <f t="shared" si="2"/>
        <v>#REF!</v>
      </c>
      <c r="M25" s="29" t="e">
        <f t="shared" si="2"/>
        <v>#REF!</v>
      </c>
      <c r="N25" s="29" t="e">
        <f t="shared" si="2"/>
        <v>#REF!</v>
      </c>
      <c r="O25" s="29" t="e">
        <f t="shared" si="2"/>
        <v>#REF!</v>
      </c>
      <c r="P25" s="29" t="e">
        <f t="shared" si="2"/>
        <v>#REF!</v>
      </c>
      <c r="Q25" s="29" t="e">
        <f t="shared" si="2"/>
        <v>#REF!</v>
      </c>
      <c r="R25" s="29" t="e">
        <f t="shared" si="1"/>
        <v>#REF!</v>
      </c>
      <c r="S25" s="29" t="e">
        <f t="shared" si="1"/>
        <v>#REF!</v>
      </c>
      <c r="T25" s="29" t="e">
        <f t="shared" si="1"/>
        <v>#REF!</v>
      </c>
      <c r="U25" s="29" t="e">
        <f t="shared" si="1"/>
        <v>#REF!</v>
      </c>
      <c r="V25" s="29" t="e">
        <f t="shared" si="1"/>
        <v>#REF!</v>
      </c>
      <c r="W25" s="29" t="e">
        <f t="shared" si="1"/>
        <v>#REF!</v>
      </c>
      <c r="X25" s="29" t="e">
        <f t="shared" si="1"/>
        <v>#REF!</v>
      </c>
      <c r="Y25" s="29" t="e">
        <f t="shared" si="1"/>
        <v>#REF!</v>
      </c>
      <c r="Z25" s="29" t="e">
        <f t="shared" si="1"/>
        <v>#REF!</v>
      </c>
      <c r="AA25" s="29" t="e">
        <f t="shared" si="1"/>
        <v>#REF!</v>
      </c>
      <c r="AB25" s="29" t="e">
        <f t="shared" si="1"/>
        <v>#REF!</v>
      </c>
      <c r="AC25" s="29" t="e">
        <f t="shared" si="1"/>
        <v>#REF!</v>
      </c>
      <c r="AD25" s="29" t="e">
        <f t="shared" si="1"/>
        <v>#REF!</v>
      </c>
      <c r="AE25" s="29" t="e">
        <f t="shared" si="1"/>
        <v>#REF!</v>
      </c>
      <c r="AF25" s="29" t="e">
        <f t="shared" si="1"/>
        <v>#REF!</v>
      </c>
      <c r="AG25" s="29" t="e">
        <f t="shared" si="1"/>
        <v>#REF!</v>
      </c>
      <c r="AH25" s="29" t="e">
        <f t="shared" si="1"/>
        <v>#REF!</v>
      </c>
      <c r="AI25" s="29" t="e">
        <f t="shared" si="1"/>
        <v>#REF!</v>
      </c>
      <c r="AJ25" s="29" t="e">
        <f t="shared" si="1"/>
        <v>#REF!</v>
      </c>
      <c r="AK25" s="29" t="e">
        <f t="shared" si="1"/>
        <v>#REF!</v>
      </c>
      <c r="AL25" s="29" t="e">
        <f t="shared" si="1"/>
        <v>#REF!</v>
      </c>
      <c r="AM25" s="29" t="e">
        <f t="shared" si="1"/>
        <v>#REF!</v>
      </c>
      <c r="AN25" s="29" t="e">
        <f t="shared" si="1"/>
        <v>#REF!</v>
      </c>
      <c r="AO25" s="29" t="e">
        <f t="shared" si="1"/>
        <v>#REF!</v>
      </c>
      <c r="AP25" s="29" t="e">
        <f t="shared" si="1"/>
        <v>#REF!</v>
      </c>
      <c r="AQ25" s="29" t="e">
        <f t="shared" si="1"/>
        <v>#REF!</v>
      </c>
      <c r="AR25" s="29" t="e">
        <f t="shared" si="1"/>
        <v>#REF!</v>
      </c>
      <c r="AS25" s="29" t="e">
        <f t="shared" si="1"/>
        <v>#REF!</v>
      </c>
      <c r="AT25" s="29" t="e">
        <f t="shared" si="1"/>
        <v>#REF!</v>
      </c>
      <c r="AU25" s="29" t="e">
        <f t="shared" si="1"/>
        <v>#REF!</v>
      </c>
      <c r="AV25" s="29" t="e">
        <f t="shared" si="1"/>
        <v>#REF!</v>
      </c>
      <c r="AW25" s="29" t="e">
        <f t="shared" si="1"/>
        <v>#REF!</v>
      </c>
      <c r="AX25" s="29" t="e">
        <f t="shared" si="1"/>
        <v>#REF!</v>
      </c>
      <c r="AY25" s="29" t="e">
        <f t="shared" si="1"/>
        <v>#REF!</v>
      </c>
    </row>
    <row r="26" spans="1:51"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row>
    <row r="27" spans="1:51" ht="11.45" customHeight="1" x14ac:dyDescent="0.2">
      <c r="A27" s="3">
        <v>1</v>
      </c>
      <c r="B27" s="29" t="e">
        <f t="shared" si="2"/>
        <v>#REF!</v>
      </c>
      <c r="C27" s="29" t="e">
        <f t="shared" si="1"/>
        <v>#REF!</v>
      </c>
      <c r="D27" s="29" t="e">
        <f t="shared" si="1"/>
        <v>#REF!</v>
      </c>
      <c r="E27" s="29" t="e">
        <f t="shared" si="1"/>
        <v>#REF!</v>
      </c>
      <c r="F27" s="29" t="e">
        <f t="shared" si="1"/>
        <v>#REF!</v>
      </c>
      <c r="G27" s="29" t="e">
        <f t="shared" si="1"/>
        <v>#REF!</v>
      </c>
      <c r="H27" s="29" t="e">
        <f t="shared" si="1"/>
        <v>#REF!</v>
      </c>
      <c r="I27" s="29" t="e">
        <f t="shared" si="1"/>
        <v>#REF!</v>
      </c>
      <c r="J27" s="29" t="e">
        <f t="shared" si="1"/>
        <v>#REF!</v>
      </c>
      <c r="K27" s="29" t="e">
        <f t="shared" si="1"/>
        <v>#REF!</v>
      </c>
      <c r="L27" s="29" t="e">
        <f t="shared" si="1"/>
        <v>#REF!</v>
      </c>
      <c r="M27" s="29" t="e">
        <f t="shared" si="1"/>
        <v>#REF!</v>
      </c>
      <c r="N27" s="29" t="e">
        <f t="shared" si="1"/>
        <v>#REF!</v>
      </c>
      <c r="O27" s="29" t="e">
        <f t="shared" si="1"/>
        <v>#REF!</v>
      </c>
      <c r="P27" s="29" t="e">
        <f t="shared" si="1"/>
        <v>#REF!</v>
      </c>
      <c r="Q27" s="29" t="e">
        <f t="shared" si="1"/>
        <v>#REF!</v>
      </c>
      <c r="R27" s="29" t="e">
        <f t="shared" si="1"/>
        <v>#REF!</v>
      </c>
      <c r="S27" s="29" t="e">
        <f t="shared" si="1"/>
        <v>#REF!</v>
      </c>
      <c r="T27" s="29" t="e">
        <f t="shared" si="1"/>
        <v>#REF!</v>
      </c>
      <c r="U27" s="29" t="e">
        <f t="shared" si="1"/>
        <v>#REF!</v>
      </c>
      <c r="V27" s="29" t="e">
        <f t="shared" si="1"/>
        <v>#REF!</v>
      </c>
      <c r="W27" s="29" t="e">
        <f t="shared" si="1"/>
        <v>#REF!</v>
      </c>
      <c r="X27" s="29" t="e">
        <f t="shared" si="1"/>
        <v>#REF!</v>
      </c>
      <c r="Y27" s="29" t="e">
        <f t="shared" si="1"/>
        <v>#REF!</v>
      </c>
      <c r="Z27" s="29" t="e">
        <f t="shared" si="1"/>
        <v>#REF!</v>
      </c>
      <c r="AA27" s="29" t="e">
        <f t="shared" si="1"/>
        <v>#REF!</v>
      </c>
      <c r="AB27" s="29" t="e">
        <f t="shared" si="1"/>
        <v>#REF!</v>
      </c>
      <c r="AC27" s="29" t="e">
        <f t="shared" si="1"/>
        <v>#REF!</v>
      </c>
      <c r="AD27" s="29" t="e">
        <f t="shared" si="1"/>
        <v>#REF!</v>
      </c>
      <c r="AE27" s="29" t="e">
        <f t="shared" si="1"/>
        <v>#REF!</v>
      </c>
      <c r="AF27" s="29" t="e">
        <f t="shared" si="1"/>
        <v>#REF!</v>
      </c>
      <c r="AG27" s="29" t="e">
        <f t="shared" si="1"/>
        <v>#REF!</v>
      </c>
      <c r="AH27" s="29" t="e">
        <f t="shared" si="1"/>
        <v>#REF!</v>
      </c>
      <c r="AI27" s="29" t="e">
        <f t="shared" si="1"/>
        <v>#REF!</v>
      </c>
      <c r="AJ27" s="29" t="e">
        <f t="shared" si="1"/>
        <v>#REF!</v>
      </c>
      <c r="AK27" s="29" t="e">
        <f t="shared" si="1"/>
        <v>#REF!</v>
      </c>
      <c r="AL27" s="29" t="e">
        <f t="shared" si="1"/>
        <v>#REF!</v>
      </c>
      <c r="AM27" s="29" t="e">
        <f t="shared" si="1"/>
        <v>#REF!</v>
      </c>
      <c r="AN27" s="29" t="e">
        <f t="shared" si="1"/>
        <v>#REF!</v>
      </c>
      <c r="AO27" s="29" t="e">
        <f t="shared" si="1"/>
        <v>#REF!</v>
      </c>
      <c r="AP27" s="29" t="e">
        <f t="shared" si="1"/>
        <v>#REF!</v>
      </c>
      <c r="AQ27" s="29" t="e">
        <f t="shared" si="1"/>
        <v>#REF!</v>
      </c>
      <c r="AR27" s="29" t="e">
        <f t="shared" si="1"/>
        <v>#REF!</v>
      </c>
      <c r="AS27" s="29" t="e">
        <f t="shared" si="1"/>
        <v>#REF!</v>
      </c>
      <c r="AT27" s="29" t="e">
        <f t="shared" si="1"/>
        <v>#REF!</v>
      </c>
      <c r="AU27" s="29" t="e">
        <f t="shared" si="1"/>
        <v>#REF!</v>
      </c>
      <c r="AV27" s="29" t="e">
        <f t="shared" si="1"/>
        <v>#REF!</v>
      </c>
      <c r="AW27" s="29" t="e">
        <f t="shared" si="1"/>
        <v>#REF!</v>
      </c>
      <c r="AX27" s="29" t="e">
        <f t="shared" si="1"/>
        <v>#REF!</v>
      </c>
      <c r="AY27" s="29" t="e">
        <f t="shared" si="1"/>
        <v>#REF!</v>
      </c>
    </row>
    <row r="28" spans="1:51" ht="11.45" customHeight="1" x14ac:dyDescent="0.2">
      <c r="A28" s="3">
        <v>2</v>
      </c>
      <c r="B28" s="29" t="e">
        <f t="shared" si="2"/>
        <v>#REF!</v>
      </c>
      <c r="C28" s="29" t="e">
        <f t="shared" si="1"/>
        <v>#REF!</v>
      </c>
      <c r="D28" s="29" t="e">
        <f t="shared" si="1"/>
        <v>#REF!</v>
      </c>
      <c r="E28" s="29" t="e">
        <f t="shared" si="1"/>
        <v>#REF!</v>
      </c>
      <c r="F28" s="29" t="e">
        <f t="shared" si="1"/>
        <v>#REF!</v>
      </c>
      <c r="G28" s="29" t="e">
        <f t="shared" si="1"/>
        <v>#REF!</v>
      </c>
      <c r="H28" s="29" t="e">
        <f t="shared" si="1"/>
        <v>#REF!</v>
      </c>
      <c r="I28" s="29" t="e">
        <f t="shared" si="1"/>
        <v>#REF!</v>
      </c>
      <c r="J28" s="29" t="e">
        <f t="shared" si="1"/>
        <v>#REF!</v>
      </c>
      <c r="K28" s="29" t="e">
        <f t="shared" si="1"/>
        <v>#REF!</v>
      </c>
      <c r="L28" s="29" t="e">
        <f t="shared" si="1"/>
        <v>#REF!</v>
      </c>
      <c r="M28" s="29" t="e">
        <f t="shared" si="1"/>
        <v>#REF!</v>
      </c>
      <c r="N28" s="29" t="e">
        <f t="shared" si="1"/>
        <v>#REF!</v>
      </c>
      <c r="O28" s="29" t="e">
        <f t="shared" si="1"/>
        <v>#REF!</v>
      </c>
      <c r="P28" s="29" t="e">
        <f t="shared" si="1"/>
        <v>#REF!</v>
      </c>
      <c r="Q28" s="29" t="e">
        <f t="shared" si="1"/>
        <v>#REF!</v>
      </c>
      <c r="R28" s="29" t="e">
        <f t="shared" si="1"/>
        <v>#REF!</v>
      </c>
      <c r="S28" s="29" t="e">
        <f t="shared" si="1"/>
        <v>#REF!</v>
      </c>
      <c r="T28" s="29" t="e">
        <f t="shared" si="1"/>
        <v>#REF!</v>
      </c>
      <c r="U28" s="29" t="e">
        <f t="shared" si="1"/>
        <v>#REF!</v>
      </c>
      <c r="V28" s="29" t="e">
        <f t="shared" si="1"/>
        <v>#REF!</v>
      </c>
      <c r="W28" s="29" t="e">
        <f t="shared" si="1"/>
        <v>#REF!</v>
      </c>
      <c r="X28" s="29" t="e">
        <f t="shared" si="1"/>
        <v>#REF!</v>
      </c>
      <c r="Y28" s="29" t="e">
        <f t="shared" si="1"/>
        <v>#REF!</v>
      </c>
      <c r="Z28" s="29" t="e">
        <f t="shared" si="1"/>
        <v>#REF!</v>
      </c>
      <c r="AA28" s="29" t="e">
        <f t="shared" si="1"/>
        <v>#REF!</v>
      </c>
      <c r="AB28" s="29" t="e">
        <f t="shared" si="1"/>
        <v>#REF!</v>
      </c>
      <c r="AC28" s="29" t="e">
        <f t="shared" si="1"/>
        <v>#REF!</v>
      </c>
      <c r="AD28" s="29" t="e">
        <f t="shared" si="1"/>
        <v>#REF!</v>
      </c>
      <c r="AE28" s="29" t="e">
        <f t="shared" si="1"/>
        <v>#REF!</v>
      </c>
      <c r="AF28" s="29" t="e">
        <f t="shared" si="1"/>
        <v>#REF!</v>
      </c>
      <c r="AG28" s="29" t="e">
        <f t="shared" si="1"/>
        <v>#REF!</v>
      </c>
      <c r="AH28" s="29" t="e">
        <f t="shared" si="1"/>
        <v>#REF!</v>
      </c>
      <c r="AI28" s="29" t="e">
        <f t="shared" si="1"/>
        <v>#REF!</v>
      </c>
      <c r="AJ28" s="29" t="e">
        <f t="shared" si="1"/>
        <v>#REF!</v>
      </c>
      <c r="AK28" s="29" t="e">
        <f t="shared" si="1"/>
        <v>#REF!</v>
      </c>
      <c r="AL28" s="29" t="e">
        <f t="shared" si="1"/>
        <v>#REF!</v>
      </c>
      <c r="AM28" s="29" t="e">
        <f t="shared" si="1"/>
        <v>#REF!</v>
      </c>
      <c r="AN28" s="29" t="e">
        <f t="shared" si="1"/>
        <v>#REF!</v>
      </c>
      <c r="AO28" s="29" t="e">
        <f t="shared" si="1"/>
        <v>#REF!</v>
      </c>
      <c r="AP28" s="29" t="e">
        <f t="shared" si="1"/>
        <v>#REF!</v>
      </c>
      <c r="AQ28" s="29" t="e">
        <f t="shared" si="1"/>
        <v>#REF!</v>
      </c>
      <c r="AR28" s="29" t="e">
        <f t="shared" si="1"/>
        <v>#REF!</v>
      </c>
      <c r="AS28" s="29" t="e">
        <f t="shared" si="1"/>
        <v>#REF!</v>
      </c>
      <c r="AT28" s="29" t="e">
        <f t="shared" si="1"/>
        <v>#REF!</v>
      </c>
      <c r="AU28" s="29" t="e">
        <f t="shared" si="1"/>
        <v>#REF!</v>
      </c>
      <c r="AV28" s="29" t="e">
        <f t="shared" si="1"/>
        <v>#REF!</v>
      </c>
      <c r="AW28" s="29" t="e">
        <f t="shared" si="1"/>
        <v>#REF!</v>
      </c>
      <c r="AX28" s="29" t="e">
        <f t="shared" si="1"/>
        <v>#REF!</v>
      </c>
      <c r="AY28" s="29" t="e">
        <f t="shared" si="1"/>
        <v>#REF!</v>
      </c>
    </row>
    <row r="29" spans="1:51"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row>
    <row r="30" spans="1:51" ht="11.45" customHeight="1" x14ac:dyDescent="0.2">
      <c r="A30" s="3">
        <v>1</v>
      </c>
      <c r="B30" s="29" t="e">
        <f t="shared" si="2"/>
        <v>#REF!</v>
      </c>
      <c r="C30" s="29" t="e">
        <f t="shared" si="1"/>
        <v>#REF!</v>
      </c>
      <c r="D30" s="29" t="e">
        <f t="shared" si="1"/>
        <v>#REF!</v>
      </c>
      <c r="E30" s="29" t="e">
        <f t="shared" si="1"/>
        <v>#REF!</v>
      </c>
      <c r="F30" s="29" t="e">
        <f t="shared" si="1"/>
        <v>#REF!</v>
      </c>
      <c r="G30" s="29" t="e">
        <f t="shared" si="1"/>
        <v>#REF!</v>
      </c>
      <c r="H30" s="29" t="e">
        <f t="shared" si="1"/>
        <v>#REF!</v>
      </c>
      <c r="I30" s="29" t="e">
        <f t="shared" si="1"/>
        <v>#REF!</v>
      </c>
      <c r="J30" s="29" t="e">
        <f t="shared" si="1"/>
        <v>#REF!</v>
      </c>
      <c r="K30" s="29" t="e">
        <f t="shared" si="1"/>
        <v>#REF!</v>
      </c>
      <c r="L30" s="29" t="e">
        <f t="shared" si="1"/>
        <v>#REF!</v>
      </c>
      <c r="M30" s="29" t="e">
        <f t="shared" si="1"/>
        <v>#REF!</v>
      </c>
      <c r="N30" s="29" t="e">
        <f t="shared" si="1"/>
        <v>#REF!</v>
      </c>
      <c r="O30" s="29" t="e">
        <f t="shared" si="1"/>
        <v>#REF!</v>
      </c>
      <c r="P30" s="29" t="e">
        <f t="shared" si="1"/>
        <v>#REF!</v>
      </c>
      <c r="Q30" s="29" t="e">
        <f t="shared" si="1"/>
        <v>#REF!</v>
      </c>
      <c r="R30" s="29" t="e">
        <f t="shared" si="1"/>
        <v>#REF!</v>
      </c>
      <c r="S30" s="29" t="e">
        <f t="shared" si="1"/>
        <v>#REF!</v>
      </c>
      <c r="T30" s="29" t="e">
        <f t="shared" si="1"/>
        <v>#REF!</v>
      </c>
      <c r="U30" s="29" t="e">
        <f t="shared" si="1"/>
        <v>#REF!</v>
      </c>
      <c r="V30" s="29" t="e">
        <f t="shared" si="1"/>
        <v>#REF!</v>
      </c>
      <c r="W30" s="29" t="e">
        <f t="shared" si="1"/>
        <v>#REF!</v>
      </c>
      <c r="X30" s="29" t="e">
        <f t="shared" si="1"/>
        <v>#REF!</v>
      </c>
      <c r="Y30" s="29" t="e">
        <f t="shared" si="1"/>
        <v>#REF!</v>
      </c>
      <c r="Z30" s="29" t="e">
        <f t="shared" si="1"/>
        <v>#REF!</v>
      </c>
      <c r="AA30" s="29" t="e">
        <f t="shared" si="1"/>
        <v>#REF!</v>
      </c>
      <c r="AB30" s="29" t="e">
        <f t="shared" si="1"/>
        <v>#REF!</v>
      </c>
      <c r="AC30" s="29" t="e">
        <f t="shared" si="1"/>
        <v>#REF!</v>
      </c>
      <c r="AD30" s="29" t="e">
        <f t="shared" si="1"/>
        <v>#REF!</v>
      </c>
      <c r="AE30" s="29" t="e">
        <f t="shared" si="1"/>
        <v>#REF!</v>
      </c>
      <c r="AF30" s="29" t="e">
        <f t="shared" si="1"/>
        <v>#REF!</v>
      </c>
      <c r="AG30" s="29" t="e">
        <f t="shared" si="1"/>
        <v>#REF!</v>
      </c>
      <c r="AH30" s="29" t="e">
        <f t="shared" si="1"/>
        <v>#REF!</v>
      </c>
      <c r="AI30" s="29" t="e">
        <f t="shared" si="1"/>
        <v>#REF!</v>
      </c>
      <c r="AJ30" s="29" t="e">
        <f t="shared" si="1"/>
        <v>#REF!</v>
      </c>
      <c r="AK30" s="29" t="e">
        <f t="shared" si="1"/>
        <v>#REF!</v>
      </c>
      <c r="AL30" s="29" t="e">
        <f t="shared" si="1"/>
        <v>#REF!</v>
      </c>
      <c r="AM30" s="29" t="e">
        <f t="shared" si="1"/>
        <v>#REF!</v>
      </c>
      <c r="AN30" s="29" t="e">
        <f t="shared" si="1"/>
        <v>#REF!</v>
      </c>
      <c r="AO30" s="29" t="e">
        <f t="shared" si="1"/>
        <v>#REF!</v>
      </c>
      <c r="AP30" s="29" t="e">
        <f t="shared" si="1"/>
        <v>#REF!</v>
      </c>
      <c r="AQ30" s="29" t="e">
        <f t="shared" si="1"/>
        <v>#REF!</v>
      </c>
      <c r="AR30" s="29" t="e">
        <f t="shared" si="1"/>
        <v>#REF!</v>
      </c>
      <c r="AS30" s="29" t="e">
        <f t="shared" si="1"/>
        <v>#REF!</v>
      </c>
      <c r="AT30" s="29" t="e">
        <f t="shared" si="1"/>
        <v>#REF!</v>
      </c>
      <c r="AU30" s="29" t="e">
        <f t="shared" si="1"/>
        <v>#REF!</v>
      </c>
      <c r="AV30" s="29" t="e">
        <f t="shared" si="1"/>
        <v>#REF!</v>
      </c>
      <c r="AW30" s="29" t="e">
        <f t="shared" si="1"/>
        <v>#REF!</v>
      </c>
      <c r="AX30" s="29" t="e">
        <f t="shared" si="1"/>
        <v>#REF!</v>
      </c>
      <c r="AY30" s="29" t="e">
        <f t="shared" si="1"/>
        <v>#REF!</v>
      </c>
    </row>
    <row r="31" spans="1:51" ht="11.45" customHeight="1" x14ac:dyDescent="0.2">
      <c r="A31" s="3">
        <v>2</v>
      </c>
      <c r="B31" s="29" t="e">
        <f t="shared" si="2"/>
        <v>#REF!</v>
      </c>
      <c r="C31" s="29" t="e">
        <f t="shared" si="1"/>
        <v>#REF!</v>
      </c>
      <c r="D31" s="29" t="e">
        <f t="shared" si="1"/>
        <v>#REF!</v>
      </c>
      <c r="E31" s="29" t="e">
        <f t="shared" si="1"/>
        <v>#REF!</v>
      </c>
      <c r="F31" s="29" t="e">
        <f t="shared" si="1"/>
        <v>#REF!</v>
      </c>
      <c r="G31" s="29" t="e">
        <f t="shared" si="1"/>
        <v>#REF!</v>
      </c>
      <c r="H31" s="29" t="e">
        <f t="shared" si="1"/>
        <v>#REF!</v>
      </c>
      <c r="I31" s="29" t="e">
        <f t="shared" si="1"/>
        <v>#REF!</v>
      </c>
      <c r="J31" s="29" t="e">
        <f t="shared" si="1"/>
        <v>#REF!</v>
      </c>
      <c r="K31" s="29" t="e">
        <f t="shared" si="1"/>
        <v>#REF!</v>
      </c>
      <c r="L31" s="29" t="e">
        <f t="shared" si="1"/>
        <v>#REF!</v>
      </c>
      <c r="M31" s="29" t="e">
        <f t="shared" si="1"/>
        <v>#REF!</v>
      </c>
      <c r="N31" s="29" t="e">
        <f t="shared" si="1"/>
        <v>#REF!</v>
      </c>
      <c r="O31" s="29" t="e">
        <f t="shared" si="1"/>
        <v>#REF!</v>
      </c>
      <c r="P31" s="29" t="e">
        <f t="shared" si="1"/>
        <v>#REF!</v>
      </c>
      <c r="Q31" s="29" t="e">
        <f t="shared" si="1"/>
        <v>#REF!</v>
      </c>
      <c r="R31" s="29" t="e">
        <f t="shared" si="1"/>
        <v>#REF!</v>
      </c>
      <c r="S31" s="29" t="e">
        <f t="shared" si="1"/>
        <v>#REF!</v>
      </c>
      <c r="T31" s="29" t="e">
        <f t="shared" si="1"/>
        <v>#REF!</v>
      </c>
      <c r="U31" s="29" t="e">
        <f t="shared" si="1"/>
        <v>#REF!</v>
      </c>
      <c r="V31" s="29" t="e">
        <f t="shared" si="1"/>
        <v>#REF!</v>
      </c>
      <c r="W31" s="29" t="e">
        <f t="shared" si="1"/>
        <v>#REF!</v>
      </c>
      <c r="X31" s="29" t="e">
        <f t="shared" si="1"/>
        <v>#REF!</v>
      </c>
      <c r="Y31" s="29" t="e">
        <f t="shared" si="1"/>
        <v>#REF!</v>
      </c>
      <c r="Z31" s="29" t="e">
        <f t="shared" si="1"/>
        <v>#REF!</v>
      </c>
      <c r="AA31" s="29" t="e">
        <f t="shared" si="1"/>
        <v>#REF!</v>
      </c>
      <c r="AB31" s="29" t="e">
        <f t="shared" ref="C31:AY34" si="3">ROUND(AB15*0.87,)+25</f>
        <v>#REF!</v>
      </c>
      <c r="AC31" s="29" t="e">
        <f t="shared" si="3"/>
        <v>#REF!</v>
      </c>
      <c r="AD31" s="29" t="e">
        <f t="shared" si="3"/>
        <v>#REF!</v>
      </c>
      <c r="AE31" s="29" t="e">
        <f t="shared" si="3"/>
        <v>#REF!</v>
      </c>
      <c r="AF31" s="29" t="e">
        <f t="shared" si="3"/>
        <v>#REF!</v>
      </c>
      <c r="AG31" s="29" t="e">
        <f t="shared" si="3"/>
        <v>#REF!</v>
      </c>
      <c r="AH31" s="29" t="e">
        <f t="shared" si="3"/>
        <v>#REF!</v>
      </c>
      <c r="AI31" s="29" t="e">
        <f t="shared" si="3"/>
        <v>#REF!</v>
      </c>
      <c r="AJ31" s="29" t="e">
        <f t="shared" si="3"/>
        <v>#REF!</v>
      </c>
      <c r="AK31" s="29" t="e">
        <f t="shared" si="3"/>
        <v>#REF!</v>
      </c>
      <c r="AL31" s="29" t="e">
        <f t="shared" si="3"/>
        <v>#REF!</v>
      </c>
      <c r="AM31" s="29" t="e">
        <f t="shared" si="3"/>
        <v>#REF!</v>
      </c>
      <c r="AN31" s="29" t="e">
        <f t="shared" si="3"/>
        <v>#REF!</v>
      </c>
      <c r="AO31" s="29" t="e">
        <f t="shared" si="3"/>
        <v>#REF!</v>
      </c>
      <c r="AP31" s="29" t="e">
        <f t="shared" si="3"/>
        <v>#REF!</v>
      </c>
      <c r="AQ31" s="29" t="e">
        <f t="shared" si="3"/>
        <v>#REF!</v>
      </c>
      <c r="AR31" s="29" t="e">
        <f t="shared" si="3"/>
        <v>#REF!</v>
      </c>
      <c r="AS31" s="29" t="e">
        <f t="shared" si="3"/>
        <v>#REF!</v>
      </c>
      <c r="AT31" s="29" t="e">
        <f t="shared" si="3"/>
        <v>#REF!</v>
      </c>
      <c r="AU31" s="29" t="e">
        <f t="shared" si="3"/>
        <v>#REF!</v>
      </c>
      <c r="AV31" s="29" t="e">
        <f t="shared" si="3"/>
        <v>#REF!</v>
      </c>
      <c r="AW31" s="29" t="e">
        <f t="shared" si="3"/>
        <v>#REF!</v>
      </c>
      <c r="AX31" s="29" t="e">
        <f t="shared" si="3"/>
        <v>#REF!</v>
      </c>
      <c r="AY31" s="29" t="e">
        <f t="shared" si="3"/>
        <v>#REF!</v>
      </c>
    </row>
    <row r="32" spans="1:51"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row>
    <row r="33" spans="1:51" ht="11.45" customHeight="1" x14ac:dyDescent="0.2">
      <c r="A33" s="3">
        <v>1</v>
      </c>
      <c r="B33" s="29" t="e">
        <f t="shared" si="2"/>
        <v>#REF!</v>
      </c>
      <c r="C33" s="29" t="e">
        <f t="shared" si="3"/>
        <v>#REF!</v>
      </c>
      <c r="D33" s="29" t="e">
        <f t="shared" si="3"/>
        <v>#REF!</v>
      </c>
      <c r="E33" s="29" t="e">
        <f t="shared" si="3"/>
        <v>#REF!</v>
      </c>
      <c r="F33" s="29" t="e">
        <f t="shared" si="3"/>
        <v>#REF!</v>
      </c>
      <c r="G33" s="29" t="e">
        <f t="shared" si="3"/>
        <v>#REF!</v>
      </c>
      <c r="H33" s="29" t="e">
        <f t="shared" si="3"/>
        <v>#REF!</v>
      </c>
      <c r="I33" s="29" t="e">
        <f t="shared" si="3"/>
        <v>#REF!</v>
      </c>
      <c r="J33" s="29" t="e">
        <f t="shared" si="3"/>
        <v>#REF!</v>
      </c>
      <c r="K33" s="29" t="e">
        <f t="shared" si="3"/>
        <v>#REF!</v>
      </c>
      <c r="L33" s="29" t="e">
        <f t="shared" si="3"/>
        <v>#REF!</v>
      </c>
      <c r="M33" s="29" t="e">
        <f t="shared" si="3"/>
        <v>#REF!</v>
      </c>
      <c r="N33" s="29" t="e">
        <f t="shared" si="3"/>
        <v>#REF!</v>
      </c>
      <c r="O33" s="29" t="e">
        <f t="shared" si="3"/>
        <v>#REF!</v>
      </c>
      <c r="P33" s="29" t="e">
        <f t="shared" si="3"/>
        <v>#REF!</v>
      </c>
      <c r="Q33" s="29" t="e">
        <f t="shared" si="3"/>
        <v>#REF!</v>
      </c>
      <c r="R33" s="29" t="e">
        <f t="shared" si="3"/>
        <v>#REF!</v>
      </c>
      <c r="S33" s="29" t="e">
        <f t="shared" si="3"/>
        <v>#REF!</v>
      </c>
      <c r="T33" s="29" t="e">
        <f t="shared" si="3"/>
        <v>#REF!</v>
      </c>
      <c r="U33" s="29" t="e">
        <f t="shared" si="3"/>
        <v>#REF!</v>
      </c>
      <c r="V33" s="29" t="e">
        <f t="shared" si="3"/>
        <v>#REF!</v>
      </c>
      <c r="W33" s="29" t="e">
        <f t="shared" si="3"/>
        <v>#REF!</v>
      </c>
      <c r="X33" s="29" t="e">
        <f t="shared" si="3"/>
        <v>#REF!</v>
      </c>
      <c r="Y33" s="29" t="e">
        <f t="shared" si="3"/>
        <v>#REF!</v>
      </c>
      <c r="Z33" s="29" t="e">
        <f t="shared" si="3"/>
        <v>#REF!</v>
      </c>
      <c r="AA33" s="29" t="e">
        <f t="shared" si="3"/>
        <v>#REF!</v>
      </c>
      <c r="AB33" s="29" t="e">
        <f t="shared" si="3"/>
        <v>#REF!</v>
      </c>
      <c r="AC33" s="29" t="e">
        <f t="shared" si="3"/>
        <v>#REF!</v>
      </c>
      <c r="AD33" s="29" t="e">
        <f t="shared" si="3"/>
        <v>#REF!</v>
      </c>
      <c r="AE33" s="29" t="e">
        <f t="shared" si="3"/>
        <v>#REF!</v>
      </c>
      <c r="AF33" s="29" t="e">
        <f t="shared" si="3"/>
        <v>#REF!</v>
      </c>
      <c r="AG33" s="29" t="e">
        <f t="shared" si="3"/>
        <v>#REF!</v>
      </c>
      <c r="AH33" s="29" t="e">
        <f t="shared" si="3"/>
        <v>#REF!</v>
      </c>
      <c r="AI33" s="29" t="e">
        <f t="shared" si="3"/>
        <v>#REF!</v>
      </c>
      <c r="AJ33" s="29" t="e">
        <f t="shared" si="3"/>
        <v>#REF!</v>
      </c>
      <c r="AK33" s="29" t="e">
        <f t="shared" si="3"/>
        <v>#REF!</v>
      </c>
      <c r="AL33" s="29" t="e">
        <f t="shared" si="3"/>
        <v>#REF!</v>
      </c>
      <c r="AM33" s="29" t="e">
        <f t="shared" si="3"/>
        <v>#REF!</v>
      </c>
      <c r="AN33" s="29" t="e">
        <f t="shared" si="3"/>
        <v>#REF!</v>
      </c>
      <c r="AO33" s="29" t="e">
        <f t="shared" si="3"/>
        <v>#REF!</v>
      </c>
      <c r="AP33" s="29" t="e">
        <f t="shared" si="3"/>
        <v>#REF!</v>
      </c>
      <c r="AQ33" s="29" t="e">
        <f t="shared" si="3"/>
        <v>#REF!</v>
      </c>
      <c r="AR33" s="29" t="e">
        <f t="shared" si="3"/>
        <v>#REF!</v>
      </c>
      <c r="AS33" s="29" t="e">
        <f t="shared" si="3"/>
        <v>#REF!</v>
      </c>
      <c r="AT33" s="29" t="e">
        <f t="shared" si="3"/>
        <v>#REF!</v>
      </c>
      <c r="AU33" s="29" t="e">
        <f t="shared" si="3"/>
        <v>#REF!</v>
      </c>
      <c r="AV33" s="29" t="e">
        <f t="shared" si="3"/>
        <v>#REF!</v>
      </c>
      <c r="AW33" s="29" t="e">
        <f t="shared" si="3"/>
        <v>#REF!</v>
      </c>
      <c r="AX33" s="29" t="e">
        <f t="shared" si="3"/>
        <v>#REF!</v>
      </c>
      <c r="AY33" s="29" t="e">
        <f t="shared" si="3"/>
        <v>#REF!</v>
      </c>
    </row>
    <row r="34" spans="1:51" ht="11.45" customHeight="1" x14ac:dyDescent="0.2">
      <c r="A34" s="3">
        <v>2</v>
      </c>
      <c r="B34" s="29" t="e">
        <f t="shared" si="2"/>
        <v>#REF!</v>
      </c>
      <c r="C34" s="29" t="e">
        <f t="shared" si="3"/>
        <v>#REF!</v>
      </c>
      <c r="D34" s="29" t="e">
        <f t="shared" si="3"/>
        <v>#REF!</v>
      </c>
      <c r="E34" s="29" t="e">
        <f t="shared" si="3"/>
        <v>#REF!</v>
      </c>
      <c r="F34" s="29" t="e">
        <f t="shared" si="3"/>
        <v>#REF!</v>
      </c>
      <c r="G34" s="29" t="e">
        <f t="shared" si="3"/>
        <v>#REF!</v>
      </c>
      <c r="H34" s="29" t="e">
        <f t="shared" si="3"/>
        <v>#REF!</v>
      </c>
      <c r="I34" s="29" t="e">
        <f t="shared" si="3"/>
        <v>#REF!</v>
      </c>
      <c r="J34" s="29" t="e">
        <f t="shared" si="3"/>
        <v>#REF!</v>
      </c>
      <c r="K34" s="29" t="e">
        <f t="shared" si="3"/>
        <v>#REF!</v>
      </c>
      <c r="L34" s="29" t="e">
        <f t="shared" si="3"/>
        <v>#REF!</v>
      </c>
      <c r="M34" s="29" t="e">
        <f t="shared" si="3"/>
        <v>#REF!</v>
      </c>
      <c r="N34" s="29" t="e">
        <f t="shared" si="3"/>
        <v>#REF!</v>
      </c>
      <c r="O34" s="29" t="e">
        <f t="shared" si="3"/>
        <v>#REF!</v>
      </c>
      <c r="P34" s="29" t="e">
        <f t="shared" si="3"/>
        <v>#REF!</v>
      </c>
      <c r="Q34" s="29" t="e">
        <f t="shared" si="3"/>
        <v>#REF!</v>
      </c>
      <c r="R34" s="29" t="e">
        <f t="shared" si="3"/>
        <v>#REF!</v>
      </c>
      <c r="S34" s="29" t="e">
        <f t="shared" si="3"/>
        <v>#REF!</v>
      </c>
      <c r="T34" s="29" t="e">
        <f t="shared" si="3"/>
        <v>#REF!</v>
      </c>
      <c r="U34" s="29" t="e">
        <f t="shared" si="3"/>
        <v>#REF!</v>
      </c>
      <c r="V34" s="29" t="e">
        <f t="shared" si="3"/>
        <v>#REF!</v>
      </c>
      <c r="W34" s="29" t="e">
        <f t="shared" si="3"/>
        <v>#REF!</v>
      </c>
      <c r="X34" s="29" t="e">
        <f t="shared" si="3"/>
        <v>#REF!</v>
      </c>
      <c r="Y34" s="29" t="e">
        <f t="shared" si="3"/>
        <v>#REF!</v>
      </c>
      <c r="Z34" s="29" t="e">
        <f t="shared" si="3"/>
        <v>#REF!</v>
      </c>
      <c r="AA34" s="29" t="e">
        <f t="shared" si="3"/>
        <v>#REF!</v>
      </c>
      <c r="AB34" s="29" t="e">
        <f t="shared" si="3"/>
        <v>#REF!</v>
      </c>
      <c r="AC34" s="29" t="e">
        <f t="shared" si="3"/>
        <v>#REF!</v>
      </c>
      <c r="AD34" s="29" t="e">
        <f t="shared" si="3"/>
        <v>#REF!</v>
      </c>
      <c r="AE34" s="29" t="e">
        <f t="shared" si="3"/>
        <v>#REF!</v>
      </c>
      <c r="AF34" s="29" t="e">
        <f t="shared" si="3"/>
        <v>#REF!</v>
      </c>
      <c r="AG34" s="29" t="e">
        <f t="shared" si="3"/>
        <v>#REF!</v>
      </c>
      <c r="AH34" s="29" t="e">
        <f t="shared" si="3"/>
        <v>#REF!</v>
      </c>
      <c r="AI34" s="29" t="e">
        <f t="shared" si="3"/>
        <v>#REF!</v>
      </c>
      <c r="AJ34" s="29" t="e">
        <f t="shared" si="3"/>
        <v>#REF!</v>
      </c>
      <c r="AK34" s="29" t="e">
        <f t="shared" si="3"/>
        <v>#REF!</v>
      </c>
      <c r="AL34" s="29" t="e">
        <f t="shared" si="3"/>
        <v>#REF!</v>
      </c>
      <c r="AM34" s="29" t="e">
        <f t="shared" si="3"/>
        <v>#REF!</v>
      </c>
      <c r="AN34" s="29" t="e">
        <f t="shared" si="3"/>
        <v>#REF!</v>
      </c>
      <c r="AO34" s="29" t="e">
        <f t="shared" si="3"/>
        <v>#REF!</v>
      </c>
      <c r="AP34" s="29" t="e">
        <f t="shared" si="3"/>
        <v>#REF!</v>
      </c>
      <c r="AQ34" s="29" t="e">
        <f t="shared" si="3"/>
        <v>#REF!</v>
      </c>
      <c r="AR34" s="29" t="e">
        <f t="shared" si="3"/>
        <v>#REF!</v>
      </c>
      <c r="AS34" s="29" t="e">
        <f t="shared" si="3"/>
        <v>#REF!</v>
      </c>
      <c r="AT34" s="29" t="e">
        <f t="shared" si="3"/>
        <v>#REF!</v>
      </c>
      <c r="AU34" s="29" t="e">
        <f t="shared" si="3"/>
        <v>#REF!</v>
      </c>
      <c r="AV34" s="29" t="e">
        <f t="shared" si="3"/>
        <v>#REF!</v>
      </c>
      <c r="AW34" s="29" t="e">
        <f t="shared" si="3"/>
        <v>#REF!</v>
      </c>
      <c r="AX34" s="29" t="e">
        <f t="shared" si="3"/>
        <v>#REF!</v>
      </c>
      <c r="AY34" s="29" t="e">
        <f t="shared" si="3"/>
        <v>#REF!</v>
      </c>
    </row>
    <row r="35" spans="1:51" ht="11.45" customHeight="1" x14ac:dyDescent="0.2">
      <c r="A35" s="2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x14ac:dyDescent="0.2">
      <c r="A36" s="41" t="s">
        <v>18</v>
      </c>
    </row>
    <row r="37" spans="1:51" x14ac:dyDescent="0.2">
      <c r="A37" s="38" t="s">
        <v>22</v>
      </c>
    </row>
    <row r="38" spans="1:51" x14ac:dyDescent="0.2">
      <c r="A38" s="22"/>
    </row>
    <row r="39" spans="1:51" x14ac:dyDescent="0.2">
      <c r="A39" s="41" t="s">
        <v>3</v>
      </c>
    </row>
    <row r="40" spans="1:51" x14ac:dyDescent="0.2">
      <c r="A40" s="42" t="s">
        <v>4</v>
      </c>
    </row>
    <row r="41" spans="1:51" x14ac:dyDescent="0.2">
      <c r="A41" s="42" t="s">
        <v>5</v>
      </c>
    </row>
    <row r="42" spans="1:51" ht="12.6" customHeight="1" x14ac:dyDescent="0.2">
      <c r="A42" s="26" t="s">
        <v>6</v>
      </c>
    </row>
    <row r="43" spans="1:51" x14ac:dyDescent="0.2">
      <c r="A43" s="90" t="s">
        <v>70</v>
      </c>
    </row>
    <row r="44" spans="1:51" x14ac:dyDescent="0.2">
      <c r="A44" s="22"/>
    </row>
    <row r="45" spans="1:51" x14ac:dyDescent="0.2">
      <c r="A45" s="39" t="s">
        <v>8</v>
      </c>
    </row>
    <row r="46" spans="1:51" ht="48" x14ac:dyDescent="0.2">
      <c r="A46" s="40" t="s">
        <v>17</v>
      </c>
    </row>
  </sheetData>
  <pageMargins left="0.7" right="0.7" top="0.75" bottom="0.75" header="0.3" footer="0.3"/>
  <pageSetup paperSize="9"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pane xSplit="1" topLeftCell="B1" activePane="topRight" state="frozen"/>
      <selection pane="topRight" activeCell="C14" sqref="C14"/>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breakfast'!#REF!*0.9</f>
        <v>#REF!</v>
      </c>
      <c r="C8" s="29" t="e">
        <f>'C завтраками| Bed and breakfast'!#REF!*0.9</f>
        <v>#REF!</v>
      </c>
    </row>
    <row r="9" spans="1:3" ht="11.45" customHeight="1" x14ac:dyDescent="0.2">
      <c r="A9" s="3">
        <v>2</v>
      </c>
      <c r="B9" s="29" t="e">
        <f>'C завтраками| Bed and breakfast'!#REF!*0.9</f>
        <v>#REF!</v>
      </c>
      <c r="C9" s="29" t="e">
        <f>'C завтраками| Bed and breakfast'!#REF!*0.9</f>
        <v>#REF!</v>
      </c>
    </row>
    <row r="10" spans="1:3" ht="11.45" customHeight="1" x14ac:dyDescent="0.2">
      <c r="A10" s="5" t="s">
        <v>86</v>
      </c>
      <c r="B10" s="29"/>
      <c r="C10" s="29"/>
    </row>
    <row r="11" spans="1:3" ht="11.45" customHeight="1" x14ac:dyDescent="0.2">
      <c r="A11" s="3">
        <v>1</v>
      </c>
      <c r="B11" s="29" t="e">
        <f>'C завтраками| Bed and breakfast'!#REF!*0.9</f>
        <v>#REF!</v>
      </c>
      <c r="C11" s="29" t="e">
        <f>'C завтраками| Bed and breakfast'!#REF!*0.9</f>
        <v>#REF!</v>
      </c>
    </row>
    <row r="12" spans="1:3" ht="11.45" customHeight="1" x14ac:dyDescent="0.2">
      <c r="A12" s="3">
        <v>2</v>
      </c>
      <c r="B12" s="29" t="e">
        <f>'C завтраками| Bed and breakfast'!#REF!*0.9</f>
        <v>#REF!</v>
      </c>
      <c r="C12" s="29" t="e">
        <f>'C завтраками| Bed and breakfast'!#REF!*0.9</f>
        <v>#REF!</v>
      </c>
    </row>
    <row r="13" spans="1:3" ht="11.45" customHeight="1" x14ac:dyDescent="0.2">
      <c r="A13" s="4" t="s">
        <v>91</v>
      </c>
      <c r="B13" s="29"/>
      <c r="C13" s="29"/>
    </row>
    <row r="14" spans="1:3" ht="11.45" customHeight="1" x14ac:dyDescent="0.2">
      <c r="A14" s="3">
        <v>1</v>
      </c>
      <c r="B14" s="29" t="e">
        <f>'C завтраками| Bed and breakfast'!#REF!*0.9</f>
        <v>#REF!</v>
      </c>
      <c r="C14" s="29" t="e">
        <f>'C завтраками| Bed and breakfast'!#REF!*0.9</f>
        <v>#REF!</v>
      </c>
    </row>
    <row r="15" spans="1:3" ht="11.45" customHeight="1" x14ac:dyDescent="0.2">
      <c r="A15" s="3">
        <v>2</v>
      </c>
      <c r="B15" s="29" t="e">
        <f>'C завтраками| Bed and breakfast'!#REF!*0.9</f>
        <v>#REF!</v>
      </c>
      <c r="C15" s="29" t="e">
        <f>'C завтраками| Bed and breakfast'!#REF!*0.9</f>
        <v>#REF!</v>
      </c>
    </row>
    <row r="16" spans="1:3" ht="11.45" customHeight="1" x14ac:dyDescent="0.2">
      <c r="A16" s="2" t="s">
        <v>92</v>
      </c>
      <c r="B16" s="29"/>
      <c r="C16" s="29"/>
    </row>
    <row r="17" spans="1:3" ht="11.45" customHeight="1" x14ac:dyDescent="0.2">
      <c r="A17" s="3">
        <v>1</v>
      </c>
      <c r="B17" s="29" t="e">
        <f>'C завтраками| Bed and breakfast'!#REF!*0.9</f>
        <v>#REF!</v>
      </c>
      <c r="C17" s="29" t="e">
        <f>'C завтраками| Bed and breakfast'!#REF!*0.9</f>
        <v>#REF!</v>
      </c>
    </row>
    <row r="18" spans="1:3" ht="11.45" customHeight="1" x14ac:dyDescent="0.2">
      <c r="A18" s="3">
        <v>2</v>
      </c>
      <c r="B18" s="29" t="e">
        <f>'C завтраками| Bed and breakfast'!#REF!*0.9</f>
        <v>#REF!</v>
      </c>
      <c r="C18" s="29" t="e">
        <f>'C завтраками| Bed and breakfast'!#REF!*0.9</f>
        <v>#REF!</v>
      </c>
    </row>
    <row r="19" spans="1:3" ht="11.45" customHeight="1" x14ac:dyDescent="0.2">
      <c r="A19" s="24"/>
    </row>
    <row r="20" spans="1:3" ht="11.45" customHeight="1" x14ac:dyDescent="0.2">
      <c r="A20" s="24"/>
    </row>
    <row r="21" spans="1:3" x14ac:dyDescent="0.2">
      <c r="A21" s="41" t="s">
        <v>18</v>
      </c>
    </row>
    <row r="22" spans="1:3" x14ac:dyDescent="0.2">
      <c r="A22" s="38" t="s">
        <v>22</v>
      </c>
    </row>
    <row r="23" spans="1:3" x14ac:dyDescent="0.2">
      <c r="A23" s="22"/>
    </row>
    <row r="24" spans="1:3" x14ac:dyDescent="0.2">
      <c r="A24" s="41" t="s">
        <v>3</v>
      </c>
    </row>
    <row r="25" spans="1:3" x14ac:dyDescent="0.2">
      <c r="A25" s="42" t="s">
        <v>4</v>
      </c>
    </row>
    <row r="26" spans="1:3" x14ac:dyDescent="0.2">
      <c r="A26" s="42" t="s">
        <v>5</v>
      </c>
    </row>
    <row r="27" spans="1:3" ht="12.6" customHeight="1" x14ac:dyDescent="0.2">
      <c r="A27" s="26" t="s">
        <v>6</v>
      </c>
    </row>
    <row r="28" spans="1:3" x14ac:dyDescent="0.2">
      <c r="A28" s="42" t="s">
        <v>75</v>
      </c>
    </row>
    <row r="29" spans="1:3" x14ac:dyDescent="0.2">
      <c r="A29" s="22"/>
    </row>
    <row r="30" spans="1:3" x14ac:dyDescent="0.2">
      <c r="A30" s="39" t="s">
        <v>8</v>
      </c>
    </row>
    <row r="31" spans="1:3" ht="48" x14ac:dyDescent="0.2">
      <c r="A31" s="40" t="s">
        <v>17</v>
      </c>
    </row>
  </sheetData>
  <pageMargins left="0.7" right="0.7" top="0.75" bottom="0.75" header="0.3" footer="0.3"/>
  <pageSetup paperSize="9"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6"/>
  <sheetViews>
    <sheetView topLeftCell="A13" zoomScaleNormal="100" workbookViewId="0">
      <pane xSplit="1" topLeftCell="B1" activePane="topRight" state="frozen"/>
      <selection pane="topRight" activeCell="B24" sqref="B24:Y35"/>
    </sheetView>
  </sheetViews>
  <sheetFormatPr defaultColWidth="8.5703125" defaultRowHeight="12" x14ac:dyDescent="0.2"/>
  <cols>
    <col min="1" max="1" width="84.85546875" style="1" customWidth="1"/>
    <col min="2" max="25" width="9.85546875" style="1" bestFit="1" customWidth="1"/>
    <col min="26" max="16384" width="8.5703125" style="1"/>
  </cols>
  <sheetData>
    <row r="1" spans="1:25" ht="11.45" customHeight="1" x14ac:dyDescent="0.2">
      <c r="A1" s="9" t="s">
        <v>14</v>
      </c>
    </row>
    <row r="2" spans="1:25" ht="11.45" customHeight="1" x14ac:dyDescent="0.2">
      <c r="A2" s="19" t="s">
        <v>16</v>
      </c>
    </row>
    <row r="3" spans="1:25" ht="11.45" customHeight="1" x14ac:dyDescent="0.2">
      <c r="A3" s="9"/>
    </row>
    <row r="4" spans="1:25" ht="11.25" customHeight="1" x14ac:dyDescent="0.2">
      <c r="A4" s="31" t="s">
        <v>1</v>
      </c>
    </row>
    <row r="5" spans="1:25"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row>
    <row r="6" spans="1:25"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row>
    <row r="7" spans="1:25" ht="11.45" customHeight="1" x14ac:dyDescent="0.2">
      <c r="A7" s="11" t="s">
        <v>11</v>
      </c>
    </row>
    <row r="8" spans="1:25" ht="11.45" customHeight="1" x14ac:dyDescent="0.2">
      <c r="A8" s="3">
        <v>1</v>
      </c>
      <c r="B8" s="29" t="e">
        <f>'C завтраками| Bed and breakfast'!#REF!*0.9</f>
        <v>#REF!</v>
      </c>
      <c r="C8" s="29" t="e">
        <f>'C завтраками| Bed and breakfast'!#REF!*0.9</f>
        <v>#REF!</v>
      </c>
      <c r="D8" s="29" t="e">
        <f>'C завтраками| Bed and breakfast'!#REF!*0.9</f>
        <v>#REF!</v>
      </c>
      <c r="E8" s="29" t="e">
        <f>'C завтраками| Bed and breakfast'!#REF!*0.9</f>
        <v>#REF!</v>
      </c>
      <c r="F8" s="29" t="e">
        <f>'C завтраками| Bed and breakfast'!#REF!*0.9</f>
        <v>#REF!</v>
      </c>
      <c r="G8" s="29" t="e">
        <f>'C завтраками| Bed and breakfast'!#REF!*0.9</f>
        <v>#REF!</v>
      </c>
      <c r="H8" s="29" t="e">
        <f>'C завтраками| Bed and breakfast'!#REF!*0.9</f>
        <v>#REF!</v>
      </c>
      <c r="I8" s="29" t="e">
        <f>'C завтраками| Bed and breakfast'!#REF!*0.9</f>
        <v>#REF!</v>
      </c>
      <c r="J8" s="29" t="e">
        <f>'C завтраками| Bed and breakfast'!#REF!*0.9</f>
        <v>#REF!</v>
      </c>
      <c r="K8" s="29" t="e">
        <f>'C завтраками| Bed and breakfast'!#REF!*0.9</f>
        <v>#REF!</v>
      </c>
      <c r="L8" s="29" t="e">
        <f>'C завтраками| Bed and breakfast'!#REF!*0.9</f>
        <v>#REF!</v>
      </c>
      <c r="M8" s="29" t="e">
        <f>'C завтраками| Bed and breakfast'!#REF!*0.9</f>
        <v>#REF!</v>
      </c>
      <c r="N8" s="29" t="e">
        <f>'C завтраками| Bed and breakfast'!#REF!*0.9</f>
        <v>#REF!</v>
      </c>
      <c r="O8" s="29" t="e">
        <f>'C завтраками| Bed and breakfast'!#REF!*0.9</f>
        <v>#REF!</v>
      </c>
      <c r="P8" s="29" t="e">
        <f>'C завтраками| Bed and breakfast'!#REF!*0.9</f>
        <v>#REF!</v>
      </c>
      <c r="Q8" s="29" t="e">
        <f>'C завтраками| Bed and breakfast'!#REF!*0.9</f>
        <v>#REF!</v>
      </c>
      <c r="R8" s="29" t="e">
        <f>'C завтраками| Bed and breakfast'!#REF!*0.9</f>
        <v>#REF!</v>
      </c>
      <c r="S8" s="29" t="e">
        <f>'C завтраками| Bed and breakfast'!#REF!*0.9</f>
        <v>#REF!</v>
      </c>
      <c r="T8" s="29" t="e">
        <f>'C завтраками| Bed and breakfast'!#REF!*0.9</f>
        <v>#REF!</v>
      </c>
      <c r="U8" s="29" t="e">
        <f>'C завтраками| Bed and breakfast'!#REF!*0.9</f>
        <v>#REF!</v>
      </c>
      <c r="V8" s="29" t="e">
        <f>'C завтраками| Bed and breakfast'!#REF!*0.9</f>
        <v>#REF!</v>
      </c>
      <c r="W8" s="29" t="e">
        <f>'C завтраками| Bed and breakfast'!#REF!*0.9</f>
        <v>#REF!</v>
      </c>
      <c r="X8" s="29" t="e">
        <f>'C завтраками| Bed and breakfast'!#REF!*0.9</f>
        <v>#REF!</v>
      </c>
      <c r="Y8" s="29" t="e">
        <f>'C завтраками| Bed and breakfast'!#REF!*0.9</f>
        <v>#REF!</v>
      </c>
    </row>
    <row r="9" spans="1:25" ht="11.45" customHeight="1" x14ac:dyDescent="0.2">
      <c r="A9" s="3">
        <v>2</v>
      </c>
      <c r="B9" s="29" t="e">
        <f>'C завтраками| Bed and breakfast'!#REF!*0.9</f>
        <v>#REF!</v>
      </c>
      <c r="C9" s="29" t="e">
        <f>'C завтраками| Bed and breakfast'!#REF!*0.9</f>
        <v>#REF!</v>
      </c>
      <c r="D9" s="29" t="e">
        <f>'C завтраками| Bed and breakfast'!#REF!*0.9</f>
        <v>#REF!</v>
      </c>
      <c r="E9" s="29" t="e">
        <f>'C завтраками| Bed and breakfast'!#REF!*0.9</f>
        <v>#REF!</v>
      </c>
      <c r="F9" s="29" t="e">
        <f>'C завтраками| Bed and breakfast'!#REF!*0.9</f>
        <v>#REF!</v>
      </c>
      <c r="G9" s="29" t="e">
        <f>'C завтраками| Bed and breakfast'!#REF!*0.9</f>
        <v>#REF!</v>
      </c>
      <c r="H9" s="29" t="e">
        <f>'C завтраками| Bed and breakfast'!#REF!*0.9</f>
        <v>#REF!</v>
      </c>
      <c r="I9" s="29" t="e">
        <f>'C завтраками| Bed and breakfast'!#REF!*0.9</f>
        <v>#REF!</v>
      </c>
      <c r="J9" s="29" t="e">
        <f>'C завтраками| Bed and breakfast'!#REF!*0.9</f>
        <v>#REF!</v>
      </c>
      <c r="K9" s="29" t="e">
        <f>'C завтраками| Bed and breakfast'!#REF!*0.9</f>
        <v>#REF!</v>
      </c>
      <c r="L9" s="29" t="e">
        <f>'C завтраками| Bed and breakfast'!#REF!*0.9</f>
        <v>#REF!</v>
      </c>
      <c r="M9" s="29" t="e">
        <f>'C завтраками| Bed and breakfast'!#REF!*0.9</f>
        <v>#REF!</v>
      </c>
      <c r="N9" s="29" t="e">
        <f>'C завтраками| Bed and breakfast'!#REF!*0.9</f>
        <v>#REF!</v>
      </c>
      <c r="O9" s="29" t="e">
        <f>'C завтраками| Bed and breakfast'!#REF!*0.9</f>
        <v>#REF!</v>
      </c>
      <c r="P9" s="29" t="e">
        <f>'C завтраками| Bed and breakfast'!#REF!*0.9</f>
        <v>#REF!</v>
      </c>
      <c r="Q9" s="29" t="e">
        <f>'C завтраками| Bed and breakfast'!#REF!*0.9</f>
        <v>#REF!</v>
      </c>
      <c r="R9" s="29" t="e">
        <f>'C завтраками| Bed and breakfast'!#REF!*0.9</f>
        <v>#REF!</v>
      </c>
      <c r="S9" s="29" t="e">
        <f>'C завтраками| Bed and breakfast'!#REF!*0.9</f>
        <v>#REF!</v>
      </c>
      <c r="T9" s="29" t="e">
        <f>'C завтраками| Bed and breakfast'!#REF!*0.9</f>
        <v>#REF!</v>
      </c>
      <c r="U9" s="29" t="e">
        <f>'C завтраками| Bed and breakfast'!#REF!*0.9</f>
        <v>#REF!</v>
      </c>
      <c r="V9" s="29" t="e">
        <f>'C завтраками| Bed and breakfast'!#REF!*0.9</f>
        <v>#REF!</v>
      </c>
      <c r="W9" s="29" t="e">
        <f>'C завтраками| Bed and breakfast'!#REF!*0.9</f>
        <v>#REF!</v>
      </c>
      <c r="X9" s="29" t="e">
        <f>'C завтраками| Bed and breakfast'!#REF!*0.9</f>
        <v>#REF!</v>
      </c>
      <c r="Y9" s="29" t="e">
        <f>'C завтраками| Bed and breakfast'!#REF!*0.9</f>
        <v>#REF!</v>
      </c>
    </row>
    <row r="10" spans="1:25"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ht="11.45" customHeight="1" x14ac:dyDescent="0.2">
      <c r="A11" s="3">
        <v>1</v>
      </c>
      <c r="B11" s="29" t="e">
        <f>'C завтраками| Bed and breakfast'!#REF!*0.9</f>
        <v>#REF!</v>
      </c>
      <c r="C11" s="29" t="e">
        <f>'C завтраками| Bed and breakfast'!#REF!*0.9</f>
        <v>#REF!</v>
      </c>
      <c r="D11" s="29" t="e">
        <f>'C завтраками| Bed and breakfast'!#REF!*0.9</f>
        <v>#REF!</v>
      </c>
      <c r="E11" s="29" t="e">
        <f>'C завтраками| Bed and breakfast'!#REF!*0.9</f>
        <v>#REF!</v>
      </c>
      <c r="F11" s="29" t="e">
        <f>'C завтраками| Bed and breakfast'!#REF!*0.9</f>
        <v>#REF!</v>
      </c>
      <c r="G11" s="29" t="e">
        <f>'C завтраками| Bed and breakfast'!#REF!*0.9</f>
        <v>#REF!</v>
      </c>
      <c r="H11" s="29" t="e">
        <f>'C завтраками| Bed and breakfast'!#REF!*0.9</f>
        <v>#REF!</v>
      </c>
      <c r="I11" s="29" t="e">
        <f>'C завтраками| Bed and breakfast'!#REF!*0.9</f>
        <v>#REF!</v>
      </c>
      <c r="J11" s="29" t="e">
        <f>'C завтраками| Bed and breakfast'!#REF!*0.9</f>
        <v>#REF!</v>
      </c>
      <c r="K11" s="29" t="e">
        <f>'C завтраками| Bed and breakfast'!#REF!*0.9</f>
        <v>#REF!</v>
      </c>
      <c r="L11" s="29" t="e">
        <f>'C завтраками| Bed and breakfast'!#REF!*0.9</f>
        <v>#REF!</v>
      </c>
      <c r="M11" s="29" t="e">
        <f>'C завтраками| Bed and breakfast'!#REF!*0.9</f>
        <v>#REF!</v>
      </c>
      <c r="N11" s="29" t="e">
        <f>'C завтраками| Bed and breakfast'!#REF!*0.9</f>
        <v>#REF!</v>
      </c>
      <c r="O11" s="29" t="e">
        <f>'C завтраками| Bed and breakfast'!#REF!*0.9</f>
        <v>#REF!</v>
      </c>
      <c r="P11" s="29" t="e">
        <f>'C завтраками| Bed and breakfast'!#REF!*0.9</f>
        <v>#REF!</v>
      </c>
      <c r="Q11" s="29" t="e">
        <f>'C завтраками| Bed and breakfast'!#REF!*0.9</f>
        <v>#REF!</v>
      </c>
      <c r="R11" s="29" t="e">
        <f>'C завтраками| Bed and breakfast'!#REF!*0.9</f>
        <v>#REF!</v>
      </c>
      <c r="S11" s="29" t="e">
        <f>'C завтраками| Bed and breakfast'!#REF!*0.9</f>
        <v>#REF!</v>
      </c>
      <c r="T11" s="29" t="e">
        <f>'C завтраками| Bed and breakfast'!#REF!*0.9</f>
        <v>#REF!</v>
      </c>
      <c r="U11" s="29" t="e">
        <f>'C завтраками| Bed and breakfast'!#REF!*0.9</f>
        <v>#REF!</v>
      </c>
      <c r="V11" s="29" t="e">
        <f>'C завтраками| Bed and breakfast'!#REF!*0.9</f>
        <v>#REF!</v>
      </c>
      <c r="W11" s="29" t="e">
        <f>'C завтраками| Bed and breakfast'!#REF!*0.9</f>
        <v>#REF!</v>
      </c>
      <c r="X11" s="29" t="e">
        <f>'C завтраками| Bed and breakfast'!#REF!*0.9</f>
        <v>#REF!</v>
      </c>
      <c r="Y11" s="29" t="e">
        <f>'C завтраками| Bed and breakfast'!#REF!*0.9</f>
        <v>#REF!</v>
      </c>
    </row>
    <row r="12" spans="1:25" ht="11.45" customHeight="1" x14ac:dyDescent="0.2">
      <c r="A12" s="3">
        <v>2</v>
      </c>
      <c r="B12" s="29" t="e">
        <f>'C завтраками| Bed and breakfast'!#REF!*0.9</f>
        <v>#REF!</v>
      </c>
      <c r="C12" s="29" t="e">
        <f>'C завтраками| Bed and breakfast'!#REF!*0.9</f>
        <v>#REF!</v>
      </c>
      <c r="D12" s="29" t="e">
        <f>'C завтраками| Bed and breakfast'!#REF!*0.9</f>
        <v>#REF!</v>
      </c>
      <c r="E12" s="29" t="e">
        <f>'C завтраками| Bed and breakfast'!#REF!*0.9</f>
        <v>#REF!</v>
      </c>
      <c r="F12" s="29" t="e">
        <f>'C завтраками| Bed and breakfast'!#REF!*0.9</f>
        <v>#REF!</v>
      </c>
      <c r="G12" s="29" t="e">
        <f>'C завтраками| Bed and breakfast'!#REF!*0.9</f>
        <v>#REF!</v>
      </c>
      <c r="H12" s="29" t="e">
        <f>'C завтраками| Bed and breakfast'!#REF!*0.9</f>
        <v>#REF!</v>
      </c>
      <c r="I12" s="29" t="e">
        <f>'C завтраками| Bed and breakfast'!#REF!*0.9</f>
        <v>#REF!</v>
      </c>
      <c r="J12" s="29" t="e">
        <f>'C завтраками| Bed and breakfast'!#REF!*0.9</f>
        <v>#REF!</v>
      </c>
      <c r="K12" s="29" t="e">
        <f>'C завтраками| Bed and breakfast'!#REF!*0.9</f>
        <v>#REF!</v>
      </c>
      <c r="L12" s="29" t="e">
        <f>'C завтраками| Bed and breakfast'!#REF!*0.9</f>
        <v>#REF!</v>
      </c>
      <c r="M12" s="29" t="e">
        <f>'C завтраками| Bed and breakfast'!#REF!*0.9</f>
        <v>#REF!</v>
      </c>
      <c r="N12" s="29" t="e">
        <f>'C завтраками| Bed and breakfast'!#REF!*0.9</f>
        <v>#REF!</v>
      </c>
      <c r="O12" s="29" t="e">
        <f>'C завтраками| Bed and breakfast'!#REF!*0.9</f>
        <v>#REF!</v>
      </c>
      <c r="P12" s="29" t="e">
        <f>'C завтраками| Bed and breakfast'!#REF!*0.9</f>
        <v>#REF!</v>
      </c>
      <c r="Q12" s="29" t="e">
        <f>'C завтраками| Bed and breakfast'!#REF!*0.9</f>
        <v>#REF!</v>
      </c>
      <c r="R12" s="29" t="e">
        <f>'C завтраками| Bed and breakfast'!#REF!*0.9</f>
        <v>#REF!</v>
      </c>
      <c r="S12" s="29" t="e">
        <f>'C завтраками| Bed and breakfast'!#REF!*0.9</f>
        <v>#REF!</v>
      </c>
      <c r="T12" s="29" t="e">
        <f>'C завтраками| Bed and breakfast'!#REF!*0.9</f>
        <v>#REF!</v>
      </c>
      <c r="U12" s="29" t="e">
        <f>'C завтраками| Bed and breakfast'!#REF!*0.9</f>
        <v>#REF!</v>
      </c>
      <c r="V12" s="29" t="e">
        <f>'C завтраками| Bed and breakfast'!#REF!*0.9</f>
        <v>#REF!</v>
      </c>
      <c r="W12" s="29" t="e">
        <f>'C завтраками| Bed and breakfast'!#REF!*0.9</f>
        <v>#REF!</v>
      </c>
      <c r="X12" s="29" t="e">
        <f>'C завтраками| Bed and breakfast'!#REF!*0.9</f>
        <v>#REF!</v>
      </c>
      <c r="Y12" s="29" t="e">
        <f>'C завтраками| Bed and breakfast'!#REF!*0.9</f>
        <v>#REF!</v>
      </c>
    </row>
    <row r="13" spans="1:25"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1.45" customHeight="1" x14ac:dyDescent="0.2">
      <c r="A14" s="3">
        <v>1</v>
      </c>
      <c r="B14" s="29" t="e">
        <f>'C завтраками| Bed and breakfast'!#REF!*0.9</f>
        <v>#REF!</v>
      </c>
      <c r="C14" s="29" t="e">
        <f>'C завтраками| Bed and breakfast'!#REF!*0.9</f>
        <v>#REF!</v>
      </c>
      <c r="D14" s="29" t="e">
        <f>'C завтраками| Bed and breakfast'!#REF!*0.9</f>
        <v>#REF!</v>
      </c>
      <c r="E14" s="29" t="e">
        <f>'C завтраками| Bed and breakfast'!#REF!*0.9</f>
        <v>#REF!</v>
      </c>
      <c r="F14" s="29" t="e">
        <f>'C завтраками| Bed and breakfast'!#REF!*0.9</f>
        <v>#REF!</v>
      </c>
      <c r="G14" s="29" t="e">
        <f>'C завтраками| Bed and breakfast'!#REF!*0.9</f>
        <v>#REF!</v>
      </c>
      <c r="H14" s="29" t="e">
        <f>'C завтраками| Bed and breakfast'!#REF!*0.9</f>
        <v>#REF!</v>
      </c>
      <c r="I14" s="29" t="e">
        <f>'C завтраками| Bed and breakfast'!#REF!*0.9</f>
        <v>#REF!</v>
      </c>
      <c r="J14" s="29" t="e">
        <f>'C завтраками| Bed and breakfast'!#REF!*0.9</f>
        <v>#REF!</v>
      </c>
      <c r="K14" s="29" t="e">
        <f>'C завтраками| Bed and breakfast'!#REF!*0.9</f>
        <v>#REF!</v>
      </c>
      <c r="L14" s="29" t="e">
        <f>'C завтраками| Bed and breakfast'!#REF!*0.9</f>
        <v>#REF!</v>
      </c>
      <c r="M14" s="29" t="e">
        <f>'C завтраками| Bed and breakfast'!#REF!*0.9</f>
        <v>#REF!</v>
      </c>
      <c r="N14" s="29" t="e">
        <f>'C завтраками| Bed and breakfast'!#REF!*0.9</f>
        <v>#REF!</v>
      </c>
      <c r="O14" s="29" t="e">
        <f>'C завтраками| Bed and breakfast'!#REF!*0.9</f>
        <v>#REF!</v>
      </c>
      <c r="P14" s="29" t="e">
        <f>'C завтраками| Bed and breakfast'!#REF!*0.9</f>
        <v>#REF!</v>
      </c>
      <c r="Q14" s="29" t="e">
        <f>'C завтраками| Bed and breakfast'!#REF!*0.9</f>
        <v>#REF!</v>
      </c>
      <c r="R14" s="29" t="e">
        <f>'C завтраками| Bed and breakfast'!#REF!*0.9</f>
        <v>#REF!</v>
      </c>
      <c r="S14" s="29" t="e">
        <f>'C завтраками| Bed and breakfast'!#REF!*0.9</f>
        <v>#REF!</v>
      </c>
      <c r="T14" s="29" t="e">
        <f>'C завтраками| Bed and breakfast'!#REF!*0.9</f>
        <v>#REF!</v>
      </c>
      <c r="U14" s="29" t="e">
        <f>'C завтраками| Bed and breakfast'!#REF!*0.9</f>
        <v>#REF!</v>
      </c>
      <c r="V14" s="29" t="e">
        <f>'C завтраками| Bed and breakfast'!#REF!*0.9</f>
        <v>#REF!</v>
      </c>
      <c r="W14" s="29" t="e">
        <f>'C завтраками| Bed and breakfast'!#REF!*0.9</f>
        <v>#REF!</v>
      </c>
      <c r="X14" s="29" t="e">
        <f>'C завтраками| Bed and breakfast'!#REF!*0.9</f>
        <v>#REF!</v>
      </c>
      <c r="Y14" s="29" t="e">
        <f>'C завтраками| Bed and breakfast'!#REF!*0.9</f>
        <v>#REF!</v>
      </c>
    </row>
    <row r="15" spans="1:25" ht="11.45" customHeight="1" x14ac:dyDescent="0.2">
      <c r="A15" s="3">
        <v>2</v>
      </c>
      <c r="B15" s="29" t="e">
        <f>'C завтраками| Bed and breakfast'!#REF!*0.9</f>
        <v>#REF!</v>
      </c>
      <c r="C15" s="29" t="e">
        <f>'C завтраками| Bed and breakfast'!#REF!*0.9</f>
        <v>#REF!</v>
      </c>
      <c r="D15" s="29" t="e">
        <f>'C завтраками| Bed and breakfast'!#REF!*0.9</f>
        <v>#REF!</v>
      </c>
      <c r="E15" s="29" t="e">
        <f>'C завтраками| Bed and breakfast'!#REF!*0.9</f>
        <v>#REF!</v>
      </c>
      <c r="F15" s="29" t="e">
        <f>'C завтраками| Bed and breakfast'!#REF!*0.9</f>
        <v>#REF!</v>
      </c>
      <c r="G15" s="29" t="e">
        <f>'C завтраками| Bed and breakfast'!#REF!*0.9</f>
        <v>#REF!</v>
      </c>
      <c r="H15" s="29" t="e">
        <f>'C завтраками| Bed and breakfast'!#REF!*0.9</f>
        <v>#REF!</v>
      </c>
      <c r="I15" s="29" t="e">
        <f>'C завтраками| Bed and breakfast'!#REF!*0.9</f>
        <v>#REF!</v>
      </c>
      <c r="J15" s="29" t="e">
        <f>'C завтраками| Bed and breakfast'!#REF!*0.9</f>
        <v>#REF!</v>
      </c>
      <c r="K15" s="29" t="e">
        <f>'C завтраками| Bed and breakfast'!#REF!*0.9</f>
        <v>#REF!</v>
      </c>
      <c r="L15" s="29" t="e">
        <f>'C завтраками| Bed and breakfast'!#REF!*0.9</f>
        <v>#REF!</v>
      </c>
      <c r="M15" s="29" t="e">
        <f>'C завтраками| Bed and breakfast'!#REF!*0.9</f>
        <v>#REF!</v>
      </c>
      <c r="N15" s="29" t="e">
        <f>'C завтраками| Bed and breakfast'!#REF!*0.9</f>
        <v>#REF!</v>
      </c>
      <c r="O15" s="29" t="e">
        <f>'C завтраками| Bed and breakfast'!#REF!*0.9</f>
        <v>#REF!</v>
      </c>
      <c r="P15" s="29" t="e">
        <f>'C завтраками| Bed and breakfast'!#REF!*0.9</f>
        <v>#REF!</v>
      </c>
      <c r="Q15" s="29" t="e">
        <f>'C завтраками| Bed and breakfast'!#REF!*0.9</f>
        <v>#REF!</v>
      </c>
      <c r="R15" s="29" t="e">
        <f>'C завтраками| Bed and breakfast'!#REF!*0.9</f>
        <v>#REF!</v>
      </c>
      <c r="S15" s="29" t="e">
        <f>'C завтраками| Bed and breakfast'!#REF!*0.9</f>
        <v>#REF!</v>
      </c>
      <c r="T15" s="29" t="e">
        <f>'C завтраками| Bed and breakfast'!#REF!*0.9</f>
        <v>#REF!</v>
      </c>
      <c r="U15" s="29" t="e">
        <f>'C завтраками| Bed and breakfast'!#REF!*0.9</f>
        <v>#REF!</v>
      </c>
      <c r="V15" s="29" t="e">
        <f>'C завтраками| Bed and breakfast'!#REF!*0.9</f>
        <v>#REF!</v>
      </c>
      <c r="W15" s="29" t="e">
        <f>'C завтраками| Bed and breakfast'!#REF!*0.9</f>
        <v>#REF!</v>
      </c>
      <c r="X15" s="29" t="e">
        <f>'C завтраками| Bed and breakfast'!#REF!*0.9</f>
        <v>#REF!</v>
      </c>
      <c r="Y15" s="29" t="e">
        <f>'C завтраками| Bed and breakfast'!#REF!*0.9</f>
        <v>#REF!</v>
      </c>
    </row>
    <row r="16" spans="1:25"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25" ht="11.45" customHeight="1" x14ac:dyDescent="0.2">
      <c r="A17" s="3">
        <v>1</v>
      </c>
      <c r="B17" s="29" t="e">
        <f>'C завтраками| Bed and breakfast'!#REF!*0.9</f>
        <v>#REF!</v>
      </c>
      <c r="C17" s="29" t="e">
        <f>'C завтраками| Bed and breakfast'!#REF!*0.9</f>
        <v>#REF!</v>
      </c>
      <c r="D17" s="29" t="e">
        <f>'C завтраками| Bed and breakfast'!#REF!*0.9</f>
        <v>#REF!</v>
      </c>
      <c r="E17" s="29" t="e">
        <f>'C завтраками| Bed and breakfast'!#REF!*0.9</f>
        <v>#REF!</v>
      </c>
      <c r="F17" s="29" t="e">
        <f>'C завтраками| Bed and breakfast'!#REF!*0.9</f>
        <v>#REF!</v>
      </c>
      <c r="G17" s="29" t="e">
        <f>'C завтраками| Bed and breakfast'!#REF!*0.9</f>
        <v>#REF!</v>
      </c>
      <c r="H17" s="29" t="e">
        <f>'C завтраками| Bed and breakfast'!#REF!*0.9</f>
        <v>#REF!</v>
      </c>
      <c r="I17" s="29" t="e">
        <f>'C завтраками| Bed and breakfast'!#REF!*0.9</f>
        <v>#REF!</v>
      </c>
      <c r="J17" s="29" t="e">
        <f>'C завтраками| Bed and breakfast'!#REF!*0.9</f>
        <v>#REF!</v>
      </c>
      <c r="K17" s="29" t="e">
        <f>'C завтраками| Bed and breakfast'!#REF!*0.9</f>
        <v>#REF!</v>
      </c>
      <c r="L17" s="29" t="e">
        <f>'C завтраками| Bed and breakfast'!#REF!*0.9</f>
        <v>#REF!</v>
      </c>
      <c r="M17" s="29" t="e">
        <f>'C завтраками| Bed and breakfast'!#REF!*0.9</f>
        <v>#REF!</v>
      </c>
      <c r="N17" s="29" t="e">
        <f>'C завтраками| Bed and breakfast'!#REF!*0.9</f>
        <v>#REF!</v>
      </c>
      <c r="O17" s="29" t="e">
        <f>'C завтраками| Bed and breakfast'!#REF!*0.9</f>
        <v>#REF!</v>
      </c>
      <c r="P17" s="29" t="e">
        <f>'C завтраками| Bed and breakfast'!#REF!*0.9</f>
        <v>#REF!</v>
      </c>
      <c r="Q17" s="29" t="e">
        <f>'C завтраками| Bed and breakfast'!#REF!*0.9</f>
        <v>#REF!</v>
      </c>
      <c r="R17" s="29" t="e">
        <f>'C завтраками| Bed and breakfast'!#REF!*0.9</f>
        <v>#REF!</v>
      </c>
      <c r="S17" s="29" t="e">
        <f>'C завтраками| Bed and breakfast'!#REF!*0.9</f>
        <v>#REF!</v>
      </c>
      <c r="T17" s="29" t="e">
        <f>'C завтраками| Bed and breakfast'!#REF!*0.9</f>
        <v>#REF!</v>
      </c>
      <c r="U17" s="29" t="e">
        <f>'C завтраками| Bed and breakfast'!#REF!*0.9</f>
        <v>#REF!</v>
      </c>
      <c r="V17" s="29" t="e">
        <f>'C завтраками| Bed and breakfast'!#REF!*0.9</f>
        <v>#REF!</v>
      </c>
      <c r="W17" s="29" t="e">
        <f>'C завтраками| Bed and breakfast'!#REF!*0.9</f>
        <v>#REF!</v>
      </c>
      <c r="X17" s="29" t="e">
        <f>'C завтраками| Bed and breakfast'!#REF!*0.9</f>
        <v>#REF!</v>
      </c>
      <c r="Y17" s="29" t="e">
        <f>'C завтраками| Bed and breakfast'!#REF!*0.9</f>
        <v>#REF!</v>
      </c>
    </row>
    <row r="18" spans="1:25" ht="11.45" customHeight="1" x14ac:dyDescent="0.2">
      <c r="A18" s="3">
        <v>2</v>
      </c>
      <c r="B18" s="29" t="e">
        <f>'C завтраками| Bed and breakfast'!#REF!*0.9</f>
        <v>#REF!</v>
      </c>
      <c r="C18" s="29" t="e">
        <f>'C завтраками| Bed and breakfast'!#REF!*0.9</f>
        <v>#REF!</v>
      </c>
      <c r="D18" s="29" t="e">
        <f>'C завтраками| Bed and breakfast'!#REF!*0.9</f>
        <v>#REF!</v>
      </c>
      <c r="E18" s="29" t="e">
        <f>'C завтраками| Bed and breakfast'!#REF!*0.9</f>
        <v>#REF!</v>
      </c>
      <c r="F18" s="29" t="e">
        <f>'C завтраками| Bed and breakfast'!#REF!*0.9</f>
        <v>#REF!</v>
      </c>
      <c r="G18" s="29" t="e">
        <f>'C завтраками| Bed and breakfast'!#REF!*0.9</f>
        <v>#REF!</v>
      </c>
      <c r="H18" s="29" t="e">
        <f>'C завтраками| Bed and breakfast'!#REF!*0.9</f>
        <v>#REF!</v>
      </c>
      <c r="I18" s="29" t="e">
        <f>'C завтраками| Bed and breakfast'!#REF!*0.9</f>
        <v>#REF!</v>
      </c>
      <c r="J18" s="29" t="e">
        <f>'C завтраками| Bed and breakfast'!#REF!*0.9</f>
        <v>#REF!</v>
      </c>
      <c r="K18" s="29" t="e">
        <f>'C завтраками| Bed and breakfast'!#REF!*0.9</f>
        <v>#REF!</v>
      </c>
      <c r="L18" s="29" t="e">
        <f>'C завтраками| Bed and breakfast'!#REF!*0.9</f>
        <v>#REF!</v>
      </c>
      <c r="M18" s="29" t="e">
        <f>'C завтраками| Bed and breakfast'!#REF!*0.9</f>
        <v>#REF!</v>
      </c>
      <c r="N18" s="29" t="e">
        <f>'C завтраками| Bed and breakfast'!#REF!*0.9</f>
        <v>#REF!</v>
      </c>
      <c r="O18" s="29" t="e">
        <f>'C завтраками| Bed and breakfast'!#REF!*0.9</f>
        <v>#REF!</v>
      </c>
      <c r="P18" s="29" t="e">
        <f>'C завтраками| Bed and breakfast'!#REF!*0.9</f>
        <v>#REF!</v>
      </c>
      <c r="Q18" s="29" t="e">
        <f>'C завтраками| Bed and breakfast'!#REF!*0.9</f>
        <v>#REF!</v>
      </c>
      <c r="R18" s="29" t="e">
        <f>'C завтраками| Bed and breakfast'!#REF!*0.9</f>
        <v>#REF!</v>
      </c>
      <c r="S18" s="29" t="e">
        <f>'C завтраками| Bed and breakfast'!#REF!*0.9</f>
        <v>#REF!</v>
      </c>
      <c r="T18" s="29" t="e">
        <f>'C завтраками| Bed and breakfast'!#REF!*0.9</f>
        <v>#REF!</v>
      </c>
      <c r="U18" s="29" t="e">
        <f>'C завтраками| Bed and breakfast'!#REF!*0.9</f>
        <v>#REF!</v>
      </c>
      <c r="V18" s="29" t="e">
        <f>'C завтраками| Bed and breakfast'!#REF!*0.9</f>
        <v>#REF!</v>
      </c>
      <c r="W18" s="29" t="e">
        <f>'C завтраками| Bed and breakfast'!#REF!*0.9</f>
        <v>#REF!</v>
      </c>
      <c r="X18" s="29" t="e">
        <f>'C завтраками| Bed and breakfast'!#REF!*0.9</f>
        <v>#REF!</v>
      </c>
      <c r="Y18" s="29" t="e">
        <f>'C завтраками| Bed and breakfast'!#REF!*0.9</f>
        <v>#REF!</v>
      </c>
    </row>
    <row r="19" spans="1:25"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row>
    <row r="20" spans="1:25" ht="11.45" customHeight="1" x14ac:dyDescent="0.2">
      <c r="A20" s="32" t="s">
        <v>2</v>
      </c>
      <c r="B20" s="30"/>
      <c r="C20" s="30"/>
      <c r="D20" s="30"/>
      <c r="E20" s="30"/>
      <c r="F20" s="30"/>
      <c r="G20" s="30"/>
      <c r="H20" s="30"/>
      <c r="I20" s="30"/>
      <c r="J20" s="30"/>
      <c r="K20" s="30"/>
      <c r="L20" s="30"/>
      <c r="M20" s="30"/>
      <c r="N20" s="30"/>
      <c r="O20" s="30"/>
      <c r="P20" s="30"/>
      <c r="Q20" s="30"/>
      <c r="R20" s="30"/>
      <c r="S20" s="30"/>
      <c r="T20" s="30"/>
      <c r="U20" s="30"/>
      <c r="V20" s="30"/>
      <c r="W20" s="30"/>
      <c r="X20" s="30"/>
      <c r="Y20" s="30"/>
    </row>
    <row r="21" spans="1:25" ht="24.6" customHeight="1" x14ac:dyDescent="0.2">
      <c r="A21" s="8" t="s">
        <v>0</v>
      </c>
      <c r="B21" s="46" t="e">
        <f t="shared" ref="B21:Y22" si="0">B5</f>
        <v>#REF!</v>
      </c>
      <c r="C21" s="46" t="e">
        <f t="shared" si="0"/>
        <v>#REF!</v>
      </c>
      <c r="D21" s="46" t="e">
        <f t="shared" si="0"/>
        <v>#REF!</v>
      </c>
      <c r="E21" s="46" t="e">
        <f t="shared" si="0"/>
        <v>#REF!</v>
      </c>
      <c r="F21" s="46" t="e">
        <f t="shared" si="0"/>
        <v>#REF!</v>
      </c>
      <c r="G21" s="46" t="e">
        <f t="shared" si="0"/>
        <v>#REF!</v>
      </c>
      <c r="H21" s="46" t="e">
        <f t="shared" si="0"/>
        <v>#REF!</v>
      </c>
      <c r="I21" s="46" t="e">
        <f t="shared" si="0"/>
        <v>#REF!</v>
      </c>
      <c r="J21" s="46" t="e">
        <f t="shared" si="0"/>
        <v>#REF!</v>
      </c>
      <c r="K21" s="46" t="e">
        <f t="shared" si="0"/>
        <v>#REF!</v>
      </c>
      <c r="L21" s="46" t="e">
        <f t="shared" si="0"/>
        <v>#REF!</v>
      </c>
      <c r="M21" s="46" t="e">
        <f t="shared" si="0"/>
        <v>#REF!</v>
      </c>
      <c r="N21" s="46" t="e">
        <f t="shared" si="0"/>
        <v>#REF!</v>
      </c>
      <c r="O21" s="46" t="e">
        <f t="shared" si="0"/>
        <v>#REF!</v>
      </c>
      <c r="P21" s="46" t="e">
        <f t="shared" si="0"/>
        <v>#REF!</v>
      </c>
      <c r="Q21" s="46" t="e">
        <f t="shared" si="0"/>
        <v>#REF!</v>
      </c>
      <c r="R21" s="46" t="e">
        <f t="shared" si="0"/>
        <v>#REF!</v>
      </c>
      <c r="S21" s="46" t="e">
        <f t="shared" si="0"/>
        <v>#REF!</v>
      </c>
      <c r="T21" s="46" t="e">
        <f t="shared" si="0"/>
        <v>#REF!</v>
      </c>
      <c r="U21" s="46" t="e">
        <f t="shared" si="0"/>
        <v>#REF!</v>
      </c>
      <c r="V21" s="46" t="e">
        <f t="shared" si="0"/>
        <v>#REF!</v>
      </c>
      <c r="W21" s="46" t="e">
        <f t="shared" si="0"/>
        <v>#REF!</v>
      </c>
      <c r="X21" s="46" t="e">
        <f t="shared" si="0"/>
        <v>#REF!</v>
      </c>
      <c r="Y21" s="46" t="e">
        <f t="shared" si="0"/>
        <v>#REF!</v>
      </c>
    </row>
    <row r="22" spans="1:25" ht="24.6" customHeight="1" x14ac:dyDescent="0.2">
      <c r="A22" s="37"/>
      <c r="B22" s="46" t="e">
        <f t="shared" si="0"/>
        <v>#REF!</v>
      </c>
      <c r="C22" s="46" t="e">
        <f t="shared" si="0"/>
        <v>#REF!</v>
      </c>
      <c r="D22" s="46" t="e">
        <f t="shared" si="0"/>
        <v>#REF!</v>
      </c>
      <c r="E22" s="46" t="e">
        <f t="shared" si="0"/>
        <v>#REF!</v>
      </c>
      <c r="F22" s="46" t="e">
        <f t="shared" si="0"/>
        <v>#REF!</v>
      </c>
      <c r="G22" s="46" t="e">
        <f t="shared" si="0"/>
        <v>#REF!</v>
      </c>
      <c r="H22" s="46" t="e">
        <f t="shared" si="0"/>
        <v>#REF!</v>
      </c>
      <c r="I22" s="46" t="e">
        <f t="shared" si="0"/>
        <v>#REF!</v>
      </c>
      <c r="J22" s="46" t="e">
        <f t="shared" si="0"/>
        <v>#REF!</v>
      </c>
      <c r="K22" s="46" t="e">
        <f t="shared" si="0"/>
        <v>#REF!</v>
      </c>
      <c r="L22" s="46" t="e">
        <f t="shared" si="0"/>
        <v>#REF!</v>
      </c>
      <c r="M22" s="46" t="e">
        <f t="shared" si="0"/>
        <v>#REF!</v>
      </c>
      <c r="N22" s="46" t="e">
        <f t="shared" si="0"/>
        <v>#REF!</v>
      </c>
      <c r="O22" s="46" t="e">
        <f t="shared" si="0"/>
        <v>#REF!</v>
      </c>
      <c r="P22" s="46" t="e">
        <f t="shared" si="0"/>
        <v>#REF!</v>
      </c>
      <c r="Q22" s="46" t="e">
        <f t="shared" si="0"/>
        <v>#REF!</v>
      </c>
      <c r="R22" s="46" t="e">
        <f t="shared" si="0"/>
        <v>#REF!</v>
      </c>
      <c r="S22" s="46" t="e">
        <f t="shared" si="0"/>
        <v>#REF!</v>
      </c>
      <c r="T22" s="46" t="e">
        <f t="shared" si="0"/>
        <v>#REF!</v>
      </c>
      <c r="U22" s="46" t="e">
        <f t="shared" si="0"/>
        <v>#REF!</v>
      </c>
      <c r="V22" s="46" t="e">
        <f t="shared" si="0"/>
        <v>#REF!</v>
      </c>
      <c r="W22" s="46" t="e">
        <f t="shared" si="0"/>
        <v>#REF!</v>
      </c>
      <c r="X22" s="46" t="e">
        <f t="shared" si="0"/>
        <v>#REF!</v>
      </c>
      <c r="Y22" s="46" t="e">
        <f t="shared" si="0"/>
        <v>#REF!</v>
      </c>
    </row>
    <row r="23" spans="1:25" ht="11.45" customHeight="1" x14ac:dyDescent="0.2">
      <c r="A23" s="11" t="s">
        <v>11</v>
      </c>
    </row>
    <row r="24" spans="1:25" ht="11.45" customHeight="1" x14ac:dyDescent="0.2">
      <c r="A24" s="3">
        <v>1</v>
      </c>
      <c r="B24" s="29" t="e">
        <f>ROUNDUP(B8*0.87,)+25</f>
        <v>#REF!</v>
      </c>
      <c r="C24" s="29" t="e">
        <f t="shared" ref="C24:Y34" si="1">ROUNDUP(C8*0.87,)+25</f>
        <v>#REF!</v>
      </c>
      <c r="D24" s="29" t="e">
        <f t="shared" si="1"/>
        <v>#REF!</v>
      </c>
      <c r="E24" s="29" t="e">
        <f t="shared" si="1"/>
        <v>#REF!</v>
      </c>
      <c r="F24" s="29" t="e">
        <f t="shared" si="1"/>
        <v>#REF!</v>
      </c>
      <c r="G24" s="29" t="e">
        <f t="shared" si="1"/>
        <v>#REF!</v>
      </c>
      <c r="H24" s="29" t="e">
        <f t="shared" si="1"/>
        <v>#REF!</v>
      </c>
      <c r="I24" s="29" t="e">
        <f t="shared" si="1"/>
        <v>#REF!</v>
      </c>
      <c r="J24" s="29" t="e">
        <f t="shared" si="1"/>
        <v>#REF!</v>
      </c>
      <c r="K24" s="29" t="e">
        <f t="shared" si="1"/>
        <v>#REF!</v>
      </c>
      <c r="L24" s="29" t="e">
        <f t="shared" si="1"/>
        <v>#REF!</v>
      </c>
      <c r="M24" s="29" t="e">
        <f t="shared" si="1"/>
        <v>#REF!</v>
      </c>
      <c r="N24" s="29" t="e">
        <f t="shared" si="1"/>
        <v>#REF!</v>
      </c>
      <c r="O24" s="29" t="e">
        <f t="shared" si="1"/>
        <v>#REF!</v>
      </c>
      <c r="P24" s="29" t="e">
        <f t="shared" si="1"/>
        <v>#REF!</v>
      </c>
      <c r="Q24" s="29" t="e">
        <f t="shared" si="1"/>
        <v>#REF!</v>
      </c>
      <c r="R24" s="29" t="e">
        <f t="shared" si="1"/>
        <v>#REF!</v>
      </c>
      <c r="S24" s="29" t="e">
        <f t="shared" si="1"/>
        <v>#REF!</v>
      </c>
      <c r="T24" s="29" t="e">
        <f t="shared" si="1"/>
        <v>#REF!</v>
      </c>
      <c r="U24" s="29" t="e">
        <f t="shared" si="1"/>
        <v>#REF!</v>
      </c>
      <c r="V24" s="29" t="e">
        <f t="shared" si="1"/>
        <v>#REF!</v>
      </c>
      <c r="W24" s="29" t="e">
        <f t="shared" si="1"/>
        <v>#REF!</v>
      </c>
      <c r="X24" s="29" t="e">
        <f t="shared" si="1"/>
        <v>#REF!</v>
      </c>
      <c r="Y24" s="29" t="e">
        <f t="shared" si="1"/>
        <v>#REF!</v>
      </c>
    </row>
    <row r="25" spans="1:25" ht="11.45" customHeight="1" x14ac:dyDescent="0.2">
      <c r="A25" s="3">
        <v>2</v>
      </c>
      <c r="B25" s="29" t="e">
        <f t="shared" ref="B25:Q34" si="2">ROUNDUP(B9*0.87,)+25</f>
        <v>#REF!</v>
      </c>
      <c r="C25" s="29" t="e">
        <f t="shared" si="2"/>
        <v>#REF!</v>
      </c>
      <c r="D25" s="29" t="e">
        <f t="shared" si="2"/>
        <v>#REF!</v>
      </c>
      <c r="E25" s="29" t="e">
        <f t="shared" si="2"/>
        <v>#REF!</v>
      </c>
      <c r="F25" s="29" t="e">
        <f t="shared" si="2"/>
        <v>#REF!</v>
      </c>
      <c r="G25" s="29" t="e">
        <f t="shared" si="2"/>
        <v>#REF!</v>
      </c>
      <c r="H25" s="29" t="e">
        <f t="shared" si="2"/>
        <v>#REF!</v>
      </c>
      <c r="I25" s="29" t="e">
        <f t="shared" si="2"/>
        <v>#REF!</v>
      </c>
      <c r="J25" s="29" t="e">
        <f t="shared" si="2"/>
        <v>#REF!</v>
      </c>
      <c r="K25" s="29" t="e">
        <f t="shared" si="2"/>
        <v>#REF!</v>
      </c>
      <c r="L25" s="29" t="e">
        <f t="shared" si="2"/>
        <v>#REF!</v>
      </c>
      <c r="M25" s="29" t="e">
        <f t="shared" si="2"/>
        <v>#REF!</v>
      </c>
      <c r="N25" s="29" t="e">
        <f t="shared" si="2"/>
        <v>#REF!</v>
      </c>
      <c r="O25" s="29" t="e">
        <f t="shared" si="2"/>
        <v>#REF!</v>
      </c>
      <c r="P25" s="29" t="e">
        <f t="shared" si="2"/>
        <v>#REF!</v>
      </c>
      <c r="Q25" s="29" t="e">
        <f t="shared" si="2"/>
        <v>#REF!</v>
      </c>
      <c r="R25" s="29" t="e">
        <f t="shared" si="1"/>
        <v>#REF!</v>
      </c>
      <c r="S25" s="29" t="e">
        <f t="shared" si="1"/>
        <v>#REF!</v>
      </c>
      <c r="T25" s="29" t="e">
        <f t="shared" si="1"/>
        <v>#REF!</v>
      </c>
      <c r="U25" s="29" t="e">
        <f t="shared" si="1"/>
        <v>#REF!</v>
      </c>
      <c r="V25" s="29" t="e">
        <f t="shared" si="1"/>
        <v>#REF!</v>
      </c>
      <c r="W25" s="29" t="e">
        <f t="shared" si="1"/>
        <v>#REF!</v>
      </c>
      <c r="X25" s="29" t="e">
        <f t="shared" si="1"/>
        <v>#REF!</v>
      </c>
      <c r="Y25" s="29" t="e">
        <f t="shared" si="1"/>
        <v>#REF!</v>
      </c>
    </row>
    <row r="26" spans="1:25"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ht="11.45" customHeight="1" x14ac:dyDescent="0.2">
      <c r="A27" s="3">
        <v>1</v>
      </c>
      <c r="B27" s="29" t="e">
        <f t="shared" si="2"/>
        <v>#REF!</v>
      </c>
      <c r="C27" s="29" t="e">
        <f t="shared" si="1"/>
        <v>#REF!</v>
      </c>
      <c r="D27" s="29" t="e">
        <f t="shared" si="1"/>
        <v>#REF!</v>
      </c>
      <c r="E27" s="29" t="e">
        <f t="shared" si="1"/>
        <v>#REF!</v>
      </c>
      <c r="F27" s="29" t="e">
        <f t="shared" si="1"/>
        <v>#REF!</v>
      </c>
      <c r="G27" s="29" t="e">
        <f t="shared" si="1"/>
        <v>#REF!</v>
      </c>
      <c r="H27" s="29" t="e">
        <f t="shared" si="1"/>
        <v>#REF!</v>
      </c>
      <c r="I27" s="29" t="e">
        <f t="shared" si="1"/>
        <v>#REF!</v>
      </c>
      <c r="J27" s="29" t="e">
        <f t="shared" si="1"/>
        <v>#REF!</v>
      </c>
      <c r="K27" s="29" t="e">
        <f t="shared" si="1"/>
        <v>#REF!</v>
      </c>
      <c r="L27" s="29" t="e">
        <f t="shared" si="1"/>
        <v>#REF!</v>
      </c>
      <c r="M27" s="29" t="e">
        <f t="shared" si="1"/>
        <v>#REF!</v>
      </c>
      <c r="N27" s="29" t="e">
        <f t="shared" si="1"/>
        <v>#REF!</v>
      </c>
      <c r="O27" s="29" t="e">
        <f t="shared" si="1"/>
        <v>#REF!</v>
      </c>
      <c r="P27" s="29" t="e">
        <f t="shared" si="1"/>
        <v>#REF!</v>
      </c>
      <c r="Q27" s="29" t="e">
        <f t="shared" si="1"/>
        <v>#REF!</v>
      </c>
      <c r="R27" s="29" t="e">
        <f t="shared" si="1"/>
        <v>#REF!</v>
      </c>
      <c r="S27" s="29" t="e">
        <f t="shared" si="1"/>
        <v>#REF!</v>
      </c>
      <c r="T27" s="29" t="e">
        <f t="shared" si="1"/>
        <v>#REF!</v>
      </c>
      <c r="U27" s="29" t="e">
        <f t="shared" si="1"/>
        <v>#REF!</v>
      </c>
      <c r="V27" s="29" t="e">
        <f t="shared" si="1"/>
        <v>#REF!</v>
      </c>
      <c r="W27" s="29" t="e">
        <f t="shared" si="1"/>
        <v>#REF!</v>
      </c>
      <c r="X27" s="29" t="e">
        <f t="shared" si="1"/>
        <v>#REF!</v>
      </c>
      <c r="Y27" s="29" t="e">
        <f t="shared" si="1"/>
        <v>#REF!</v>
      </c>
    </row>
    <row r="28" spans="1:25" ht="11.45" customHeight="1" x14ac:dyDescent="0.2">
      <c r="A28" s="3">
        <v>2</v>
      </c>
      <c r="B28" s="29" t="e">
        <f t="shared" si="2"/>
        <v>#REF!</v>
      </c>
      <c r="C28" s="29" t="e">
        <f t="shared" si="1"/>
        <v>#REF!</v>
      </c>
      <c r="D28" s="29" t="e">
        <f t="shared" si="1"/>
        <v>#REF!</v>
      </c>
      <c r="E28" s="29" t="e">
        <f t="shared" si="1"/>
        <v>#REF!</v>
      </c>
      <c r="F28" s="29" t="e">
        <f t="shared" si="1"/>
        <v>#REF!</v>
      </c>
      <c r="G28" s="29" t="e">
        <f t="shared" si="1"/>
        <v>#REF!</v>
      </c>
      <c r="H28" s="29" t="e">
        <f t="shared" si="1"/>
        <v>#REF!</v>
      </c>
      <c r="I28" s="29" t="e">
        <f t="shared" si="1"/>
        <v>#REF!</v>
      </c>
      <c r="J28" s="29" t="e">
        <f t="shared" si="1"/>
        <v>#REF!</v>
      </c>
      <c r="K28" s="29" t="e">
        <f t="shared" si="1"/>
        <v>#REF!</v>
      </c>
      <c r="L28" s="29" t="e">
        <f t="shared" si="1"/>
        <v>#REF!</v>
      </c>
      <c r="M28" s="29" t="e">
        <f t="shared" si="1"/>
        <v>#REF!</v>
      </c>
      <c r="N28" s="29" t="e">
        <f t="shared" si="1"/>
        <v>#REF!</v>
      </c>
      <c r="O28" s="29" t="e">
        <f t="shared" si="1"/>
        <v>#REF!</v>
      </c>
      <c r="P28" s="29" t="e">
        <f t="shared" si="1"/>
        <v>#REF!</v>
      </c>
      <c r="Q28" s="29" t="e">
        <f t="shared" si="1"/>
        <v>#REF!</v>
      </c>
      <c r="R28" s="29" t="e">
        <f t="shared" si="1"/>
        <v>#REF!</v>
      </c>
      <c r="S28" s="29" t="e">
        <f t="shared" si="1"/>
        <v>#REF!</v>
      </c>
      <c r="T28" s="29" t="e">
        <f t="shared" si="1"/>
        <v>#REF!</v>
      </c>
      <c r="U28" s="29" t="e">
        <f t="shared" si="1"/>
        <v>#REF!</v>
      </c>
      <c r="V28" s="29" t="e">
        <f t="shared" si="1"/>
        <v>#REF!</v>
      </c>
      <c r="W28" s="29" t="e">
        <f t="shared" si="1"/>
        <v>#REF!</v>
      </c>
      <c r="X28" s="29" t="e">
        <f t="shared" si="1"/>
        <v>#REF!</v>
      </c>
      <c r="Y28" s="29" t="e">
        <f t="shared" si="1"/>
        <v>#REF!</v>
      </c>
    </row>
    <row r="29" spans="1:25"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ht="11.45" customHeight="1" x14ac:dyDescent="0.2">
      <c r="A30" s="3">
        <v>1</v>
      </c>
      <c r="B30" s="29" t="e">
        <f t="shared" si="2"/>
        <v>#REF!</v>
      </c>
      <c r="C30" s="29" t="e">
        <f t="shared" si="1"/>
        <v>#REF!</v>
      </c>
      <c r="D30" s="29" t="e">
        <f t="shared" si="1"/>
        <v>#REF!</v>
      </c>
      <c r="E30" s="29" t="e">
        <f t="shared" si="1"/>
        <v>#REF!</v>
      </c>
      <c r="F30" s="29" t="e">
        <f t="shared" si="1"/>
        <v>#REF!</v>
      </c>
      <c r="G30" s="29" t="e">
        <f t="shared" si="1"/>
        <v>#REF!</v>
      </c>
      <c r="H30" s="29" t="e">
        <f t="shared" si="1"/>
        <v>#REF!</v>
      </c>
      <c r="I30" s="29" t="e">
        <f t="shared" si="1"/>
        <v>#REF!</v>
      </c>
      <c r="J30" s="29" t="e">
        <f t="shared" si="1"/>
        <v>#REF!</v>
      </c>
      <c r="K30" s="29" t="e">
        <f t="shared" si="1"/>
        <v>#REF!</v>
      </c>
      <c r="L30" s="29" t="e">
        <f t="shared" si="1"/>
        <v>#REF!</v>
      </c>
      <c r="M30" s="29" t="e">
        <f t="shared" si="1"/>
        <v>#REF!</v>
      </c>
      <c r="N30" s="29" t="e">
        <f t="shared" si="1"/>
        <v>#REF!</v>
      </c>
      <c r="O30" s="29" t="e">
        <f t="shared" si="1"/>
        <v>#REF!</v>
      </c>
      <c r="P30" s="29" t="e">
        <f t="shared" si="1"/>
        <v>#REF!</v>
      </c>
      <c r="Q30" s="29" t="e">
        <f t="shared" si="1"/>
        <v>#REF!</v>
      </c>
      <c r="R30" s="29" t="e">
        <f t="shared" si="1"/>
        <v>#REF!</v>
      </c>
      <c r="S30" s="29" t="e">
        <f t="shared" si="1"/>
        <v>#REF!</v>
      </c>
      <c r="T30" s="29" t="e">
        <f t="shared" si="1"/>
        <v>#REF!</v>
      </c>
      <c r="U30" s="29" t="e">
        <f t="shared" si="1"/>
        <v>#REF!</v>
      </c>
      <c r="V30" s="29" t="e">
        <f t="shared" si="1"/>
        <v>#REF!</v>
      </c>
      <c r="W30" s="29" t="e">
        <f t="shared" si="1"/>
        <v>#REF!</v>
      </c>
      <c r="X30" s="29" t="e">
        <f t="shared" si="1"/>
        <v>#REF!</v>
      </c>
      <c r="Y30" s="29" t="e">
        <f t="shared" si="1"/>
        <v>#REF!</v>
      </c>
    </row>
    <row r="31" spans="1:25" ht="11.45" customHeight="1" x14ac:dyDescent="0.2">
      <c r="A31" s="3">
        <v>2</v>
      </c>
      <c r="B31" s="29" t="e">
        <f t="shared" si="2"/>
        <v>#REF!</v>
      </c>
      <c r="C31" s="29" t="e">
        <f t="shared" si="1"/>
        <v>#REF!</v>
      </c>
      <c r="D31" s="29" t="e">
        <f t="shared" si="1"/>
        <v>#REF!</v>
      </c>
      <c r="E31" s="29" t="e">
        <f t="shared" si="1"/>
        <v>#REF!</v>
      </c>
      <c r="F31" s="29" t="e">
        <f t="shared" si="1"/>
        <v>#REF!</v>
      </c>
      <c r="G31" s="29" t="e">
        <f t="shared" si="1"/>
        <v>#REF!</v>
      </c>
      <c r="H31" s="29" t="e">
        <f t="shared" si="1"/>
        <v>#REF!</v>
      </c>
      <c r="I31" s="29" t="e">
        <f t="shared" si="1"/>
        <v>#REF!</v>
      </c>
      <c r="J31" s="29" t="e">
        <f t="shared" si="1"/>
        <v>#REF!</v>
      </c>
      <c r="K31" s="29" t="e">
        <f t="shared" si="1"/>
        <v>#REF!</v>
      </c>
      <c r="L31" s="29" t="e">
        <f t="shared" si="1"/>
        <v>#REF!</v>
      </c>
      <c r="M31" s="29" t="e">
        <f t="shared" si="1"/>
        <v>#REF!</v>
      </c>
      <c r="N31" s="29" t="e">
        <f t="shared" si="1"/>
        <v>#REF!</v>
      </c>
      <c r="O31" s="29" t="e">
        <f t="shared" si="1"/>
        <v>#REF!</v>
      </c>
      <c r="P31" s="29" t="e">
        <f t="shared" si="1"/>
        <v>#REF!</v>
      </c>
      <c r="Q31" s="29" t="e">
        <f t="shared" si="1"/>
        <v>#REF!</v>
      </c>
      <c r="R31" s="29" t="e">
        <f t="shared" si="1"/>
        <v>#REF!</v>
      </c>
      <c r="S31" s="29" t="e">
        <f t="shared" si="1"/>
        <v>#REF!</v>
      </c>
      <c r="T31" s="29" t="e">
        <f t="shared" si="1"/>
        <v>#REF!</v>
      </c>
      <c r="U31" s="29" t="e">
        <f t="shared" si="1"/>
        <v>#REF!</v>
      </c>
      <c r="V31" s="29" t="e">
        <f t="shared" si="1"/>
        <v>#REF!</v>
      </c>
      <c r="W31" s="29" t="e">
        <f t="shared" si="1"/>
        <v>#REF!</v>
      </c>
      <c r="X31" s="29" t="e">
        <f t="shared" si="1"/>
        <v>#REF!</v>
      </c>
      <c r="Y31" s="29" t="e">
        <f t="shared" si="1"/>
        <v>#REF!</v>
      </c>
    </row>
    <row r="32" spans="1:25"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ht="11.45" customHeight="1" x14ac:dyDescent="0.2">
      <c r="A33" s="3">
        <v>1</v>
      </c>
      <c r="B33" s="29" t="e">
        <f t="shared" si="2"/>
        <v>#REF!</v>
      </c>
      <c r="C33" s="29" t="e">
        <f t="shared" si="1"/>
        <v>#REF!</v>
      </c>
      <c r="D33" s="29" t="e">
        <f t="shared" si="1"/>
        <v>#REF!</v>
      </c>
      <c r="E33" s="29" t="e">
        <f t="shared" si="1"/>
        <v>#REF!</v>
      </c>
      <c r="F33" s="29" t="e">
        <f t="shared" si="1"/>
        <v>#REF!</v>
      </c>
      <c r="G33" s="29" t="e">
        <f t="shared" si="1"/>
        <v>#REF!</v>
      </c>
      <c r="H33" s="29" t="e">
        <f t="shared" si="1"/>
        <v>#REF!</v>
      </c>
      <c r="I33" s="29" t="e">
        <f t="shared" si="1"/>
        <v>#REF!</v>
      </c>
      <c r="J33" s="29" t="e">
        <f t="shared" si="1"/>
        <v>#REF!</v>
      </c>
      <c r="K33" s="29" t="e">
        <f t="shared" si="1"/>
        <v>#REF!</v>
      </c>
      <c r="L33" s="29" t="e">
        <f t="shared" si="1"/>
        <v>#REF!</v>
      </c>
      <c r="M33" s="29" t="e">
        <f t="shared" si="1"/>
        <v>#REF!</v>
      </c>
      <c r="N33" s="29" t="e">
        <f t="shared" si="1"/>
        <v>#REF!</v>
      </c>
      <c r="O33" s="29" t="e">
        <f t="shared" si="1"/>
        <v>#REF!</v>
      </c>
      <c r="P33" s="29" t="e">
        <f t="shared" si="1"/>
        <v>#REF!</v>
      </c>
      <c r="Q33" s="29" t="e">
        <f t="shared" si="1"/>
        <v>#REF!</v>
      </c>
      <c r="R33" s="29" t="e">
        <f t="shared" si="1"/>
        <v>#REF!</v>
      </c>
      <c r="S33" s="29" t="e">
        <f t="shared" si="1"/>
        <v>#REF!</v>
      </c>
      <c r="T33" s="29" t="e">
        <f t="shared" si="1"/>
        <v>#REF!</v>
      </c>
      <c r="U33" s="29" t="e">
        <f t="shared" si="1"/>
        <v>#REF!</v>
      </c>
      <c r="V33" s="29" t="e">
        <f t="shared" si="1"/>
        <v>#REF!</v>
      </c>
      <c r="W33" s="29" t="e">
        <f t="shared" si="1"/>
        <v>#REF!</v>
      </c>
      <c r="X33" s="29" t="e">
        <f t="shared" si="1"/>
        <v>#REF!</v>
      </c>
      <c r="Y33" s="29" t="e">
        <f t="shared" si="1"/>
        <v>#REF!</v>
      </c>
    </row>
    <row r="34" spans="1:25" ht="11.45" customHeight="1" x14ac:dyDescent="0.2">
      <c r="A34" s="3">
        <v>2</v>
      </c>
      <c r="B34" s="29" t="e">
        <f t="shared" si="2"/>
        <v>#REF!</v>
      </c>
      <c r="C34" s="29" t="e">
        <f t="shared" si="1"/>
        <v>#REF!</v>
      </c>
      <c r="D34" s="29" t="e">
        <f t="shared" si="1"/>
        <v>#REF!</v>
      </c>
      <c r="E34" s="29" t="e">
        <f t="shared" si="1"/>
        <v>#REF!</v>
      </c>
      <c r="F34" s="29" t="e">
        <f t="shared" si="1"/>
        <v>#REF!</v>
      </c>
      <c r="G34" s="29" t="e">
        <f t="shared" si="1"/>
        <v>#REF!</v>
      </c>
      <c r="H34" s="29" t="e">
        <f t="shared" si="1"/>
        <v>#REF!</v>
      </c>
      <c r="I34" s="29" t="e">
        <f t="shared" si="1"/>
        <v>#REF!</v>
      </c>
      <c r="J34" s="29" t="e">
        <f t="shared" si="1"/>
        <v>#REF!</v>
      </c>
      <c r="K34" s="29" t="e">
        <f t="shared" si="1"/>
        <v>#REF!</v>
      </c>
      <c r="L34" s="29" t="e">
        <f t="shared" si="1"/>
        <v>#REF!</v>
      </c>
      <c r="M34" s="29" t="e">
        <f t="shared" si="1"/>
        <v>#REF!</v>
      </c>
      <c r="N34" s="29" t="e">
        <f t="shared" si="1"/>
        <v>#REF!</v>
      </c>
      <c r="O34" s="29" t="e">
        <f t="shared" si="1"/>
        <v>#REF!</v>
      </c>
      <c r="P34" s="29" t="e">
        <f t="shared" si="1"/>
        <v>#REF!</v>
      </c>
      <c r="Q34" s="29" t="e">
        <f t="shared" si="1"/>
        <v>#REF!</v>
      </c>
      <c r="R34" s="29" t="e">
        <f t="shared" si="1"/>
        <v>#REF!</v>
      </c>
      <c r="S34" s="29" t="e">
        <f t="shared" si="1"/>
        <v>#REF!</v>
      </c>
      <c r="T34" s="29" t="e">
        <f t="shared" si="1"/>
        <v>#REF!</v>
      </c>
      <c r="U34" s="29" t="e">
        <f t="shared" si="1"/>
        <v>#REF!</v>
      </c>
      <c r="V34" s="29" t="e">
        <f t="shared" si="1"/>
        <v>#REF!</v>
      </c>
      <c r="W34" s="29" t="e">
        <f t="shared" si="1"/>
        <v>#REF!</v>
      </c>
      <c r="X34" s="29" t="e">
        <f t="shared" si="1"/>
        <v>#REF!</v>
      </c>
      <c r="Y34" s="29" t="e">
        <f t="shared" si="1"/>
        <v>#REF!</v>
      </c>
    </row>
    <row r="35" spans="1:25" ht="11.45" customHeight="1" x14ac:dyDescent="0.2">
      <c r="A35" s="24"/>
    </row>
    <row r="36" spans="1:25" x14ac:dyDescent="0.2">
      <c r="A36" s="41" t="s">
        <v>18</v>
      </c>
    </row>
    <row r="37" spans="1:25" x14ac:dyDescent="0.2">
      <c r="A37" s="38" t="s">
        <v>22</v>
      </c>
    </row>
    <row r="38" spans="1:25" x14ac:dyDescent="0.2">
      <c r="A38" s="22"/>
    </row>
    <row r="39" spans="1:25" x14ac:dyDescent="0.2">
      <c r="A39" s="41" t="s">
        <v>3</v>
      </c>
    </row>
    <row r="40" spans="1:25" x14ac:dyDescent="0.2">
      <c r="A40" s="42" t="s">
        <v>4</v>
      </c>
    </row>
    <row r="41" spans="1:25" x14ac:dyDescent="0.2">
      <c r="A41" s="42" t="s">
        <v>5</v>
      </c>
    </row>
    <row r="42" spans="1:25" ht="12.6" customHeight="1" x14ac:dyDescent="0.2">
      <c r="A42" s="26" t="s">
        <v>6</v>
      </c>
    </row>
    <row r="43" spans="1:25" x14ac:dyDescent="0.2">
      <c r="A43" s="90" t="s">
        <v>70</v>
      </c>
    </row>
    <row r="44" spans="1:25" x14ac:dyDescent="0.2">
      <c r="A44" s="22"/>
    </row>
    <row r="45" spans="1:25" x14ac:dyDescent="0.2">
      <c r="A45" s="39" t="s">
        <v>8</v>
      </c>
    </row>
    <row r="46" spans="1:25" ht="48" x14ac:dyDescent="0.2">
      <c r="A46" s="40" t="s">
        <v>17</v>
      </c>
    </row>
  </sheetData>
  <pageMargins left="0.7" right="0.7" top="0.75" bottom="0.75" header="0.3" footer="0.3"/>
  <pageSetup paperSize="9"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pane xSplit="1" topLeftCell="B1" activePane="topRight" state="frozen"/>
      <selection pane="topRight" activeCell="C17" sqref="C17"/>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91</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92</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c r="B19" s="30"/>
      <c r="C19" s="30"/>
    </row>
    <row r="20" spans="1:3" ht="11.45" customHeight="1" x14ac:dyDescent="0.2">
      <c r="A20" s="97" t="s">
        <v>2</v>
      </c>
      <c r="B20" s="30"/>
      <c r="C20" s="30"/>
    </row>
    <row r="21" spans="1:3" ht="24.6" customHeight="1" x14ac:dyDescent="0.2">
      <c r="A21" s="8" t="s">
        <v>0</v>
      </c>
      <c r="B21" s="47" t="e">
        <f t="shared" ref="B21" si="0">B5</f>
        <v>#REF!</v>
      </c>
      <c r="C21" s="47" t="e">
        <f t="shared" ref="C21" si="1">C5</f>
        <v>#REF!</v>
      </c>
    </row>
    <row r="22" spans="1:3" ht="24.6" customHeight="1" x14ac:dyDescent="0.2">
      <c r="A22" s="37"/>
      <c r="B22" s="47" t="e">
        <f t="shared" ref="B22" si="2">B6</f>
        <v>#REF!</v>
      </c>
      <c r="C22" s="47" t="e">
        <f t="shared" ref="C22" si="3">C6</f>
        <v>#REF!</v>
      </c>
    </row>
    <row r="23" spans="1:3" ht="11.45" customHeight="1" x14ac:dyDescent="0.2">
      <c r="A23" s="11" t="s">
        <v>11</v>
      </c>
    </row>
    <row r="24" spans="1:3" ht="11.45" customHeight="1" x14ac:dyDescent="0.2">
      <c r="A24" s="3">
        <v>1</v>
      </c>
      <c r="B24" s="29" t="e">
        <f t="shared" ref="B24" si="4">ROUNDUP(B8*0.9,)</f>
        <v>#REF!</v>
      </c>
      <c r="C24" s="29" t="e">
        <f t="shared" ref="C24" si="5">ROUNDUP(C8*0.9,)</f>
        <v>#REF!</v>
      </c>
    </row>
    <row r="25" spans="1:3" ht="11.45" customHeight="1" x14ac:dyDescent="0.2">
      <c r="A25" s="3">
        <v>2</v>
      </c>
      <c r="B25" s="29" t="e">
        <f t="shared" ref="B25" si="6">ROUNDUP(B9*0.9,)</f>
        <v>#REF!</v>
      </c>
      <c r="C25" s="29" t="e">
        <f t="shared" ref="C25" si="7">ROUNDUP(C9*0.9,)</f>
        <v>#REF!</v>
      </c>
    </row>
    <row r="26" spans="1:3" ht="11.45" customHeight="1" x14ac:dyDescent="0.2">
      <c r="A26" s="5" t="s">
        <v>86</v>
      </c>
      <c r="B26" s="29"/>
      <c r="C26" s="29"/>
    </row>
    <row r="27" spans="1:3" ht="11.45" customHeight="1" x14ac:dyDescent="0.2">
      <c r="A27" s="3">
        <v>1</v>
      </c>
      <c r="B27" s="29" t="e">
        <f t="shared" ref="B27" si="8">ROUNDUP(B11*0.9,)</f>
        <v>#REF!</v>
      </c>
      <c r="C27" s="29" t="e">
        <f t="shared" ref="C27" si="9">ROUNDUP(C11*0.9,)</f>
        <v>#REF!</v>
      </c>
    </row>
    <row r="28" spans="1:3" ht="11.45" customHeight="1" x14ac:dyDescent="0.2">
      <c r="A28" s="3">
        <v>2</v>
      </c>
      <c r="B28" s="29" t="e">
        <f t="shared" ref="B28" si="10">ROUNDUP(B12*0.9,)</f>
        <v>#REF!</v>
      </c>
      <c r="C28" s="29" t="e">
        <f t="shared" ref="C28" si="11">ROUNDUP(C12*0.9,)</f>
        <v>#REF!</v>
      </c>
    </row>
    <row r="29" spans="1:3" ht="11.45" customHeight="1" x14ac:dyDescent="0.2">
      <c r="A29" s="4" t="s">
        <v>91</v>
      </c>
      <c r="B29" s="29"/>
      <c r="C29" s="29"/>
    </row>
    <row r="30" spans="1:3" ht="11.45" customHeight="1" x14ac:dyDescent="0.2">
      <c r="A30" s="3">
        <v>1</v>
      </c>
      <c r="B30" s="29" t="e">
        <f t="shared" ref="B30" si="12">ROUNDUP(B14*0.9,)</f>
        <v>#REF!</v>
      </c>
      <c r="C30" s="29" t="e">
        <f t="shared" ref="C30" si="13">ROUNDUP(C14*0.9,)</f>
        <v>#REF!</v>
      </c>
    </row>
    <row r="31" spans="1:3" ht="11.45" customHeight="1" x14ac:dyDescent="0.2">
      <c r="A31" s="3">
        <v>2</v>
      </c>
      <c r="B31" s="29" t="e">
        <f t="shared" ref="B31" si="14">ROUNDUP(B15*0.9,)</f>
        <v>#REF!</v>
      </c>
      <c r="C31" s="29" t="e">
        <f t="shared" ref="C31" si="15">ROUNDUP(C15*0.9,)</f>
        <v>#REF!</v>
      </c>
    </row>
    <row r="32" spans="1:3" ht="11.45" customHeight="1" x14ac:dyDescent="0.2">
      <c r="A32" s="2" t="s">
        <v>92</v>
      </c>
      <c r="B32" s="29"/>
      <c r="C32" s="29"/>
    </row>
    <row r="33" spans="1:3" ht="11.45" customHeight="1" x14ac:dyDescent="0.2">
      <c r="A33" s="3">
        <v>1</v>
      </c>
      <c r="B33" s="29" t="e">
        <f t="shared" ref="B33" si="16">ROUNDUP(B17*0.9,)</f>
        <v>#REF!</v>
      </c>
      <c r="C33" s="29" t="e">
        <f t="shared" ref="C33" si="17">ROUNDUP(C17*0.9,)</f>
        <v>#REF!</v>
      </c>
    </row>
    <row r="34" spans="1:3" ht="11.45" customHeight="1" x14ac:dyDescent="0.2">
      <c r="A34" s="3">
        <v>2</v>
      </c>
      <c r="B34" s="29" t="e">
        <f t="shared" ref="B34" si="18">ROUNDUP(B18*0.9,)</f>
        <v>#REF!</v>
      </c>
      <c r="C34" s="29" t="e">
        <f t="shared" ref="C34" si="19">ROUNDUP(C18*0.9,)</f>
        <v>#REF!</v>
      </c>
    </row>
    <row r="35" spans="1:3" ht="11.45" customHeight="1" x14ac:dyDescent="0.2">
      <c r="A35" s="24"/>
    </row>
    <row r="36" spans="1:3" x14ac:dyDescent="0.2">
      <c r="A36" s="41" t="s">
        <v>18</v>
      </c>
    </row>
    <row r="37" spans="1:3" x14ac:dyDescent="0.2">
      <c r="A37" s="22" t="s">
        <v>69</v>
      </c>
    </row>
    <row r="38" spans="1:3" x14ac:dyDescent="0.2">
      <c r="A38" s="22"/>
    </row>
    <row r="39" spans="1:3" x14ac:dyDescent="0.2">
      <c r="A39" s="41" t="s">
        <v>3</v>
      </c>
    </row>
    <row r="40" spans="1:3" x14ac:dyDescent="0.2">
      <c r="A40" s="42" t="s">
        <v>4</v>
      </c>
    </row>
    <row r="41" spans="1:3" x14ac:dyDescent="0.2">
      <c r="A41" s="42" t="s">
        <v>5</v>
      </c>
    </row>
    <row r="42" spans="1:3" ht="12.6" customHeight="1" x14ac:dyDescent="0.2">
      <c r="A42" s="26" t="s">
        <v>6</v>
      </c>
    </row>
    <row r="43" spans="1:3" x14ac:dyDescent="0.2">
      <c r="A43" s="42" t="s">
        <v>75</v>
      </c>
    </row>
    <row r="44" spans="1:3" x14ac:dyDescent="0.2">
      <c r="A44" s="22"/>
    </row>
    <row r="45" spans="1:3" x14ac:dyDescent="0.2">
      <c r="A45" s="39" t="s">
        <v>8</v>
      </c>
    </row>
    <row r="46" spans="1:3" ht="48" x14ac:dyDescent="0.2">
      <c r="A46" s="40" t="s">
        <v>17</v>
      </c>
    </row>
  </sheetData>
  <pageMargins left="0.7" right="0.7" top="0.75" bottom="0.75" header="0.3" footer="0.3"/>
  <pageSetup paperSize="9"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pane xSplit="1" topLeftCell="B1" activePane="topRight" state="frozen"/>
      <selection pane="topRight" activeCell="D9" sqref="D9"/>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91</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92</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c r="B19" s="30"/>
      <c r="C19" s="30"/>
    </row>
    <row r="20" spans="1:3" ht="11.45" customHeight="1" x14ac:dyDescent="0.2">
      <c r="A20" s="97" t="s">
        <v>2</v>
      </c>
      <c r="B20" s="30"/>
      <c r="C20" s="30"/>
    </row>
    <row r="21" spans="1:3" ht="24.6" customHeight="1" x14ac:dyDescent="0.2">
      <c r="A21" s="8" t="s">
        <v>0</v>
      </c>
      <c r="B21" s="47" t="e">
        <f t="shared" ref="B21" si="0">B5</f>
        <v>#REF!</v>
      </c>
      <c r="C21" s="47" t="e">
        <f t="shared" ref="C21" si="1">C5</f>
        <v>#REF!</v>
      </c>
    </row>
    <row r="22" spans="1:3" ht="24.6" customHeight="1" x14ac:dyDescent="0.2">
      <c r="A22" s="37"/>
      <c r="B22" s="47" t="e">
        <f t="shared" ref="B22" si="2">B6</f>
        <v>#REF!</v>
      </c>
      <c r="C22" s="47" t="e">
        <f t="shared" ref="C22" si="3">C6</f>
        <v>#REF!</v>
      </c>
    </row>
    <row r="23" spans="1:3" ht="11.45" customHeight="1" x14ac:dyDescent="0.2">
      <c r="A23" s="11" t="s">
        <v>11</v>
      </c>
    </row>
    <row r="24" spans="1:3" ht="11.45" customHeight="1" x14ac:dyDescent="0.2">
      <c r="A24" s="3">
        <v>1</v>
      </c>
      <c r="B24" s="29" t="e">
        <f t="shared" ref="B24" si="4">ROUNDUP(B8*0.87,)</f>
        <v>#REF!</v>
      </c>
      <c r="C24" s="29" t="e">
        <f t="shared" ref="C24" si="5">ROUNDUP(C8*0.87,)</f>
        <v>#REF!</v>
      </c>
    </row>
    <row r="25" spans="1:3" ht="11.45" customHeight="1" x14ac:dyDescent="0.2">
      <c r="A25" s="3">
        <v>2</v>
      </c>
      <c r="B25" s="29" t="e">
        <f t="shared" ref="B25" si="6">ROUNDUP(B9*0.87,)</f>
        <v>#REF!</v>
      </c>
      <c r="C25" s="29" t="e">
        <f t="shared" ref="C25" si="7">ROUNDUP(C9*0.87,)</f>
        <v>#REF!</v>
      </c>
    </row>
    <row r="26" spans="1:3" ht="11.45" customHeight="1" x14ac:dyDescent="0.2">
      <c r="A26" s="5" t="s">
        <v>86</v>
      </c>
      <c r="B26" s="29"/>
      <c r="C26" s="29"/>
    </row>
    <row r="27" spans="1:3" ht="11.45" customHeight="1" x14ac:dyDescent="0.2">
      <c r="A27" s="3">
        <v>1</v>
      </c>
      <c r="B27" s="29" t="e">
        <f t="shared" ref="B27" si="8">ROUNDUP(B11*0.87,)</f>
        <v>#REF!</v>
      </c>
      <c r="C27" s="29" t="e">
        <f t="shared" ref="C27" si="9">ROUNDUP(C11*0.87,)</f>
        <v>#REF!</v>
      </c>
    </row>
    <row r="28" spans="1:3" ht="11.45" customHeight="1" x14ac:dyDescent="0.2">
      <c r="A28" s="3">
        <v>2</v>
      </c>
      <c r="B28" s="29" t="e">
        <f t="shared" ref="B28" si="10">ROUNDUP(B12*0.87,)</f>
        <v>#REF!</v>
      </c>
      <c r="C28" s="29" t="e">
        <f t="shared" ref="C28" si="11">ROUNDUP(C12*0.87,)</f>
        <v>#REF!</v>
      </c>
    </row>
    <row r="29" spans="1:3" ht="11.45" customHeight="1" x14ac:dyDescent="0.2">
      <c r="A29" s="4" t="s">
        <v>91</v>
      </c>
      <c r="B29" s="29"/>
      <c r="C29" s="29"/>
    </row>
    <row r="30" spans="1:3" ht="11.45" customHeight="1" x14ac:dyDescent="0.2">
      <c r="A30" s="3">
        <v>1</v>
      </c>
      <c r="B30" s="29" t="e">
        <f t="shared" ref="B30" si="12">ROUNDUP(B14*0.87,)</f>
        <v>#REF!</v>
      </c>
      <c r="C30" s="29" t="e">
        <f t="shared" ref="C30" si="13">ROUNDUP(C14*0.87,)</f>
        <v>#REF!</v>
      </c>
    </row>
    <row r="31" spans="1:3" ht="11.45" customHeight="1" x14ac:dyDescent="0.2">
      <c r="A31" s="3">
        <v>2</v>
      </c>
      <c r="B31" s="29" t="e">
        <f t="shared" ref="B31" si="14">ROUNDUP(B15*0.87,)</f>
        <v>#REF!</v>
      </c>
      <c r="C31" s="29" t="e">
        <f t="shared" ref="C31" si="15">ROUNDUP(C15*0.87,)</f>
        <v>#REF!</v>
      </c>
    </row>
    <row r="32" spans="1:3" ht="11.45" customHeight="1" x14ac:dyDescent="0.2">
      <c r="A32" s="2" t="s">
        <v>92</v>
      </c>
      <c r="B32" s="29"/>
      <c r="C32" s="29"/>
    </row>
    <row r="33" spans="1:3" ht="11.45" customHeight="1" x14ac:dyDescent="0.2">
      <c r="A33" s="3">
        <v>1</v>
      </c>
      <c r="B33" s="29" t="e">
        <f t="shared" ref="B33" si="16">ROUNDUP(B17*0.87,)</f>
        <v>#REF!</v>
      </c>
      <c r="C33" s="29" t="e">
        <f t="shared" ref="C33" si="17">ROUNDUP(C17*0.87,)</f>
        <v>#REF!</v>
      </c>
    </row>
    <row r="34" spans="1:3" ht="11.45" customHeight="1" x14ac:dyDescent="0.2">
      <c r="A34" s="3">
        <v>2</v>
      </c>
      <c r="B34" s="29" t="e">
        <f t="shared" ref="B34" si="18">ROUNDUP(B18*0.87,)</f>
        <v>#REF!</v>
      </c>
      <c r="C34" s="29" t="e">
        <f t="shared" ref="C34" si="19">ROUNDUP(C18*0.87,)</f>
        <v>#REF!</v>
      </c>
    </row>
    <row r="35" spans="1:3" ht="11.45" customHeight="1" x14ac:dyDescent="0.2">
      <c r="A35" s="24"/>
      <c r="B35" s="30"/>
      <c r="C35" s="30"/>
    </row>
    <row r="36" spans="1:3" x14ac:dyDescent="0.2">
      <c r="A36" s="41" t="s">
        <v>18</v>
      </c>
    </row>
    <row r="37" spans="1:3" x14ac:dyDescent="0.2">
      <c r="A37" s="22" t="s">
        <v>69</v>
      </c>
    </row>
    <row r="38" spans="1:3" x14ac:dyDescent="0.2">
      <c r="A38" s="22"/>
    </row>
    <row r="39" spans="1:3" x14ac:dyDescent="0.2">
      <c r="A39" s="41" t="s">
        <v>3</v>
      </c>
    </row>
    <row r="40" spans="1:3" x14ac:dyDescent="0.2">
      <c r="A40" s="42" t="s">
        <v>4</v>
      </c>
    </row>
    <row r="41" spans="1:3" x14ac:dyDescent="0.2">
      <c r="A41" s="42" t="s">
        <v>5</v>
      </c>
    </row>
    <row r="42" spans="1:3" ht="12.6" customHeight="1" x14ac:dyDescent="0.2">
      <c r="A42" s="26" t="s">
        <v>6</v>
      </c>
    </row>
    <row r="43" spans="1:3" x14ac:dyDescent="0.2">
      <c r="A43" s="42" t="s">
        <v>75</v>
      </c>
    </row>
    <row r="44" spans="1:3" x14ac:dyDescent="0.2">
      <c r="A44" s="22"/>
    </row>
    <row r="45" spans="1:3" x14ac:dyDescent="0.2">
      <c r="A45" s="39" t="s">
        <v>8</v>
      </c>
    </row>
    <row r="46" spans="1:3" ht="48" x14ac:dyDescent="0.2">
      <c r="A46" s="40" t="s">
        <v>17</v>
      </c>
    </row>
  </sheetData>
  <pageMargins left="0.7" right="0.7" top="0.75" bottom="0.75" header="0.3" footer="0.3"/>
  <pageSetup paperSize="9"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46"/>
  <sheetViews>
    <sheetView topLeftCell="A10" zoomScaleNormal="100" workbookViewId="0">
      <pane xSplit="1" topLeftCell="B1" activePane="topRight" state="frozen"/>
      <selection pane="topRight" activeCell="A37" sqref="A37"/>
    </sheetView>
  </sheetViews>
  <sheetFormatPr defaultColWidth="8.5703125" defaultRowHeight="12" x14ac:dyDescent="0.2"/>
  <cols>
    <col min="1" max="1" width="84.85546875" style="1" customWidth="1"/>
    <col min="2" max="51" width="9.85546875" style="1" bestFit="1" customWidth="1"/>
    <col min="52" max="16384" width="8.5703125" style="1"/>
  </cols>
  <sheetData>
    <row r="1" spans="1:51" ht="11.45" customHeight="1" x14ac:dyDescent="0.2">
      <c r="A1" s="9" t="s">
        <v>14</v>
      </c>
    </row>
    <row r="2" spans="1:51" ht="11.45" customHeight="1" x14ac:dyDescent="0.2">
      <c r="A2" s="19" t="s">
        <v>16</v>
      </c>
    </row>
    <row r="3" spans="1:51" ht="11.45" customHeight="1" x14ac:dyDescent="0.2">
      <c r="A3" s="9"/>
    </row>
    <row r="4" spans="1:51" ht="11.25" customHeight="1" x14ac:dyDescent="0.2">
      <c r="A4" s="31" t="s">
        <v>1</v>
      </c>
    </row>
    <row r="5" spans="1:51"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c r="AQ5" s="47" t="e">
        <f>'C завтраками| Bed and breakfast'!#REF!</f>
        <v>#REF!</v>
      </c>
      <c r="AR5" s="47" t="e">
        <f>'C завтраками| Bed and breakfast'!#REF!</f>
        <v>#REF!</v>
      </c>
      <c r="AS5" s="47" t="e">
        <f>'C завтраками| Bed and breakfast'!#REF!</f>
        <v>#REF!</v>
      </c>
      <c r="AT5" s="47" t="e">
        <f>'C завтраками| Bed and breakfast'!#REF!</f>
        <v>#REF!</v>
      </c>
      <c r="AU5" s="47" t="e">
        <f>'C завтраками| Bed and breakfast'!#REF!</f>
        <v>#REF!</v>
      </c>
      <c r="AV5" s="47" t="e">
        <f>'C завтраками| Bed and breakfast'!#REF!</f>
        <v>#REF!</v>
      </c>
      <c r="AW5" s="47" t="e">
        <f>'C завтраками| Bed and breakfast'!#REF!</f>
        <v>#REF!</v>
      </c>
      <c r="AX5" s="47" t="e">
        <f>'C завтраками| Bed and breakfast'!#REF!</f>
        <v>#REF!</v>
      </c>
      <c r="AY5" s="47" t="e">
        <f>'C завтраками| Bed and breakfast'!#REF!</f>
        <v>#REF!</v>
      </c>
    </row>
    <row r="6" spans="1:51"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c r="AQ6" s="47" t="e">
        <f>'C завтраками| Bed and breakfast'!#REF!</f>
        <v>#REF!</v>
      </c>
      <c r="AR6" s="47" t="e">
        <f>'C завтраками| Bed and breakfast'!#REF!</f>
        <v>#REF!</v>
      </c>
      <c r="AS6" s="47" t="e">
        <f>'C завтраками| Bed and breakfast'!#REF!</f>
        <v>#REF!</v>
      </c>
      <c r="AT6" s="47" t="e">
        <f>'C завтраками| Bed and breakfast'!#REF!</f>
        <v>#REF!</v>
      </c>
      <c r="AU6" s="47" t="e">
        <f>'C завтраками| Bed and breakfast'!#REF!</f>
        <v>#REF!</v>
      </c>
      <c r="AV6" s="47" t="e">
        <f>'C завтраками| Bed and breakfast'!#REF!</f>
        <v>#REF!</v>
      </c>
      <c r="AW6" s="47" t="e">
        <f>'C завтраками| Bed and breakfast'!#REF!</f>
        <v>#REF!</v>
      </c>
      <c r="AX6" s="47" t="e">
        <f>'C завтраками| Bed and breakfast'!#REF!</f>
        <v>#REF!</v>
      </c>
      <c r="AY6" s="47" t="e">
        <f>'C завтраками| Bed and breakfast'!#REF!</f>
        <v>#REF!</v>
      </c>
    </row>
    <row r="7" spans="1:51" ht="11.45" customHeight="1" x14ac:dyDescent="0.2">
      <c r="A7" s="11" t="s">
        <v>11</v>
      </c>
    </row>
    <row r="8" spans="1:51" ht="11.45" customHeight="1" x14ac:dyDescent="0.2">
      <c r="A8" s="3">
        <v>1</v>
      </c>
      <c r="B8" s="29" t="e">
        <f>'C завтраками| Bed and breakfast'!#REF!*0.85</f>
        <v>#REF!</v>
      </c>
      <c r="C8" s="29" t="e">
        <f>'C завтраками| Bed and breakfast'!#REF!*0.85</f>
        <v>#REF!</v>
      </c>
      <c r="D8" s="29" t="e">
        <f>'C завтраками| Bed and breakfast'!#REF!*0.85</f>
        <v>#REF!</v>
      </c>
      <c r="E8" s="29" t="e">
        <f>'C завтраками| Bed and breakfast'!#REF!*0.85</f>
        <v>#REF!</v>
      </c>
      <c r="F8" s="29" t="e">
        <f>'C завтраками| Bed and breakfast'!#REF!*0.85</f>
        <v>#REF!</v>
      </c>
      <c r="G8" s="29" t="e">
        <f>'C завтраками| Bed and breakfast'!#REF!*0.85</f>
        <v>#REF!</v>
      </c>
      <c r="H8" s="29" t="e">
        <f>'C завтраками| Bed and breakfast'!#REF!*0.85</f>
        <v>#REF!</v>
      </c>
      <c r="I8" s="29" t="e">
        <f>'C завтраками| Bed and breakfast'!#REF!*0.85</f>
        <v>#REF!</v>
      </c>
      <c r="J8" s="29" t="e">
        <f>'C завтраками| Bed and breakfast'!#REF!*0.85</f>
        <v>#REF!</v>
      </c>
      <c r="K8" s="29" t="e">
        <f>'C завтраками| Bed and breakfast'!#REF!*0.85</f>
        <v>#REF!</v>
      </c>
      <c r="L8" s="29" t="e">
        <f>'C завтраками| Bed and breakfast'!#REF!*0.85</f>
        <v>#REF!</v>
      </c>
      <c r="M8" s="29" t="e">
        <f>'C завтраками| Bed and breakfast'!#REF!*0.85</f>
        <v>#REF!</v>
      </c>
      <c r="N8" s="29" t="e">
        <f>'C завтраками| Bed and breakfast'!#REF!*0.85</f>
        <v>#REF!</v>
      </c>
      <c r="O8" s="29" t="e">
        <f>'C завтраками| Bed and breakfast'!#REF!*0.85</f>
        <v>#REF!</v>
      </c>
      <c r="P8" s="29" t="e">
        <f>'C завтраками| Bed and breakfast'!#REF!*0.85</f>
        <v>#REF!</v>
      </c>
      <c r="Q8" s="29" t="e">
        <f>'C завтраками| Bed and breakfast'!#REF!*0.85</f>
        <v>#REF!</v>
      </c>
      <c r="R8" s="29" t="e">
        <f>'C завтраками| Bed and breakfast'!#REF!*0.85</f>
        <v>#REF!</v>
      </c>
      <c r="S8" s="29" t="e">
        <f>'C завтраками| Bed and breakfast'!#REF!*0.85</f>
        <v>#REF!</v>
      </c>
      <c r="T8" s="29" t="e">
        <f>'C завтраками| Bed and breakfast'!#REF!*0.85</f>
        <v>#REF!</v>
      </c>
      <c r="U8" s="29" t="e">
        <f>'C завтраками| Bed and breakfast'!#REF!*0.85</f>
        <v>#REF!</v>
      </c>
      <c r="V8" s="29" t="e">
        <f>'C завтраками| Bed and breakfast'!#REF!*0.85</f>
        <v>#REF!</v>
      </c>
      <c r="W8" s="29" t="e">
        <f>'C завтраками| Bed and breakfast'!#REF!*0.85</f>
        <v>#REF!</v>
      </c>
      <c r="X8" s="29" t="e">
        <f>'C завтраками| Bed and breakfast'!#REF!*0.85</f>
        <v>#REF!</v>
      </c>
      <c r="Y8" s="29" t="e">
        <f>'C завтраками| Bed and breakfast'!#REF!*0.85</f>
        <v>#REF!</v>
      </c>
      <c r="Z8" s="29" t="e">
        <f>'C завтраками| Bed and breakfast'!#REF!*0.85</f>
        <v>#REF!</v>
      </c>
      <c r="AA8" s="29" t="e">
        <f>'C завтраками| Bed and breakfast'!#REF!*0.85</f>
        <v>#REF!</v>
      </c>
      <c r="AB8" s="29" t="e">
        <f>'C завтраками| Bed and breakfast'!#REF!*0.85</f>
        <v>#REF!</v>
      </c>
      <c r="AC8" s="29" t="e">
        <f>'C завтраками| Bed and breakfast'!#REF!*0.85</f>
        <v>#REF!</v>
      </c>
      <c r="AD8" s="29" t="e">
        <f>'C завтраками| Bed and breakfast'!#REF!*0.85</f>
        <v>#REF!</v>
      </c>
      <c r="AE8" s="29" t="e">
        <f>'C завтраками| Bed and breakfast'!#REF!*0.85</f>
        <v>#REF!</v>
      </c>
      <c r="AF8" s="29" t="e">
        <f>'C завтраками| Bed and breakfast'!#REF!*0.85</f>
        <v>#REF!</v>
      </c>
      <c r="AG8" s="29" t="e">
        <f>'C завтраками| Bed and breakfast'!#REF!*0.85</f>
        <v>#REF!</v>
      </c>
      <c r="AH8" s="29" t="e">
        <f>'C завтраками| Bed and breakfast'!#REF!*0.85</f>
        <v>#REF!</v>
      </c>
      <c r="AI8" s="29" t="e">
        <f>'C завтраками| Bed and breakfast'!#REF!*0.85</f>
        <v>#REF!</v>
      </c>
      <c r="AJ8" s="29" t="e">
        <f>'C завтраками| Bed and breakfast'!#REF!*0.85</f>
        <v>#REF!</v>
      </c>
      <c r="AK8" s="29" t="e">
        <f>'C завтраками| Bed and breakfast'!#REF!*0.85</f>
        <v>#REF!</v>
      </c>
      <c r="AL8" s="29" t="e">
        <f>'C завтраками| Bed and breakfast'!#REF!*0.85</f>
        <v>#REF!</v>
      </c>
      <c r="AM8" s="29" t="e">
        <f>'C завтраками| Bed and breakfast'!#REF!*0.85</f>
        <v>#REF!</v>
      </c>
      <c r="AN8" s="29" t="e">
        <f>'C завтраками| Bed and breakfast'!#REF!*0.85</f>
        <v>#REF!</v>
      </c>
      <c r="AO8" s="29" t="e">
        <f>'C завтраками| Bed and breakfast'!#REF!*0.85</f>
        <v>#REF!</v>
      </c>
      <c r="AP8" s="29" t="e">
        <f>'C завтраками| Bed and breakfast'!#REF!*0.85</f>
        <v>#REF!</v>
      </c>
      <c r="AQ8" s="29" t="e">
        <f>'C завтраками| Bed and breakfast'!#REF!*0.85</f>
        <v>#REF!</v>
      </c>
      <c r="AR8" s="29" t="e">
        <f>'C завтраками| Bed and breakfast'!#REF!*0.85</f>
        <v>#REF!</v>
      </c>
      <c r="AS8" s="29" t="e">
        <f>'C завтраками| Bed and breakfast'!#REF!*0.85</f>
        <v>#REF!</v>
      </c>
      <c r="AT8" s="29" t="e">
        <f>'C завтраками| Bed and breakfast'!#REF!*0.85</f>
        <v>#REF!</v>
      </c>
      <c r="AU8" s="29" t="e">
        <f>'C завтраками| Bed and breakfast'!#REF!*0.85</f>
        <v>#REF!</v>
      </c>
      <c r="AV8" s="29" t="e">
        <f>'C завтраками| Bed and breakfast'!#REF!*0.85</f>
        <v>#REF!</v>
      </c>
      <c r="AW8" s="29" t="e">
        <f>'C завтраками| Bed and breakfast'!#REF!*0.85</f>
        <v>#REF!</v>
      </c>
      <c r="AX8" s="29" t="e">
        <f>'C завтраками| Bed and breakfast'!#REF!*0.85</f>
        <v>#REF!</v>
      </c>
      <c r="AY8" s="29" t="e">
        <f>'C завтраками| Bed and breakfast'!#REF!*0.85</f>
        <v>#REF!</v>
      </c>
    </row>
    <row r="9" spans="1:51" ht="11.45" customHeight="1" x14ac:dyDescent="0.2">
      <c r="A9" s="3">
        <v>2</v>
      </c>
      <c r="B9" s="29" t="e">
        <f>'C завтраками| Bed and breakfast'!#REF!*0.85</f>
        <v>#REF!</v>
      </c>
      <c r="C9" s="29" t="e">
        <f>'C завтраками| Bed and breakfast'!#REF!*0.85</f>
        <v>#REF!</v>
      </c>
      <c r="D9" s="29" t="e">
        <f>'C завтраками| Bed and breakfast'!#REF!*0.85</f>
        <v>#REF!</v>
      </c>
      <c r="E9" s="29" t="e">
        <f>'C завтраками| Bed and breakfast'!#REF!*0.85</f>
        <v>#REF!</v>
      </c>
      <c r="F9" s="29" t="e">
        <f>'C завтраками| Bed and breakfast'!#REF!*0.85</f>
        <v>#REF!</v>
      </c>
      <c r="G9" s="29" t="e">
        <f>'C завтраками| Bed and breakfast'!#REF!*0.85</f>
        <v>#REF!</v>
      </c>
      <c r="H9" s="29" t="e">
        <f>'C завтраками| Bed and breakfast'!#REF!*0.85</f>
        <v>#REF!</v>
      </c>
      <c r="I9" s="29" t="e">
        <f>'C завтраками| Bed and breakfast'!#REF!*0.85</f>
        <v>#REF!</v>
      </c>
      <c r="J9" s="29" t="e">
        <f>'C завтраками| Bed and breakfast'!#REF!*0.85</f>
        <v>#REF!</v>
      </c>
      <c r="K9" s="29" t="e">
        <f>'C завтраками| Bed and breakfast'!#REF!*0.85</f>
        <v>#REF!</v>
      </c>
      <c r="L9" s="29" t="e">
        <f>'C завтраками| Bed and breakfast'!#REF!*0.85</f>
        <v>#REF!</v>
      </c>
      <c r="M9" s="29" t="e">
        <f>'C завтраками| Bed and breakfast'!#REF!*0.85</f>
        <v>#REF!</v>
      </c>
      <c r="N9" s="29" t="e">
        <f>'C завтраками| Bed and breakfast'!#REF!*0.85</f>
        <v>#REF!</v>
      </c>
      <c r="O9" s="29" t="e">
        <f>'C завтраками| Bed and breakfast'!#REF!*0.85</f>
        <v>#REF!</v>
      </c>
      <c r="P9" s="29" t="e">
        <f>'C завтраками| Bed and breakfast'!#REF!*0.85</f>
        <v>#REF!</v>
      </c>
      <c r="Q9" s="29" t="e">
        <f>'C завтраками| Bed and breakfast'!#REF!*0.85</f>
        <v>#REF!</v>
      </c>
      <c r="R9" s="29" t="e">
        <f>'C завтраками| Bed and breakfast'!#REF!*0.85</f>
        <v>#REF!</v>
      </c>
      <c r="S9" s="29" t="e">
        <f>'C завтраками| Bed and breakfast'!#REF!*0.85</f>
        <v>#REF!</v>
      </c>
      <c r="T9" s="29" t="e">
        <f>'C завтраками| Bed and breakfast'!#REF!*0.85</f>
        <v>#REF!</v>
      </c>
      <c r="U9" s="29" t="e">
        <f>'C завтраками| Bed and breakfast'!#REF!*0.85</f>
        <v>#REF!</v>
      </c>
      <c r="V9" s="29" t="e">
        <f>'C завтраками| Bed and breakfast'!#REF!*0.85</f>
        <v>#REF!</v>
      </c>
      <c r="W9" s="29" t="e">
        <f>'C завтраками| Bed and breakfast'!#REF!*0.85</f>
        <v>#REF!</v>
      </c>
      <c r="X9" s="29" t="e">
        <f>'C завтраками| Bed and breakfast'!#REF!*0.85</f>
        <v>#REF!</v>
      </c>
      <c r="Y9" s="29" t="e">
        <f>'C завтраками| Bed and breakfast'!#REF!*0.85</f>
        <v>#REF!</v>
      </c>
      <c r="Z9" s="29" t="e">
        <f>'C завтраками| Bed and breakfast'!#REF!*0.85</f>
        <v>#REF!</v>
      </c>
      <c r="AA9" s="29" t="e">
        <f>'C завтраками| Bed and breakfast'!#REF!*0.85</f>
        <v>#REF!</v>
      </c>
      <c r="AB9" s="29" t="e">
        <f>'C завтраками| Bed and breakfast'!#REF!*0.85</f>
        <v>#REF!</v>
      </c>
      <c r="AC9" s="29" t="e">
        <f>'C завтраками| Bed and breakfast'!#REF!*0.85</f>
        <v>#REF!</v>
      </c>
      <c r="AD9" s="29" t="e">
        <f>'C завтраками| Bed and breakfast'!#REF!*0.85</f>
        <v>#REF!</v>
      </c>
      <c r="AE9" s="29" t="e">
        <f>'C завтраками| Bed and breakfast'!#REF!*0.85</f>
        <v>#REF!</v>
      </c>
      <c r="AF9" s="29" t="e">
        <f>'C завтраками| Bed and breakfast'!#REF!*0.85</f>
        <v>#REF!</v>
      </c>
      <c r="AG9" s="29" t="e">
        <f>'C завтраками| Bed and breakfast'!#REF!*0.85</f>
        <v>#REF!</v>
      </c>
      <c r="AH9" s="29" t="e">
        <f>'C завтраками| Bed and breakfast'!#REF!*0.85</f>
        <v>#REF!</v>
      </c>
      <c r="AI9" s="29" t="e">
        <f>'C завтраками| Bed and breakfast'!#REF!*0.85</f>
        <v>#REF!</v>
      </c>
      <c r="AJ9" s="29" t="e">
        <f>'C завтраками| Bed and breakfast'!#REF!*0.85</f>
        <v>#REF!</v>
      </c>
      <c r="AK9" s="29" t="e">
        <f>'C завтраками| Bed and breakfast'!#REF!*0.85</f>
        <v>#REF!</v>
      </c>
      <c r="AL9" s="29" t="e">
        <f>'C завтраками| Bed and breakfast'!#REF!*0.85</f>
        <v>#REF!</v>
      </c>
      <c r="AM9" s="29" t="e">
        <f>'C завтраками| Bed and breakfast'!#REF!*0.85</f>
        <v>#REF!</v>
      </c>
      <c r="AN9" s="29" t="e">
        <f>'C завтраками| Bed and breakfast'!#REF!*0.85</f>
        <v>#REF!</v>
      </c>
      <c r="AO9" s="29" t="e">
        <f>'C завтраками| Bed and breakfast'!#REF!*0.85</f>
        <v>#REF!</v>
      </c>
      <c r="AP9" s="29" t="e">
        <f>'C завтраками| Bed and breakfast'!#REF!*0.85</f>
        <v>#REF!</v>
      </c>
      <c r="AQ9" s="29" t="e">
        <f>'C завтраками| Bed and breakfast'!#REF!*0.85</f>
        <v>#REF!</v>
      </c>
      <c r="AR9" s="29" t="e">
        <f>'C завтраками| Bed and breakfast'!#REF!*0.85</f>
        <v>#REF!</v>
      </c>
      <c r="AS9" s="29" t="e">
        <f>'C завтраками| Bed and breakfast'!#REF!*0.85</f>
        <v>#REF!</v>
      </c>
      <c r="AT9" s="29" t="e">
        <f>'C завтраками| Bed and breakfast'!#REF!*0.85</f>
        <v>#REF!</v>
      </c>
      <c r="AU9" s="29" t="e">
        <f>'C завтраками| Bed and breakfast'!#REF!*0.85</f>
        <v>#REF!</v>
      </c>
      <c r="AV9" s="29" t="e">
        <f>'C завтраками| Bed and breakfast'!#REF!*0.85</f>
        <v>#REF!</v>
      </c>
      <c r="AW9" s="29" t="e">
        <f>'C завтраками| Bed and breakfast'!#REF!*0.85</f>
        <v>#REF!</v>
      </c>
      <c r="AX9" s="29" t="e">
        <f>'C завтраками| Bed and breakfast'!#REF!*0.85</f>
        <v>#REF!</v>
      </c>
      <c r="AY9" s="29" t="e">
        <f>'C завтраками| Bed and breakfast'!#REF!*0.85</f>
        <v>#REF!</v>
      </c>
    </row>
    <row r="10" spans="1:51"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row>
    <row r="11" spans="1:51" ht="11.45" customHeight="1" x14ac:dyDescent="0.2">
      <c r="A11" s="3">
        <v>1</v>
      </c>
      <c r="B11" s="29" t="e">
        <f>'C завтраками| Bed and breakfast'!#REF!*0.85</f>
        <v>#REF!</v>
      </c>
      <c r="C11" s="29" t="e">
        <f>'C завтраками| Bed and breakfast'!#REF!*0.85</f>
        <v>#REF!</v>
      </c>
      <c r="D11" s="29" t="e">
        <f>'C завтраками| Bed and breakfast'!#REF!*0.85</f>
        <v>#REF!</v>
      </c>
      <c r="E11" s="29" t="e">
        <f>'C завтраками| Bed and breakfast'!#REF!*0.85</f>
        <v>#REF!</v>
      </c>
      <c r="F11" s="29" t="e">
        <f>'C завтраками| Bed and breakfast'!#REF!*0.85</f>
        <v>#REF!</v>
      </c>
      <c r="G11" s="29" t="e">
        <f>'C завтраками| Bed and breakfast'!#REF!*0.85</f>
        <v>#REF!</v>
      </c>
      <c r="H11" s="29" t="e">
        <f>'C завтраками| Bed and breakfast'!#REF!*0.85</f>
        <v>#REF!</v>
      </c>
      <c r="I11" s="29" t="e">
        <f>'C завтраками| Bed and breakfast'!#REF!*0.85</f>
        <v>#REF!</v>
      </c>
      <c r="J11" s="29" t="e">
        <f>'C завтраками| Bed and breakfast'!#REF!*0.85</f>
        <v>#REF!</v>
      </c>
      <c r="K11" s="29" t="e">
        <f>'C завтраками| Bed and breakfast'!#REF!*0.85</f>
        <v>#REF!</v>
      </c>
      <c r="L11" s="29" t="e">
        <f>'C завтраками| Bed and breakfast'!#REF!*0.85</f>
        <v>#REF!</v>
      </c>
      <c r="M11" s="29" t="e">
        <f>'C завтраками| Bed and breakfast'!#REF!*0.85</f>
        <v>#REF!</v>
      </c>
      <c r="N11" s="29" t="e">
        <f>'C завтраками| Bed and breakfast'!#REF!*0.85</f>
        <v>#REF!</v>
      </c>
      <c r="O11" s="29" t="e">
        <f>'C завтраками| Bed and breakfast'!#REF!*0.85</f>
        <v>#REF!</v>
      </c>
      <c r="P11" s="29" t="e">
        <f>'C завтраками| Bed and breakfast'!#REF!*0.85</f>
        <v>#REF!</v>
      </c>
      <c r="Q11" s="29" t="e">
        <f>'C завтраками| Bed and breakfast'!#REF!*0.85</f>
        <v>#REF!</v>
      </c>
      <c r="R11" s="29" t="e">
        <f>'C завтраками| Bed and breakfast'!#REF!*0.85</f>
        <v>#REF!</v>
      </c>
      <c r="S11" s="29" t="e">
        <f>'C завтраками| Bed and breakfast'!#REF!*0.85</f>
        <v>#REF!</v>
      </c>
      <c r="T11" s="29" t="e">
        <f>'C завтраками| Bed and breakfast'!#REF!*0.85</f>
        <v>#REF!</v>
      </c>
      <c r="U11" s="29" t="e">
        <f>'C завтраками| Bed and breakfast'!#REF!*0.85</f>
        <v>#REF!</v>
      </c>
      <c r="V11" s="29" t="e">
        <f>'C завтраками| Bed and breakfast'!#REF!*0.85</f>
        <v>#REF!</v>
      </c>
      <c r="W11" s="29" t="e">
        <f>'C завтраками| Bed and breakfast'!#REF!*0.85</f>
        <v>#REF!</v>
      </c>
      <c r="X11" s="29" t="e">
        <f>'C завтраками| Bed and breakfast'!#REF!*0.85</f>
        <v>#REF!</v>
      </c>
      <c r="Y11" s="29" t="e">
        <f>'C завтраками| Bed and breakfast'!#REF!*0.85</f>
        <v>#REF!</v>
      </c>
      <c r="Z11" s="29" t="e">
        <f>'C завтраками| Bed and breakfast'!#REF!*0.85</f>
        <v>#REF!</v>
      </c>
      <c r="AA11" s="29" t="e">
        <f>'C завтраками| Bed and breakfast'!#REF!*0.85</f>
        <v>#REF!</v>
      </c>
      <c r="AB11" s="29" t="e">
        <f>'C завтраками| Bed and breakfast'!#REF!*0.85</f>
        <v>#REF!</v>
      </c>
      <c r="AC11" s="29" t="e">
        <f>'C завтраками| Bed and breakfast'!#REF!*0.85</f>
        <v>#REF!</v>
      </c>
      <c r="AD11" s="29" t="e">
        <f>'C завтраками| Bed and breakfast'!#REF!*0.85</f>
        <v>#REF!</v>
      </c>
      <c r="AE11" s="29" t="e">
        <f>'C завтраками| Bed and breakfast'!#REF!*0.85</f>
        <v>#REF!</v>
      </c>
      <c r="AF11" s="29" t="e">
        <f>'C завтраками| Bed and breakfast'!#REF!*0.85</f>
        <v>#REF!</v>
      </c>
      <c r="AG11" s="29" t="e">
        <f>'C завтраками| Bed and breakfast'!#REF!*0.85</f>
        <v>#REF!</v>
      </c>
      <c r="AH11" s="29" t="e">
        <f>'C завтраками| Bed and breakfast'!#REF!*0.85</f>
        <v>#REF!</v>
      </c>
      <c r="AI11" s="29" t="e">
        <f>'C завтраками| Bed and breakfast'!#REF!*0.85</f>
        <v>#REF!</v>
      </c>
      <c r="AJ11" s="29" t="e">
        <f>'C завтраками| Bed and breakfast'!#REF!*0.85</f>
        <v>#REF!</v>
      </c>
      <c r="AK11" s="29" t="e">
        <f>'C завтраками| Bed and breakfast'!#REF!*0.85</f>
        <v>#REF!</v>
      </c>
      <c r="AL11" s="29" t="e">
        <f>'C завтраками| Bed and breakfast'!#REF!*0.85</f>
        <v>#REF!</v>
      </c>
      <c r="AM11" s="29" t="e">
        <f>'C завтраками| Bed and breakfast'!#REF!*0.85</f>
        <v>#REF!</v>
      </c>
      <c r="AN11" s="29" t="e">
        <f>'C завтраками| Bed and breakfast'!#REF!*0.85</f>
        <v>#REF!</v>
      </c>
      <c r="AO11" s="29" t="e">
        <f>'C завтраками| Bed and breakfast'!#REF!*0.85</f>
        <v>#REF!</v>
      </c>
      <c r="AP11" s="29" t="e">
        <f>'C завтраками| Bed and breakfast'!#REF!*0.85</f>
        <v>#REF!</v>
      </c>
      <c r="AQ11" s="29" t="e">
        <f>'C завтраками| Bed and breakfast'!#REF!*0.85</f>
        <v>#REF!</v>
      </c>
      <c r="AR11" s="29" t="e">
        <f>'C завтраками| Bed and breakfast'!#REF!*0.85</f>
        <v>#REF!</v>
      </c>
      <c r="AS11" s="29" t="e">
        <f>'C завтраками| Bed and breakfast'!#REF!*0.85</f>
        <v>#REF!</v>
      </c>
      <c r="AT11" s="29" t="e">
        <f>'C завтраками| Bed and breakfast'!#REF!*0.85</f>
        <v>#REF!</v>
      </c>
      <c r="AU11" s="29" t="e">
        <f>'C завтраками| Bed and breakfast'!#REF!*0.85</f>
        <v>#REF!</v>
      </c>
      <c r="AV11" s="29" t="e">
        <f>'C завтраками| Bed and breakfast'!#REF!*0.85</f>
        <v>#REF!</v>
      </c>
      <c r="AW11" s="29" t="e">
        <f>'C завтраками| Bed and breakfast'!#REF!*0.85</f>
        <v>#REF!</v>
      </c>
      <c r="AX11" s="29" t="e">
        <f>'C завтраками| Bed and breakfast'!#REF!*0.85</f>
        <v>#REF!</v>
      </c>
      <c r="AY11" s="29" t="e">
        <f>'C завтраками| Bed and breakfast'!#REF!*0.85</f>
        <v>#REF!</v>
      </c>
    </row>
    <row r="12" spans="1:51" ht="11.45" customHeight="1" x14ac:dyDescent="0.2">
      <c r="A12" s="3">
        <v>2</v>
      </c>
      <c r="B12" s="29" t="e">
        <f>'C завтраками| Bed and breakfast'!#REF!*0.85</f>
        <v>#REF!</v>
      </c>
      <c r="C12" s="29" t="e">
        <f>'C завтраками| Bed and breakfast'!#REF!*0.85</f>
        <v>#REF!</v>
      </c>
      <c r="D12" s="29" t="e">
        <f>'C завтраками| Bed and breakfast'!#REF!*0.85</f>
        <v>#REF!</v>
      </c>
      <c r="E12" s="29" t="e">
        <f>'C завтраками| Bed and breakfast'!#REF!*0.85</f>
        <v>#REF!</v>
      </c>
      <c r="F12" s="29" t="e">
        <f>'C завтраками| Bed and breakfast'!#REF!*0.85</f>
        <v>#REF!</v>
      </c>
      <c r="G12" s="29" t="e">
        <f>'C завтраками| Bed and breakfast'!#REF!*0.85</f>
        <v>#REF!</v>
      </c>
      <c r="H12" s="29" t="e">
        <f>'C завтраками| Bed and breakfast'!#REF!*0.85</f>
        <v>#REF!</v>
      </c>
      <c r="I12" s="29" t="e">
        <f>'C завтраками| Bed and breakfast'!#REF!*0.85</f>
        <v>#REF!</v>
      </c>
      <c r="J12" s="29" t="e">
        <f>'C завтраками| Bed and breakfast'!#REF!*0.85</f>
        <v>#REF!</v>
      </c>
      <c r="K12" s="29" t="e">
        <f>'C завтраками| Bed and breakfast'!#REF!*0.85</f>
        <v>#REF!</v>
      </c>
      <c r="L12" s="29" t="e">
        <f>'C завтраками| Bed and breakfast'!#REF!*0.85</f>
        <v>#REF!</v>
      </c>
      <c r="M12" s="29" t="e">
        <f>'C завтраками| Bed and breakfast'!#REF!*0.85</f>
        <v>#REF!</v>
      </c>
      <c r="N12" s="29" t="e">
        <f>'C завтраками| Bed and breakfast'!#REF!*0.85</f>
        <v>#REF!</v>
      </c>
      <c r="O12" s="29" t="e">
        <f>'C завтраками| Bed and breakfast'!#REF!*0.85</f>
        <v>#REF!</v>
      </c>
      <c r="P12" s="29" t="e">
        <f>'C завтраками| Bed and breakfast'!#REF!*0.85</f>
        <v>#REF!</v>
      </c>
      <c r="Q12" s="29" t="e">
        <f>'C завтраками| Bed and breakfast'!#REF!*0.85</f>
        <v>#REF!</v>
      </c>
      <c r="R12" s="29" t="e">
        <f>'C завтраками| Bed and breakfast'!#REF!*0.85</f>
        <v>#REF!</v>
      </c>
      <c r="S12" s="29" t="e">
        <f>'C завтраками| Bed and breakfast'!#REF!*0.85</f>
        <v>#REF!</v>
      </c>
      <c r="T12" s="29" t="e">
        <f>'C завтраками| Bed and breakfast'!#REF!*0.85</f>
        <v>#REF!</v>
      </c>
      <c r="U12" s="29" t="e">
        <f>'C завтраками| Bed and breakfast'!#REF!*0.85</f>
        <v>#REF!</v>
      </c>
      <c r="V12" s="29" t="e">
        <f>'C завтраками| Bed and breakfast'!#REF!*0.85</f>
        <v>#REF!</v>
      </c>
      <c r="W12" s="29" t="e">
        <f>'C завтраками| Bed and breakfast'!#REF!*0.85</f>
        <v>#REF!</v>
      </c>
      <c r="X12" s="29" t="e">
        <f>'C завтраками| Bed and breakfast'!#REF!*0.85</f>
        <v>#REF!</v>
      </c>
      <c r="Y12" s="29" t="e">
        <f>'C завтраками| Bed and breakfast'!#REF!*0.85</f>
        <v>#REF!</v>
      </c>
      <c r="Z12" s="29" t="e">
        <f>'C завтраками| Bed and breakfast'!#REF!*0.85</f>
        <v>#REF!</v>
      </c>
      <c r="AA12" s="29" t="e">
        <f>'C завтраками| Bed and breakfast'!#REF!*0.85</f>
        <v>#REF!</v>
      </c>
      <c r="AB12" s="29" t="e">
        <f>'C завтраками| Bed and breakfast'!#REF!*0.85</f>
        <v>#REF!</v>
      </c>
      <c r="AC12" s="29" t="e">
        <f>'C завтраками| Bed and breakfast'!#REF!*0.85</f>
        <v>#REF!</v>
      </c>
      <c r="AD12" s="29" t="e">
        <f>'C завтраками| Bed and breakfast'!#REF!*0.85</f>
        <v>#REF!</v>
      </c>
      <c r="AE12" s="29" t="e">
        <f>'C завтраками| Bed and breakfast'!#REF!*0.85</f>
        <v>#REF!</v>
      </c>
      <c r="AF12" s="29" t="e">
        <f>'C завтраками| Bed and breakfast'!#REF!*0.85</f>
        <v>#REF!</v>
      </c>
      <c r="AG12" s="29" t="e">
        <f>'C завтраками| Bed and breakfast'!#REF!*0.85</f>
        <v>#REF!</v>
      </c>
      <c r="AH12" s="29" t="e">
        <f>'C завтраками| Bed and breakfast'!#REF!*0.85</f>
        <v>#REF!</v>
      </c>
      <c r="AI12" s="29" t="e">
        <f>'C завтраками| Bed and breakfast'!#REF!*0.85</f>
        <v>#REF!</v>
      </c>
      <c r="AJ12" s="29" t="e">
        <f>'C завтраками| Bed and breakfast'!#REF!*0.85</f>
        <v>#REF!</v>
      </c>
      <c r="AK12" s="29" t="e">
        <f>'C завтраками| Bed and breakfast'!#REF!*0.85</f>
        <v>#REF!</v>
      </c>
      <c r="AL12" s="29" t="e">
        <f>'C завтраками| Bed and breakfast'!#REF!*0.85</f>
        <v>#REF!</v>
      </c>
      <c r="AM12" s="29" t="e">
        <f>'C завтраками| Bed and breakfast'!#REF!*0.85</f>
        <v>#REF!</v>
      </c>
      <c r="AN12" s="29" t="e">
        <f>'C завтраками| Bed and breakfast'!#REF!*0.85</f>
        <v>#REF!</v>
      </c>
      <c r="AO12" s="29" t="e">
        <f>'C завтраками| Bed and breakfast'!#REF!*0.85</f>
        <v>#REF!</v>
      </c>
      <c r="AP12" s="29" t="e">
        <f>'C завтраками| Bed and breakfast'!#REF!*0.85</f>
        <v>#REF!</v>
      </c>
      <c r="AQ12" s="29" t="e">
        <f>'C завтраками| Bed and breakfast'!#REF!*0.85</f>
        <v>#REF!</v>
      </c>
      <c r="AR12" s="29" t="e">
        <f>'C завтраками| Bed and breakfast'!#REF!*0.85</f>
        <v>#REF!</v>
      </c>
      <c r="AS12" s="29" t="e">
        <f>'C завтраками| Bed and breakfast'!#REF!*0.85</f>
        <v>#REF!</v>
      </c>
      <c r="AT12" s="29" t="e">
        <f>'C завтраками| Bed and breakfast'!#REF!*0.85</f>
        <v>#REF!</v>
      </c>
      <c r="AU12" s="29" t="e">
        <f>'C завтраками| Bed and breakfast'!#REF!*0.85</f>
        <v>#REF!</v>
      </c>
      <c r="AV12" s="29" t="e">
        <f>'C завтраками| Bed and breakfast'!#REF!*0.85</f>
        <v>#REF!</v>
      </c>
      <c r="AW12" s="29" t="e">
        <f>'C завтраками| Bed and breakfast'!#REF!*0.85</f>
        <v>#REF!</v>
      </c>
      <c r="AX12" s="29" t="e">
        <f>'C завтраками| Bed and breakfast'!#REF!*0.85</f>
        <v>#REF!</v>
      </c>
      <c r="AY12" s="29" t="e">
        <f>'C завтраками| Bed and breakfast'!#REF!*0.85</f>
        <v>#REF!</v>
      </c>
    </row>
    <row r="13" spans="1:51"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row>
    <row r="14" spans="1:51" ht="11.45" customHeight="1" x14ac:dyDescent="0.2">
      <c r="A14" s="3">
        <v>1</v>
      </c>
      <c r="B14" s="29" t="e">
        <f>'C завтраками| Bed and breakfast'!#REF!*0.85</f>
        <v>#REF!</v>
      </c>
      <c r="C14" s="29" t="e">
        <f>'C завтраками| Bed and breakfast'!#REF!*0.85</f>
        <v>#REF!</v>
      </c>
      <c r="D14" s="29" t="e">
        <f>'C завтраками| Bed and breakfast'!#REF!*0.85</f>
        <v>#REF!</v>
      </c>
      <c r="E14" s="29" t="e">
        <f>'C завтраками| Bed and breakfast'!#REF!*0.85</f>
        <v>#REF!</v>
      </c>
      <c r="F14" s="29" t="e">
        <f>'C завтраками| Bed and breakfast'!#REF!*0.85</f>
        <v>#REF!</v>
      </c>
      <c r="G14" s="29" t="e">
        <f>'C завтраками| Bed and breakfast'!#REF!*0.85</f>
        <v>#REF!</v>
      </c>
      <c r="H14" s="29" t="e">
        <f>'C завтраками| Bed and breakfast'!#REF!*0.85</f>
        <v>#REF!</v>
      </c>
      <c r="I14" s="29" t="e">
        <f>'C завтраками| Bed and breakfast'!#REF!*0.85</f>
        <v>#REF!</v>
      </c>
      <c r="J14" s="29" t="e">
        <f>'C завтраками| Bed and breakfast'!#REF!*0.85</f>
        <v>#REF!</v>
      </c>
      <c r="K14" s="29" t="e">
        <f>'C завтраками| Bed and breakfast'!#REF!*0.85</f>
        <v>#REF!</v>
      </c>
      <c r="L14" s="29" t="e">
        <f>'C завтраками| Bed and breakfast'!#REF!*0.85</f>
        <v>#REF!</v>
      </c>
      <c r="M14" s="29" t="e">
        <f>'C завтраками| Bed and breakfast'!#REF!*0.85</f>
        <v>#REF!</v>
      </c>
      <c r="N14" s="29" t="e">
        <f>'C завтраками| Bed and breakfast'!#REF!*0.85</f>
        <v>#REF!</v>
      </c>
      <c r="O14" s="29" t="e">
        <f>'C завтраками| Bed and breakfast'!#REF!*0.85</f>
        <v>#REF!</v>
      </c>
      <c r="P14" s="29" t="e">
        <f>'C завтраками| Bed and breakfast'!#REF!*0.85</f>
        <v>#REF!</v>
      </c>
      <c r="Q14" s="29" t="e">
        <f>'C завтраками| Bed and breakfast'!#REF!*0.85</f>
        <v>#REF!</v>
      </c>
      <c r="R14" s="29" t="e">
        <f>'C завтраками| Bed and breakfast'!#REF!*0.85</f>
        <v>#REF!</v>
      </c>
      <c r="S14" s="29" t="e">
        <f>'C завтраками| Bed and breakfast'!#REF!*0.85</f>
        <v>#REF!</v>
      </c>
      <c r="T14" s="29" t="e">
        <f>'C завтраками| Bed and breakfast'!#REF!*0.85</f>
        <v>#REF!</v>
      </c>
      <c r="U14" s="29" t="e">
        <f>'C завтраками| Bed and breakfast'!#REF!*0.85</f>
        <v>#REF!</v>
      </c>
      <c r="V14" s="29" t="e">
        <f>'C завтраками| Bed and breakfast'!#REF!*0.85</f>
        <v>#REF!</v>
      </c>
      <c r="W14" s="29" t="e">
        <f>'C завтраками| Bed and breakfast'!#REF!*0.85</f>
        <v>#REF!</v>
      </c>
      <c r="X14" s="29" t="e">
        <f>'C завтраками| Bed and breakfast'!#REF!*0.85</f>
        <v>#REF!</v>
      </c>
      <c r="Y14" s="29" t="e">
        <f>'C завтраками| Bed and breakfast'!#REF!*0.85</f>
        <v>#REF!</v>
      </c>
      <c r="Z14" s="29" t="e">
        <f>'C завтраками| Bed and breakfast'!#REF!*0.85</f>
        <v>#REF!</v>
      </c>
      <c r="AA14" s="29" t="e">
        <f>'C завтраками| Bed and breakfast'!#REF!*0.85</f>
        <v>#REF!</v>
      </c>
      <c r="AB14" s="29" t="e">
        <f>'C завтраками| Bed and breakfast'!#REF!*0.85</f>
        <v>#REF!</v>
      </c>
      <c r="AC14" s="29" t="e">
        <f>'C завтраками| Bed and breakfast'!#REF!*0.85</f>
        <v>#REF!</v>
      </c>
      <c r="AD14" s="29" t="e">
        <f>'C завтраками| Bed and breakfast'!#REF!*0.85</f>
        <v>#REF!</v>
      </c>
      <c r="AE14" s="29" t="e">
        <f>'C завтраками| Bed and breakfast'!#REF!*0.85</f>
        <v>#REF!</v>
      </c>
      <c r="AF14" s="29" t="e">
        <f>'C завтраками| Bed and breakfast'!#REF!*0.85</f>
        <v>#REF!</v>
      </c>
      <c r="AG14" s="29" t="e">
        <f>'C завтраками| Bed and breakfast'!#REF!*0.85</f>
        <v>#REF!</v>
      </c>
      <c r="AH14" s="29" t="e">
        <f>'C завтраками| Bed and breakfast'!#REF!*0.85</f>
        <v>#REF!</v>
      </c>
      <c r="AI14" s="29" t="e">
        <f>'C завтраками| Bed and breakfast'!#REF!*0.85</f>
        <v>#REF!</v>
      </c>
      <c r="AJ14" s="29" t="e">
        <f>'C завтраками| Bed and breakfast'!#REF!*0.85</f>
        <v>#REF!</v>
      </c>
      <c r="AK14" s="29" t="e">
        <f>'C завтраками| Bed and breakfast'!#REF!*0.85</f>
        <v>#REF!</v>
      </c>
      <c r="AL14" s="29" t="e">
        <f>'C завтраками| Bed and breakfast'!#REF!*0.85</f>
        <v>#REF!</v>
      </c>
      <c r="AM14" s="29" t="e">
        <f>'C завтраками| Bed and breakfast'!#REF!*0.85</f>
        <v>#REF!</v>
      </c>
      <c r="AN14" s="29" t="e">
        <f>'C завтраками| Bed and breakfast'!#REF!*0.85</f>
        <v>#REF!</v>
      </c>
      <c r="AO14" s="29" t="e">
        <f>'C завтраками| Bed and breakfast'!#REF!*0.85</f>
        <v>#REF!</v>
      </c>
      <c r="AP14" s="29" t="e">
        <f>'C завтраками| Bed and breakfast'!#REF!*0.85</f>
        <v>#REF!</v>
      </c>
      <c r="AQ14" s="29" t="e">
        <f>'C завтраками| Bed and breakfast'!#REF!*0.85</f>
        <v>#REF!</v>
      </c>
      <c r="AR14" s="29" t="e">
        <f>'C завтраками| Bed and breakfast'!#REF!*0.85</f>
        <v>#REF!</v>
      </c>
      <c r="AS14" s="29" t="e">
        <f>'C завтраками| Bed and breakfast'!#REF!*0.85</f>
        <v>#REF!</v>
      </c>
      <c r="AT14" s="29" t="e">
        <f>'C завтраками| Bed and breakfast'!#REF!*0.85</f>
        <v>#REF!</v>
      </c>
      <c r="AU14" s="29" t="e">
        <f>'C завтраками| Bed and breakfast'!#REF!*0.85</f>
        <v>#REF!</v>
      </c>
      <c r="AV14" s="29" t="e">
        <f>'C завтраками| Bed and breakfast'!#REF!*0.85</f>
        <v>#REF!</v>
      </c>
      <c r="AW14" s="29" t="e">
        <f>'C завтраками| Bed and breakfast'!#REF!*0.85</f>
        <v>#REF!</v>
      </c>
      <c r="AX14" s="29" t="e">
        <f>'C завтраками| Bed and breakfast'!#REF!*0.85</f>
        <v>#REF!</v>
      </c>
      <c r="AY14" s="29" t="e">
        <f>'C завтраками| Bed and breakfast'!#REF!*0.85</f>
        <v>#REF!</v>
      </c>
    </row>
    <row r="15" spans="1:51" ht="11.45" customHeight="1" x14ac:dyDescent="0.2">
      <c r="A15" s="3">
        <v>2</v>
      </c>
      <c r="B15" s="29" t="e">
        <f>'C завтраками| Bed and breakfast'!#REF!*0.85</f>
        <v>#REF!</v>
      </c>
      <c r="C15" s="29" t="e">
        <f>'C завтраками| Bed and breakfast'!#REF!*0.85</f>
        <v>#REF!</v>
      </c>
      <c r="D15" s="29" t="e">
        <f>'C завтраками| Bed and breakfast'!#REF!*0.85</f>
        <v>#REF!</v>
      </c>
      <c r="E15" s="29" t="e">
        <f>'C завтраками| Bed and breakfast'!#REF!*0.85</f>
        <v>#REF!</v>
      </c>
      <c r="F15" s="29" t="e">
        <f>'C завтраками| Bed and breakfast'!#REF!*0.85</f>
        <v>#REF!</v>
      </c>
      <c r="G15" s="29" t="e">
        <f>'C завтраками| Bed and breakfast'!#REF!*0.85</f>
        <v>#REF!</v>
      </c>
      <c r="H15" s="29" t="e">
        <f>'C завтраками| Bed and breakfast'!#REF!*0.85</f>
        <v>#REF!</v>
      </c>
      <c r="I15" s="29" t="e">
        <f>'C завтраками| Bed and breakfast'!#REF!*0.85</f>
        <v>#REF!</v>
      </c>
      <c r="J15" s="29" t="e">
        <f>'C завтраками| Bed and breakfast'!#REF!*0.85</f>
        <v>#REF!</v>
      </c>
      <c r="K15" s="29" t="e">
        <f>'C завтраками| Bed and breakfast'!#REF!*0.85</f>
        <v>#REF!</v>
      </c>
      <c r="L15" s="29" t="e">
        <f>'C завтраками| Bed and breakfast'!#REF!*0.85</f>
        <v>#REF!</v>
      </c>
      <c r="M15" s="29" t="e">
        <f>'C завтраками| Bed and breakfast'!#REF!*0.85</f>
        <v>#REF!</v>
      </c>
      <c r="N15" s="29" t="e">
        <f>'C завтраками| Bed and breakfast'!#REF!*0.85</f>
        <v>#REF!</v>
      </c>
      <c r="O15" s="29" t="e">
        <f>'C завтраками| Bed and breakfast'!#REF!*0.85</f>
        <v>#REF!</v>
      </c>
      <c r="P15" s="29" t="e">
        <f>'C завтраками| Bed and breakfast'!#REF!*0.85</f>
        <v>#REF!</v>
      </c>
      <c r="Q15" s="29" t="e">
        <f>'C завтраками| Bed and breakfast'!#REF!*0.85</f>
        <v>#REF!</v>
      </c>
      <c r="R15" s="29" t="e">
        <f>'C завтраками| Bed and breakfast'!#REF!*0.85</f>
        <v>#REF!</v>
      </c>
      <c r="S15" s="29" t="e">
        <f>'C завтраками| Bed and breakfast'!#REF!*0.85</f>
        <v>#REF!</v>
      </c>
      <c r="T15" s="29" t="e">
        <f>'C завтраками| Bed and breakfast'!#REF!*0.85</f>
        <v>#REF!</v>
      </c>
      <c r="U15" s="29" t="e">
        <f>'C завтраками| Bed and breakfast'!#REF!*0.85</f>
        <v>#REF!</v>
      </c>
      <c r="V15" s="29" t="e">
        <f>'C завтраками| Bed and breakfast'!#REF!*0.85</f>
        <v>#REF!</v>
      </c>
      <c r="W15" s="29" t="e">
        <f>'C завтраками| Bed and breakfast'!#REF!*0.85</f>
        <v>#REF!</v>
      </c>
      <c r="X15" s="29" t="e">
        <f>'C завтраками| Bed and breakfast'!#REF!*0.85</f>
        <v>#REF!</v>
      </c>
      <c r="Y15" s="29" t="e">
        <f>'C завтраками| Bed and breakfast'!#REF!*0.85</f>
        <v>#REF!</v>
      </c>
      <c r="Z15" s="29" t="e">
        <f>'C завтраками| Bed and breakfast'!#REF!*0.85</f>
        <v>#REF!</v>
      </c>
      <c r="AA15" s="29" t="e">
        <f>'C завтраками| Bed and breakfast'!#REF!*0.85</f>
        <v>#REF!</v>
      </c>
      <c r="AB15" s="29" t="e">
        <f>'C завтраками| Bed and breakfast'!#REF!*0.85</f>
        <v>#REF!</v>
      </c>
      <c r="AC15" s="29" t="e">
        <f>'C завтраками| Bed and breakfast'!#REF!*0.85</f>
        <v>#REF!</v>
      </c>
      <c r="AD15" s="29" t="e">
        <f>'C завтраками| Bed and breakfast'!#REF!*0.85</f>
        <v>#REF!</v>
      </c>
      <c r="AE15" s="29" t="e">
        <f>'C завтраками| Bed and breakfast'!#REF!*0.85</f>
        <v>#REF!</v>
      </c>
      <c r="AF15" s="29" t="e">
        <f>'C завтраками| Bed and breakfast'!#REF!*0.85</f>
        <v>#REF!</v>
      </c>
      <c r="AG15" s="29" t="e">
        <f>'C завтраками| Bed and breakfast'!#REF!*0.85</f>
        <v>#REF!</v>
      </c>
      <c r="AH15" s="29" t="e">
        <f>'C завтраками| Bed and breakfast'!#REF!*0.85</f>
        <v>#REF!</v>
      </c>
      <c r="AI15" s="29" t="e">
        <f>'C завтраками| Bed and breakfast'!#REF!*0.85</f>
        <v>#REF!</v>
      </c>
      <c r="AJ15" s="29" t="e">
        <f>'C завтраками| Bed and breakfast'!#REF!*0.85</f>
        <v>#REF!</v>
      </c>
      <c r="AK15" s="29" t="e">
        <f>'C завтраками| Bed and breakfast'!#REF!*0.85</f>
        <v>#REF!</v>
      </c>
      <c r="AL15" s="29" t="e">
        <f>'C завтраками| Bed and breakfast'!#REF!*0.85</f>
        <v>#REF!</v>
      </c>
      <c r="AM15" s="29" t="e">
        <f>'C завтраками| Bed and breakfast'!#REF!*0.85</f>
        <v>#REF!</v>
      </c>
      <c r="AN15" s="29" t="e">
        <f>'C завтраками| Bed and breakfast'!#REF!*0.85</f>
        <v>#REF!</v>
      </c>
      <c r="AO15" s="29" t="e">
        <f>'C завтраками| Bed and breakfast'!#REF!*0.85</f>
        <v>#REF!</v>
      </c>
      <c r="AP15" s="29" t="e">
        <f>'C завтраками| Bed and breakfast'!#REF!*0.85</f>
        <v>#REF!</v>
      </c>
      <c r="AQ15" s="29" t="e">
        <f>'C завтраками| Bed and breakfast'!#REF!*0.85</f>
        <v>#REF!</v>
      </c>
      <c r="AR15" s="29" t="e">
        <f>'C завтраками| Bed and breakfast'!#REF!*0.85</f>
        <v>#REF!</v>
      </c>
      <c r="AS15" s="29" t="e">
        <f>'C завтраками| Bed and breakfast'!#REF!*0.85</f>
        <v>#REF!</v>
      </c>
      <c r="AT15" s="29" t="e">
        <f>'C завтраками| Bed and breakfast'!#REF!*0.85</f>
        <v>#REF!</v>
      </c>
      <c r="AU15" s="29" t="e">
        <f>'C завтраками| Bed and breakfast'!#REF!*0.85</f>
        <v>#REF!</v>
      </c>
      <c r="AV15" s="29" t="e">
        <f>'C завтраками| Bed and breakfast'!#REF!*0.85</f>
        <v>#REF!</v>
      </c>
      <c r="AW15" s="29" t="e">
        <f>'C завтраками| Bed and breakfast'!#REF!*0.85</f>
        <v>#REF!</v>
      </c>
      <c r="AX15" s="29" t="e">
        <f>'C завтраками| Bed and breakfast'!#REF!*0.85</f>
        <v>#REF!</v>
      </c>
      <c r="AY15" s="29" t="e">
        <f>'C завтраками| Bed and breakfast'!#REF!*0.85</f>
        <v>#REF!</v>
      </c>
    </row>
    <row r="16" spans="1:51"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row>
    <row r="17" spans="1:51" ht="11.45" customHeight="1" x14ac:dyDescent="0.2">
      <c r="A17" s="3">
        <v>1</v>
      </c>
      <c r="B17" s="29" t="e">
        <f>'C завтраками| Bed and breakfast'!#REF!*0.85</f>
        <v>#REF!</v>
      </c>
      <c r="C17" s="29" t="e">
        <f>'C завтраками| Bed and breakfast'!#REF!*0.85</f>
        <v>#REF!</v>
      </c>
      <c r="D17" s="29" t="e">
        <f>'C завтраками| Bed and breakfast'!#REF!*0.85</f>
        <v>#REF!</v>
      </c>
      <c r="E17" s="29" t="e">
        <f>'C завтраками| Bed and breakfast'!#REF!*0.85</f>
        <v>#REF!</v>
      </c>
      <c r="F17" s="29" t="e">
        <f>'C завтраками| Bed and breakfast'!#REF!*0.85</f>
        <v>#REF!</v>
      </c>
      <c r="G17" s="29" t="e">
        <f>'C завтраками| Bed and breakfast'!#REF!*0.85</f>
        <v>#REF!</v>
      </c>
      <c r="H17" s="29" t="e">
        <f>'C завтраками| Bed and breakfast'!#REF!*0.85</f>
        <v>#REF!</v>
      </c>
      <c r="I17" s="29" t="e">
        <f>'C завтраками| Bed and breakfast'!#REF!*0.85</f>
        <v>#REF!</v>
      </c>
      <c r="J17" s="29" t="e">
        <f>'C завтраками| Bed and breakfast'!#REF!*0.85</f>
        <v>#REF!</v>
      </c>
      <c r="K17" s="29" t="e">
        <f>'C завтраками| Bed and breakfast'!#REF!*0.85</f>
        <v>#REF!</v>
      </c>
      <c r="L17" s="29" t="e">
        <f>'C завтраками| Bed and breakfast'!#REF!*0.85</f>
        <v>#REF!</v>
      </c>
      <c r="M17" s="29" t="e">
        <f>'C завтраками| Bed and breakfast'!#REF!*0.85</f>
        <v>#REF!</v>
      </c>
      <c r="N17" s="29" t="e">
        <f>'C завтраками| Bed and breakfast'!#REF!*0.85</f>
        <v>#REF!</v>
      </c>
      <c r="O17" s="29" t="e">
        <f>'C завтраками| Bed and breakfast'!#REF!*0.85</f>
        <v>#REF!</v>
      </c>
      <c r="P17" s="29" t="e">
        <f>'C завтраками| Bed and breakfast'!#REF!*0.85</f>
        <v>#REF!</v>
      </c>
      <c r="Q17" s="29" t="e">
        <f>'C завтраками| Bed and breakfast'!#REF!*0.85</f>
        <v>#REF!</v>
      </c>
      <c r="R17" s="29" t="e">
        <f>'C завтраками| Bed and breakfast'!#REF!*0.85</f>
        <v>#REF!</v>
      </c>
      <c r="S17" s="29" t="e">
        <f>'C завтраками| Bed and breakfast'!#REF!*0.85</f>
        <v>#REF!</v>
      </c>
      <c r="T17" s="29" t="e">
        <f>'C завтраками| Bed and breakfast'!#REF!*0.85</f>
        <v>#REF!</v>
      </c>
      <c r="U17" s="29" t="e">
        <f>'C завтраками| Bed and breakfast'!#REF!*0.85</f>
        <v>#REF!</v>
      </c>
      <c r="V17" s="29" t="e">
        <f>'C завтраками| Bed and breakfast'!#REF!*0.85</f>
        <v>#REF!</v>
      </c>
      <c r="W17" s="29" t="e">
        <f>'C завтраками| Bed and breakfast'!#REF!*0.85</f>
        <v>#REF!</v>
      </c>
      <c r="X17" s="29" t="e">
        <f>'C завтраками| Bed and breakfast'!#REF!*0.85</f>
        <v>#REF!</v>
      </c>
      <c r="Y17" s="29" t="e">
        <f>'C завтраками| Bed and breakfast'!#REF!*0.85</f>
        <v>#REF!</v>
      </c>
      <c r="Z17" s="29" t="e">
        <f>'C завтраками| Bed and breakfast'!#REF!*0.85</f>
        <v>#REF!</v>
      </c>
      <c r="AA17" s="29" t="e">
        <f>'C завтраками| Bed and breakfast'!#REF!*0.85</f>
        <v>#REF!</v>
      </c>
      <c r="AB17" s="29" t="e">
        <f>'C завтраками| Bed and breakfast'!#REF!*0.85</f>
        <v>#REF!</v>
      </c>
      <c r="AC17" s="29" t="e">
        <f>'C завтраками| Bed and breakfast'!#REF!*0.85</f>
        <v>#REF!</v>
      </c>
      <c r="AD17" s="29" t="e">
        <f>'C завтраками| Bed and breakfast'!#REF!*0.85</f>
        <v>#REF!</v>
      </c>
      <c r="AE17" s="29" t="e">
        <f>'C завтраками| Bed and breakfast'!#REF!*0.85</f>
        <v>#REF!</v>
      </c>
      <c r="AF17" s="29" t="e">
        <f>'C завтраками| Bed and breakfast'!#REF!*0.85</f>
        <v>#REF!</v>
      </c>
      <c r="AG17" s="29" t="e">
        <f>'C завтраками| Bed and breakfast'!#REF!*0.85</f>
        <v>#REF!</v>
      </c>
      <c r="AH17" s="29" t="e">
        <f>'C завтраками| Bed and breakfast'!#REF!*0.85</f>
        <v>#REF!</v>
      </c>
      <c r="AI17" s="29" t="e">
        <f>'C завтраками| Bed and breakfast'!#REF!*0.85</f>
        <v>#REF!</v>
      </c>
      <c r="AJ17" s="29" t="e">
        <f>'C завтраками| Bed and breakfast'!#REF!*0.85</f>
        <v>#REF!</v>
      </c>
      <c r="AK17" s="29" t="e">
        <f>'C завтраками| Bed and breakfast'!#REF!*0.85</f>
        <v>#REF!</v>
      </c>
      <c r="AL17" s="29" t="e">
        <f>'C завтраками| Bed and breakfast'!#REF!*0.85</f>
        <v>#REF!</v>
      </c>
      <c r="AM17" s="29" t="e">
        <f>'C завтраками| Bed and breakfast'!#REF!*0.85</f>
        <v>#REF!</v>
      </c>
      <c r="AN17" s="29" t="e">
        <f>'C завтраками| Bed and breakfast'!#REF!*0.85</f>
        <v>#REF!</v>
      </c>
      <c r="AO17" s="29" t="e">
        <f>'C завтраками| Bed and breakfast'!#REF!*0.85</f>
        <v>#REF!</v>
      </c>
      <c r="AP17" s="29" t="e">
        <f>'C завтраками| Bed and breakfast'!#REF!*0.85</f>
        <v>#REF!</v>
      </c>
      <c r="AQ17" s="29" t="e">
        <f>'C завтраками| Bed and breakfast'!#REF!*0.85</f>
        <v>#REF!</v>
      </c>
      <c r="AR17" s="29" t="e">
        <f>'C завтраками| Bed and breakfast'!#REF!*0.85</f>
        <v>#REF!</v>
      </c>
      <c r="AS17" s="29" t="e">
        <f>'C завтраками| Bed and breakfast'!#REF!*0.85</f>
        <v>#REF!</v>
      </c>
      <c r="AT17" s="29" t="e">
        <f>'C завтраками| Bed and breakfast'!#REF!*0.85</f>
        <v>#REF!</v>
      </c>
      <c r="AU17" s="29" t="e">
        <f>'C завтраками| Bed and breakfast'!#REF!*0.85</f>
        <v>#REF!</v>
      </c>
      <c r="AV17" s="29" t="e">
        <f>'C завтраками| Bed and breakfast'!#REF!*0.85</f>
        <v>#REF!</v>
      </c>
      <c r="AW17" s="29" t="e">
        <f>'C завтраками| Bed and breakfast'!#REF!*0.85</f>
        <v>#REF!</v>
      </c>
      <c r="AX17" s="29" t="e">
        <f>'C завтраками| Bed and breakfast'!#REF!*0.85</f>
        <v>#REF!</v>
      </c>
      <c r="AY17" s="29" t="e">
        <f>'C завтраками| Bed and breakfast'!#REF!*0.85</f>
        <v>#REF!</v>
      </c>
    </row>
    <row r="18" spans="1:51" ht="11.45" customHeight="1" x14ac:dyDescent="0.2">
      <c r="A18" s="3">
        <v>2</v>
      </c>
      <c r="B18" s="29" t="e">
        <f>'C завтраками| Bed and breakfast'!#REF!*0.85</f>
        <v>#REF!</v>
      </c>
      <c r="C18" s="29" t="e">
        <f>'C завтраками| Bed and breakfast'!#REF!*0.85</f>
        <v>#REF!</v>
      </c>
      <c r="D18" s="29" t="e">
        <f>'C завтраками| Bed and breakfast'!#REF!*0.85</f>
        <v>#REF!</v>
      </c>
      <c r="E18" s="29" t="e">
        <f>'C завтраками| Bed and breakfast'!#REF!*0.85</f>
        <v>#REF!</v>
      </c>
      <c r="F18" s="29" t="e">
        <f>'C завтраками| Bed and breakfast'!#REF!*0.85</f>
        <v>#REF!</v>
      </c>
      <c r="G18" s="29" t="e">
        <f>'C завтраками| Bed and breakfast'!#REF!*0.85</f>
        <v>#REF!</v>
      </c>
      <c r="H18" s="29" t="e">
        <f>'C завтраками| Bed and breakfast'!#REF!*0.85</f>
        <v>#REF!</v>
      </c>
      <c r="I18" s="29" t="e">
        <f>'C завтраками| Bed and breakfast'!#REF!*0.85</f>
        <v>#REF!</v>
      </c>
      <c r="J18" s="29" t="e">
        <f>'C завтраками| Bed and breakfast'!#REF!*0.85</f>
        <v>#REF!</v>
      </c>
      <c r="K18" s="29" t="e">
        <f>'C завтраками| Bed and breakfast'!#REF!*0.85</f>
        <v>#REF!</v>
      </c>
      <c r="L18" s="29" t="e">
        <f>'C завтраками| Bed and breakfast'!#REF!*0.85</f>
        <v>#REF!</v>
      </c>
      <c r="M18" s="29" t="e">
        <f>'C завтраками| Bed and breakfast'!#REF!*0.85</f>
        <v>#REF!</v>
      </c>
      <c r="N18" s="29" t="e">
        <f>'C завтраками| Bed and breakfast'!#REF!*0.85</f>
        <v>#REF!</v>
      </c>
      <c r="O18" s="29" t="e">
        <f>'C завтраками| Bed and breakfast'!#REF!*0.85</f>
        <v>#REF!</v>
      </c>
      <c r="P18" s="29" t="e">
        <f>'C завтраками| Bed and breakfast'!#REF!*0.85</f>
        <v>#REF!</v>
      </c>
      <c r="Q18" s="29" t="e">
        <f>'C завтраками| Bed and breakfast'!#REF!*0.85</f>
        <v>#REF!</v>
      </c>
      <c r="R18" s="29" t="e">
        <f>'C завтраками| Bed and breakfast'!#REF!*0.85</f>
        <v>#REF!</v>
      </c>
      <c r="S18" s="29" t="e">
        <f>'C завтраками| Bed and breakfast'!#REF!*0.85</f>
        <v>#REF!</v>
      </c>
      <c r="T18" s="29" t="e">
        <f>'C завтраками| Bed and breakfast'!#REF!*0.85</f>
        <v>#REF!</v>
      </c>
      <c r="U18" s="29" t="e">
        <f>'C завтраками| Bed and breakfast'!#REF!*0.85</f>
        <v>#REF!</v>
      </c>
      <c r="V18" s="29" t="e">
        <f>'C завтраками| Bed and breakfast'!#REF!*0.85</f>
        <v>#REF!</v>
      </c>
      <c r="W18" s="29" t="e">
        <f>'C завтраками| Bed and breakfast'!#REF!*0.85</f>
        <v>#REF!</v>
      </c>
      <c r="X18" s="29" t="e">
        <f>'C завтраками| Bed and breakfast'!#REF!*0.85</f>
        <v>#REF!</v>
      </c>
      <c r="Y18" s="29" t="e">
        <f>'C завтраками| Bed and breakfast'!#REF!*0.85</f>
        <v>#REF!</v>
      </c>
      <c r="Z18" s="29" t="e">
        <f>'C завтраками| Bed and breakfast'!#REF!*0.85</f>
        <v>#REF!</v>
      </c>
      <c r="AA18" s="29" t="e">
        <f>'C завтраками| Bed and breakfast'!#REF!*0.85</f>
        <v>#REF!</v>
      </c>
      <c r="AB18" s="29" t="e">
        <f>'C завтраками| Bed and breakfast'!#REF!*0.85</f>
        <v>#REF!</v>
      </c>
      <c r="AC18" s="29" t="e">
        <f>'C завтраками| Bed and breakfast'!#REF!*0.85</f>
        <v>#REF!</v>
      </c>
      <c r="AD18" s="29" t="e">
        <f>'C завтраками| Bed and breakfast'!#REF!*0.85</f>
        <v>#REF!</v>
      </c>
      <c r="AE18" s="29" t="e">
        <f>'C завтраками| Bed and breakfast'!#REF!*0.85</f>
        <v>#REF!</v>
      </c>
      <c r="AF18" s="29" t="e">
        <f>'C завтраками| Bed and breakfast'!#REF!*0.85</f>
        <v>#REF!</v>
      </c>
      <c r="AG18" s="29" t="e">
        <f>'C завтраками| Bed and breakfast'!#REF!*0.85</f>
        <v>#REF!</v>
      </c>
      <c r="AH18" s="29" t="e">
        <f>'C завтраками| Bed and breakfast'!#REF!*0.85</f>
        <v>#REF!</v>
      </c>
      <c r="AI18" s="29" t="e">
        <f>'C завтраками| Bed and breakfast'!#REF!*0.85</f>
        <v>#REF!</v>
      </c>
      <c r="AJ18" s="29" t="e">
        <f>'C завтраками| Bed and breakfast'!#REF!*0.85</f>
        <v>#REF!</v>
      </c>
      <c r="AK18" s="29" t="e">
        <f>'C завтраками| Bed and breakfast'!#REF!*0.85</f>
        <v>#REF!</v>
      </c>
      <c r="AL18" s="29" t="e">
        <f>'C завтраками| Bed and breakfast'!#REF!*0.85</f>
        <v>#REF!</v>
      </c>
      <c r="AM18" s="29" t="e">
        <f>'C завтраками| Bed and breakfast'!#REF!*0.85</f>
        <v>#REF!</v>
      </c>
      <c r="AN18" s="29" t="e">
        <f>'C завтраками| Bed and breakfast'!#REF!*0.85</f>
        <v>#REF!</v>
      </c>
      <c r="AO18" s="29" t="e">
        <f>'C завтраками| Bed and breakfast'!#REF!*0.85</f>
        <v>#REF!</v>
      </c>
      <c r="AP18" s="29" t="e">
        <f>'C завтраками| Bed and breakfast'!#REF!*0.85</f>
        <v>#REF!</v>
      </c>
      <c r="AQ18" s="29" t="e">
        <f>'C завтраками| Bed and breakfast'!#REF!*0.85</f>
        <v>#REF!</v>
      </c>
      <c r="AR18" s="29" t="e">
        <f>'C завтраками| Bed and breakfast'!#REF!*0.85</f>
        <v>#REF!</v>
      </c>
      <c r="AS18" s="29" t="e">
        <f>'C завтраками| Bed and breakfast'!#REF!*0.85</f>
        <v>#REF!</v>
      </c>
      <c r="AT18" s="29" t="e">
        <f>'C завтраками| Bed and breakfast'!#REF!*0.85</f>
        <v>#REF!</v>
      </c>
      <c r="AU18" s="29" t="e">
        <f>'C завтраками| Bed and breakfast'!#REF!*0.85</f>
        <v>#REF!</v>
      </c>
      <c r="AV18" s="29" t="e">
        <f>'C завтраками| Bed and breakfast'!#REF!*0.85</f>
        <v>#REF!</v>
      </c>
      <c r="AW18" s="29" t="e">
        <f>'C завтраками| Bed and breakfast'!#REF!*0.85</f>
        <v>#REF!</v>
      </c>
      <c r="AX18" s="29" t="e">
        <f>'C завтраками| Bed and breakfast'!#REF!*0.85</f>
        <v>#REF!</v>
      </c>
      <c r="AY18" s="29" t="e">
        <f>'C завтраками| Bed and breakfast'!#REF!*0.85</f>
        <v>#REF!</v>
      </c>
    </row>
    <row r="19" spans="1:51"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row>
    <row r="20" spans="1:51" ht="11.45" customHeight="1" x14ac:dyDescent="0.2">
      <c r="A20" s="32" t="s">
        <v>2</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row>
    <row r="21" spans="1:51" ht="24.6" customHeight="1" x14ac:dyDescent="0.2">
      <c r="A21" s="8" t="s">
        <v>0</v>
      </c>
      <c r="B21" s="47" t="e">
        <f t="shared" ref="B21:AY22" si="0">B5</f>
        <v>#REF!</v>
      </c>
      <c r="C21" s="47" t="e">
        <f t="shared" si="0"/>
        <v>#REF!</v>
      </c>
      <c r="D21" s="47" t="e">
        <f t="shared" si="0"/>
        <v>#REF!</v>
      </c>
      <c r="E21" s="47" t="e">
        <f t="shared" si="0"/>
        <v>#REF!</v>
      </c>
      <c r="F21" s="47" t="e">
        <f t="shared" si="0"/>
        <v>#REF!</v>
      </c>
      <c r="G21" s="47" t="e">
        <f t="shared" si="0"/>
        <v>#REF!</v>
      </c>
      <c r="H21" s="47" t="e">
        <f t="shared" si="0"/>
        <v>#REF!</v>
      </c>
      <c r="I21" s="47" t="e">
        <f t="shared" si="0"/>
        <v>#REF!</v>
      </c>
      <c r="J21" s="47" t="e">
        <f t="shared" si="0"/>
        <v>#REF!</v>
      </c>
      <c r="K21" s="47" t="e">
        <f t="shared" si="0"/>
        <v>#REF!</v>
      </c>
      <c r="L21" s="47" t="e">
        <f t="shared" si="0"/>
        <v>#REF!</v>
      </c>
      <c r="M21" s="47" t="e">
        <f t="shared" si="0"/>
        <v>#REF!</v>
      </c>
      <c r="N21" s="47" t="e">
        <f t="shared" si="0"/>
        <v>#REF!</v>
      </c>
      <c r="O21" s="47" t="e">
        <f t="shared" si="0"/>
        <v>#REF!</v>
      </c>
      <c r="P21" s="47" t="e">
        <f t="shared" si="0"/>
        <v>#REF!</v>
      </c>
      <c r="Q21" s="47" t="e">
        <f t="shared" si="0"/>
        <v>#REF!</v>
      </c>
      <c r="R21" s="47" t="e">
        <f t="shared" si="0"/>
        <v>#REF!</v>
      </c>
      <c r="S21" s="47" t="e">
        <f t="shared" si="0"/>
        <v>#REF!</v>
      </c>
      <c r="T21" s="47" t="e">
        <f t="shared" si="0"/>
        <v>#REF!</v>
      </c>
      <c r="U21" s="47" t="e">
        <f t="shared" si="0"/>
        <v>#REF!</v>
      </c>
      <c r="V21" s="47" t="e">
        <f t="shared" si="0"/>
        <v>#REF!</v>
      </c>
      <c r="W21" s="47" t="e">
        <f t="shared" si="0"/>
        <v>#REF!</v>
      </c>
      <c r="X21" s="47" t="e">
        <f t="shared" si="0"/>
        <v>#REF!</v>
      </c>
      <c r="Y21" s="47" t="e">
        <f t="shared" si="0"/>
        <v>#REF!</v>
      </c>
      <c r="Z21" s="47" t="e">
        <f t="shared" si="0"/>
        <v>#REF!</v>
      </c>
      <c r="AA21" s="47" t="e">
        <f t="shared" si="0"/>
        <v>#REF!</v>
      </c>
      <c r="AB21" s="47" t="e">
        <f t="shared" si="0"/>
        <v>#REF!</v>
      </c>
      <c r="AC21" s="47" t="e">
        <f t="shared" si="0"/>
        <v>#REF!</v>
      </c>
      <c r="AD21" s="47" t="e">
        <f t="shared" si="0"/>
        <v>#REF!</v>
      </c>
      <c r="AE21" s="47" t="e">
        <f t="shared" si="0"/>
        <v>#REF!</v>
      </c>
      <c r="AF21" s="47" t="e">
        <f t="shared" si="0"/>
        <v>#REF!</v>
      </c>
      <c r="AG21" s="47" t="e">
        <f t="shared" si="0"/>
        <v>#REF!</v>
      </c>
      <c r="AH21" s="47" t="e">
        <f t="shared" si="0"/>
        <v>#REF!</v>
      </c>
      <c r="AI21" s="47" t="e">
        <f t="shared" si="0"/>
        <v>#REF!</v>
      </c>
      <c r="AJ21" s="47" t="e">
        <f t="shared" si="0"/>
        <v>#REF!</v>
      </c>
      <c r="AK21" s="47" t="e">
        <f t="shared" si="0"/>
        <v>#REF!</v>
      </c>
      <c r="AL21" s="47" t="e">
        <f t="shared" si="0"/>
        <v>#REF!</v>
      </c>
      <c r="AM21" s="47" t="e">
        <f t="shared" si="0"/>
        <v>#REF!</v>
      </c>
      <c r="AN21" s="47" t="e">
        <f t="shared" si="0"/>
        <v>#REF!</v>
      </c>
      <c r="AO21" s="47" t="e">
        <f t="shared" si="0"/>
        <v>#REF!</v>
      </c>
      <c r="AP21" s="47" t="e">
        <f t="shared" si="0"/>
        <v>#REF!</v>
      </c>
      <c r="AQ21" s="47" t="e">
        <f t="shared" si="0"/>
        <v>#REF!</v>
      </c>
      <c r="AR21" s="47" t="e">
        <f t="shared" si="0"/>
        <v>#REF!</v>
      </c>
      <c r="AS21" s="47" t="e">
        <f t="shared" si="0"/>
        <v>#REF!</v>
      </c>
      <c r="AT21" s="47" t="e">
        <f t="shared" si="0"/>
        <v>#REF!</v>
      </c>
      <c r="AU21" s="47" t="e">
        <f t="shared" si="0"/>
        <v>#REF!</v>
      </c>
      <c r="AV21" s="47" t="e">
        <f t="shared" si="0"/>
        <v>#REF!</v>
      </c>
      <c r="AW21" s="47" t="e">
        <f t="shared" si="0"/>
        <v>#REF!</v>
      </c>
      <c r="AX21" s="47" t="e">
        <f t="shared" si="0"/>
        <v>#REF!</v>
      </c>
      <c r="AY21" s="47" t="e">
        <f t="shared" si="0"/>
        <v>#REF!</v>
      </c>
    </row>
    <row r="22" spans="1:51" ht="24.6" customHeight="1" x14ac:dyDescent="0.2">
      <c r="A22" s="37"/>
      <c r="B22" s="47" t="e">
        <f t="shared" si="0"/>
        <v>#REF!</v>
      </c>
      <c r="C22" s="47" t="e">
        <f t="shared" si="0"/>
        <v>#REF!</v>
      </c>
      <c r="D22" s="47" t="e">
        <f t="shared" si="0"/>
        <v>#REF!</v>
      </c>
      <c r="E22" s="47" t="e">
        <f t="shared" si="0"/>
        <v>#REF!</v>
      </c>
      <c r="F22" s="47" t="e">
        <f t="shared" si="0"/>
        <v>#REF!</v>
      </c>
      <c r="G22" s="47" t="e">
        <f t="shared" si="0"/>
        <v>#REF!</v>
      </c>
      <c r="H22" s="47" t="e">
        <f t="shared" si="0"/>
        <v>#REF!</v>
      </c>
      <c r="I22" s="47" t="e">
        <f t="shared" si="0"/>
        <v>#REF!</v>
      </c>
      <c r="J22" s="47" t="e">
        <f t="shared" si="0"/>
        <v>#REF!</v>
      </c>
      <c r="K22" s="47" t="e">
        <f t="shared" si="0"/>
        <v>#REF!</v>
      </c>
      <c r="L22" s="47" t="e">
        <f t="shared" si="0"/>
        <v>#REF!</v>
      </c>
      <c r="M22" s="47" t="e">
        <f t="shared" si="0"/>
        <v>#REF!</v>
      </c>
      <c r="N22" s="47" t="e">
        <f t="shared" si="0"/>
        <v>#REF!</v>
      </c>
      <c r="O22" s="47" t="e">
        <f t="shared" si="0"/>
        <v>#REF!</v>
      </c>
      <c r="P22" s="47" t="e">
        <f t="shared" si="0"/>
        <v>#REF!</v>
      </c>
      <c r="Q22" s="47" t="e">
        <f t="shared" si="0"/>
        <v>#REF!</v>
      </c>
      <c r="R22" s="47" t="e">
        <f t="shared" si="0"/>
        <v>#REF!</v>
      </c>
      <c r="S22" s="47" t="e">
        <f t="shared" si="0"/>
        <v>#REF!</v>
      </c>
      <c r="T22" s="47" t="e">
        <f t="shared" si="0"/>
        <v>#REF!</v>
      </c>
      <c r="U22" s="47" t="e">
        <f t="shared" si="0"/>
        <v>#REF!</v>
      </c>
      <c r="V22" s="47" t="e">
        <f t="shared" si="0"/>
        <v>#REF!</v>
      </c>
      <c r="W22" s="47" t="e">
        <f t="shared" si="0"/>
        <v>#REF!</v>
      </c>
      <c r="X22" s="47" t="e">
        <f t="shared" si="0"/>
        <v>#REF!</v>
      </c>
      <c r="Y22" s="47" t="e">
        <f t="shared" si="0"/>
        <v>#REF!</v>
      </c>
      <c r="Z22" s="47" t="e">
        <f t="shared" si="0"/>
        <v>#REF!</v>
      </c>
      <c r="AA22" s="47" t="e">
        <f t="shared" si="0"/>
        <v>#REF!</v>
      </c>
      <c r="AB22" s="47" t="e">
        <f t="shared" si="0"/>
        <v>#REF!</v>
      </c>
      <c r="AC22" s="47" t="e">
        <f t="shared" si="0"/>
        <v>#REF!</v>
      </c>
      <c r="AD22" s="47" t="e">
        <f t="shared" si="0"/>
        <v>#REF!</v>
      </c>
      <c r="AE22" s="47" t="e">
        <f t="shared" si="0"/>
        <v>#REF!</v>
      </c>
      <c r="AF22" s="47" t="e">
        <f t="shared" si="0"/>
        <v>#REF!</v>
      </c>
      <c r="AG22" s="47" t="e">
        <f t="shared" si="0"/>
        <v>#REF!</v>
      </c>
      <c r="AH22" s="47" t="e">
        <f t="shared" si="0"/>
        <v>#REF!</v>
      </c>
      <c r="AI22" s="47" t="e">
        <f t="shared" si="0"/>
        <v>#REF!</v>
      </c>
      <c r="AJ22" s="47" t="e">
        <f t="shared" si="0"/>
        <v>#REF!</v>
      </c>
      <c r="AK22" s="47" t="e">
        <f t="shared" si="0"/>
        <v>#REF!</v>
      </c>
      <c r="AL22" s="47" t="e">
        <f t="shared" si="0"/>
        <v>#REF!</v>
      </c>
      <c r="AM22" s="47" t="e">
        <f t="shared" si="0"/>
        <v>#REF!</v>
      </c>
      <c r="AN22" s="47" t="e">
        <f t="shared" si="0"/>
        <v>#REF!</v>
      </c>
      <c r="AO22" s="47" t="e">
        <f t="shared" si="0"/>
        <v>#REF!</v>
      </c>
      <c r="AP22" s="47" t="e">
        <f t="shared" si="0"/>
        <v>#REF!</v>
      </c>
      <c r="AQ22" s="47" t="e">
        <f t="shared" si="0"/>
        <v>#REF!</v>
      </c>
      <c r="AR22" s="47" t="e">
        <f t="shared" si="0"/>
        <v>#REF!</v>
      </c>
      <c r="AS22" s="47" t="e">
        <f t="shared" si="0"/>
        <v>#REF!</v>
      </c>
      <c r="AT22" s="47" t="e">
        <f t="shared" si="0"/>
        <v>#REF!</v>
      </c>
      <c r="AU22" s="47" t="e">
        <f t="shared" si="0"/>
        <v>#REF!</v>
      </c>
      <c r="AV22" s="47" t="e">
        <f t="shared" si="0"/>
        <v>#REF!</v>
      </c>
      <c r="AW22" s="47" t="e">
        <f t="shared" si="0"/>
        <v>#REF!</v>
      </c>
      <c r="AX22" s="47" t="e">
        <f t="shared" si="0"/>
        <v>#REF!</v>
      </c>
      <c r="AY22" s="47" t="e">
        <f t="shared" si="0"/>
        <v>#REF!</v>
      </c>
    </row>
    <row r="23" spans="1:51" ht="11.45" customHeight="1" x14ac:dyDescent="0.2">
      <c r="A23" s="11" t="s">
        <v>11</v>
      </c>
    </row>
    <row r="24" spans="1:51" ht="11.45" customHeight="1" x14ac:dyDescent="0.2">
      <c r="A24" s="3">
        <v>1</v>
      </c>
      <c r="B24" s="29" t="e">
        <f t="shared" ref="B24:AY25" si="1">ROUNDUP(B8*0.87,)</f>
        <v>#REF!</v>
      </c>
      <c r="C24" s="29" t="e">
        <f t="shared" si="1"/>
        <v>#REF!</v>
      </c>
      <c r="D24" s="29" t="e">
        <f t="shared" si="1"/>
        <v>#REF!</v>
      </c>
      <c r="E24" s="29" t="e">
        <f t="shared" si="1"/>
        <v>#REF!</v>
      </c>
      <c r="F24" s="29" t="e">
        <f t="shared" si="1"/>
        <v>#REF!</v>
      </c>
      <c r="G24" s="29" t="e">
        <f t="shared" si="1"/>
        <v>#REF!</v>
      </c>
      <c r="H24" s="29" t="e">
        <f t="shared" si="1"/>
        <v>#REF!</v>
      </c>
      <c r="I24" s="29" t="e">
        <f t="shared" si="1"/>
        <v>#REF!</v>
      </c>
      <c r="J24" s="29" t="e">
        <f t="shared" si="1"/>
        <v>#REF!</v>
      </c>
      <c r="K24" s="29" t="e">
        <f t="shared" si="1"/>
        <v>#REF!</v>
      </c>
      <c r="L24" s="29" t="e">
        <f t="shared" si="1"/>
        <v>#REF!</v>
      </c>
      <c r="M24" s="29" t="e">
        <f t="shared" si="1"/>
        <v>#REF!</v>
      </c>
      <c r="N24" s="29" t="e">
        <f t="shared" si="1"/>
        <v>#REF!</v>
      </c>
      <c r="O24" s="29" t="e">
        <f t="shared" si="1"/>
        <v>#REF!</v>
      </c>
      <c r="P24" s="29" t="e">
        <f t="shared" si="1"/>
        <v>#REF!</v>
      </c>
      <c r="Q24" s="29" t="e">
        <f t="shared" si="1"/>
        <v>#REF!</v>
      </c>
      <c r="R24" s="29" t="e">
        <f t="shared" si="1"/>
        <v>#REF!</v>
      </c>
      <c r="S24" s="29" t="e">
        <f t="shared" si="1"/>
        <v>#REF!</v>
      </c>
      <c r="T24" s="29" t="e">
        <f t="shared" si="1"/>
        <v>#REF!</v>
      </c>
      <c r="U24" s="29" t="e">
        <f t="shared" si="1"/>
        <v>#REF!</v>
      </c>
      <c r="V24" s="29" t="e">
        <f t="shared" si="1"/>
        <v>#REF!</v>
      </c>
      <c r="W24" s="29" t="e">
        <f t="shared" si="1"/>
        <v>#REF!</v>
      </c>
      <c r="X24" s="29" t="e">
        <f t="shared" si="1"/>
        <v>#REF!</v>
      </c>
      <c r="Y24" s="29" t="e">
        <f t="shared" si="1"/>
        <v>#REF!</v>
      </c>
      <c r="Z24" s="29" t="e">
        <f t="shared" si="1"/>
        <v>#REF!</v>
      </c>
      <c r="AA24" s="29" t="e">
        <f t="shared" si="1"/>
        <v>#REF!</v>
      </c>
      <c r="AB24" s="29" t="e">
        <f t="shared" si="1"/>
        <v>#REF!</v>
      </c>
      <c r="AC24" s="29" t="e">
        <f t="shared" si="1"/>
        <v>#REF!</v>
      </c>
      <c r="AD24" s="29" t="e">
        <f t="shared" si="1"/>
        <v>#REF!</v>
      </c>
      <c r="AE24" s="29" t="e">
        <f t="shared" si="1"/>
        <v>#REF!</v>
      </c>
      <c r="AF24" s="29" t="e">
        <f t="shared" si="1"/>
        <v>#REF!</v>
      </c>
      <c r="AG24" s="29" t="e">
        <f t="shared" si="1"/>
        <v>#REF!</v>
      </c>
      <c r="AH24" s="29" t="e">
        <f t="shared" si="1"/>
        <v>#REF!</v>
      </c>
      <c r="AI24" s="29" t="e">
        <f t="shared" si="1"/>
        <v>#REF!</v>
      </c>
      <c r="AJ24" s="29" t="e">
        <f t="shared" si="1"/>
        <v>#REF!</v>
      </c>
      <c r="AK24" s="29" t="e">
        <f t="shared" si="1"/>
        <v>#REF!</v>
      </c>
      <c r="AL24" s="29" t="e">
        <f t="shared" si="1"/>
        <v>#REF!</v>
      </c>
      <c r="AM24" s="29" t="e">
        <f t="shared" si="1"/>
        <v>#REF!</v>
      </c>
      <c r="AN24" s="29" t="e">
        <f t="shared" si="1"/>
        <v>#REF!</v>
      </c>
      <c r="AO24" s="29" t="e">
        <f t="shared" si="1"/>
        <v>#REF!</v>
      </c>
      <c r="AP24" s="29" t="e">
        <f t="shared" si="1"/>
        <v>#REF!</v>
      </c>
      <c r="AQ24" s="29" t="e">
        <f t="shared" si="1"/>
        <v>#REF!</v>
      </c>
      <c r="AR24" s="29" t="e">
        <f t="shared" si="1"/>
        <v>#REF!</v>
      </c>
      <c r="AS24" s="29" t="e">
        <f t="shared" si="1"/>
        <v>#REF!</v>
      </c>
      <c r="AT24" s="29" t="e">
        <f t="shared" si="1"/>
        <v>#REF!</v>
      </c>
      <c r="AU24" s="29" t="e">
        <f t="shared" si="1"/>
        <v>#REF!</v>
      </c>
      <c r="AV24" s="29" t="e">
        <f t="shared" si="1"/>
        <v>#REF!</v>
      </c>
      <c r="AW24" s="29" t="e">
        <f t="shared" si="1"/>
        <v>#REF!</v>
      </c>
      <c r="AX24" s="29" t="e">
        <f t="shared" si="1"/>
        <v>#REF!</v>
      </c>
      <c r="AY24" s="29" t="e">
        <f t="shared" si="1"/>
        <v>#REF!</v>
      </c>
    </row>
    <row r="25" spans="1:51" ht="11.45" customHeight="1" x14ac:dyDescent="0.2">
      <c r="A25" s="3">
        <v>2</v>
      </c>
      <c r="B25" s="29" t="e">
        <f t="shared" si="1"/>
        <v>#REF!</v>
      </c>
      <c r="C25" s="29" t="e">
        <f t="shared" si="1"/>
        <v>#REF!</v>
      </c>
      <c r="D25" s="29" t="e">
        <f t="shared" si="1"/>
        <v>#REF!</v>
      </c>
      <c r="E25" s="29" t="e">
        <f t="shared" si="1"/>
        <v>#REF!</v>
      </c>
      <c r="F25" s="29" t="e">
        <f t="shared" si="1"/>
        <v>#REF!</v>
      </c>
      <c r="G25" s="29" t="e">
        <f t="shared" si="1"/>
        <v>#REF!</v>
      </c>
      <c r="H25" s="29" t="e">
        <f t="shared" si="1"/>
        <v>#REF!</v>
      </c>
      <c r="I25" s="29" t="e">
        <f t="shared" si="1"/>
        <v>#REF!</v>
      </c>
      <c r="J25" s="29" t="e">
        <f t="shared" si="1"/>
        <v>#REF!</v>
      </c>
      <c r="K25" s="29" t="e">
        <f t="shared" si="1"/>
        <v>#REF!</v>
      </c>
      <c r="L25" s="29" t="e">
        <f t="shared" si="1"/>
        <v>#REF!</v>
      </c>
      <c r="M25" s="29" t="e">
        <f t="shared" si="1"/>
        <v>#REF!</v>
      </c>
      <c r="N25" s="29" t="e">
        <f t="shared" si="1"/>
        <v>#REF!</v>
      </c>
      <c r="O25" s="29" t="e">
        <f t="shared" si="1"/>
        <v>#REF!</v>
      </c>
      <c r="P25" s="29" t="e">
        <f t="shared" si="1"/>
        <v>#REF!</v>
      </c>
      <c r="Q25" s="29" t="e">
        <f t="shared" si="1"/>
        <v>#REF!</v>
      </c>
      <c r="R25" s="29" t="e">
        <f t="shared" si="1"/>
        <v>#REF!</v>
      </c>
      <c r="S25" s="29" t="e">
        <f t="shared" si="1"/>
        <v>#REF!</v>
      </c>
      <c r="T25" s="29" t="e">
        <f t="shared" si="1"/>
        <v>#REF!</v>
      </c>
      <c r="U25" s="29" t="e">
        <f t="shared" si="1"/>
        <v>#REF!</v>
      </c>
      <c r="V25" s="29" t="e">
        <f t="shared" si="1"/>
        <v>#REF!</v>
      </c>
      <c r="W25" s="29" t="e">
        <f t="shared" si="1"/>
        <v>#REF!</v>
      </c>
      <c r="X25" s="29" t="e">
        <f t="shared" si="1"/>
        <v>#REF!</v>
      </c>
      <c r="Y25" s="29" t="e">
        <f t="shared" si="1"/>
        <v>#REF!</v>
      </c>
      <c r="Z25" s="29" t="e">
        <f t="shared" si="1"/>
        <v>#REF!</v>
      </c>
      <c r="AA25" s="29" t="e">
        <f t="shared" si="1"/>
        <v>#REF!</v>
      </c>
      <c r="AB25" s="29" t="e">
        <f t="shared" si="1"/>
        <v>#REF!</v>
      </c>
      <c r="AC25" s="29" t="e">
        <f t="shared" si="1"/>
        <v>#REF!</v>
      </c>
      <c r="AD25" s="29" t="e">
        <f t="shared" si="1"/>
        <v>#REF!</v>
      </c>
      <c r="AE25" s="29" t="e">
        <f t="shared" si="1"/>
        <v>#REF!</v>
      </c>
      <c r="AF25" s="29" t="e">
        <f t="shared" si="1"/>
        <v>#REF!</v>
      </c>
      <c r="AG25" s="29" t="e">
        <f t="shared" si="1"/>
        <v>#REF!</v>
      </c>
      <c r="AH25" s="29" t="e">
        <f t="shared" si="1"/>
        <v>#REF!</v>
      </c>
      <c r="AI25" s="29" t="e">
        <f t="shared" si="1"/>
        <v>#REF!</v>
      </c>
      <c r="AJ25" s="29" t="e">
        <f t="shared" si="1"/>
        <v>#REF!</v>
      </c>
      <c r="AK25" s="29" t="e">
        <f t="shared" si="1"/>
        <v>#REF!</v>
      </c>
      <c r="AL25" s="29" t="e">
        <f t="shared" si="1"/>
        <v>#REF!</v>
      </c>
      <c r="AM25" s="29" t="e">
        <f t="shared" si="1"/>
        <v>#REF!</v>
      </c>
      <c r="AN25" s="29" t="e">
        <f t="shared" si="1"/>
        <v>#REF!</v>
      </c>
      <c r="AO25" s="29" t="e">
        <f t="shared" si="1"/>
        <v>#REF!</v>
      </c>
      <c r="AP25" s="29" t="e">
        <f t="shared" si="1"/>
        <v>#REF!</v>
      </c>
      <c r="AQ25" s="29" t="e">
        <f t="shared" si="1"/>
        <v>#REF!</v>
      </c>
      <c r="AR25" s="29" t="e">
        <f t="shared" si="1"/>
        <v>#REF!</v>
      </c>
      <c r="AS25" s="29" t="e">
        <f t="shared" si="1"/>
        <v>#REF!</v>
      </c>
      <c r="AT25" s="29" t="e">
        <f t="shared" si="1"/>
        <v>#REF!</v>
      </c>
      <c r="AU25" s="29" t="e">
        <f t="shared" si="1"/>
        <v>#REF!</v>
      </c>
      <c r="AV25" s="29" t="e">
        <f t="shared" si="1"/>
        <v>#REF!</v>
      </c>
      <c r="AW25" s="29" t="e">
        <f t="shared" si="1"/>
        <v>#REF!</v>
      </c>
      <c r="AX25" s="29" t="e">
        <f t="shared" si="1"/>
        <v>#REF!</v>
      </c>
      <c r="AY25" s="29" t="e">
        <f t="shared" si="1"/>
        <v>#REF!</v>
      </c>
    </row>
    <row r="26" spans="1:51"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row>
    <row r="27" spans="1:51" ht="11.45" customHeight="1" x14ac:dyDescent="0.2">
      <c r="A27" s="3">
        <v>1</v>
      </c>
      <c r="B27" s="29" t="e">
        <f t="shared" ref="B27:AY28" si="2">ROUNDUP(B11*0.87,)</f>
        <v>#REF!</v>
      </c>
      <c r="C27" s="29" t="e">
        <f t="shared" si="2"/>
        <v>#REF!</v>
      </c>
      <c r="D27" s="29" t="e">
        <f t="shared" si="2"/>
        <v>#REF!</v>
      </c>
      <c r="E27" s="29" t="e">
        <f t="shared" si="2"/>
        <v>#REF!</v>
      </c>
      <c r="F27" s="29" t="e">
        <f t="shared" si="2"/>
        <v>#REF!</v>
      </c>
      <c r="G27" s="29" t="e">
        <f t="shared" si="2"/>
        <v>#REF!</v>
      </c>
      <c r="H27" s="29" t="e">
        <f t="shared" si="2"/>
        <v>#REF!</v>
      </c>
      <c r="I27" s="29" t="e">
        <f t="shared" si="2"/>
        <v>#REF!</v>
      </c>
      <c r="J27" s="29" t="e">
        <f t="shared" si="2"/>
        <v>#REF!</v>
      </c>
      <c r="K27" s="29" t="e">
        <f t="shared" si="2"/>
        <v>#REF!</v>
      </c>
      <c r="L27" s="29" t="e">
        <f t="shared" si="2"/>
        <v>#REF!</v>
      </c>
      <c r="M27" s="29" t="e">
        <f t="shared" si="2"/>
        <v>#REF!</v>
      </c>
      <c r="N27" s="29" t="e">
        <f t="shared" si="2"/>
        <v>#REF!</v>
      </c>
      <c r="O27" s="29" t="e">
        <f t="shared" si="2"/>
        <v>#REF!</v>
      </c>
      <c r="P27" s="29" t="e">
        <f t="shared" si="2"/>
        <v>#REF!</v>
      </c>
      <c r="Q27" s="29" t="e">
        <f t="shared" si="2"/>
        <v>#REF!</v>
      </c>
      <c r="R27" s="29" t="e">
        <f t="shared" si="2"/>
        <v>#REF!</v>
      </c>
      <c r="S27" s="29" t="e">
        <f t="shared" si="2"/>
        <v>#REF!</v>
      </c>
      <c r="T27" s="29" t="e">
        <f t="shared" si="2"/>
        <v>#REF!</v>
      </c>
      <c r="U27" s="29" t="e">
        <f t="shared" si="2"/>
        <v>#REF!</v>
      </c>
      <c r="V27" s="29" t="e">
        <f t="shared" si="2"/>
        <v>#REF!</v>
      </c>
      <c r="W27" s="29" t="e">
        <f t="shared" si="2"/>
        <v>#REF!</v>
      </c>
      <c r="X27" s="29" t="e">
        <f t="shared" si="2"/>
        <v>#REF!</v>
      </c>
      <c r="Y27" s="29" t="e">
        <f t="shared" si="2"/>
        <v>#REF!</v>
      </c>
      <c r="Z27" s="29" t="e">
        <f t="shared" si="2"/>
        <v>#REF!</v>
      </c>
      <c r="AA27" s="29" t="e">
        <f t="shared" si="2"/>
        <v>#REF!</v>
      </c>
      <c r="AB27" s="29" t="e">
        <f t="shared" si="2"/>
        <v>#REF!</v>
      </c>
      <c r="AC27" s="29" t="e">
        <f t="shared" si="2"/>
        <v>#REF!</v>
      </c>
      <c r="AD27" s="29" t="e">
        <f t="shared" si="2"/>
        <v>#REF!</v>
      </c>
      <c r="AE27" s="29" t="e">
        <f t="shared" si="2"/>
        <v>#REF!</v>
      </c>
      <c r="AF27" s="29" t="e">
        <f t="shared" si="2"/>
        <v>#REF!</v>
      </c>
      <c r="AG27" s="29" t="e">
        <f t="shared" si="2"/>
        <v>#REF!</v>
      </c>
      <c r="AH27" s="29" t="e">
        <f t="shared" si="2"/>
        <v>#REF!</v>
      </c>
      <c r="AI27" s="29" t="e">
        <f t="shared" si="2"/>
        <v>#REF!</v>
      </c>
      <c r="AJ27" s="29" t="e">
        <f t="shared" si="2"/>
        <v>#REF!</v>
      </c>
      <c r="AK27" s="29" t="e">
        <f t="shared" si="2"/>
        <v>#REF!</v>
      </c>
      <c r="AL27" s="29" t="e">
        <f t="shared" si="2"/>
        <v>#REF!</v>
      </c>
      <c r="AM27" s="29" t="e">
        <f t="shared" si="2"/>
        <v>#REF!</v>
      </c>
      <c r="AN27" s="29" t="e">
        <f t="shared" si="2"/>
        <v>#REF!</v>
      </c>
      <c r="AO27" s="29" t="e">
        <f t="shared" si="2"/>
        <v>#REF!</v>
      </c>
      <c r="AP27" s="29" t="e">
        <f t="shared" si="2"/>
        <v>#REF!</v>
      </c>
      <c r="AQ27" s="29" t="e">
        <f t="shared" si="2"/>
        <v>#REF!</v>
      </c>
      <c r="AR27" s="29" t="e">
        <f t="shared" si="2"/>
        <v>#REF!</v>
      </c>
      <c r="AS27" s="29" t="e">
        <f t="shared" si="2"/>
        <v>#REF!</v>
      </c>
      <c r="AT27" s="29" t="e">
        <f t="shared" si="2"/>
        <v>#REF!</v>
      </c>
      <c r="AU27" s="29" t="e">
        <f t="shared" si="2"/>
        <v>#REF!</v>
      </c>
      <c r="AV27" s="29" t="e">
        <f t="shared" si="2"/>
        <v>#REF!</v>
      </c>
      <c r="AW27" s="29" t="e">
        <f t="shared" si="2"/>
        <v>#REF!</v>
      </c>
      <c r="AX27" s="29" t="e">
        <f t="shared" si="2"/>
        <v>#REF!</v>
      </c>
      <c r="AY27" s="29" t="e">
        <f t="shared" si="2"/>
        <v>#REF!</v>
      </c>
    </row>
    <row r="28" spans="1:51" ht="11.45" customHeight="1" x14ac:dyDescent="0.2">
      <c r="A28" s="3">
        <v>2</v>
      </c>
      <c r="B28" s="29" t="e">
        <f t="shared" si="2"/>
        <v>#REF!</v>
      </c>
      <c r="C28" s="29" t="e">
        <f t="shared" si="2"/>
        <v>#REF!</v>
      </c>
      <c r="D28" s="29" t="e">
        <f t="shared" si="2"/>
        <v>#REF!</v>
      </c>
      <c r="E28" s="29" t="e">
        <f t="shared" si="2"/>
        <v>#REF!</v>
      </c>
      <c r="F28" s="29" t="e">
        <f t="shared" si="2"/>
        <v>#REF!</v>
      </c>
      <c r="G28" s="29" t="e">
        <f t="shared" si="2"/>
        <v>#REF!</v>
      </c>
      <c r="H28" s="29" t="e">
        <f t="shared" si="2"/>
        <v>#REF!</v>
      </c>
      <c r="I28" s="29" t="e">
        <f t="shared" si="2"/>
        <v>#REF!</v>
      </c>
      <c r="J28" s="29" t="e">
        <f t="shared" si="2"/>
        <v>#REF!</v>
      </c>
      <c r="K28" s="29" t="e">
        <f t="shared" si="2"/>
        <v>#REF!</v>
      </c>
      <c r="L28" s="29" t="e">
        <f t="shared" si="2"/>
        <v>#REF!</v>
      </c>
      <c r="M28" s="29" t="e">
        <f t="shared" si="2"/>
        <v>#REF!</v>
      </c>
      <c r="N28" s="29" t="e">
        <f t="shared" si="2"/>
        <v>#REF!</v>
      </c>
      <c r="O28" s="29" t="e">
        <f t="shared" si="2"/>
        <v>#REF!</v>
      </c>
      <c r="P28" s="29" t="e">
        <f t="shared" si="2"/>
        <v>#REF!</v>
      </c>
      <c r="Q28" s="29" t="e">
        <f t="shared" si="2"/>
        <v>#REF!</v>
      </c>
      <c r="R28" s="29" t="e">
        <f t="shared" si="2"/>
        <v>#REF!</v>
      </c>
      <c r="S28" s="29" t="e">
        <f t="shared" si="2"/>
        <v>#REF!</v>
      </c>
      <c r="T28" s="29" t="e">
        <f t="shared" si="2"/>
        <v>#REF!</v>
      </c>
      <c r="U28" s="29" t="e">
        <f t="shared" si="2"/>
        <v>#REF!</v>
      </c>
      <c r="V28" s="29" t="e">
        <f t="shared" si="2"/>
        <v>#REF!</v>
      </c>
      <c r="W28" s="29" t="e">
        <f t="shared" si="2"/>
        <v>#REF!</v>
      </c>
      <c r="X28" s="29" t="e">
        <f t="shared" si="2"/>
        <v>#REF!</v>
      </c>
      <c r="Y28" s="29" t="e">
        <f t="shared" si="2"/>
        <v>#REF!</v>
      </c>
      <c r="Z28" s="29" t="e">
        <f t="shared" si="2"/>
        <v>#REF!</v>
      </c>
      <c r="AA28" s="29" t="e">
        <f t="shared" si="2"/>
        <v>#REF!</v>
      </c>
      <c r="AB28" s="29" t="e">
        <f t="shared" si="2"/>
        <v>#REF!</v>
      </c>
      <c r="AC28" s="29" t="e">
        <f t="shared" si="2"/>
        <v>#REF!</v>
      </c>
      <c r="AD28" s="29" t="e">
        <f t="shared" si="2"/>
        <v>#REF!</v>
      </c>
      <c r="AE28" s="29" t="e">
        <f t="shared" si="2"/>
        <v>#REF!</v>
      </c>
      <c r="AF28" s="29" t="e">
        <f t="shared" si="2"/>
        <v>#REF!</v>
      </c>
      <c r="AG28" s="29" t="e">
        <f t="shared" si="2"/>
        <v>#REF!</v>
      </c>
      <c r="AH28" s="29" t="e">
        <f t="shared" si="2"/>
        <v>#REF!</v>
      </c>
      <c r="AI28" s="29" t="e">
        <f t="shared" si="2"/>
        <v>#REF!</v>
      </c>
      <c r="AJ28" s="29" t="e">
        <f t="shared" si="2"/>
        <v>#REF!</v>
      </c>
      <c r="AK28" s="29" t="e">
        <f t="shared" si="2"/>
        <v>#REF!</v>
      </c>
      <c r="AL28" s="29" t="e">
        <f t="shared" si="2"/>
        <v>#REF!</v>
      </c>
      <c r="AM28" s="29" t="e">
        <f t="shared" si="2"/>
        <v>#REF!</v>
      </c>
      <c r="AN28" s="29" t="e">
        <f t="shared" si="2"/>
        <v>#REF!</v>
      </c>
      <c r="AO28" s="29" t="e">
        <f t="shared" si="2"/>
        <v>#REF!</v>
      </c>
      <c r="AP28" s="29" t="e">
        <f t="shared" si="2"/>
        <v>#REF!</v>
      </c>
      <c r="AQ28" s="29" t="e">
        <f t="shared" si="2"/>
        <v>#REF!</v>
      </c>
      <c r="AR28" s="29" t="e">
        <f t="shared" si="2"/>
        <v>#REF!</v>
      </c>
      <c r="AS28" s="29" t="e">
        <f t="shared" si="2"/>
        <v>#REF!</v>
      </c>
      <c r="AT28" s="29" t="e">
        <f t="shared" si="2"/>
        <v>#REF!</v>
      </c>
      <c r="AU28" s="29" t="e">
        <f t="shared" si="2"/>
        <v>#REF!</v>
      </c>
      <c r="AV28" s="29" t="e">
        <f t="shared" si="2"/>
        <v>#REF!</v>
      </c>
      <c r="AW28" s="29" t="e">
        <f t="shared" si="2"/>
        <v>#REF!</v>
      </c>
      <c r="AX28" s="29" t="e">
        <f t="shared" si="2"/>
        <v>#REF!</v>
      </c>
      <c r="AY28" s="29" t="e">
        <f t="shared" si="2"/>
        <v>#REF!</v>
      </c>
    </row>
    <row r="29" spans="1:51"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row>
    <row r="30" spans="1:51" ht="11.45" customHeight="1" x14ac:dyDescent="0.2">
      <c r="A30" s="3">
        <v>1</v>
      </c>
      <c r="B30" s="29" t="e">
        <f t="shared" ref="B30:AY31" si="3">ROUNDUP(B14*0.87,)</f>
        <v>#REF!</v>
      </c>
      <c r="C30" s="29" t="e">
        <f t="shared" si="3"/>
        <v>#REF!</v>
      </c>
      <c r="D30" s="29" t="e">
        <f t="shared" si="3"/>
        <v>#REF!</v>
      </c>
      <c r="E30" s="29" t="e">
        <f t="shared" si="3"/>
        <v>#REF!</v>
      </c>
      <c r="F30" s="29" t="e">
        <f t="shared" si="3"/>
        <v>#REF!</v>
      </c>
      <c r="G30" s="29" t="e">
        <f t="shared" si="3"/>
        <v>#REF!</v>
      </c>
      <c r="H30" s="29" t="e">
        <f t="shared" si="3"/>
        <v>#REF!</v>
      </c>
      <c r="I30" s="29" t="e">
        <f t="shared" si="3"/>
        <v>#REF!</v>
      </c>
      <c r="J30" s="29" t="e">
        <f t="shared" si="3"/>
        <v>#REF!</v>
      </c>
      <c r="K30" s="29" t="e">
        <f t="shared" si="3"/>
        <v>#REF!</v>
      </c>
      <c r="L30" s="29" t="e">
        <f t="shared" si="3"/>
        <v>#REF!</v>
      </c>
      <c r="M30" s="29" t="e">
        <f t="shared" si="3"/>
        <v>#REF!</v>
      </c>
      <c r="N30" s="29" t="e">
        <f t="shared" si="3"/>
        <v>#REF!</v>
      </c>
      <c r="O30" s="29" t="e">
        <f t="shared" si="3"/>
        <v>#REF!</v>
      </c>
      <c r="P30" s="29" t="e">
        <f t="shared" si="3"/>
        <v>#REF!</v>
      </c>
      <c r="Q30" s="29" t="e">
        <f t="shared" si="3"/>
        <v>#REF!</v>
      </c>
      <c r="R30" s="29" t="e">
        <f t="shared" si="3"/>
        <v>#REF!</v>
      </c>
      <c r="S30" s="29" t="e">
        <f t="shared" si="3"/>
        <v>#REF!</v>
      </c>
      <c r="T30" s="29" t="e">
        <f t="shared" si="3"/>
        <v>#REF!</v>
      </c>
      <c r="U30" s="29" t="e">
        <f t="shared" si="3"/>
        <v>#REF!</v>
      </c>
      <c r="V30" s="29" t="e">
        <f t="shared" si="3"/>
        <v>#REF!</v>
      </c>
      <c r="W30" s="29" t="e">
        <f t="shared" si="3"/>
        <v>#REF!</v>
      </c>
      <c r="X30" s="29" t="e">
        <f t="shared" si="3"/>
        <v>#REF!</v>
      </c>
      <c r="Y30" s="29" t="e">
        <f t="shared" si="3"/>
        <v>#REF!</v>
      </c>
      <c r="Z30" s="29" t="e">
        <f t="shared" si="3"/>
        <v>#REF!</v>
      </c>
      <c r="AA30" s="29" t="e">
        <f t="shared" si="3"/>
        <v>#REF!</v>
      </c>
      <c r="AB30" s="29" t="e">
        <f t="shared" si="3"/>
        <v>#REF!</v>
      </c>
      <c r="AC30" s="29" t="e">
        <f t="shared" si="3"/>
        <v>#REF!</v>
      </c>
      <c r="AD30" s="29" t="e">
        <f t="shared" si="3"/>
        <v>#REF!</v>
      </c>
      <c r="AE30" s="29" t="e">
        <f t="shared" si="3"/>
        <v>#REF!</v>
      </c>
      <c r="AF30" s="29" t="e">
        <f t="shared" si="3"/>
        <v>#REF!</v>
      </c>
      <c r="AG30" s="29" t="e">
        <f t="shared" si="3"/>
        <v>#REF!</v>
      </c>
      <c r="AH30" s="29" t="e">
        <f t="shared" si="3"/>
        <v>#REF!</v>
      </c>
      <c r="AI30" s="29" t="e">
        <f t="shared" si="3"/>
        <v>#REF!</v>
      </c>
      <c r="AJ30" s="29" t="e">
        <f t="shared" si="3"/>
        <v>#REF!</v>
      </c>
      <c r="AK30" s="29" t="e">
        <f t="shared" si="3"/>
        <v>#REF!</v>
      </c>
      <c r="AL30" s="29" t="e">
        <f t="shared" si="3"/>
        <v>#REF!</v>
      </c>
      <c r="AM30" s="29" t="e">
        <f t="shared" si="3"/>
        <v>#REF!</v>
      </c>
      <c r="AN30" s="29" t="e">
        <f t="shared" si="3"/>
        <v>#REF!</v>
      </c>
      <c r="AO30" s="29" t="e">
        <f t="shared" si="3"/>
        <v>#REF!</v>
      </c>
      <c r="AP30" s="29" t="e">
        <f t="shared" si="3"/>
        <v>#REF!</v>
      </c>
      <c r="AQ30" s="29" t="e">
        <f t="shared" si="3"/>
        <v>#REF!</v>
      </c>
      <c r="AR30" s="29" t="e">
        <f t="shared" si="3"/>
        <v>#REF!</v>
      </c>
      <c r="AS30" s="29" t="e">
        <f t="shared" si="3"/>
        <v>#REF!</v>
      </c>
      <c r="AT30" s="29" t="e">
        <f t="shared" si="3"/>
        <v>#REF!</v>
      </c>
      <c r="AU30" s="29" t="e">
        <f t="shared" si="3"/>
        <v>#REF!</v>
      </c>
      <c r="AV30" s="29" t="e">
        <f t="shared" si="3"/>
        <v>#REF!</v>
      </c>
      <c r="AW30" s="29" t="e">
        <f t="shared" si="3"/>
        <v>#REF!</v>
      </c>
      <c r="AX30" s="29" t="e">
        <f t="shared" si="3"/>
        <v>#REF!</v>
      </c>
      <c r="AY30" s="29" t="e">
        <f t="shared" si="3"/>
        <v>#REF!</v>
      </c>
    </row>
    <row r="31" spans="1:51" ht="11.45" customHeight="1" x14ac:dyDescent="0.2">
      <c r="A31" s="3">
        <v>2</v>
      </c>
      <c r="B31" s="29" t="e">
        <f t="shared" si="3"/>
        <v>#REF!</v>
      </c>
      <c r="C31" s="29" t="e">
        <f t="shared" si="3"/>
        <v>#REF!</v>
      </c>
      <c r="D31" s="29" t="e">
        <f t="shared" si="3"/>
        <v>#REF!</v>
      </c>
      <c r="E31" s="29" t="e">
        <f t="shared" si="3"/>
        <v>#REF!</v>
      </c>
      <c r="F31" s="29" t="e">
        <f t="shared" si="3"/>
        <v>#REF!</v>
      </c>
      <c r="G31" s="29" t="e">
        <f t="shared" si="3"/>
        <v>#REF!</v>
      </c>
      <c r="H31" s="29" t="e">
        <f t="shared" si="3"/>
        <v>#REF!</v>
      </c>
      <c r="I31" s="29" t="e">
        <f t="shared" si="3"/>
        <v>#REF!</v>
      </c>
      <c r="J31" s="29" t="e">
        <f t="shared" si="3"/>
        <v>#REF!</v>
      </c>
      <c r="K31" s="29" t="e">
        <f t="shared" si="3"/>
        <v>#REF!</v>
      </c>
      <c r="L31" s="29" t="e">
        <f t="shared" si="3"/>
        <v>#REF!</v>
      </c>
      <c r="M31" s="29" t="e">
        <f t="shared" si="3"/>
        <v>#REF!</v>
      </c>
      <c r="N31" s="29" t="e">
        <f t="shared" si="3"/>
        <v>#REF!</v>
      </c>
      <c r="O31" s="29" t="e">
        <f t="shared" si="3"/>
        <v>#REF!</v>
      </c>
      <c r="P31" s="29" t="e">
        <f t="shared" si="3"/>
        <v>#REF!</v>
      </c>
      <c r="Q31" s="29" t="e">
        <f t="shared" si="3"/>
        <v>#REF!</v>
      </c>
      <c r="R31" s="29" t="e">
        <f t="shared" si="3"/>
        <v>#REF!</v>
      </c>
      <c r="S31" s="29" t="e">
        <f t="shared" si="3"/>
        <v>#REF!</v>
      </c>
      <c r="T31" s="29" t="e">
        <f t="shared" si="3"/>
        <v>#REF!</v>
      </c>
      <c r="U31" s="29" t="e">
        <f t="shared" si="3"/>
        <v>#REF!</v>
      </c>
      <c r="V31" s="29" t="e">
        <f t="shared" si="3"/>
        <v>#REF!</v>
      </c>
      <c r="W31" s="29" t="e">
        <f t="shared" si="3"/>
        <v>#REF!</v>
      </c>
      <c r="X31" s="29" t="e">
        <f t="shared" si="3"/>
        <v>#REF!</v>
      </c>
      <c r="Y31" s="29" t="e">
        <f t="shared" si="3"/>
        <v>#REF!</v>
      </c>
      <c r="Z31" s="29" t="e">
        <f t="shared" si="3"/>
        <v>#REF!</v>
      </c>
      <c r="AA31" s="29" t="e">
        <f t="shared" si="3"/>
        <v>#REF!</v>
      </c>
      <c r="AB31" s="29" t="e">
        <f t="shared" si="3"/>
        <v>#REF!</v>
      </c>
      <c r="AC31" s="29" t="e">
        <f t="shared" si="3"/>
        <v>#REF!</v>
      </c>
      <c r="AD31" s="29" t="e">
        <f t="shared" si="3"/>
        <v>#REF!</v>
      </c>
      <c r="AE31" s="29" t="e">
        <f t="shared" si="3"/>
        <v>#REF!</v>
      </c>
      <c r="AF31" s="29" t="e">
        <f t="shared" si="3"/>
        <v>#REF!</v>
      </c>
      <c r="AG31" s="29" t="e">
        <f t="shared" si="3"/>
        <v>#REF!</v>
      </c>
      <c r="AH31" s="29" t="e">
        <f t="shared" si="3"/>
        <v>#REF!</v>
      </c>
      <c r="AI31" s="29" t="e">
        <f t="shared" si="3"/>
        <v>#REF!</v>
      </c>
      <c r="AJ31" s="29" t="e">
        <f t="shared" si="3"/>
        <v>#REF!</v>
      </c>
      <c r="AK31" s="29" t="e">
        <f t="shared" si="3"/>
        <v>#REF!</v>
      </c>
      <c r="AL31" s="29" t="e">
        <f t="shared" si="3"/>
        <v>#REF!</v>
      </c>
      <c r="AM31" s="29" t="e">
        <f t="shared" si="3"/>
        <v>#REF!</v>
      </c>
      <c r="AN31" s="29" t="e">
        <f t="shared" si="3"/>
        <v>#REF!</v>
      </c>
      <c r="AO31" s="29" t="e">
        <f t="shared" si="3"/>
        <v>#REF!</v>
      </c>
      <c r="AP31" s="29" t="e">
        <f t="shared" si="3"/>
        <v>#REF!</v>
      </c>
      <c r="AQ31" s="29" t="e">
        <f t="shared" si="3"/>
        <v>#REF!</v>
      </c>
      <c r="AR31" s="29" t="e">
        <f t="shared" si="3"/>
        <v>#REF!</v>
      </c>
      <c r="AS31" s="29" t="e">
        <f t="shared" si="3"/>
        <v>#REF!</v>
      </c>
      <c r="AT31" s="29" t="e">
        <f t="shared" si="3"/>
        <v>#REF!</v>
      </c>
      <c r="AU31" s="29" t="e">
        <f t="shared" si="3"/>
        <v>#REF!</v>
      </c>
      <c r="AV31" s="29" t="e">
        <f t="shared" si="3"/>
        <v>#REF!</v>
      </c>
      <c r="AW31" s="29" t="e">
        <f t="shared" si="3"/>
        <v>#REF!</v>
      </c>
      <c r="AX31" s="29" t="e">
        <f t="shared" si="3"/>
        <v>#REF!</v>
      </c>
      <c r="AY31" s="29" t="e">
        <f t="shared" si="3"/>
        <v>#REF!</v>
      </c>
    </row>
    <row r="32" spans="1:51"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row>
    <row r="33" spans="1:51" ht="11.45" customHeight="1" x14ac:dyDescent="0.2">
      <c r="A33" s="3">
        <v>1</v>
      </c>
      <c r="B33" s="29" t="e">
        <f t="shared" ref="B33:AY34" si="4">ROUNDUP(B17*0.87,)</f>
        <v>#REF!</v>
      </c>
      <c r="C33" s="29" t="e">
        <f t="shared" si="4"/>
        <v>#REF!</v>
      </c>
      <c r="D33" s="29" t="e">
        <f t="shared" si="4"/>
        <v>#REF!</v>
      </c>
      <c r="E33" s="29" t="e">
        <f t="shared" si="4"/>
        <v>#REF!</v>
      </c>
      <c r="F33" s="29" t="e">
        <f t="shared" si="4"/>
        <v>#REF!</v>
      </c>
      <c r="G33" s="29" t="e">
        <f t="shared" si="4"/>
        <v>#REF!</v>
      </c>
      <c r="H33" s="29" t="e">
        <f t="shared" si="4"/>
        <v>#REF!</v>
      </c>
      <c r="I33" s="29" t="e">
        <f t="shared" si="4"/>
        <v>#REF!</v>
      </c>
      <c r="J33" s="29" t="e">
        <f t="shared" si="4"/>
        <v>#REF!</v>
      </c>
      <c r="K33" s="29" t="e">
        <f t="shared" si="4"/>
        <v>#REF!</v>
      </c>
      <c r="L33" s="29" t="e">
        <f t="shared" si="4"/>
        <v>#REF!</v>
      </c>
      <c r="M33" s="29" t="e">
        <f t="shared" si="4"/>
        <v>#REF!</v>
      </c>
      <c r="N33" s="29" t="e">
        <f t="shared" si="4"/>
        <v>#REF!</v>
      </c>
      <c r="O33" s="29" t="e">
        <f t="shared" si="4"/>
        <v>#REF!</v>
      </c>
      <c r="P33" s="29" t="e">
        <f t="shared" si="4"/>
        <v>#REF!</v>
      </c>
      <c r="Q33" s="29" t="e">
        <f t="shared" si="4"/>
        <v>#REF!</v>
      </c>
      <c r="R33" s="29" t="e">
        <f t="shared" si="4"/>
        <v>#REF!</v>
      </c>
      <c r="S33" s="29" t="e">
        <f t="shared" si="4"/>
        <v>#REF!</v>
      </c>
      <c r="T33" s="29" t="e">
        <f t="shared" si="4"/>
        <v>#REF!</v>
      </c>
      <c r="U33" s="29" t="e">
        <f t="shared" si="4"/>
        <v>#REF!</v>
      </c>
      <c r="V33" s="29" t="e">
        <f t="shared" si="4"/>
        <v>#REF!</v>
      </c>
      <c r="W33" s="29" t="e">
        <f t="shared" si="4"/>
        <v>#REF!</v>
      </c>
      <c r="X33" s="29" t="e">
        <f t="shared" si="4"/>
        <v>#REF!</v>
      </c>
      <c r="Y33" s="29" t="e">
        <f t="shared" si="4"/>
        <v>#REF!</v>
      </c>
      <c r="Z33" s="29" t="e">
        <f t="shared" si="4"/>
        <v>#REF!</v>
      </c>
      <c r="AA33" s="29" t="e">
        <f t="shared" si="4"/>
        <v>#REF!</v>
      </c>
      <c r="AB33" s="29" t="e">
        <f t="shared" si="4"/>
        <v>#REF!</v>
      </c>
      <c r="AC33" s="29" t="e">
        <f t="shared" si="4"/>
        <v>#REF!</v>
      </c>
      <c r="AD33" s="29" t="e">
        <f t="shared" si="4"/>
        <v>#REF!</v>
      </c>
      <c r="AE33" s="29" t="e">
        <f t="shared" si="4"/>
        <v>#REF!</v>
      </c>
      <c r="AF33" s="29" t="e">
        <f t="shared" si="4"/>
        <v>#REF!</v>
      </c>
      <c r="AG33" s="29" t="e">
        <f t="shared" si="4"/>
        <v>#REF!</v>
      </c>
      <c r="AH33" s="29" t="e">
        <f t="shared" si="4"/>
        <v>#REF!</v>
      </c>
      <c r="AI33" s="29" t="e">
        <f t="shared" si="4"/>
        <v>#REF!</v>
      </c>
      <c r="AJ33" s="29" t="e">
        <f t="shared" si="4"/>
        <v>#REF!</v>
      </c>
      <c r="AK33" s="29" t="e">
        <f t="shared" si="4"/>
        <v>#REF!</v>
      </c>
      <c r="AL33" s="29" t="e">
        <f t="shared" si="4"/>
        <v>#REF!</v>
      </c>
      <c r="AM33" s="29" t="e">
        <f t="shared" si="4"/>
        <v>#REF!</v>
      </c>
      <c r="AN33" s="29" t="e">
        <f t="shared" si="4"/>
        <v>#REF!</v>
      </c>
      <c r="AO33" s="29" t="e">
        <f t="shared" si="4"/>
        <v>#REF!</v>
      </c>
      <c r="AP33" s="29" t="e">
        <f t="shared" si="4"/>
        <v>#REF!</v>
      </c>
      <c r="AQ33" s="29" t="e">
        <f t="shared" si="4"/>
        <v>#REF!</v>
      </c>
      <c r="AR33" s="29" t="e">
        <f t="shared" si="4"/>
        <v>#REF!</v>
      </c>
      <c r="AS33" s="29" t="e">
        <f t="shared" si="4"/>
        <v>#REF!</v>
      </c>
      <c r="AT33" s="29" t="e">
        <f t="shared" si="4"/>
        <v>#REF!</v>
      </c>
      <c r="AU33" s="29" t="e">
        <f t="shared" si="4"/>
        <v>#REF!</v>
      </c>
      <c r="AV33" s="29" t="e">
        <f t="shared" si="4"/>
        <v>#REF!</v>
      </c>
      <c r="AW33" s="29" t="e">
        <f t="shared" si="4"/>
        <v>#REF!</v>
      </c>
      <c r="AX33" s="29" t="e">
        <f t="shared" si="4"/>
        <v>#REF!</v>
      </c>
      <c r="AY33" s="29" t="e">
        <f t="shared" si="4"/>
        <v>#REF!</v>
      </c>
    </row>
    <row r="34" spans="1:51" ht="11.45" customHeight="1" x14ac:dyDescent="0.2">
      <c r="A34" s="3">
        <v>2</v>
      </c>
      <c r="B34" s="29" t="e">
        <f t="shared" si="4"/>
        <v>#REF!</v>
      </c>
      <c r="C34" s="29" t="e">
        <f t="shared" si="4"/>
        <v>#REF!</v>
      </c>
      <c r="D34" s="29" t="e">
        <f t="shared" si="4"/>
        <v>#REF!</v>
      </c>
      <c r="E34" s="29" t="e">
        <f t="shared" si="4"/>
        <v>#REF!</v>
      </c>
      <c r="F34" s="29" t="e">
        <f t="shared" si="4"/>
        <v>#REF!</v>
      </c>
      <c r="G34" s="29" t="e">
        <f t="shared" si="4"/>
        <v>#REF!</v>
      </c>
      <c r="H34" s="29" t="e">
        <f t="shared" si="4"/>
        <v>#REF!</v>
      </c>
      <c r="I34" s="29" t="e">
        <f t="shared" si="4"/>
        <v>#REF!</v>
      </c>
      <c r="J34" s="29" t="e">
        <f t="shared" si="4"/>
        <v>#REF!</v>
      </c>
      <c r="K34" s="29" t="e">
        <f t="shared" si="4"/>
        <v>#REF!</v>
      </c>
      <c r="L34" s="29" t="e">
        <f t="shared" si="4"/>
        <v>#REF!</v>
      </c>
      <c r="M34" s="29" t="e">
        <f t="shared" si="4"/>
        <v>#REF!</v>
      </c>
      <c r="N34" s="29" t="e">
        <f t="shared" si="4"/>
        <v>#REF!</v>
      </c>
      <c r="O34" s="29" t="e">
        <f t="shared" si="4"/>
        <v>#REF!</v>
      </c>
      <c r="P34" s="29" t="e">
        <f t="shared" si="4"/>
        <v>#REF!</v>
      </c>
      <c r="Q34" s="29" t="e">
        <f t="shared" si="4"/>
        <v>#REF!</v>
      </c>
      <c r="R34" s="29" t="e">
        <f t="shared" si="4"/>
        <v>#REF!</v>
      </c>
      <c r="S34" s="29" t="e">
        <f t="shared" si="4"/>
        <v>#REF!</v>
      </c>
      <c r="T34" s="29" t="e">
        <f t="shared" si="4"/>
        <v>#REF!</v>
      </c>
      <c r="U34" s="29" t="e">
        <f t="shared" si="4"/>
        <v>#REF!</v>
      </c>
      <c r="V34" s="29" t="e">
        <f t="shared" si="4"/>
        <v>#REF!</v>
      </c>
      <c r="W34" s="29" t="e">
        <f t="shared" si="4"/>
        <v>#REF!</v>
      </c>
      <c r="X34" s="29" t="e">
        <f t="shared" si="4"/>
        <v>#REF!</v>
      </c>
      <c r="Y34" s="29" t="e">
        <f t="shared" si="4"/>
        <v>#REF!</v>
      </c>
      <c r="Z34" s="29" t="e">
        <f t="shared" si="4"/>
        <v>#REF!</v>
      </c>
      <c r="AA34" s="29" t="e">
        <f t="shared" si="4"/>
        <v>#REF!</v>
      </c>
      <c r="AB34" s="29" t="e">
        <f t="shared" si="4"/>
        <v>#REF!</v>
      </c>
      <c r="AC34" s="29" t="e">
        <f t="shared" si="4"/>
        <v>#REF!</v>
      </c>
      <c r="AD34" s="29" t="e">
        <f t="shared" si="4"/>
        <v>#REF!</v>
      </c>
      <c r="AE34" s="29" t="e">
        <f t="shared" si="4"/>
        <v>#REF!</v>
      </c>
      <c r="AF34" s="29" t="e">
        <f t="shared" si="4"/>
        <v>#REF!</v>
      </c>
      <c r="AG34" s="29" t="e">
        <f t="shared" si="4"/>
        <v>#REF!</v>
      </c>
      <c r="AH34" s="29" t="e">
        <f t="shared" si="4"/>
        <v>#REF!</v>
      </c>
      <c r="AI34" s="29" t="e">
        <f t="shared" si="4"/>
        <v>#REF!</v>
      </c>
      <c r="AJ34" s="29" t="e">
        <f t="shared" si="4"/>
        <v>#REF!</v>
      </c>
      <c r="AK34" s="29" t="e">
        <f t="shared" si="4"/>
        <v>#REF!</v>
      </c>
      <c r="AL34" s="29" t="e">
        <f t="shared" si="4"/>
        <v>#REF!</v>
      </c>
      <c r="AM34" s="29" t="e">
        <f t="shared" si="4"/>
        <v>#REF!</v>
      </c>
      <c r="AN34" s="29" t="e">
        <f t="shared" si="4"/>
        <v>#REF!</v>
      </c>
      <c r="AO34" s="29" t="e">
        <f t="shared" si="4"/>
        <v>#REF!</v>
      </c>
      <c r="AP34" s="29" t="e">
        <f t="shared" si="4"/>
        <v>#REF!</v>
      </c>
      <c r="AQ34" s="29" t="e">
        <f t="shared" si="4"/>
        <v>#REF!</v>
      </c>
      <c r="AR34" s="29" t="e">
        <f t="shared" si="4"/>
        <v>#REF!</v>
      </c>
      <c r="AS34" s="29" t="e">
        <f t="shared" si="4"/>
        <v>#REF!</v>
      </c>
      <c r="AT34" s="29" t="e">
        <f t="shared" si="4"/>
        <v>#REF!</v>
      </c>
      <c r="AU34" s="29" t="e">
        <f t="shared" si="4"/>
        <v>#REF!</v>
      </c>
      <c r="AV34" s="29" t="e">
        <f t="shared" si="4"/>
        <v>#REF!</v>
      </c>
      <c r="AW34" s="29" t="e">
        <f t="shared" si="4"/>
        <v>#REF!</v>
      </c>
      <c r="AX34" s="29" t="e">
        <f t="shared" si="4"/>
        <v>#REF!</v>
      </c>
      <c r="AY34" s="29" t="e">
        <f t="shared" si="4"/>
        <v>#REF!</v>
      </c>
    </row>
    <row r="35" spans="1:51" ht="11.45" customHeight="1" x14ac:dyDescent="0.2">
      <c r="A35" s="2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x14ac:dyDescent="0.2">
      <c r="A36" s="41" t="s">
        <v>18</v>
      </c>
    </row>
    <row r="37" spans="1:51" x14ac:dyDescent="0.2">
      <c r="A37" s="22" t="s">
        <v>69</v>
      </c>
    </row>
    <row r="38" spans="1:51" x14ac:dyDescent="0.2">
      <c r="A38" s="22"/>
    </row>
    <row r="39" spans="1:51" x14ac:dyDescent="0.2">
      <c r="A39" s="41" t="s">
        <v>3</v>
      </c>
    </row>
    <row r="40" spans="1:51" x14ac:dyDescent="0.2">
      <c r="A40" s="42" t="s">
        <v>4</v>
      </c>
    </row>
    <row r="41" spans="1:51" x14ac:dyDescent="0.2">
      <c r="A41" s="42" t="s">
        <v>5</v>
      </c>
    </row>
    <row r="42" spans="1:51" ht="12.6" customHeight="1" x14ac:dyDescent="0.2">
      <c r="A42" s="26" t="s">
        <v>6</v>
      </c>
    </row>
    <row r="43" spans="1:51" x14ac:dyDescent="0.2">
      <c r="A43" s="90" t="s">
        <v>70</v>
      </c>
    </row>
    <row r="44" spans="1:51" x14ac:dyDescent="0.2">
      <c r="A44" s="22"/>
    </row>
    <row r="45" spans="1:51" x14ac:dyDescent="0.2">
      <c r="A45" s="39" t="s">
        <v>8</v>
      </c>
    </row>
    <row r="46" spans="1:51" ht="48" x14ac:dyDescent="0.2">
      <c r="A46" s="40" t="s">
        <v>17</v>
      </c>
    </row>
  </sheetData>
  <pageMargins left="0.7" right="0.7" top="0.75" bottom="0.75" header="0.3" footer="0.3"/>
  <pageSetup paperSize="9"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pane xSplit="1" topLeftCell="B1" activePane="topRight" state="frozen"/>
      <selection pane="topRight" activeCell="E12" sqref="E12"/>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t="s">
        <v>16</v>
      </c>
    </row>
    <row r="3" spans="1:3" ht="11.45" customHeight="1" x14ac:dyDescent="0.2">
      <c r="A3" s="9"/>
    </row>
    <row r="4" spans="1:3" ht="11.25" customHeight="1" x14ac:dyDescent="0.2">
      <c r="A4" s="95"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91</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92</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row>
    <row r="20" spans="1:3" ht="11.45" customHeight="1" x14ac:dyDescent="0.2">
      <c r="A20" s="24"/>
    </row>
    <row r="21" spans="1:3" x14ac:dyDescent="0.2">
      <c r="A21" s="41" t="s">
        <v>18</v>
      </c>
    </row>
    <row r="22" spans="1:3" x14ac:dyDescent="0.2">
      <c r="A22" s="22" t="s">
        <v>69</v>
      </c>
    </row>
    <row r="23" spans="1:3" x14ac:dyDescent="0.2">
      <c r="A23" s="22"/>
    </row>
    <row r="24" spans="1:3" x14ac:dyDescent="0.2">
      <c r="A24" s="41" t="s">
        <v>3</v>
      </c>
    </row>
    <row r="25" spans="1:3" x14ac:dyDescent="0.2">
      <c r="A25" s="42" t="s">
        <v>4</v>
      </c>
    </row>
    <row r="26" spans="1:3" x14ac:dyDescent="0.2">
      <c r="A26" s="42" t="s">
        <v>5</v>
      </c>
    </row>
    <row r="27" spans="1:3" ht="12.6" customHeight="1" x14ac:dyDescent="0.2">
      <c r="A27" s="26" t="s">
        <v>6</v>
      </c>
    </row>
    <row r="28" spans="1:3" x14ac:dyDescent="0.2">
      <c r="A28" s="42" t="s">
        <v>75</v>
      </c>
    </row>
    <row r="29" spans="1:3" x14ac:dyDescent="0.2">
      <c r="A29" s="22"/>
    </row>
    <row r="30" spans="1:3" x14ac:dyDescent="0.2">
      <c r="A30" s="39" t="s">
        <v>8</v>
      </c>
    </row>
    <row r="31" spans="1:3" ht="48" x14ac:dyDescent="0.2">
      <c r="A31" s="40" t="s">
        <v>17</v>
      </c>
    </row>
  </sheetData>
  <pageMargins left="0.7" right="0.7" top="0.75" bottom="0.75" header="0.3" footer="0.3"/>
  <pageSetup paperSize="9"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pane xSplit="1" topLeftCell="B1" activePane="topRight" state="frozen"/>
      <selection pane="topRight" activeCell="C6" sqref="C6"/>
    </sheetView>
  </sheetViews>
  <sheetFormatPr defaultColWidth="8.7109375" defaultRowHeight="12.75" x14ac:dyDescent="0.2"/>
  <cols>
    <col min="1" max="1" width="82.85546875" style="7" customWidth="1"/>
    <col min="2" max="3" width="9.85546875" style="7" bestFit="1" customWidth="1"/>
    <col min="4" max="16384" width="8.7109375" style="7"/>
  </cols>
  <sheetData>
    <row r="1" spans="1:3" x14ac:dyDescent="0.2">
      <c r="A1" s="9" t="s">
        <v>74</v>
      </c>
    </row>
    <row r="2" spans="1:3" x14ac:dyDescent="0.2">
      <c r="A2" s="14" t="s">
        <v>15</v>
      </c>
    </row>
    <row r="3" spans="1:3" x14ac:dyDescent="0.2">
      <c r="A3" s="1"/>
    </row>
    <row r="4" spans="1:3" x14ac:dyDescent="0.2">
      <c r="A4" s="95" t="s">
        <v>1</v>
      </c>
    </row>
    <row r="5" spans="1:3" ht="21" customHeight="1" x14ac:dyDescent="0.2">
      <c r="A5" s="16"/>
      <c r="B5" s="47" t="e">
        <f>'C завтраками| Bed and breakfast'!#REF!</f>
        <v>#REF!</v>
      </c>
      <c r="C5" s="47" t="e">
        <f>'C завтраками| Bed and breakfast'!#REF!</f>
        <v>#REF!</v>
      </c>
    </row>
    <row r="6" spans="1:3" ht="24" customHeight="1" x14ac:dyDescent="0.2">
      <c r="A6" s="16"/>
      <c r="B6" s="47" t="e">
        <f>'C завтраками| Bed and breakfast'!#REF!</f>
        <v>#REF!</v>
      </c>
      <c r="C6" s="47" t="e">
        <f>'C завтраками| Bed and breakfast'!#REF!</f>
        <v>#REF!</v>
      </c>
    </row>
    <row r="7" spans="1:3" x14ac:dyDescent="0.2">
      <c r="A7" s="16" t="s">
        <v>11</v>
      </c>
    </row>
    <row r="8" spans="1:3" x14ac:dyDescent="0.2">
      <c r="A8" s="16">
        <v>1</v>
      </c>
      <c r="B8" s="58" t="e">
        <f>'C завтраками| Bed and breakfast'!#REF!-1050</f>
        <v>#REF!</v>
      </c>
      <c r="C8" s="58" t="e">
        <f>'C завтраками| Bed and breakfast'!#REF!-1050</f>
        <v>#REF!</v>
      </c>
    </row>
    <row r="9" spans="1:3" x14ac:dyDescent="0.2">
      <c r="A9" s="5" t="s">
        <v>86</v>
      </c>
      <c r="B9" s="59"/>
      <c r="C9" s="59"/>
    </row>
    <row r="10" spans="1:3" x14ac:dyDescent="0.2">
      <c r="A10" s="16">
        <v>1</v>
      </c>
      <c r="B10" s="58" t="e">
        <f>'C завтраками| Bed and breakfast'!#REF!-1050</f>
        <v>#REF!</v>
      </c>
      <c r="C10" s="58" t="e">
        <f>'C завтраками| Bed and breakfast'!#REF!-1050</f>
        <v>#REF!</v>
      </c>
    </row>
    <row r="11" spans="1:3" x14ac:dyDescent="0.2">
      <c r="A11" s="4" t="s">
        <v>91</v>
      </c>
      <c r="B11" s="59"/>
      <c r="C11" s="59"/>
    </row>
    <row r="12" spans="1:3" x14ac:dyDescent="0.2">
      <c r="A12" s="16">
        <v>1</v>
      </c>
      <c r="B12" s="58" t="e">
        <f>'C завтраками| Bed and breakfast'!#REF!-1050</f>
        <v>#REF!</v>
      </c>
      <c r="C12" s="58" t="e">
        <f>'C завтраками| Bed and breakfast'!#REF!-1050</f>
        <v>#REF!</v>
      </c>
    </row>
    <row r="13" spans="1:3" x14ac:dyDescent="0.2">
      <c r="A13" s="2" t="s">
        <v>92</v>
      </c>
      <c r="B13" s="59"/>
      <c r="C13" s="59"/>
    </row>
    <row r="14" spans="1:3" x14ac:dyDescent="0.2">
      <c r="A14" s="16">
        <v>1</v>
      </c>
      <c r="B14" s="58" t="e">
        <f>'C завтраками| Bed and breakfast'!#REF!-1050</f>
        <v>#REF!</v>
      </c>
      <c r="C14" s="58" t="e">
        <f>'C завтраками| Bed and breakfast'!#REF!-1050</f>
        <v>#REF!</v>
      </c>
    </row>
    <row r="15" spans="1:3" x14ac:dyDescent="0.2">
      <c r="A15" s="25"/>
      <c r="B15" s="25"/>
      <c r="C15" s="25"/>
    </row>
    <row r="16" spans="1:3" x14ac:dyDescent="0.2">
      <c r="A16" s="96" t="s">
        <v>2</v>
      </c>
      <c r="B16" s="25"/>
      <c r="C16" s="25"/>
    </row>
    <row r="17" spans="1:3" ht="23.25" customHeight="1" x14ac:dyDescent="0.2">
      <c r="A17" s="16"/>
      <c r="B17" s="47" t="e">
        <f t="shared" ref="B17" si="0">B5</f>
        <v>#REF!</v>
      </c>
      <c r="C17" s="47" t="e">
        <f t="shared" ref="C17" si="1">C5</f>
        <v>#REF!</v>
      </c>
    </row>
    <row r="18" spans="1:3" ht="23.25" customHeight="1" x14ac:dyDescent="0.2">
      <c r="A18" s="16"/>
      <c r="B18" s="47" t="e">
        <f t="shared" ref="B18" si="2">B6</f>
        <v>#REF!</v>
      </c>
      <c r="C18" s="47" t="e">
        <f t="shared" ref="C18" si="3">C6</f>
        <v>#REF!</v>
      </c>
    </row>
    <row r="19" spans="1:3" x14ac:dyDescent="0.2">
      <c r="A19" s="16" t="s">
        <v>11</v>
      </c>
    </row>
    <row r="20" spans="1:3" x14ac:dyDescent="0.2">
      <c r="A20" s="16">
        <v>1</v>
      </c>
      <c r="B20" s="60" t="e">
        <f t="shared" ref="B20" si="4">ROUNDUP(B8*0.87,)</f>
        <v>#REF!</v>
      </c>
      <c r="C20" s="60" t="e">
        <f t="shared" ref="C20" si="5">ROUNDUP(C8*0.87,)</f>
        <v>#REF!</v>
      </c>
    </row>
    <row r="21" spans="1:3" x14ac:dyDescent="0.2">
      <c r="A21" s="5" t="s">
        <v>86</v>
      </c>
      <c r="B21" s="60"/>
      <c r="C21" s="60"/>
    </row>
    <row r="22" spans="1:3" x14ac:dyDescent="0.2">
      <c r="A22" s="16">
        <v>1</v>
      </c>
      <c r="B22" s="60" t="e">
        <f t="shared" ref="B22" si="6">ROUNDUP(B10*0.87,)</f>
        <v>#REF!</v>
      </c>
      <c r="C22" s="60" t="e">
        <f t="shared" ref="C22" si="7">ROUNDUP(C10*0.87,)</f>
        <v>#REF!</v>
      </c>
    </row>
    <row r="23" spans="1:3" x14ac:dyDescent="0.2">
      <c r="A23" s="4" t="s">
        <v>91</v>
      </c>
      <c r="B23" s="60"/>
      <c r="C23" s="60"/>
    </row>
    <row r="24" spans="1:3" x14ac:dyDescent="0.2">
      <c r="A24" s="16">
        <v>1</v>
      </c>
      <c r="B24" s="60" t="e">
        <f t="shared" ref="B24" si="8">ROUNDUP(B12*0.87,)</f>
        <v>#REF!</v>
      </c>
      <c r="C24" s="60" t="e">
        <f t="shared" ref="C24" si="9">ROUNDUP(C12*0.87,)</f>
        <v>#REF!</v>
      </c>
    </row>
    <row r="25" spans="1:3" x14ac:dyDescent="0.2">
      <c r="A25" s="2" t="s">
        <v>92</v>
      </c>
      <c r="B25" s="60"/>
      <c r="C25" s="60"/>
    </row>
    <row r="26" spans="1:3" x14ac:dyDescent="0.2">
      <c r="A26" s="16">
        <v>1</v>
      </c>
      <c r="B26" s="60" t="e">
        <f t="shared" ref="B26" si="10">ROUNDUP(B14*0.87,)</f>
        <v>#REF!</v>
      </c>
      <c r="C26" s="60" t="e">
        <f t="shared" ref="C26" si="11">ROUNDUP(C14*0.87,)</f>
        <v>#REF!</v>
      </c>
    </row>
    <row r="27" spans="1:3" x14ac:dyDescent="0.2">
      <c r="A27" s="1"/>
    </row>
    <row r="28" spans="1:3" x14ac:dyDescent="0.2">
      <c r="A28" s="45" t="s">
        <v>3</v>
      </c>
    </row>
    <row r="29" spans="1:3" x14ac:dyDescent="0.2">
      <c r="A29" s="15" t="s">
        <v>4</v>
      </c>
    </row>
    <row r="30" spans="1:3" x14ac:dyDescent="0.2">
      <c r="A30" s="15" t="s">
        <v>5</v>
      </c>
    </row>
    <row r="31" spans="1:3" x14ac:dyDescent="0.2">
      <c r="A31" s="15" t="s">
        <v>6</v>
      </c>
    </row>
    <row r="32" spans="1:3" x14ac:dyDescent="0.2">
      <c r="A32" s="42" t="s">
        <v>75</v>
      </c>
    </row>
    <row r="33" spans="1:1" x14ac:dyDescent="0.2">
      <c r="A33" s="15"/>
    </row>
    <row r="34" spans="1:1" x14ac:dyDescent="0.2">
      <c r="A34" s="43" t="s">
        <v>8</v>
      </c>
    </row>
    <row r="35" spans="1:1" ht="73.5" customHeight="1" x14ac:dyDescent="0.2">
      <c r="A35" s="44" t="s">
        <v>19</v>
      </c>
    </row>
    <row r="36" spans="1:1" ht="14.25" x14ac:dyDescent="0.2">
      <c r="A36" s="78"/>
    </row>
  </sheetData>
  <pageMargins left="0.7" right="0.7" top="0.75" bottom="0.75" header="0.3" footer="0.3"/>
  <pageSetup paperSize="9"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pane xSplit="1" topLeftCell="B1" activePane="topRight" state="frozen"/>
      <selection pane="topRight" activeCell="C6" sqref="B6:C6"/>
    </sheetView>
  </sheetViews>
  <sheetFormatPr defaultColWidth="8.7109375" defaultRowHeight="12.75" x14ac:dyDescent="0.2"/>
  <cols>
    <col min="1" max="1" width="82.85546875" style="7" customWidth="1"/>
    <col min="2" max="3" width="9.85546875" style="7" bestFit="1" customWidth="1"/>
    <col min="4" max="16384" width="8.7109375" style="7"/>
  </cols>
  <sheetData>
    <row r="1" spans="1:3" x14ac:dyDescent="0.2">
      <c r="A1" s="9" t="s">
        <v>74</v>
      </c>
    </row>
    <row r="2" spans="1:3" x14ac:dyDescent="0.2">
      <c r="A2" s="14" t="s">
        <v>15</v>
      </c>
    </row>
    <row r="3" spans="1:3" x14ac:dyDescent="0.2">
      <c r="A3" s="1"/>
    </row>
    <row r="4" spans="1:3" x14ac:dyDescent="0.2">
      <c r="A4" s="95" t="s">
        <v>1</v>
      </c>
    </row>
    <row r="5" spans="1:3" ht="21" customHeight="1" x14ac:dyDescent="0.2">
      <c r="A5" s="16"/>
      <c r="B5" s="47" t="e">
        <f>'C завтраками| Bed and breakfast'!#REF!</f>
        <v>#REF!</v>
      </c>
      <c r="C5" s="47" t="e">
        <f>'C завтраками| Bed and breakfast'!#REF!</f>
        <v>#REF!</v>
      </c>
    </row>
    <row r="6" spans="1:3" ht="24" customHeight="1" x14ac:dyDescent="0.2">
      <c r="A6" s="16"/>
      <c r="B6" s="47" t="e">
        <f>'C завтраками| Bed and breakfast'!#REF!</f>
        <v>#REF!</v>
      </c>
      <c r="C6" s="47" t="e">
        <f>'C завтраками| Bed and breakfast'!#REF!</f>
        <v>#REF!</v>
      </c>
    </row>
    <row r="7" spans="1:3" x14ac:dyDescent="0.2">
      <c r="A7" s="16" t="s">
        <v>11</v>
      </c>
    </row>
    <row r="8" spans="1:3" x14ac:dyDescent="0.2">
      <c r="A8" s="16">
        <v>1</v>
      </c>
      <c r="B8" s="58" t="e">
        <f>'C завтраками| Bed and breakfast'!#REF!-1050</f>
        <v>#REF!</v>
      </c>
      <c r="C8" s="58" t="e">
        <f>'C завтраками| Bed and breakfast'!#REF!-1050</f>
        <v>#REF!</v>
      </c>
    </row>
    <row r="9" spans="1:3" x14ac:dyDescent="0.2">
      <c r="A9" s="5" t="s">
        <v>86</v>
      </c>
      <c r="B9" s="59"/>
      <c r="C9" s="59"/>
    </row>
    <row r="10" spans="1:3" x14ac:dyDescent="0.2">
      <c r="A10" s="16">
        <v>1</v>
      </c>
      <c r="B10" s="58" t="e">
        <f>'C завтраками| Bed and breakfast'!#REF!-1050</f>
        <v>#REF!</v>
      </c>
      <c r="C10" s="58" t="e">
        <f>'C завтраками| Bed and breakfast'!#REF!-1050</f>
        <v>#REF!</v>
      </c>
    </row>
    <row r="11" spans="1:3" x14ac:dyDescent="0.2">
      <c r="A11" s="4" t="s">
        <v>91</v>
      </c>
      <c r="B11" s="59"/>
      <c r="C11" s="59"/>
    </row>
    <row r="12" spans="1:3" x14ac:dyDescent="0.2">
      <c r="A12" s="16">
        <v>1</v>
      </c>
      <c r="B12" s="58" t="e">
        <f>'C завтраками| Bed and breakfast'!#REF!-1050</f>
        <v>#REF!</v>
      </c>
      <c r="C12" s="58" t="e">
        <f>'C завтраками| Bed and breakfast'!#REF!-1050</f>
        <v>#REF!</v>
      </c>
    </row>
    <row r="13" spans="1:3" x14ac:dyDescent="0.2">
      <c r="A13" s="2" t="s">
        <v>92</v>
      </c>
      <c r="B13" s="59"/>
      <c r="C13" s="59"/>
    </row>
    <row r="14" spans="1:3" x14ac:dyDescent="0.2">
      <c r="A14" s="16">
        <v>1</v>
      </c>
      <c r="B14" s="58" t="e">
        <f>'C завтраками| Bed and breakfast'!#REF!-1050</f>
        <v>#REF!</v>
      </c>
      <c r="C14" s="58" t="e">
        <f>'C завтраками| Bed and breakfast'!#REF!-1050</f>
        <v>#REF!</v>
      </c>
    </row>
    <row r="15" spans="1:3" x14ac:dyDescent="0.2">
      <c r="A15" s="25"/>
      <c r="B15" s="25"/>
      <c r="C15" s="25"/>
    </row>
    <row r="16" spans="1:3" x14ac:dyDescent="0.2">
      <c r="A16" s="96" t="s">
        <v>2</v>
      </c>
      <c r="B16" s="25"/>
      <c r="C16" s="25"/>
    </row>
    <row r="17" spans="1:3" ht="23.25" customHeight="1" x14ac:dyDescent="0.2">
      <c r="A17" s="16"/>
      <c r="B17" s="47" t="e">
        <f t="shared" ref="B17" si="0">B5</f>
        <v>#REF!</v>
      </c>
      <c r="C17" s="47" t="e">
        <f t="shared" ref="C17" si="1">C5</f>
        <v>#REF!</v>
      </c>
    </row>
    <row r="18" spans="1:3" ht="23.25" customHeight="1" x14ac:dyDescent="0.2">
      <c r="A18" s="16"/>
      <c r="B18" s="47" t="e">
        <f t="shared" ref="B18" si="2">B6</f>
        <v>#REF!</v>
      </c>
      <c r="C18" s="47" t="e">
        <f t="shared" ref="C18" si="3">C6</f>
        <v>#REF!</v>
      </c>
    </row>
    <row r="19" spans="1:3" x14ac:dyDescent="0.2">
      <c r="A19" s="16" t="s">
        <v>11</v>
      </c>
    </row>
    <row r="20" spans="1:3" x14ac:dyDescent="0.2">
      <c r="A20" s="16">
        <v>1</v>
      </c>
      <c r="B20" s="60" t="e">
        <f t="shared" ref="B20" si="4">ROUNDUP(B8*0.85,)</f>
        <v>#REF!</v>
      </c>
      <c r="C20" s="60" t="e">
        <f t="shared" ref="C20" si="5">ROUNDUP(C8*0.85,)</f>
        <v>#REF!</v>
      </c>
    </row>
    <row r="21" spans="1:3" x14ac:dyDescent="0.2">
      <c r="A21" s="5" t="s">
        <v>86</v>
      </c>
      <c r="B21" s="60"/>
      <c r="C21" s="60"/>
    </row>
    <row r="22" spans="1:3" x14ac:dyDescent="0.2">
      <c r="A22" s="16">
        <v>1</v>
      </c>
      <c r="B22" s="60" t="e">
        <f t="shared" ref="B22" si="6">ROUNDUP(B10*0.85,)</f>
        <v>#REF!</v>
      </c>
      <c r="C22" s="60" t="e">
        <f t="shared" ref="C22" si="7">ROUNDUP(C10*0.85,)</f>
        <v>#REF!</v>
      </c>
    </row>
    <row r="23" spans="1:3" x14ac:dyDescent="0.2">
      <c r="A23" s="4" t="s">
        <v>91</v>
      </c>
      <c r="B23" s="60"/>
      <c r="C23" s="60"/>
    </row>
    <row r="24" spans="1:3" x14ac:dyDescent="0.2">
      <c r="A24" s="16">
        <v>1</v>
      </c>
      <c r="B24" s="60" t="e">
        <f t="shared" ref="B24" si="8">ROUNDUP(B12*0.85,)</f>
        <v>#REF!</v>
      </c>
      <c r="C24" s="60" t="e">
        <f t="shared" ref="C24" si="9">ROUNDUP(C12*0.85,)</f>
        <v>#REF!</v>
      </c>
    </row>
    <row r="25" spans="1:3" x14ac:dyDescent="0.2">
      <c r="A25" s="2" t="s">
        <v>92</v>
      </c>
      <c r="B25" s="60"/>
      <c r="C25" s="60"/>
    </row>
    <row r="26" spans="1:3" x14ac:dyDescent="0.2">
      <c r="A26" s="16">
        <v>1</v>
      </c>
      <c r="B26" s="60" t="e">
        <f t="shared" ref="B26" si="10">ROUNDUP(B14*0.85,)</f>
        <v>#REF!</v>
      </c>
      <c r="C26" s="60" t="e">
        <f t="shared" ref="C26" si="11">ROUNDUP(C14*0.85,)</f>
        <v>#REF!</v>
      </c>
    </row>
    <row r="27" spans="1:3" x14ac:dyDescent="0.2">
      <c r="A27" s="1"/>
    </row>
    <row r="28" spans="1:3" x14ac:dyDescent="0.2">
      <c r="A28" s="45" t="s">
        <v>3</v>
      </c>
    </row>
    <row r="29" spans="1:3" x14ac:dyDescent="0.2">
      <c r="A29" s="15" t="s">
        <v>4</v>
      </c>
    </row>
    <row r="30" spans="1:3" x14ac:dyDescent="0.2">
      <c r="A30" s="15" t="s">
        <v>5</v>
      </c>
    </row>
    <row r="31" spans="1:3" x14ac:dyDescent="0.2">
      <c r="A31" s="15" t="s">
        <v>6</v>
      </c>
    </row>
    <row r="32" spans="1:3" x14ac:dyDescent="0.2">
      <c r="A32" s="42" t="s">
        <v>75</v>
      </c>
    </row>
    <row r="33" spans="1:1" x14ac:dyDescent="0.2">
      <c r="A33" s="15"/>
    </row>
    <row r="34" spans="1:1" x14ac:dyDescent="0.2">
      <c r="A34" s="43" t="s">
        <v>8</v>
      </c>
    </row>
    <row r="35" spans="1:1" ht="73.5" customHeight="1" x14ac:dyDescent="0.2">
      <c r="A35" s="44" t="s">
        <v>19</v>
      </c>
    </row>
    <row r="36" spans="1:1" ht="14.25" x14ac:dyDescent="0.2">
      <c r="A36" s="78"/>
    </row>
  </sheetData>
  <pageMargins left="0.7" right="0.7" top="0.75" bottom="0.75" header="0.3" footer="0.3"/>
  <pageSetup paperSize="9"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36"/>
  <sheetViews>
    <sheetView zoomScaleNormal="100" workbookViewId="0">
      <pane xSplit="1" topLeftCell="B1" activePane="topRight" state="frozen"/>
      <selection pane="topRight" activeCell="B20" sqref="B20"/>
    </sheetView>
  </sheetViews>
  <sheetFormatPr defaultColWidth="8.7109375" defaultRowHeight="12.75" x14ac:dyDescent="0.2"/>
  <cols>
    <col min="1" max="1" width="82.85546875" style="7" customWidth="1"/>
    <col min="2" max="51" width="9.85546875" style="7" bestFit="1" customWidth="1"/>
    <col min="52" max="16384" width="8.7109375" style="7"/>
  </cols>
  <sheetData>
    <row r="1" spans="1:51" x14ac:dyDescent="0.2">
      <c r="A1" s="9" t="s">
        <v>14</v>
      </c>
    </row>
    <row r="2" spans="1:51" x14ac:dyDescent="0.2">
      <c r="A2" s="14" t="s">
        <v>15</v>
      </c>
    </row>
    <row r="3" spans="1:51" x14ac:dyDescent="0.2">
      <c r="A3" s="1"/>
    </row>
    <row r="4" spans="1:51" x14ac:dyDescent="0.2">
      <c r="A4" s="31" t="s">
        <v>1</v>
      </c>
    </row>
    <row r="5" spans="1:51" ht="21" customHeight="1" x14ac:dyDescent="0.2">
      <c r="A5" s="16"/>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c r="AH5" s="47" t="e">
        <f>'C завтраками| Bed and breakfast'!#REF!</f>
        <v>#REF!</v>
      </c>
      <c r="AI5" s="47" t="e">
        <f>'C завтраками| Bed and breakfast'!#REF!</f>
        <v>#REF!</v>
      </c>
      <c r="AJ5" s="47" t="e">
        <f>'C завтраками| Bed and breakfast'!#REF!</f>
        <v>#REF!</v>
      </c>
      <c r="AK5" s="47" t="e">
        <f>'C завтраками| Bed and breakfast'!#REF!</f>
        <v>#REF!</v>
      </c>
      <c r="AL5" s="47" t="e">
        <f>'C завтраками| Bed and breakfast'!#REF!</f>
        <v>#REF!</v>
      </c>
      <c r="AM5" s="47" t="e">
        <f>'C завтраками| Bed and breakfast'!#REF!</f>
        <v>#REF!</v>
      </c>
      <c r="AN5" s="47" t="e">
        <f>'C завтраками| Bed and breakfast'!#REF!</f>
        <v>#REF!</v>
      </c>
      <c r="AO5" s="47" t="e">
        <f>'C завтраками| Bed and breakfast'!#REF!</f>
        <v>#REF!</v>
      </c>
      <c r="AP5" s="47" t="e">
        <f>'C завтраками| Bed and breakfast'!#REF!</f>
        <v>#REF!</v>
      </c>
      <c r="AQ5" s="47" t="e">
        <f>'C завтраками| Bed and breakfast'!#REF!</f>
        <v>#REF!</v>
      </c>
      <c r="AR5" s="47" t="e">
        <f>'C завтраками| Bed and breakfast'!#REF!</f>
        <v>#REF!</v>
      </c>
      <c r="AS5" s="47" t="e">
        <f>'C завтраками| Bed and breakfast'!#REF!</f>
        <v>#REF!</v>
      </c>
      <c r="AT5" s="47" t="e">
        <f>'C завтраками| Bed and breakfast'!#REF!</f>
        <v>#REF!</v>
      </c>
      <c r="AU5" s="47" t="e">
        <f>'C завтраками| Bed and breakfast'!#REF!</f>
        <v>#REF!</v>
      </c>
      <c r="AV5" s="47" t="e">
        <f>'C завтраками| Bed and breakfast'!#REF!</f>
        <v>#REF!</v>
      </c>
      <c r="AW5" s="47" t="e">
        <f>'C завтраками| Bed and breakfast'!#REF!</f>
        <v>#REF!</v>
      </c>
      <c r="AX5" s="47" t="e">
        <f>'C завтраками| Bed and breakfast'!#REF!</f>
        <v>#REF!</v>
      </c>
      <c r="AY5" s="47" t="e">
        <f>'C завтраками| Bed and breakfast'!#REF!</f>
        <v>#REF!</v>
      </c>
    </row>
    <row r="6" spans="1:51" ht="24" customHeight="1" x14ac:dyDescent="0.2">
      <c r="A6" s="16"/>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c r="AH6" s="47" t="e">
        <f>'C завтраками| Bed and breakfast'!#REF!</f>
        <v>#REF!</v>
      </c>
      <c r="AI6" s="47" t="e">
        <f>'C завтраками| Bed and breakfast'!#REF!</f>
        <v>#REF!</v>
      </c>
      <c r="AJ6" s="47" t="e">
        <f>'C завтраками| Bed and breakfast'!#REF!</f>
        <v>#REF!</v>
      </c>
      <c r="AK6" s="47" t="e">
        <f>'C завтраками| Bed and breakfast'!#REF!</f>
        <v>#REF!</v>
      </c>
      <c r="AL6" s="47" t="e">
        <f>'C завтраками| Bed and breakfast'!#REF!</f>
        <v>#REF!</v>
      </c>
      <c r="AM6" s="47" t="e">
        <f>'C завтраками| Bed and breakfast'!#REF!</f>
        <v>#REF!</v>
      </c>
      <c r="AN6" s="47" t="e">
        <f>'C завтраками| Bed and breakfast'!#REF!</f>
        <v>#REF!</v>
      </c>
      <c r="AO6" s="47" t="e">
        <f>'C завтраками| Bed and breakfast'!#REF!</f>
        <v>#REF!</v>
      </c>
      <c r="AP6" s="47" t="e">
        <f>'C завтраками| Bed and breakfast'!#REF!</f>
        <v>#REF!</v>
      </c>
      <c r="AQ6" s="47" t="e">
        <f>'C завтраками| Bed and breakfast'!#REF!</f>
        <v>#REF!</v>
      </c>
      <c r="AR6" s="47" t="e">
        <f>'C завтраками| Bed and breakfast'!#REF!</f>
        <v>#REF!</v>
      </c>
      <c r="AS6" s="47" t="e">
        <f>'C завтраками| Bed and breakfast'!#REF!</f>
        <v>#REF!</v>
      </c>
      <c r="AT6" s="47" t="e">
        <f>'C завтраками| Bed and breakfast'!#REF!</f>
        <v>#REF!</v>
      </c>
      <c r="AU6" s="47" t="e">
        <f>'C завтраками| Bed and breakfast'!#REF!</f>
        <v>#REF!</v>
      </c>
      <c r="AV6" s="47" t="e">
        <f>'C завтраками| Bed and breakfast'!#REF!</f>
        <v>#REF!</v>
      </c>
      <c r="AW6" s="47" t="e">
        <f>'C завтраками| Bed and breakfast'!#REF!</f>
        <v>#REF!</v>
      </c>
      <c r="AX6" s="47" t="e">
        <f>'C завтраками| Bed and breakfast'!#REF!</f>
        <v>#REF!</v>
      </c>
      <c r="AY6" s="47" t="e">
        <f>'C завтраками| Bed and breakfast'!#REF!</f>
        <v>#REF!</v>
      </c>
    </row>
    <row r="7" spans="1:51" x14ac:dyDescent="0.2">
      <c r="A7" s="16" t="s">
        <v>11</v>
      </c>
    </row>
    <row r="8" spans="1:51" x14ac:dyDescent="0.2">
      <c r="A8" s="16">
        <v>1</v>
      </c>
      <c r="B8" s="58" t="e">
        <f>'C завтраками| Bed and breakfast'!#REF!-900</f>
        <v>#REF!</v>
      </c>
      <c r="C8" s="58" t="e">
        <f>'C завтраками| Bed and breakfast'!#REF!-900</f>
        <v>#REF!</v>
      </c>
      <c r="D8" s="58" t="e">
        <f>'C завтраками| Bed and breakfast'!#REF!-900</f>
        <v>#REF!</v>
      </c>
      <c r="E8" s="58" t="e">
        <f>'C завтраками| Bed and breakfast'!#REF!-900</f>
        <v>#REF!</v>
      </c>
      <c r="F8" s="58" t="e">
        <f>'C завтраками| Bed and breakfast'!#REF!-900</f>
        <v>#REF!</v>
      </c>
      <c r="G8" s="58" t="e">
        <f>'C завтраками| Bed and breakfast'!#REF!-900</f>
        <v>#REF!</v>
      </c>
      <c r="H8" s="58" t="e">
        <f>'C завтраками| Bed and breakfast'!#REF!-900</f>
        <v>#REF!</v>
      </c>
      <c r="I8" s="58" t="e">
        <f>'C завтраками| Bed and breakfast'!#REF!-900</f>
        <v>#REF!</v>
      </c>
      <c r="J8" s="58" t="e">
        <f>'C завтраками| Bed and breakfast'!#REF!-900</f>
        <v>#REF!</v>
      </c>
      <c r="K8" s="58" t="e">
        <f>'C завтраками| Bed and breakfast'!#REF!-900</f>
        <v>#REF!</v>
      </c>
      <c r="L8" s="58" t="e">
        <f>'C завтраками| Bed and breakfast'!#REF!-900</f>
        <v>#REF!</v>
      </c>
      <c r="M8" s="58" t="e">
        <f>'C завтраками| Bed and breakfast'!#REF!-900</f>
        <v>#REF!</v>
      </c>
      <c r="N8" s="58" t="e">
        <f>'C завтраками| Bed and breakfast'!#REF!-900</f>
        <v>#REF!</v>
      </c>
      <c r="O8" s="58" t="e">
        <f>'C завтраками| Bed and breakfast'!#REF!-900</f>
        <v>#REF!</v>
      </c>
      <c r="P8" s="58" t="e">
        <f>'C завтраками| Bed and breakfast'!#REF!-900</f>
        <v>#REF!</v>
      </c>
      <c r="Q8" s="58" t="e">
        <f>'C завтраками| Bed and breakfast'!#REF!-900</f>
        <v>#REF!</v>
      </c>
      <c r="R8" s="58" t="e">
        <f>'C завтраками| Bed and breakfast'!#REF!-900</f>
        <v>#REF!</v>
      </c>
      <c r="S8" s="58" t="e">
        <f>'C завтраками| Bed and breakfast'!#REF!-900</f>
        <v>#REF!</v>
      </c>
      <c r="T8" s="58" t="e">
        <f>'C завтраками| Bed and breakfast'!#REF!-900</f>
        <v>#REF!</v>
      </c>
      <c r="U8" s="58" t="e">
        <f>'C завтраками| Bed and breakfast'!#REF!-900</f>
        <v>#REF!</v>
      </c>
      <c r="V8" s="58" t="e">
        <f>'C завтраками| Bed and breakfast'!#REF!-900</f>
        <v>#REF!</v>
      </c>
      <c r="W8" s="58" t="e">
        <f>'C завтраками| Bed and breakfast'!#REF!-900</f>
        <v>#REF!</v>
      </c>
      <c r="X8" s="58" t="e">
        <f>'C завтраками| Bed and breakfast'!#REF!-900</f>
        <v>#REF!</v>
      </c>
      <c r="Y8" s="58" t="e">
        <f>'C завтраками| Bed and breakfast'!#REF!-900</f>
        <v>#REF!</v>
      </c>
      <c r="Z8" s="58" t="e">
        <f>'C завтраками| Bed and breakfast'!#REF!-900</f>
        <v>#REF!</v>
      </c>
      <c r="AA8" s="58" t="e">
        <f>'C завтраками| Bed and breakfast'!#REF!-900</f>
        <v>#REF!</v>
      </c>
      <c r="AB8" s="58" t="e">
        <f>'C завтраками| Bed and breakfast'!#REF!-900</f>
        <v>#REF!</v>
      </c>
      <c r="AC8" s="58" t="e">
        <f>'C завтраками| Bed and breakfast'!#REF!-900</f>
        <v>#REF!</v>
      </c>
      <c r="AD8" s="58" t="e">
        <f>'C завтраками| Bed and breakfast'!#REF!-900</f>
        <v>#REF!</v>
      </c>
      <c r="AE8" s="58" t="e">
        <f>'C завтраками| Bed and breakfast'!#REF!-900</f>
        <v>#REF!</v>
      </c>
      <c r="AF8" s="58" t="e">
        <f>'C завтраками| Bed and breakfast'!#REF!-900</f>
        <v>#REF!</v>
      </c>
      <c r="AG8" s="58" t="e">
        <f>'C завтраками| Bed and breakfast'!#REF!-900</f>
        <v>#REF!</v>
      </c>
      <c r="AH8" s="58" t="e">
        <f>'C завтраками| Bed and breakfast'!#REF!-900</f>
        <v>#REF!</v>
      </c>
      <c r="AI8" s="58" t="e">
        <f>'C завтраками| Bed and breakfast'!#REF!-900</f>
        <v>#REF!</v>
      </c>
      <c r="AJ8" s="58" t="e">
        <f>'C завтраками| Bed and breakfast'!#REF!-900</f>
        <v>#REF!</v>
      </c>
      <c r="AK8" s="58" t="e">
        <f>'C завтраками| Bed and breakfast'!#REF!-900</f>
        <v>#REF!</v>
      </c>
      <c r="AL8" s="58" t="e">
        <f>'C завтраками| Bed and breakfast'!#REF!-900</f>
        <v>#REF!</v>
      </c>
      <c r="AM8" s="58" t="e">
        <f>'C завтраками| Bed and breakfast'!#REF!-900</f>
        <v>#REF!</v>
      </c>
      <c r="AN8" s="58" t="e">
        <f>'C завтраками| Bed and breakfast'!#REF!-900</f>
        <v>#REF!</v>
      </c>
      <c r="AO8" s="58" t="e">
        <f>'C завтраками| Bed and breakfast'!#REF!-900</f>
        <v>#REF!</v>
      </c>
      <c r="AP8" s="58" t="e">
        <f>'C завтраками| Bed and breakfast'!#REF!-900</f>
        <v>#REF!</v>
      </c>
      <c r="AQ8" s="58" t="e">
        <f>'C завтраками| Bed and breakfast'!#REF!-900</f>
        <v>#REF!</v>
      </c>
      <c r="AR8" s="58" t="e">
        <f>'C завтраками| Bed and breakfast'!#REF!-900</f>
        <v>#REF!</v>
      </c>
      <c r="AS8" s="58" t="e">
        <f>'C завтраками| Bed and breakfast'!#REF!-900</f>
        <v>#REF!</v>
      </c>
      <c r="AT8" s="58" t="e">
        <f>'C завтраками| Bed and breakfast'!#REF!-900</f>
        <v>#REF!</v>
      </c>
      <c r="AU8" s="58" t="e">
        <f>'C завтраками| Bed and breakfast'!#REF!-900</f>
        <v>#REF!</v>
      </c>
      <c r="AV8" s="58" t="e">
        <f>'C завтраками| Bed and breakfast'!#REF!-900</f>
        <v>#REF!</v>
      </c>
      <c r="AW8" s="58" t="e">
        <f>'C завтраками| Bed and breakfast'!#REF!-900</f>
        <v>#REF!</v>
      </c>
      <c r="AX8" s="58" t="e">
        <f>'C завтраками| Bed and breakfast'!#REF!-900</f>
        <v>#REF!</v>
      </c>
      <c r="AY8" s="58" t="e">
        <f>'C завтраками| Bed and breakfast'!#REF!-900</f>
        <v>#REF!</v>
      </c>
    </row>
    <row r="9" spans="1:51" x14ac:dyDescent="0.2">
      <c r="A9" s="16" t="s">
        <v>12</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row>
    <row r="10" spans="1:51" x14ac:dyDescent="0.2">
      <c r="A10" s="16">
        <v>1</v>
      </c>
      <c r="B10" s="58" t="e">
        <f>'C завтраками| Bed and breakfast'!#REF!-900</f>
        <v>#REF!</v>
      </c>
      <c r="C10" s="58" t="e">
        <f>'C завтраками| Bed and breakfast'!#REF!-900</f>
        <v>#REF!</v>
      </c>
      <c r="D10" s="58" t="e">
        <f>'C завтраками| Bed and breakfast'!#REF!-900</f>
        <v>#REF!</v>
      </c>
      <c r="E10" s="58" t="e">
        <f>'C завтраками| Bed and breakfast'!#REF!-900</f>
        <v>#REF!</v>
      </c>
      <c r="F10" s="58" t="e">
        <f>'C завтраками| Bed and breakfast'!#REF!-900</f>
        <v>#REF!</v>
      </c>
      <c r="G10" s="58" t="e">
        <f>'C завтраками| Bed and breakfast'!#REF!-900</f>
        <v>#REF!</v>
      </c>
      <c r="H10" s="58" t="e">
        <f>'C завтраками| Bed and breakfast'!#REF!-900</f>
        <v>#REF!</v>
      </c>
      <c r="I10" s="58" t="e">
        <f>'C завтраками| Bed and breakfast'!#REF!-900</f>
        <v>#REF!</v>
      </c>
      <c r="J10" s="58" t="e">
        <f>'C завтраками| Bed and breakfast'!#REF!-900</f>
        <v>#REF!</v>
      </c>
      <c r="K10" s="58" t="e">
        <f>'C завтраками| Bed and breakfast'!#REF!-900</f>
        <v>#REF!</v>
      </c>
      <c r="L10" s="58" t="e">
        <f>'C завтраками| Bed and breakfast'!#REF!-900</f>
        <v>#REF!</v>
      </c>
      <c r="M10" s="58" t="e">
        <f>'C завтраками| Bed and breakfast'!#REF!-900</f>
        <v>#REF!</v>
      </c>
      <c r="N10" s="58" t="e">
        <f>'C завтраками| Bed and breakfast'!#REF!-900</f>
        <v>#REF!</v>
      </c>
      <c r="O10" s="58" t="e">
        <f>'C завтраками| Bed and breakfast'!#REF!-900</f>
        <v>#REF!</v>
      </c>
      <c r="P10" s="58" t="e">
        <f>'C завтраками| Bed and breakfast'!#REF!-900</f>
        <v>#REF!</v>
      </c>
      <c r="Q10" s="58" t="e">
        <f>'C завтраками| Bed and breakfast'!#REF!-900</f>
        <v>#REF!</v>
      </c>
      <c r="R10" s="58" t="e">
        <f>'C завтраками| Bed and breakfast'!#REF!-900</f>
        <v>#REF!</v>
      </c>
      <c r="S10" s="58" t="e">
        <f>'C завтраками| Bed and breakfast'!#REF!-900</f>
        <v>#REF!</v>
      </c>
      <c r="T10" s="58" t="e">
        <f>'C завтраками| Bed and breakfast'!#REF!-900</f>
        <v>#REF!</v>
      </c>
      <c r="U10" s="58" t="e">
        <f>'C завтраками| Bed and breakfast'!#REF!-900</f>
        <v>#REF!</v>
      </c>
      <c r="V10" s="58" t="e">
        <f>'C завтраками| Bed and breakfast'!#REF!-900</f>
        <v>#REF!</v>
      </c>
      <c r="W10" s="58" t="e">
        <f>'C завтраками| Bed and breakfast'!#REF!-900</f>
        <v>#REF!</v>
      </c>
      <c r="X10" s="58" t="e">
        <f>'C завтраками| Bed and breakfast'!#REF!-900</f>
        <v>#REF!</v>
      </c>
      <c r="Y10" s="58" t="e">
        <f>'C завтраками| Bed and breakfast'!#REF!-900</f>
        <v>#REF!</v>
      </c>
      <c r="Z10" s="58" t="e">
        <f>'C завтраками| Bed and breakfast'!#REF!-900</f>
        <v>#REF!</v>
      </c>
      <c r="AA10" s="58" t="e">
        <f>'C завтраками| Bed and breakfast'!#REF!-900</f>
        <v>#REF!</v>
      </c>
      <c r="AB10" s="58" t="e">
        <f>'C завтраками| Bed and breakfast'!#REF!-900</f>
        <v>#REF!</v>
      </c>
      <c r="AC10" s="58" t="e">
        <f>'C завтраками| Bed and breakfast'!#REF!-900</f>
        <v>#REF!</v>
      </c>
      <c r="AD10" s="58" t="e">
        <f>'C завтраками| Bed and breakfast'!#REF!-900</f>
        <v>#REF!</v>
      </c>
      <c r="AE10" s="58" t="e">
        <f>'C завтраками| Bed and breakfast'!#REF!-900</f>
        <v>#REF!</v>
      </c>
      <c r="AF10" s="58" t="e">
        <f>'C завтраками| Bed and breakfast'!#REF!-900</f>
        <v>#REF!</v>
      </c>
      <c r="AG10" s="58" t="e">
        <f>'C завтраками| Bed and breakfast'!#REF!-900</f>
        <v>#REF!</v>
      </c>
      <c r="AH10" s="58" t="e">
        <f>'C завтраками| Bed and breakfast'!#REF!-900</f>
        <v>#REF!</v>
      </c>
      <c r="AI10" s="58" t="e">
        <f>'C завтраками| Bed and breakfast'!#REF!-900</f>
        <v>#REF!</v>
      </c>
      <c r="AJ10" s="58" t="e">
        <f>'C завтраками| Bed and breakfast'!#REF!-900</f>
        <v>#REF!</v>
      </c>
      <c r="AK10" s="58" t="e">
        <f>'C завтраками| Bed and breakfast'!#REF!-900</f>
        <v>#REF!</v>
      </c>
      <c r="AL10" s="58" t="e">
        <f>'C завтраками| Bed and breakfast'!#REF!-900</f>
        <v>#REF!</v>
      </c>
      <c r="AM10" s="58" t="e">
        <f>'C завтраками| Bed and breakfast'!#REF!-900</f>
        <v>#REF!</v>
      </c>
      <c r="AN10" s="58" t="e">
        <f>'C завтраками| Bed and breakfast'!#REF!-900</f>
        <v>#REF!</v>
      </c>
      <c r="AO10" s="58" t="e">
        <f>'C завтраками| Bed and breakfast'!#REF!-900</f>
        <v>#REF!</v>
      </c>
      <c r="AP10" s="58" t="e">
        <f>'C завтраками| Bed and breakfast'!#REF!-900</f>
        <v>#REF!</v>
      </c>
      <c r="AQ10" s="58" t="e">
        <f>'C завтраками| Bed and breakfast'!#REF!-900</f>
        <v>#REF!</v>
      </c>
      <c r="AR10" s="58" t="e">
        <f>'C завтраками| Bed and breakfast'!#REF!-900</f>
        <v>#REF!</v>
      </c>
      <c r="AS10" s="58" t="e">
        <f>'C завтраками| Bed and breakfast'!#REF!-900</f>
        <v>#REF!</v>
      </c>
      <c r="AT10" s="58" t="e">
        <f>'C завтраками| Bed and breakfast'!#REF!-900</f>
        <v>#REF!</v>
      </c>
      <c r="AU10" s="58" t="e">
        <f>'C завтраками| Bed and breakfast'!#REF!-900</f>
        <v>#REF!</v>
      </c>
      <c r="AV10" s="58" t="e">
        <f>'C завтраками| Bed and breakfast'!#REF!-900</f>
        <v>#REF!</v>
      </c>
      <c r="AW10" s="58" t="e">
        <f>'C завтраками| Bed and breakfast'!#REF!-900</f>
        <v>#REF!</v>
      </c>
      <c r="AX10" s="58" t="e">
        <f>'C завтраками| Bed and breakfast'!#REF!-900</f>
        <v>#REF!</v>
      </c>
      <c r="AY10" s="58" t="e">
        <f>'C завтраками| Bed and breakfast'!#REF!-900</f>
        <v>#REF!</v>
      </c>
    </row>
    <row r="11" spans="1:51" x14ac:dyDescent="0.2">
      <c r="A11" s="16" t="s">
        <v>9</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row>
    <row r="12" spans="1:51" x14ac:dyDescent="0.2">
      <c r="A12" s="16">
        <v>1</v>
      </c>
      <c r="B12" s="58" t="e">
        <f>'C завтраками| Bed and breakfast'!#REF!-900</f>
        <v>#REF!</v>
      </c>
      <c r="C12" s="58" t="e">
        <f>'C завтраками| Bed and breakfast'!#REF!-900</f>
        <v>#REF!</v>
      </c>
      <c r="D12" s="58" t="e">
        <f>'C завтраками| Bed and breakfast'!#REF!-900</f>
        <v>#REF!</v>
      </c>
      <c r="E12" s="58" t="e">
        <f>'C завтраками| Bed and breakfast'!#REF!-900</f>
        <v>#REF!</v>
      </c>
      <c r="F12" s="58" t="e">
        <f>'C завтраками| Bed and breakfast'!#REF!-900</f>
        <v>#REF!</v>
      </c>
      <c r="G12" s="58" t="e">
        <f>'C завтраками| Bed and breakfast'!#REF!-900</f>
        <v>#REF!</v>
      </c>
      <c r="H12" s="58" t="e">
        <f>'C завтраками| Bed and breakfast'!#REF!-900</f>
        <v>#REF!</v>
      </c>
      <c r="I12" s="58" t="e">
        <f>'C завтраками| Bed and breakfast'!#REF!-900</f>
        <v>#REF!</v>
      </c>
      <c r="J12" s="58" t="e">
        <f>'C завтраками| Bed and breakfast'!#REF!-900</f>
        <v>#REF!</v>
      </c>
      <c r="K12" s="58" t="e">
        <f>'C завтраками| Bed and breakfast'!#REF!-900</f>
        <v>#REF!</v>
      </c>
      <c r="L12" s="58" t="e">
        <f>'C завтраками| Bed and breakfast'!#REF!-900</f>
        <v>#REF!</v>
      </c>
      <c r="M12" s="58" t="e">
        <f>'C завтраками| Bed and breakfast'!#REF!-900</f>
        <v>#REF!</v>
      </c>
      <c r="N12" s="58" t="e">
        <f>'C завтраками| Bed and breakfast'!#REF!-900</f>
        <v>#REF!</v>
      </c>
      <c r="O12" s="58" t="e">
        <f>'C завтраками| Bed and breakfast'!#REF!-900</f>
        <v>#REF!</v>
      </c>
      <c r="P12" s="58" t="e">
        <f>'C завтраками| Bed and breakfast'!#REF!-900</f>
        <v>#REF!</v>
      </c>
      <c r="Q12" s="58" t="e">
        <f>'C завтраками| Bed and breakfast'!#REF!-900</f>
        <v>#REF!</v>
      </c>
      <c r="R12" s="58" t="e">
        <f>'C завтраками| Bed and breakfast'!#REF!-900</f>
        <v>#REF!</v>
      </c>
      <c r="S12" s="58" t="e">
        <f>'C завтраками| Bed and breakfast'!#REF!-900</f>
        <v>#REF!</v>
      </c>
      <c r="T12" s="58" t="e">
        <f>'C завтраками| Bed and breakfast'!#REF!-900</f>
        <v>#REF!</v>
      </c>
      <c r="U12" s="58" t="e">
        <f>'C завтраками| Bed and breakfast'!#REF!-900</f>
        <v>#REF!</v>
      </c>
      <c r="V12" s="58" t="e">
        <f>'C завтраками| Bed and breakfast'!#REF!-900</f>
        <v>#REF!</v>
      </c>
      <c r="W12" s="58" t="e">
        <f>'C завтраками| Bed and breakfast'!#REF!-900</f>
        <v>#REF!</v>
      </c>
      <c r="X12" s="58" t="e">
        <f>'C завтраками| Bed and breakfast'!#REF!-900</f>
        <v>#REF!</v>
      </c>
      <c r="Y12" s="58" t="e">
        <f>'C завтраками| Bed and breakfast'!#REF!-900</f>
        <v>#REF!</v>
      </c>
      <c r="Z12" s="58" t="e">
        <f>'C завтраками| Bed and breakfast'!#REF!-900</f>
        <v>#REF!</v>
      </c>
      <c r="AA12" s="58" t="e">
        <f>'C завтраками| Bed and breakfast'!#REF!-900</f>
        <v>#REF!</v>
      </c>
      <c r="AB12" s="58" t="e">
        <f>'C завтраками| Bed and breakfast'!#REF!-900</f>
        <v>#REF!</v>
      </c>
      <c r="AC12" s="58" t="e">
        <f>'C завтраками| Bed and breakfast'!#REF!-900</f>
        <v>#REF!</v>
      </c>
      <c r="AD12" s="58" t="e">
        <f>'C завтраками| Bed and breakfast'!#REF!-900</f>
        <v>#REF!</v>
      </c>
      <c r="AE12" s="58" t="e">
        <f>'C завтраками| Bed and breakfast'!#REF!-900</f>
        <v>#REF!</v>
      </c>
      <c r="AF12" s="58" t="e">
        <f>'C завтраками| Bed and breakfast'!#REF!-900</f>
        <v>#REF!</v>
      </c>
      <c r="AG12" s="58" t="e">
        <f>'C завтраками| Bed and breakfast'!#REF!-900</f>
        <v>#REF!</v>
      </c>
      <c r="AH12" s="58" t="e">
        <f>'C завтраками| Bed and breakfast'!#REF!-900</f>
        <v>#REF!</v>
      </c>
      <c r="AI12" s="58" t="e">
        <f>'C завтраками| Bed and breakfast'!#REF!-900</f>
        <v>#REF!</v>
      </c>
      <c r="AJ12" s="58" t="e">
        <f>'C завтраками| Bed and breakfast'!#REF!-900</f>
        <v>#REF!</v>
      </c>
      <c r="AK12" s="58" t="e">
        <f>'C завтраками| Bed and breakfast'!#REF!-900</f>
        <v>#REF!</v>
      </c>
      <c r="AL12" s="58" t="e">
        <f>'C завтраками| Bed and breakfast'!#REF!-900</f>
        <v>#REF!</v>
      </c>
      <c r="AM12" s="58" t="e">
        <f>'C завтраками| Bed and breakfast'!#REF!-900</f>
        <v>#REF!</v>
      </c>
      <c r="AN12" s="58" t="e">
        <f>'C завтраками| Bed and breakfast'!#REF!-900</f>
        <v>#REF!</v>
      </c>
      <c r="AO12" s="58" t="e">
        <f>'C завтраками| Bed and breakfast'!#REF!-900</f>
        <v>#REF!</v>
      </c>
      <c r="AP12" s="58" t="e">
        <f>'C завтраками| Bed and breakfast'!#REF!-900</f>
        <v>#REF!</v>
      </c>
      <c r="AQ12" s="58" t="e">
        <f>'C завтраками| Bed and breakfast'!#REF!-900</f>
        <v>#REF!</v>
      </c>
      <c r="AR12" s="58" t="e">
        <f>'C завтраками| Bed and breakfast'!#REF!-900</f>
        <v>#REF!</v>
      </c>
      <c r="AS12" s="58" t="e">
        <f>'C завтраками| Bed and breakfast'!#REF!-900</f>
        <v>#REF!</v>
      </c>
      <c r="AT12" s="58" t="e">
        <f>'C завтраками| Bed and breakfast'!#REF!-900</f>
        <v>#REF!</v>
      </c>
      <c r="AU12" s="58" t="e">
        <f>'C завтраками| Bed and breakfast'!#REF!-900</f>
        <v>#REF!</v>
      </c>
      <c r="AV12" s="58" t="e">
        <f>'C завтраками| Bed and breakfast'!#REF!-900</f>
        <v>#REF!</v>
      </c>
      <c r="AW12" s="58" t="e">
        <f>'C завтраками| Bed and breakfast'!#REF!-900</f>
        <v>#REF!</v>
      </c>
      <c r="AX12" s="58" t="e">
        <f>'C завтраками| Bed and breakfast'!#REF!-900</f>
        <v>#REF!</v>
      </c>
      <c r="AY12" s="58" t="e">
        <f>'C завтраками| Bed and breakfast'!#REF!-900</f>
        <v>#REF!</v>
      </c>
    </row>
    <row r="13" spans="1:51" x14ac:dyDescent="0.2">
      <c r="A13" s="16" t="s">
        <v>13</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row>
    <row r="14" spans="1:51" x14ac:dyDescent="0.2">
      <c r="A14" s="16">
        <v>1</v>
      </c>
      <c r="B14" s="58" t="e">
        <f>'C завтраками| Bed and breakfast'!#REF!-900</f>
        <v>#REF!</v>
      </c>
      <c r="C14" s="58" t="e">
        <f>'C завтраками| Bed and breakfast'!#REF!-900</f>
        <v>#REF!</v>
      </c>
      <c r="D14" s="58" t="e">
        <f>'C завтраками| Bed and breakfast'!#REF!-900</f>
        <v>#REF!</v>
      </c>
      <c r="E14" s="58" t="e">
        <f>'C завтраками| Bed and breakfast'!#REF!-900</f>
        <v>#REF!</v>
      </c>
      <c r="F14" s="58" t="e">
        <f>'C завтраками| Bed and breakfast'!#REF!-900</f>
        <v>#REF!</v>
      </c>
      <c r="G14" s="58" t="e">
        <f>'C завтраками| Bed and breakfast'!#REF!-900</f>
        <v>#REF!</v>
      </c>
      <c r="H14" s="58" t="e">
        <f>'C завтраками| Bed and breakfast'!#REF!-900</f>
        <v>#REF!</v>
      </c>
      <c r="I14" s="58" t="e">
        <f>'C завтраками| Bed and breakfast'!#REF!-900</f>
        <v>#REF!</v>
      </c>
      <c r="J14" s="58" t="e">
        <f>'C завтраками| Bed and breakfast'!#REF!-900</f>
        <v>#REF!</v>
      </c>
      <c r="K14" s="58" t="e">
        <f>'C завтраками| Bed and breakfast'!#REF!-900</f>
        <v>#REF!</v>
      </c>
      <c r="L14" s="58" t="e">
        <f>'C завтраками| Bed and breakfast'!#REF!-900</f>
        <v>#REF!</v>
      </c>
      <c r="M14" s="58" t="e">
        <f>'C завтраками| Bed and breakfast'!#REF!-900</f>
        <v>#REF!</v>
      </c>
      <c r="N14" s="58" t="e">
        <f>'C завтраками| Bed and breakfast'!#REF!-900</f>
        <v>#REF!</v>
      </c>
      <c r="O14" s="58" t="e">
        <f>'C завтраками| Bed and breakfast'!#REF!-900</f>
        <v>#REF!</v>
      </c>
      <c r="P14" s="58" t="e">
        <f>'C завтраками| Bed and breakfast'!#REF!-900</f>
        <v>#REF!</v>
      </c>
      <c r="Q14" s="58" t="e">
        <f>'C завтраками| Bed and breakfast'!#REF!-900</f>
        <v>#REF!</v>
      </c>
      <c r="R14" s="58" t="e">
        <f>'C завтраками| Bed and breakfast'!#REF!-900</f>
        <v>#REF!</v>
      </c>
      <c r="S14" s="58" t="e">
        <f>'C завтраками| Bed and breakfast'!#REF!-900</f>
        <v>#REF!</v>
      </c>
      <c r="T14" s="58" t="e">
        <f>'C завтраками| Bed and breakfast'!#REF!-900</f>
        <v>#REF!</v>
      </c>
      <c r="U14" s="58" t="e">
        <f>'C завтраками| Bed and breakfast'!#REF!-900</f>
        <v>#REF!</v>
      </c>
      <c r="V14" s="58" t="e">
        <f>'C завтраками| Bed and breakfast'!#REF!-900</f>
        <v>#REF!</v>
      </c>
      <c r="W14" s="58" t="e">
        <f>'C завтраками| Bed and breakfast'!#REF!-900</f>
        <v>#REF!</v>
      </c>
      <c r="X14" s="58" t="e">
        <f>'C завтраками| Bed and breakfast'!#REF!-900</f>
        <v>#REF!</v>
      </c>
      <c r="Y14" s="58" t="e">
        <f>'C завтраками| Bed and breakfast'!#REF!-900</f>
        <v>#REF!</v>
      </c>
      <c r="Z14" s="58" t="e">
        <f>'C завтраками| Bed and breakfast'!#REF!-900</f>
        <v>#REF!</v>
      </c>
      <c r="AA14" s="58" t="e">
        <f>'C завтраками| Bed and breakfast'!#REF!-900</f>
        <v>#REF!</v>
      </c>
      <c r="AB14" s="58" t="e">
        <f>'C завтраками| Bed and breakfast'!#REF!-900</f>
        <v>#REF!</v>
      </c>
      <c r="AC14" s="58" t="e">
        <f>'C завтраками| Bed and breakfast'!#REF!-900</f>
        <v>#REF!</v>
      </c>
      <c r="AD14" s="58" t="e">
        <f>'C завтраками| Bed and breakfast'!#REF!-900</f>
        <v>#REF!</v>
      </c>
      <c r="AE14" s="58" t="e">
        <f>'C завтраками| Bed and breakfast'!#REF!-900</f>
        <v>#REF!</v>
      </c>
      <c r="AF14" s="58" t="e">
        <f>'C завтраками| Bed and breakfast'!#REF!-900</f>
        <v>#REF!</v>
      </c>
      <c r="AG14" s="58" t="e">
        <f>'C завтраками| Bed and breakfast'!#REF!-900</f>
        <v>#REF!</v>
      </c>
      <c r="AH14" s="58" t="e">
        <f>'C завтраками| Bed and breakfast'!#REF!-900</f>
        <v>#REF!</v>
      </c>
      <c r="AI14" s="58" t="e">
        <f>'C завтраками| Bed and breakfast'!#REF!-900</f>
        <v>#REF!</v>
      </c>
      <c r="AJ14" s="58" t="e">
        <f>'C завтраками| Bed and breakfast'!#REF!-900</f>
        <v>#REF!</v>
      </c>
      <c r="AK14" s="58" t="e">
        <f>'C завтраками| Bed and breakfast'!#REF!-900</f>
        <v>#REF!</v>
      </c>
      <c r="AL14" s="58" t="e">
        <f>'C завтраками| Bed and breakfast'!#REF!-900</f>
        <v>#REF!</v>
      </c>
      <c r="AM14" s="58" t="e">
        <f>'C завтраками| Bed and breakfast'!#REF!-900</f>
        <v>#REF!</v>
      </c>
      <c r="AN14" s="58" t="e">
        <f>'C завтраками| Bed and breakfast'!#REF!-900</f>
        <v>#REF!</v>
      </c>
      <c r="AO14" s="58" t="e">
        <f>'C завтраками| Bed and breakfast'!#REF!-900</f>
        <v>#REF!</v>
      </c>
      <c r="AP14" s="58" t="e">
        <f>'C завтраками| Bed and breakfast'!#REF!-900</f>
        <v>#REF!</v>
      </c>
      <c r="AQ14" s="58" t="e">
        <f>'C завтраками| Bed and breakfast'!#REF!-900</f>
        <v>#REF!</v>
      </c>
      <c r="AR14" s="58" t="e">
        <f>'C завтраками| Bed and breakfast'!#REF!-900</f>
        <v>#REF!</v>
      </c>
      <c r="AS14" s="58" t="e">
        <f>'C завтраками| Bed and breakfast'!#REF!-900</f>
        <v>#REF!</v>
      </c>
      <c r="AT14" s="58" t="e">
        <f>'C завтраками| Bed and breakfast'!#REF!-900</f>
        <v>#REF!</v>
      </c>
      <c r="AU14" s="58" t="e">
        <f>'C завтраками| Bed and breakfast'!#REF!-900</f>
        <v>#REF!</v>
      </c>
      <c r="AV14" s="58" t="e">
        <f>'C завтраками| Bed and breakfast'!#REF!-900</f>
        <v>#REF!</v>
      </c>
      <c r="AW14" s="58" t="e">
        <f>'C завтраками| Bed and breakfast'!#REF!-900</f>
        <v>#REF!</v>
      </c>
      <c r="AX14" s="58" t="e">
        <f>'C завтраками| Bed and breakfast'!#REF!-900</f>
        <v>#REF!</v>
      </c>
      <c r="AY14" s="58" t="e">
        <f>'C завтраками| Bed and breakfast'!#REF!-900</f>
        <v>#REF!</v>
      </c>
    </row>
    <row r="15" spans="1:51" x14ac:dyDescent="0.2">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x14ac:dyDescent="0.2">
      <c r="A16" s="33" t="s">
        <v>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ht="23.25" customHeight="1" x14ac:dyDescent="0.2">
      <c r="A17" s="16"/>
      <c r="B17" s="47" t="e">
        <f t="shared" ref="B17:AY18" si="0">B5</f>
        <v>#REF!</v>
      </c>
      <c r="C17" s="47" t="e">
        <f t="shared" si="0"/>
        <v>#REF!</v>
      </c>
      <c r="D17" s="47" t="e">
        <f t="shared" si="0"/>
        <v>#REF!</v>
      </c>
      <c r="E17" s="47" t="e">
        <f t="shared" si="0"/>
        <v>#REF!</v>
      </c>
      <c r="F17" s="47" t="e">
        <f t="shared" si="0"/>
        <v>#REF!</v>
      </c>
      <c r="G17" s="47" t="e">
        <f t="shared" si="0"/>
        <v>#REF!</v>
      </c>
      <c r="H17" s="47" t="e">
        <f t="shared" si="0"/>
        <v>#REF!</v>
      </c>
      <c r="I17" s="47" t="e">
        <f t="shared" si="0"/>
        <v>#REF!</v>
      </c>
      <c r="J17" s="47" t="e">
        <f t="shared" si="0"/>
        <v>#REF!</v>
      </c>
      <c r="K17" s="47" t="e">
        <f t="shared" si="0"/>
        <v>#REF!</v>
      </c>
      <c r="L17" s="47" t="e">
        <f t="shared" si="0"/>
        <v>#REF!</v>
      </c>
      <c r="M17" s="47" t="e">
        <f t="shared" si="0"/>
        <v>#REF!</v>
      </c>
      <c r="N17" s="47" t="e">
        <f t="shared" si="0"/>
        <v>#REF!</v>
      </c>
      <c r="O17" s="47" t="e">
        <f t="shared" si="0"/>
        <v>#REF!</v>
      </c>
      <c r="P17" s="47" t="e">
        <f t="shared" si="0"/>
        <v>#REF!</v>
      </c>
      <c r="Q17" s="47" t="e">
        <f t="shared" si="0"/>
        <v>#REF!</v>
      </c>
      <c r="R17" s="47" t="e">
        <f t="shared" si="0"/>
        <v>#REF!</v>
      </c>
      <c r="S17" s="47" t="e">
        <f t="shared" si="0"/>
        <v>#REF!</v>
      </c>
      <c r="T17" s="47" t="e">
        <f t="shared" si="0"/>
        <v>#REF!</v>
      </c>
      <c r="U17" s="47" t="e">
        <f t="shared" si="0"/>
        <v>#REF!</v>
      </c>
      <c r="V17" s="47" t="e">
        <f t="shared" si="0"/>
        <v>#REF!</v>
      </c>
      <c r="W17" s="47" t="e">
        <f t="shared" si="0"/>
        <v>#REF!</v>
      </c>
      <c r="X17" s="47" t="e">
        <f t="shared" si="0"/>
        <v>#REF!</v>
      </c>
      <c r="Y17" s="47" t="e">
        <f t="shared" si="0"/>
        <v>#REF!</v>
      </c>
      <c r="Z17" s="47" t="e">
        <f t="shared" si="0"/>
        <v>#REF!</v>
      </c>
      <c r="AA17" s="47" t="e">
        <f t="shared" si="0"/>
        <v>#REF!</v>
      </c>
      <c r="AB17" s="47" t="e">
        <f t="shared" si="0"/>
        <v>#REF!</v>
      </c>
      <c r="AC17" s="47" t="e">
        <f t="shared" si="0"/>
        <v>#REF!</v>
      </c>
      <c r="AD17" s="47" t="e">
        <f t="shared" si="0"/>
        <v>#REF!</v>
      </c>
      <c r="AE17" s="47" t="e">
        <f t="shared" si="0"/>
        <v>#REF!</v>
      </c>
      <c r="AF17" s="47" t="e">
        <f t="shared" si="0"/>
        <v>#REF!</v>
      </c>
      <c r="AG17" s="47" t="e">
        <f t="shared" si="0"/>
        <v>#REF!</v>
      </c>
      <c r="AH17" s="47" t="e">
        <f t="shared" si="0"/>
        <v>#REF!</v>
      </c>
      <c r="AI17" s="47" t="e">
        <f t="shared" si="0"/>
        <v>#REF!</v>
      </c>
      <c r="AJ17" s="47" t="e">
        <f t="shared" si="0"/>
        <v>#REF!</v>
      </c>
      <c r="AK17" s="47" t="e">
        <f t="shared" si="0"/>
        <v>#REF!</v>
      </c>
      <c r="AL17" s="47" t="e">
        <f t="shared" si="0"/>
        <v>#REF!</v>
      </c>
      <c r="AM17" s="47" t="e">
        <f t="shared" si="0"/>
        <v>#REF!</v>
      </c>
      <c r="AN17" s="47" t="e">
        <f t="shared" si="0"/>
        <v>#REF!</v>
      </c>
      <c r="AO17" s="47" t="e">
        <f t="shared" si="0"/>
        <v>#REF!</v>
      </c>
      <c r="AP17" s="47" t="e">
        <f t="shared" si="0"/>
        <v>#REF!</v>
      </c>
      <c r="AQ17" s="47" t="e">
        <f t="shared" si="0"/>
        <v>#REF!</v>
      </c>
      <c r="AR17" s="47" t="e">
        <f t="shared" si="0"/>
        <v>#REF!</v>
      </c>
      <c r="AS17" s="47" t="e">
        <f t="shared" si="0"/>
        <v>#REF!</v>
      </c>
      <c r="AT17" s="47" t="e">
        <f t="shared" si="0"/>
        <v>#REF!</v>
      </c>
      <c r="AU17" s="47" t="e">
        <f t="shared" si="0"/>
        <v>#REF!</v>
      </c>
      <c r="AV17" s="47" t="e">
        <f t="shared" si="0"/>
        <v>#REF!</v>
      </c>
      <c r="AW17" s="47" t="e">
        <f t="shared" si="0"/>
        <v>#REF!</v>
      </c>
      <c r="AX17" s="47" t="e">
        <f t="shared" si="0"/>
        <v>#REF!</v>
      </c>
      <c r="AY17" s="47" t="e">
        <f t="shared" si="0"/>
        <v>#REF!</v>
      </c>
    </row>
    <row r="18" spans="1:51" ht="23.25" customHeight="1" x14ac:dyDescent="0.2">
      <c r="A18" s="16"/>
      <c r="B18" s="47" t="e">
        <f t="shared" si="0"/>
        <v>#REF!</v>
      </c>
      <c r="C18" s="47" t="e">
        <f t="shared" si="0"/>
        <v>#REF!</v>
      </c>
      <c r="D18" s="47" t="e">
        <f t="shared" si="0"/>
        <v>#REF!</v>
      </c>
      <c r="E18" s="47" t="e">
        <f t="shared" si="0"/>
        <v>#REF!</v>
      </c>
      <c r="F18" s="47" t="e">
        <f t="shared" si="0"/>
        <v>#REF!</v>
      </c>
      <c r="G18" s="47" t="e">
        <f t="shared" si="0"/>
        <v>#REF!</v>
      </c>
      <c r="H18" s="47" t="e">
        <f t="shared" si="0"/>
        <v>#REF!</v>
      </c>
      <c r="I18" s="47" t="e">
        <f t="shared" si="0"/>
        <v>#REF!</v>
      </c>
      <c r="J18" s="47" t="e">
        <f t="shared" si="0"/>
        <v>#REF!</v>
      </c>
      <c r="K18" s="47" t="e">
        <f t="shared" si="0"/>
        <v>#REF!</v>
      </c>
      <c r="L18" s="47" t="e">
        <f t="shared" si="0"/>
        <v>#REF!</v>
      </c>
      <c r="M18" s="47" t="e">
        <f t="shared" si="0"/>
        <v>#REF!</v>
      </c>
      <c r="N18" s="47" t="e">
        <f t="shared" si="0"/>
        <v>#REF!</v>
      </c>
      <c r="O18" s="47" t="e">
        <f t="shared" si="0"/>
        <v>#REF!</v>
      </c>
      <c r="P18" s="47" t="e">
        <f t="shared" si="0"/>
        <v>#REF!</v>
      </c>
      <c r="Q18" s="47" t="e">
        <f t="shared" si="0"/>
        <v>#REF!</v>
      </c>
      <c r="R18" s="47" t="e">
        <f t="shared" si="0"/>
        <v>#REF!</v>
      </c>
      <c r="S18" s="47" t="e">
        <f t="shared" si="0"/>
        <v>#REF!</v>
      </c>
      <c r="T18" s="47" t="e">
        <f t="shared" si="0"/>
        <v>#REF!</v>
      </c>
      <c r="U18" s="47" t="e">
        <f t="shared" si="0"/>
        <v>#REF!</v>
      </c>
      <c r="V18" s="47" t="e">
        <f t="shared" si="0"/>
        <v>#REF!</v>
      </c>
      <c r="W18" s="47" t="e">
        <f t="shared" si="0"/>
        <v>#REF!</v>
      </c>
      <c r="X18" s="47" t="e">
        <f t="shared" si="0"/>
        <v>#REF!</v>
      </c>
      <c r="Y18" s="47" t="e">
        <f t="shared" si="0"/>
        <v>#REF!</v>
      </c>
      <c r="Z18" s="47" t="e">
        <f t="shared" si="0"/>
        <v>#REF!</v>
      </c>
      <c r="AA18" s="47" t="e">
        <f t="shared" si="0"/>
        <v>#REF!</v>
      </c>
      <c r="AB18" s="47" t="e">
        <f t="shared" si="0"/>
        <v>#REF!</v>
      </c>
      <c r="AC18" s="47" t="e">
        <f t="shared" si="0"/>
        <v>#REF!</v>
      </c>
      <c r="AD18" s="47" t="e">
        <f t="shared" si="0"/>
        <v>#REF!</v>
      </c>
      <c r="AE18" s="47" t="e">
        <f t="shared" si="0"/>
        <v>#REF!</v>
      </c>
      <c r="AF18" s="47" t="e">
        <f t="shared" si="0"/>
        <v>#REF!</v>
      </c>
      <c r="AG18" s="47" t="e">
        <f t="shared" si="0"/>
        <v>#REF!</v>
      </c>
      <c r="AH18" s="47" t="e">
        <f t="shared" si="0"/>
        <v>#REF!</v>
      </c>
      <c r="AI18" s="47" t="e">
        <f t="shared" si="0"/>
        <v>#REF!</v>
      </c>
      <c r="AJ18" s="47" t="e">
        <f t="shared" si="0"/>
        <v>#REF!</v>
      </c>
      <c r="AK18" s="47" t="e">
        <f t="shared" si="0"/>
        <v>#REF!</v>
      </c>
      <c r="AL18" s="47" t="e">
        <f t="shared" si="0"/>
        <v>#REF!</v>
      </c>
      <c r="AM18" s="47" t="e">
        <f t="shared" si="0"/>
        <v>#REF!</v>
      </c>
      <c r="AN18" s="47" t="e">
        <f t="shared" si="0"/>
        <v>#REF!</v>
      </c>
      <c r="AO18" s="47" t="e">
        <f t="shared" si="0"/>
        <v>#REF!</v>
      </c>
      <c r="AP18" s="47" t="e">
        <f t="shared" si="0"/>
        <v>#REF!</v>
      </c>
      <c r="AQ18" s="47" t="e">
        <f t="shared" si="0"/>
        <v>#REF!</v>
      </c>
      <c r="AR18" s="47" t="e">
        <f t="shared" si="0"/>
        <v>#REF!</v>
      </c>
      <c r="AS18" s="47" t="e">
        <f t="shared" si="0"/>
        <v>#REF!</v>
      </c>
      <c r="AT18" s="47" t="e">
        <f t="shared" si="0"/>
        <v>#REF!</v>
      </c>
      <c r="AU18" s="47" t="e">
        <f t="shared" si="0"/>
        <v>#REF!</v>
      </c>
      <c r="AV18" s="47" t="e">
        <f t="shared" si="0"/>
        <v>#REF!</v>
      </c>
      <c r="AW18" s="47" t="e">
        <f t="shared" si="0"/>
        <v>#REF!</v>
      </c>
      <c r="AX18" s="47" t="e">
        <f t="shared" si="0"/>
        <v>#REF!</v>
      </c>
      <c r="AY18" s="47" t="e">
        <f t="shared" si="0"/>
        <v>#REF!</v>
      </c>
    </row>
    <row r="19" spans="1:51" x14ac:dyDescent="0.2">
      <c r="A19" s="16" t="s">
        <v>11</v>
      </c>
    </row>
    <row r="20" spans="1:51" x14ac:dyDescent="0.2">
      <c r="A20" s="16">
        <v>1</v>
      </c>
      <c r="B20" s="60" t="e">
        <f>ROUNDUP(B8*0.85,)+25</f>
        <v>#REF!</v>
      </c>
      <c r="C20" s="60" t="e">
        <f t="shared" ref="C20:AY20" si="1">ROUNDUP(C8*0.85,)</f>
        <v>#REF!</v>
      </c>
      <c r="D20" s="60" t="e">
        <f t="shared" si="1"/>
        <v>#REF!</v>
      </c>
      <c r="E20" s="60" t="e">
        <f t="shared" si="1"/>
        <v>#REF!</v>
      </c>
      <c r="F20" s="60" t="e">
        <f t="shared" si="1"/>
        <v>#REF!</v>
      </c>
      <c r="G20" s="60" t="e">
        <f t="shared" si="1"/>
        <v>#REF!</v>
      </c>
      <c r="H20" s="60" t="e">
        <f t="shared" si="1"/>
        <v>#REF!</v>
      </c>
      <c r="I20" s="60" t="e">
        <f t="shared" si="1"/>
        <v>#REF!</v>
      </c>
      <c r="J20" s="60" t="e">
        <f t="shared" si="1"/>
        <v>#REF!</v>
      </c>
      <c r="K20" s="60" t="e">
        <f t="shared" si="1"/>
        <v>#REF!</v>
      </c>
      <c r="L20" s="60" t="e">
        <f t="shared" si="1"/>
        <v>#REF!</v>
      </c>
      <c r="M20" s="60" t="e">
        <f t="shared" si="1"/>
        <v>#REF!</v>
      </c>
      <c r="N20" s="60" t="e">
        <f t="shared" si="1"/>
        <v>#REF!</v>
      </c>
      <c r="O20" s="60" t="e">
        <f t="shared" si="1"/>
        <v>#REF!</v>
      </c>
      <c r="P20" s="60" t="e">
        <f t="shared" si="1"/>
        <v>#REF!</v>
      </c>
      <c r="Q20" s="60" t="e">
        <f t="shared" si="1"/>
        <v>#REF!</v>
      </c>
      <c r="R20" s="60" t="e">
        <f t="shared" si="1"/>
        <v>#REF!</v>
      </c>
      <c r="S20" s="60" t="e">
        <f t="shared" si="1"/>
        <v>#REF!</v>
      </c>
      <c r="T20" s="60" t="e">
        <f t="shared" si="1"/>
        <v>#REF!</v>
      </c>
      <c r="U20" s="60" t="e">
        <f t="shared" si="1"/>
        <v>#REF!</v>
      </c>
      <c r="V20" s="60" t="e">
        <f t="shared" si="1"/>
        <v>#REF!</v>
      </c>
      <c r="W20" s="60" t="e">
        <f t="shared" si="1"/>
        <v>#REF!</v>
      </c>
      <c r="X20" s="60" t="e">
        <f t="shared" si="1"/>
        <v>#REF!</v>
      </c>
      <c r="Y20" s="60" t="e">
        <f t="shared" si="1"/>
        <v>#REF!</v>
      </c>
      <c r="Z20" s="60" t="e">
        <f t="shared" si="1"/>
        <v>#REF!</v>
      </c>
      <c r="AA20" s="60" t="e">
        <f t="shared" si="1"/>
        <v>#REF!</v>
      </c>
      <c r="AB20" s="60" t="e">
        <f t="shared" si="1"/>
        <v>#REF!</v>
      </c>
      <c r="AC20" s="60" t="e">
        <f t="shared" si="1"/>
        <v>#REF!</v>
      </c>
      <c r="AD20" s="60" t="e">
        <f t="shared" si="1"/>
        <v>#REF!</v>
      </c>
      <c r="AE20" s="60" t="e">
        <f t="shared" si="1"/>
        <v>#REF!</v>
      </c>
      <c r="AF20" s="60" t="e">
        <f t="shared" si="1"/>
        <v>#REF!</v>
      </c>
      <c r="AG20" s="60" t="e">
        <f t="shared" si="1"/>
        <v>#REF!</v>
      </c>
      <c r="AH20" s="60" t="e">
        <f t="shared" si="1"/>
        <v>#REF!</v>
      </c>
      <c r="AI20" s="60" t="e">
        <f t="shared" si="1"/>
        <v>#REF!</v>
      </c>
      <c r="AJ20" s="60" t="e">
        <f t="shared" si="1"/>
        <v>#REF!</v>
      </c>
      <c r="AK20" s="60" t="e">
        <f t="shared" si="1"/>
        <v>#REF!</v>
      </c>
      <c r="AL20" s="60" t="e">
        <f t="shared" si="1"/>
        <v>#REF!</v>
      </c>
      <c r="AM20" s="60" t="e">
        <f t="shared" si="1"/>
        <v>#REF!</v>
      </c>
      <c r="AN20" s="60" t="e">
        <f t="shared" si="1"/>
        <v>#REF!</v>
      </c>
      <c r="AO20" s="60" t="e">
        <f t="shared" si="1"/>
        <v>#REF!</v>
      </c>
      <c r="AP20" s="60" t="e">
        <f t="shared" si="1"/>
        <v>#REF!</v>
      </c>
      <c r="AQ20" s="60" t="e">
        <f t="shared" si="1"/>
        <v>#REF!</v>
      </c>
      <c r="AR20" s="60" t="e">
        <f t="shared" si="1"/>
        <v>#REF!</v>
      </c>
      <c r="AS20" s="60" t="e">
        <f t="shared" si="1"/>
        <v>#REF!</v>
      </c>
      <c r="AT20" s="60" t="e">
        <f t="shared" si="1"/>
        <v>#REF!</v>
      </c>
      <c r="AU20" s="60" t="e">
        <f t="shared" si="1"/>
        <v>#REF!</v>
      </c>
      <c r="AV20" s="60" t="e">
        <f t="shared" si="1"/>
        <v>#REF!</v>
      </c>
      <c r="AW20" s="60" t="e">
        <f t="shared" si="1"/>
        <v>#REF!</v>
      </c>
      <c r="AX20" s="60" t="e">
        <f t="shared" si="1"/>
        <v>#REF!</v>
      </c>
      <c r="AY20" s="60" t="e">
        <f t="shared" si="1"/>
        <v>#REF!</v>
      </c>
    </row>
    <row r="21" spans="1:51" x14ac:dyDescent="0.2">
      <c r="A21" s="16" t="s">
        <v>12</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row>
    <row r="22" spans="1:51" x14ac:dyDescent="0.2">
      <c r="A22" s="16">
        <v>1</v>
      </c>
      <c r="B22" s="60" t="e">
        <f t="shared" ref="B22:B26" si="2">ROUNDUP(B10*0.85,)+25</f>
        <v>#REF!</v>
      </c>
      <c r="C22" s="60" t="e">
        <f t="shared" ref="C22:AY22" si="3">ROUNDUP(C10*0.85,)</f>
        <v>#REF!</v>
      </c>
      <c r="D22" s="60" t="e">
        <f t="shared" si="3"/>
        <v>#REF!</v>
      </c>
      <c r="E22" s="60" t="e">
        <f t="shared" si="3"/>
        <v>#REF!</v>
      </c>
      <c r="F22" s="60" t="e">
        <f t="shared" si="3"/>
        <v>#REF!</v>
      </c>
      <c r="G22" s="60" t="e">
        <f t="shared" si="3"/>
        <v>#REF!</v>
      </c>
      <c r="H22" s="60" t="e">
        <f t="shared" si="3"/>
        <v>#REF!</v>
      </c>
      <c r="I22" s="60" t="e">
        <f t="shared" si="3"/>
        <v>#REF!</v>
      </c>
      <c r="J22" s="60" t="e">
        <f t="shared" si="3"/>
        <v>#REF!</v>
      </c>
      <c r="K22" s="60" t="e">
        <f t="shared" si="3"/>
        <v>#REF!</v>
      </c>
      <c r="L22" s="60" t="e">
        <f t="shared" si="3"/>
        <v>#REF!</v>
      </c>
      <c r="M22" s="60" t="e">
        <f t="shared" si="3"/>
        <v>#REF!</v>
      </c>
      <c r="N22" s="60" t="e">
        <f t="shared" si="3"/>
        <v>#REF!</v>
      </c>
      <c r="O22" s="60" t="e">
        <f t="shared" si="3"/>
        <v>#REF!</v>
      </c>
      <c r="P22" s="60" t="e">
        <f t="shared" si="3"/>
        <v>#REF!</v>
      </c>
      <c r="Q22" s="60" t="e">
        <f t="shared" si="3"/>
        <v>#REF!</v>
      </c>
      <c r="R22" s="60" t="e">
        <f t="shared" si="3"/>
        <v>#REF!</v>
      </c>
      <c r="S22" s="60" t="e">
        <f t="shared" si="3"/>
        <v>#REF!</v>
      </c>
      <c r="T22" s="60" t="e">
        <f t="shared" si="3"/>
        <v>#REF!</v>
      </c>
      <c r="U22" s="60" t="e">
        <f t="shared" si="3"/>
        <v>#REF!</v>
      </c>
      <c r="V22" s="60" t="e">
        <f t="shared" si="3"/>
        <v>#REF!</v>
      </c>
      <c r="W22" s="60" t="e">
        <f t="shared" si="3"/>
        <v>#REF!</v>
      </c>
      <c r="X22" s="60" t="e">
        <f t="shared" si="3"/>
        <v>#REF!</v>
      </c>
      <c r="Y22" s="60" t="e">
        <f t="shared" si="3"/>
        <v>#REF!</v>
      </c>
      <c r="Z22" s="60" t="e">
        <f t="shared" si="3"/>
        <v>#REF!</v>
      </c>
      <c r="AA22" s="60" t="e">
        <f t="shared" si="3"/>
        <v>#REF!</v>
      </c>
      <c r="AB22" s="60" t="e">
        <f t="shared" si="3"/>
        <v>#REF!</v>
      </c>
      <c r="AC22" s="60" t="e">
        <f t="shared" si="3"/>
        <v>#REF!</v>
      </c>
      <c r="AD22" s="60" t="e">
        <f t="shared" si="3"/>
        <v>#REF!</v>
      </c>
      <c r="AE22" s="60" t="e">
        <f t="shared" si="3"/>
        <v>#REF!</v>
      </c>
      <c r="AF22" s="60" t="e">
        <f t="shared" si="3"/>
        <v>#REF!</v>
      </c>
      <c r="AG22" s="60" t="e">
        <f t="shared" si="3"/>
        <v>#REF!</v>
      </c>
      <c r="AH22" s="60" t="e">
        <f t="shared" si="3"/>
        <v>#REF!</v>
      </c>
      <c r="AI22" s="60" t="e">
        <f t="shared" si="3"/>
        <v>#REF!</v>
      </c>
      <c r="AJ22" s="60" t="e">
        <f t="shared" si="3"/>
        <v>#REF!</v>
      </c>
      <c r="AK22" s="60" t="e">
        <f t="shared" si="3"/>
        <v>#REF!</v>
      </c>
      <c r="AL22" s="60" t="e">
        <f t="shared" si="3"/>
        <v>#REF!</v>
      </c>
      <c r="AM22" s="60" t="e">
        <f t="shared" si="3"/>
        <v>#REF!</v>
      </c>
      <c r="AN22" s="60" t="e">
        <f t="shared" si="3"/>
        <v>#REF!</v>
      </c>
      <c r="AO22" s="60" t="e">
        <f t="shared" si="3"/>
        <v>#REF!</v>
      </c>
      <c r="AP22" s="60" t="e">
        <f t="shared" si="3"/>
        <v>#REF!</v>
      </c>
      <c r="AQ22" s="60" t="e">
        <f t="shared" si="3"/>
        <v>#REF!</v>
      </c>
      <c r="AR22" s="60" t="e">
        <f t="shared" si="3"/>
        <v>#REF!</v>
      </c>
      <c r="AS22" s="60" t="e">
        <f t="shared" si="3"/>
        <v>#REF!</v>
      </c>
      <c r="AT22" s="60" t="e">
        <f t="shared" si="3"/>
        <v>#REF!</v>
      </c>
      <c r="AU22" s="60" t="e">
        <f t="shared" si="3"/>
        <v>#REF!</v>
      </c>
      <c r="AV22" s="60" t="e">
        <f t="shared" si="3"/>
        <v>#REF!</v>
      </c>
      <c r="AW22" s="60" t="e">
        <f t="shared" si="3"/>
        <v>#REF!</v>
      </c>
      <c r="AX22" s="60" t="e">
        <f t="shared" si="3"/>
        <v>#REF!</v>
      </c>
      <c r="AY22" s="60" t="e">
        <f t="shared" si="3"/>
        <v>#REF!</v>
      </c>
    </row>
    <row r="23" spans="1:51" x14ac:dyDescent="0.2">
      <c r="A23" s="16" t="s">
        <v>9</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row>
    <row r="24" spans="1:51" x14ac:dyDescent="0.2">
      <c r="A24" s="16">
        <v>1</v>
      </c>
      <c r="B24" s="60" t="e">
        <f t="shared" si="2"/>
        <v>#REF!</v>
      </c>
      <c r="C24" s="60" t="e">
        <f t="shared" ref="C24:AY24" si="4">ROUNDUP(C12*0.85,)</f>
        <v>#REF!</v>
      </c>
      <c r="D24" s="60" t="e">
        <f t="shared" si="4"/>
        <v>#REF!</v>
      </c>
      <c r="E24" s="60" t="e">
        <f t="shared" si="4"/>
        <v>#REF!</v>
      </c>
      <c r="F24" s="60" t="e">
        <f t="shared" si="4"/>
        <v>#REF!</v>
      </c>
      <c r="G24" s="60" t="e">
        <f t="shared" si="4"/>
        <v>#REF!</v>
      </c>
      <c r="H24" s="60" t="e">
        <f t="shared" si="4"/>
        <v>#REF!</v>
      </c>
      <c r="I24" s="60" t="e">
        <f t="shared" si="4"/>
        <v>#REF!</v>
      </c>
      <c r="J24" s="60" t="e">
        <f t="shared" si="4"/>
        <v>#REF!</v>
      </c>
      <c r="K24" s="60" t="e">
        <f t="shared" si="4"/>
        <v>#REF!</v>
      </c>
      <c r="L24" s="60" t="e">
        <f t="shared" si="4"/>
        <v>#REF!</v>
      </c>
      <c r="M24" s="60" t="e">
        <f t="shared" si="4"/>
        <v>#REF!</v>
      </c>
      <c r="N24" s="60" t="e">
        <f t="shared" si="4"/>
        <v>#REF!</v>
      </c>
      <c r="O24" s="60" t="e">
        <f t="shared" si="4"/>
        <v>#REF!</v>
      </c>
      <c r="P24" s="60" t="e">
        <f t="shared" si="4"/>
        <v>#REF!</v>
      </c>
      <c r="Q24" s="60" t="e">
        <f t="shared" si="4"/>
        <v>#REF!</v>
      </c>
      <c r="R24" s="60" t="e">
        <f t="shared" si="4"/>
        <v>#REF!</v>
      </c>
      <c r="S24" s="60" t="e">
        <f t="shared" si="4"/>
        <v>#REF!</v>
      </c>
      <c r="T24" s="60" t="e">
        <f t="shared" si="4"/>
        <v>#REF!</v>
      </c>
      <c r="U24" s="60" t="e">
        <f t="shared" si="4"/>
        <v>#REF!</v>
      </c>
      <c r="V24" s="60" t="e">
        <f t="shared" si="4"/>
        <v>#REF!</v>
      </c>
      <c r="W24" s="60" t="e">
        <f t="shared" si="4"/>
        <v>#REF!</v>
      </c>
      <c r="X24" s="60" t="e">
        <f t="shared" si="4"/>
        <v>#REF!</v>
      </c>
      <c r="Y24" s="60" t="e">
        <f t="shared" si="4"/>
        <v>#REF!</v>
      </c>
      <c r="Z24" s="60" t="e">
        <f t="shared" si="4"/>
        <v>#REF!</v>
      </c>
      <c r="AA24" s="60" t="e">
        <f t="shared" si="4"/>
        <v>#REF!</v>
      </c>
      <c r="AB24" s="60" t="e">
        <f t="shared" si="4"/>
        <v>#REF!</v>
      </c>
      <c r="AC24" s="60" t="e">
        <f t="shared" si="4"/>
        <v>#REF!</v>
      </c>
      <c r="AD24" s="60" t="e">
        <f t="shared" si="4"/>
        <v>#REF!</v>
      </c>
      <c r="AE24" s="60" t="e">
        <f t="shared" si="4"/>
        <v>#REF!</v>
      </c>
      <c r="AF24" s="60" t="e">
        <f t="shared" si="4"/>
        <v>#REF!</v>
      </c>
      <c r="AG24" s="60" t="e">
        <f t="shared" si="4"/>
        <v>#REF!</v>
      </c>
      <c r="AH24" s="60" t="e">
        <f t="shared" si="4"/>
        <v>#REF!</v>
      </c>
      <c r="AI24" s="60" t="e">
        <f t="shared" si="4"/>
        <v>#REF!</v>
      </c>
      <c r="AJ24" s="60" t="e">
        <f t="shared" si="4"/>
        <v>#REF!</v>
      </c>
      <c r="AK24" s="60" t="e">
        <f t="shared" si="4"/>
        <v>#REF!</v>
      </c>
      <c r="AL24" s="60" t="e">
        <f t="shared" si="4"/>
        <v>#REF!</v>
      </c>
      <c r="AM24" s="60" t="e">
        <f t="shared" si="4"/>
        <v>#REF!</v>
      </c>
      <c r="AN24" s="60" t="e">
        <f t="shared" si="4"/>
        <v>#REF!</v>
      </c>
      <c r="AO24" s="60" t="e">
        <f t="shared" si="4"/>
        <v>#REF!</v>
      </c>
      <c r="AP24" s="60" t="e">
        <f t="shared" si="4"/>
        <v>#REF!</v>
      </c>
      <c r="AQ24" s="60" t="e">
        <f t="shared" si="4"/>
        <v>#REF!</v>
      </c>
      <c r="AR24" s="60" t="e">
        <f t="shared" si="4"/>
        <v>#REF!</v>
      </c>
      <c r="AS24" s="60" t="e">
        <f t="shared" si="4"/>
        <v>#REF!</v>
      </c>
      <c r="AT24" s="60" t="e">
        <f t="shared" si="4"/>
        <v>#REF!</v>
      </c>
      <c r="AU24" s="60" t="e">
        <f t="shared" si="4"/>
        <v>#REF!</v>
      </c>
      <c r="AV24" s="60" t="e">
        <f t="shared" si="4"/>
        <v>#REF!</v>
      </c>
      <c r="AW24" s="60" t="e">
        <f t="shared" si="4"/>
        <v>#REF!</v>
      </c>
      <c r="AX24" s="60" t="e">
        <f t="shared" si="4"/>
        <v>#REF!</v>
      </c>
      <c r="AY24" s="60" t="e">
        <f t="shared" si="4"/>
        <v>#REF!</v>
      </c>
    </row>
    <row r="25" spans="1:51" x14ac:dyDescent="0.2">
      <c r="A25" s="16" t="s">
        <v>13</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row>
    <row r="26" spans="1:51" x14ac:dyDescent="0.2">
      <c r="A26" s="16">
        <v>1</v>
      </c>
      <c r="B26" s="60" t="e">
        <f t="shared" si="2"/>
        <v>#REF!</v>
      </c>
      <c r="C26" s="60" t="e">
        <f t="shared" ref="C26:AY26" si="5">ROUNDUP(C14*0.85,)</f>
        <v>#REF!</v>
      </c>
      <c r="D26" s="60" t="e">
        <f t="shared" si="5"/>
        <v>#REF!</v>
      </c>
      <c r="E26" s="60" t="e">
        <f t="shared" si="5"/>
        <v>#REF!</v>
      </c>
      <c r="F26" s="60" t="e">
        <f t="shared" si="5"/>
        <v>#REF!</v>
      </c>
      <c r="G26" s="60" t="e">
        <f t="shared" si="5"/>
        <v>#REF!</v>
      </c>
      <c r="H26" s="60" t="e">
        <f t="shared" si="5"/>
        <v>#REF!</v>
      </c>
      <c r="I26" s="60" t="e">
        <f t="shared" si="5"/>
        <v>#REF!</v>
      </c>
      <c r="J26" s="60" t="e">
        <f t="shared" si="5"/>
        <v>#REF!</v>
      </c>
      <c r="K26" s="60" t="e">
        <f t="shared" si="5"/>
        <v>#REF!</v>
      </c>
      <c r="L26" s="60" t="e">
        <f t="shared" si="5"/>
        <v>#REF!</v>
      </c>
      <c r="M26" s="60" t="e">
        <f t="shared" si="5"/>
        <v>#REF!</v>
      </c>
      <c r="N26" s="60" t="e">
        <f t="shared" si="5"/>
        <v>#REF!</v>
      </c>
      <c r="O26" s="60" t="e">
        <f t="shared" si="5"/>
        <v>#REF!</v>
      </c>
      <c r="P26" s="60" t="e">
        <f t="shared" si="5"/>
        <v>#REF!</v>
      </c>
      <c r="Q26" s="60" t="e">
        <f t="shared" si="5"/>
        <v>#REF!</v>
      </c>
      <c r="R26" s="60" t="e">
        <f t="shared" si="5"/>
        <v>#REF!</v>
      </c>
      <c r="S26" s="60" t="e">
        <f t="shared" si="5"/>
        <v>#REF!</v>
      </c>
      <c r="T26" s="60" t="e">
        <f t="shared" si="5"/>
        <v>#REF!</v>
      </c>
      <c r="U26" s="60" t="e">
        <f t="shared" si="5"/>
        <v>#REF!</v>
      </c>
      <c r="V26" s="60" t="e">
        <f t="shared" si="5"/>
        <v>#REF!</v>
      </c>
      <c r="W26" s="60" t="e">
        <f t="shared" si="5"/>
        <v>#REF!</v>
      </c>
      <c r="X26" s="60" t="e">
        <f t="shared" si="5"/>
        <v>#REF!</v>
      </c>
      <c r="Y26" s="60" t="e">
        <f t="shared" si="5"/>
        <v>#REF!</v>
      </c>
      <c r="Z26" s="60" t="e">
        <f t="shared" si="5"/>
        <v>#REF!</v>
      </c>
      <c r="AA26" s="60" t="e">
        <f t="shared" si="5"/>
        <v>#REF!</v>
      </c>
      <c r="AB26" s="60" t="e">
        <f t="shared" si="5"/>
        <v>#REF!</v>
      </c>
      <c r="AC26" s="60" t="e">
        <f t="shared" si="5"/>
        <v>#REF!</v>
      </c>
      <c r="AD26" s="60" t="e">
        <f t="shared" si="5"/>
        <v>#REF!</v>
      </c>
      <c r="AE26" s="60" t="e">
        <f t="shared" si="5"/>
        <v>#REF!</v>
      </c>
      <c r="AF26" s="60" t="e">
        <f t="shared" si="5"/>
        <v>#REF!</v>
      </c>
      <c r="AG26" s="60" t="e">
        <f t="shared" si="5"/>
        <v>#REF!</v>
      </c>
      <c r="AH26" s="60" t="e">
        <f t="shared" si="5"/>
        <v>#REF!</v>
      </c>
      <c r="AI26" s="60" t="e">
        <f t="shared" si="5"/>
        <v>#REF!</v>
      </c>
      <c r="AJ26" s="60" t="e">
        <f t="shared" si="5"/>
        <v>#REF!</v>
      </c>
      <c r="AK26" s="60" t="e">
        <f t="shared" si="5"/>
        <v>#REF!</v>
      </c>
      <c r="AL26" s="60" t="e">
        <f t="shared" si="5"/>
        <v>#REF!</v>
      </c>
      <c r="AM26" s="60" t="e">
        <f t="shared" si="5"/>
        <v>#REF!</v>
      </c>
      <c r="AN26" s="60" t="e">
        <f t="shared" si="5"/>
        <v>#REF!</v>
      </c>
      <c r="AO26" s="60" t="e">
        <f t="shared" si="5"/>
        <v>#REF!</v>
      </c>
      <c r="AP26" s="60" t="e">
        <f t="shared" si="5"/>
        <v>#REF!</v>
      </c>
      <c r="AQ26" s="60" t="e">
        <f t="shared" si="5"/>
        <v>#REF!</v>
      </c>
      <c r="AR26" s="60" t="e">
        <f t="shared" si="5"/>
        <v>#REF!</v>
      </c>
      <c r="AS26" s="60" t="e">
        <f t="shared" si="5"/>
        <v>#REF!</v>
      </c>
      <c r="AT26" s="60" t="e">
        <f t="shared" si="5"/>
        <v>#REF!</v>
      </c>
      <c r="AU26" s="60" t="e">
        <f t="shared" si="5"/>
        <v>#REF!</v>
      </c>
      <c r="AV26" s="60" t="e">
        <f t="shared" si="5"/>
        <v>#REF!</v>
      </c>
      <c r="AW26" s="60" t="e">
        <f t="shared" si="5"/>
        <v>#REF!</v>
      </c>
      <c r="AX26" s="60" t="e">
        <f t="shared" si="5"/>
        <v>#REF!</v>
      </c>
      <c r="AY26" s="60" t="e">
        <f t="shared" si="5"/>
        <v>#REF!</v>
      </c>
    </row>
    <row r="27" spans="1:51" x14ac:dyDescent="0.2">
      <c r="A27" s="1"/>
    </row>
    <row r="28" spans="1:51" x14ac:dyDescent="0.2">
      <c r="A28" s="45" t="s">
        <v>3</v>
      </c>
    </row>
    <row r="29" spans="1:51" x14ac:dyDescent="0.2">
      <c r="A29" s="15" t="s">
        <v>4</v>
      </c>
    </row>
    <row r="30" spans="1:51" x14ac:dyDescent="0.2">
      <c r="A30" s="15" t="s">
        <v>5</v>
      </c>
    </row>
    <row r="31" spans="1:51" x14ac:dyDescent="0.2">
      <c r="A31" s="15" t="s">
        <v>6</v>
      </c>
    </row>
    <row r="32" spans="1:51" x14ac:dyDescent="0.2">
      <c r="A32" s="90" t="s">
        <v>70</v>
      </c>
    </row>
    <row r="33" spans="1:1" x14ac:dyDescent="0.2">
      <c r="A33" s="15"/>
    </row>
    <row r="34" spans="1:1" x14ac:dyDescent="0.2">
      <c r="A34" s="43" t="s">
        <v>8</v>
      </c>
    </row>
    <row r="35" spans="1:1" ht="73.5" customHeight="1" x14ac:dyDescent="0.2">
      <c r="A35" s="44" t="s">
        <v>19</v>
      </c>
    </row>
    <row r="36" spans="1:1" ht="14.25" x14ac:dyDescent="0.2">
      <c r="A36" s="78"/>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4" zoomScaleNormal="100" workbookViewId="0">
      <pane xSplit="1" topLeftCell="B1" activePane="topRight" state="frozen"/>
      <selection pane="topRight" activeCell="C24" activeCellId="1" sqref="C5:C6 C24:C25"/>
    </sheetView>
  </sheetViews>
  <sheetFormatPr defaultColWidth="8.5703125" defaultRowHeight="12" x14ac:dyDescent="0.2"/>
  <cols>
    <col min="1" max="1" width="84.85546875" style="1" customWidth="1"/>
    <col min="2" max="3" width="10.42578125" style="1" bestFit="1" customWidth="1"/>
    <col min="4" max="16384" width="8.5703125" style="1"/>
  </cols>
  <sheetData>
    <row r="1" spans="1:3" ht="11.45" customHeight="1" x14ac:dyDescent="0.2">
      <c r="A1" s="9" t="s">
        <v>74</v>
      </c>
    </row>
    <row r="2" spans="1:3" ht="11.45" customHeight="1" x14ac:dyDescent="0.2">
      <c r="A2" s="151" t="s">
        <v>153</v>
      </c>
    </row>
    <row r="3" spans="1:3" ht="11.45" customHeight="1" x14ac:dyDescent="0.2">
      <c r="A3" s="9"/>
    </row>
    <row r="4" spans="1:3" ht="11.25" customHeight="1" x14ac:dyDescent="0.2">
      <c r="A4" s="95" t="s">
        <v>1</v>
      </c>
    </row>
    <row r="5" spans="1:3" s="12" customFormat="1" ht="25.5" customHeight="1" x14ac:dyDescent="0.2">
      <c r="A5" s="8" t="s">
        <v>0</v>
      </c>
      <c r="B5" s="129" t="e">
        <f>'3=4| COMISS'!B5</f>
        <v>#REF!</v>
      </c>
      <c r="C5" s="46" t="e">
        <f>'3=4| COMISS'!C5</f>
        <v>#REF!</v>
      </c>
    </row>
    <row r="6" spans="1:3" s="12" customFormat="1" ht="25.5" customHeight="1" x14ac:dyDescent="0.2">
      <c r="A6" s="37"/>
      <c r="B6" s="129" t="e">
        <f>'3=4| COMISS'!B6</f>
        <v>#REF!</v>
      </c>
      <c r="C6" s="46">
        <f>'3=4| COMISS'!C6</f>
        <v>45285</v>
      </c>
    </row>
    <row r="7" spans="1:3" ht="11.45" customHeight="1" x14ac:dyDescent="0.2">
      <c r="A7" s="11" t="s">
        <v>11</v>
      </c>
      <c r="B7" s="118"/>
      <c r="C7" s="118"/>
    </row>
    <row r="8" spans="1:3" ht="11.45" customHeight="1" x14ac:dyDescent="0.2">
      <c r="A8" s="3">
        <v>1</v>
      </c>
      <c r="B8" s="142" t="e">
        <f>'3=4| COMISS'!B8</f>
        <v>#REF!</v>
      </c>
      <c r="C8" s="142" t="e">
        <f>'3=4| COMISS'!C8</f>
        <v>#REF!</v>
      </c>
    </row>
    <row r="9" spans="1:3" ht="11.45" customHeight="1" x14ac:dyDescent="0.2">
      <c r="A9" s="3">
        <v>2</v>
      </c>
      <c r="B9" s="142" t="e">
        <f>'3=4| COMISS'!B9</f>
        <v>#REF!</v>
      </c>
      <c r="C9" s="142" t="e">
        <f>'3=4| COMISS'!C9</f>
        <v>#REF!</v>
      </c>
    </row>
    <row r="10" spans="1:3" ht="11.45" customHeight="1" x14ac:dyDescent="0.2">
      <c r="A10" s="120" t="s">
        <v>107</v>
      </c>
      <c r="B10" s="142"/>
      <c r="C10" s="142"/>
    </row>
    <row r="11" spans="1:3" ht="11.45" customHeight="1" x14ac:dyDescent="0.2">
      <c r="A11" s="3">
        <v>1</v>
      </c>
      <c r="B11" s="142" t="e">
        <f>'3=4| COMISS'!B11</f>
        <v>#REF!</v>
      </c>
      <c r="C11" s="142" t="e">
        <f>'3=4| COMISS'!C11</f>
        <v>#REF!</v>
      </c>
    </row>
    <row r="12" spans="1:3" ht="11.45" customHeight="1" x14ac:dyDescent="0.2">
      <c r="A12" s="3">
        <v>2</v>
      </c>
      <c r="B12" s="142" t="e">
        <f>'3=4| COMISS'!B12</f>
        <v>#REF!</v>
      </c>
      <c r="C12" s="142" t="e">
        <f>'3=4| COMISS'!C12</f>
        <v>#REF!</v>
      </c>
    </row>
    <row r="13" spans="1:3" ht="11.45" customHeight="1" x14ac:dyDescent="0.2">
      <c r="A13" s="5" t="s">
        <v>86</v>
      </c>
      <c r="B13" s="142"/>
      <c r="C13" s="142"/>
    </row>
    <row r="14" spans="1:3" ht="11.45" customHeight="1" x14ac:dyDescent="0.2">
      <c r="A14" s="3">
        <v>1</v>
      </c>
      <c r="B14" s="142" t="e">
        <f>'3=4| COMISS'!B14</f>
        <v>#REF!</v>
      </c>
      <c r="C14" s="142" t="e">
        <f>'3=4| COMISS'!C14</f>
        <v>#REF!</v>
      </c>
    </row>
    <row r="15" spans="1:3" ht="11.45" customHeight="1" x14ac:dyDescent="0.2">
      <c r="A15" s="3">
        <v>2</v>
      </c>
      <c r="B15" s="142" t="e">
        <f>'3=4| COMISS'!B15</f>
        <v>#REF!</v>
      </c>
      <c r="C15" s="142" t="e">
        <f>'3=4| COMISS'!C15</f>
        <v>#REF!</v>
      </c>
    </row>
    <row r="16" spans="1:3" ht="11.45" customHeight="1" x14ac:dyDescent="0.2">
      <c r="A16" s="4" t="s">
        <v>91</v>
      </c>
      <c r="B16" s="142"/>
      <c r="C16" s="142"/>
    </row>
    <row r="17" spans="1:3" ht="11.45" customHeight="1" x14ac:dyDescent="0.2">
      <c r="A17" s="3">
        <v>1</v>
      </c>
      <c r="B17" s="142" t="e">
        <f>'3=4| COMISS'!B17</f>
        <v>#REF!</v>
      </c>
      <c r="C17" s="142" t="e">
        <f>'3=4| COMISS'!C17</f>
        <v>#REF!</v>
      </c>
    </row>
    <row r="18" spans="1:3" ht="11.45" customHeight="1" x14ac:dyDescent="0.2">
      <c r="A18" s="3">
        <v>2</v>
      </c>
      <c r="B18" s="142" t="e">
        <f>'3=4| COMISS'!B18</f>
        <v>#REF!</v>
      </c>
      <c r="C18" s="142" t="e">
        <f>'3=4| COMISS'!C18</f>
        <v>#REF!</v>
      </c>
    </row>
    <row r="19" spans="1:3" ht="11.45" customHeight="1" x14ac:dyDescent="0.2">
      <c r="A19" s="2" t="s">
        <v>92</v>
      </c>
      <c r="B19" s="142"/>
      <c r="C19" s="142"/>
    </row>
    <row r="20" spans="1:3" ht="11.45" customHeight="1" x14ac:dyDescent="0.2">
      <c r="A20" s="3">
        <v>1</v>
      </c>
      <c r="B20" s="142" t="e">
        <f>'3=4| COMISS'!B20</f>
        <v>#REF!</v>
      </c>
      <c r="C20" s="142" t="e">
        <f>'3=4| COMISS'!C20</f>
        <v>#REF!</v>
      </c>
    </row>
    <row r="21" spans="1:3" ht="11.45" customHeight="1" x14ac:dyDescent="0.2">
      <c r="A21" s="3">
        <v>2</v>
      </c>
      <c r="B21" s="142" t="e">
        <f>'3=4| COMISS'!B21</f>
        <v>#REF!</v>
      </c>
      <c r="C21" s="142" t="e">
        <f>'3=4| COMISS'!C21</f>
        <v>#REF!</v>
      </c>
    </row>
    <row r="22" spans="1:3" ht="11.45" customHeight="1" x14ac:dyDescent="0.2">
      <c r="A22" s="24"/>
      <c r="B22" s="143"/>
      <c r="C22" s="143"/>
    </row>
    <row r="23" spans="1:3" ht="11.45" customHeight="1" x14ac:dyDescent="0.2">
      <c r="A23" s="97" t="s">
        <v>2</v>
      </c>
      <c r="B23" s="143"/>
      <c r="C23" s="143"/>
    </row>
    <row r="24" spans="1:3" ht="24.6" customHeight="1" x14ac:dyDescent="0.2">
      <c r="A24" s="8" t="s">
        <v>0</v>
      </c>
      <c r="B24" s="129" t="e">
        <f t="shared" ref="B24:C24" si="0">B5</f>
        <v>#REF!</v>
      </c>
      <c r="C24" s="46" t="e">
        <f t="shared" si="0"/>
        <v>#REF!</v>
      </c>
    </row>
    <row r="25" spans="1:3" ht="24.6" customHeight="1" x14ac:dyDescent="0.2">
      <c r="A25" s="37"/>
      <c r="B25" s="129" t="e">
        <f t="shared" ref="B25:C25" si="1">B6</f>
        <v>#REF!</v>
      </c>
      <c r="C25" s="46">
        <f t="shared" si="1"/>
        <v>45285</v>
      </c>
    </row>
    <row r="26" spans="1:3" ht="11.45" customHeight="1" x14ac:dyDescent="0.2">
      <c r="A26" s="11" t="s">
        <v>11</v>
      </c>
      <c r="B26" s="118"/>
      <c r="C26" s="118"/>
    </row>
    <row r="27" spans="1:3" ht="11.45" customHeight="1" x14ac:dyDescent="0.2">
      <c r="A27" s="3">
        <v>1</v>
      </c>
      <c r="B27" s="142" t="e">
        <f t="shared" ref="B27:C27" si="2">ROUNDUP(B8*0.87,)</f>
        <v>#REF!</v>
      </c>
      <c r="C27" s="142" t="e">
        <f t="shared" si="2"/>
        <v>#REF!</v>
      </c>
    </row>
    <row r="28" spans="1:3" ht="11.45" customHeight="1" x14ac:dyDescent="0.2">
      <c r="A28" s="3">
        <v>2</v>
      </c>
      <c r="B28" s="142" t="e">
        <f t="shared" ref="B28:C28" si="3">ROUNDUP(B9*0.87,)</f>
        <v>#REF!</v>
      </c>
      <c r="C28" s="142" t="e">
        <f t="shared" si="3"/>
        <v>#REF!</v>
      </c>
    </row>
    <row r="29" spans="1:3" ht="11.45" customHeight="1" x14ac:dyDescent="0.2">
      <c r="A29" s="120" t="s">
        <v>107</v>
      </c>
      <c r="B29" s="142"/>
      <c r="C29" s="142"/>
    </row>
    <row r="30" spans="1:3" ht="11.45" customHeight="1" x14ac:dyDescent="0.2">
      <c r="A30" s="3">
        <v>1</v>
      </c>
      <c r="B30" s="142" t="e">
        <f t="shared" ref="B30:C30" si="4">ROUNDUP(B11*0.87,)</f>
        <v>#REF!</v>
      </c>
      <c r="C30" s="142" t="e">
        <f t="shared" si="4"/>
        <v>#REF!</v>
      </c>
    </row>
    <row r="31" spans="1:3" ht="11.45" customHeight="1" x14ac:dyDescent="0.2">
      <c r="A31" s="3">
        <v>2</v>
      </c>
      <c r="B31" s="142" t="e">
        <f t="shared" ref="B31:C31" si="5">ROUNDUP(B12*0.87,)</f>
        <v>#REF!</v>
      </c>
      <c r="C31" s="142" t="e">
        <f t="shared" si="5"/>
        <v>#REF!</v>
      </c>
    </row>
    <row r="32" spans="1:3" ht="11.45" customHeight="1" x14ac:dyDescent="0.2">
      <c r="A32" s="5" t="s">
        <v>86</v>
      </c>
      <c r="B32" s="142"/>
      <c r="C32" s="142"/>
    </row>
    <row r="33" spans="1:3" ht="11.45" customHeight="1" x14ac:dyDescent="0.2">
      <c r="A33" s="3">
        <v>1</v>
      </c>
      <c r="B33" s="142" t="e">
        <f t="shared" ref="B33:C33" si="6">ROUNDUP(B14*0.87,)</f>
        <v>#REF!</v>
      </c>
      <c r="C33" s="142" t="e">
        <f t="shared" si="6"/>
        <v>#REF!</v>
      </c>
    </row>
    <row r="34" spans="1:3" ht="11.45" customHeight="1" x14ac:dyDescent="0.2">
      <c r="A34" s="3">
        <v>2</v>
      </c>
      <c r="B34" s="142" t="e">
        <f t="shared" ref="B34:C34" si="7">ROUNDUP(B15*0.87,)</f>
        <v>#REF!</v>
      </c>
      <c r="C34" s="142" t="e">
        <f t="shared" si="7"/>
        <v>#REF!</v>
      </c>
    </row>
    <row r="35" spans="1:3" ht="11.45" customHeight="1" x14ac:dyDescent="0.2">
      <c r="A35" s="4" t="s">
        <v>91</v>
      </c>
      <c r="B35" s="142"/>
      <c r="C35" s="142"/>
    </row>
    <row r="36" spans="1:3" ht="11.45" customHeight="1" x14ac:dyDescent="0.2">
      <c r="A36" s="3">
        <v>1</v>
      </c>
      <c r="B36" s="142" t="e">
        <f t="shared" ref="B36:C36" si="8">ROUNDUP(B17*0.87,)</f>
        <v>#REF!</v>
      </c>
      <c r="C36" s="142" t="e">
        <f t="shared" si="8"/>
        <v>#REF!</v>
      </c>
    </row>
    <row r="37" spans="1:3" ht="11.45" customHeight="1" x14ac:dyDescent="0.2">
      <c r="A37" s="3">
        <v>2</v>
      </c>
      <c r="B37" s="142" t="e">
        <f t="shared" ref="B37:C37" si="9">ROUNDUP(B18*0.87,)</f>
        <v>#REF!</v>
      </c>
      <c r="C37" s="142" t="e">
        <f t="shared" si="9"/>
        <v>#REF!</v>
      </c>
    </row>
    <row r="38" spans="1:3" ht="11.45" customHeight="1" x14ac:dyDescent="0.2">
      <c r="A38" s="2" t="s">
        <v>92</v>
      </c>
      <c r="B38" s="142"/>
      <c r="C38" s="142"/>
    </row>
    <row r="39" spans="1:3" ht="11.45" customHeight="1" x14ac:dyDescent="0.2">
      <c r="A39" s="3">
        <v>1</v>
      </c>
      <c r="B39" s="142" t="e">
        <f t="shared" ref="B39:C39" si="10">ROUNDUP(B20*0.87,)</f>
        <v>#REF!</v>
      </c>
      <c r="C39" s="142" t="e">
        <f t="shared" si="10"/>
        <v>#REF!</v>
      </c>
    </row>
    <row r="40" spans="1:3" ht="11.45" customHeight="1" x14ac:dyDescent="0.2">
      <c r="A40" s="3">
        <v>2</v>
      </c>
      <c r="B40" s="142" t="e">
        <f t="shared" ref="B40:C40" si="11">ROUNDUP(B21*0.87,)</f>
        <v>#REF!</v>
      </c>
      <c r="C40" s="142" t="e">
        <f t="shared" si="11"/>
        <v>#REF!</v>
      </c>
    </row>
    <row r="41" spans="1:3" ht="11.45" customHeight="1" x14ac:dyDescent="0.2">
      <c r="A41" s="24"/>
    </row>
    <row r="42" spans="1:3" x14ac:dyDescent="0.2">
      <c r="A42" s="22"/>
    </row>
    <row r="43" spans="1:3" x14ac:dyDescent="0.2">
      <c r="A43" s="41" t="s">
        <v>3</v>
      </c>
    </row>
    <row r="44" spans="1:3" x14ac:dyDescent="0.2">
      <c r="A44" s="42" t="s">
        <v>4</v>
      </c>
    </row>
    <row r="45" spans="1:3" x14ac:dyDescent="0.2">
      <c r="A45" s="42" t="s">
        <v>5</v>
      </c>
    </row>
    <row r="46" spans="1:3" ht="12.6" customHeight="1" x14ac:dyDescent="0.2">
      <c r="A46" s="26" t="s">
        <v>6</v>
      </c>
    </row>
    <row r="47" spans="1:3" x14ac:dyDescent="0.2">
      <c r="A47" s="42" t="s">
        <v>75</v>
      </c>
    </row>
    <row r="48" spans="1:3" ht="12.75" thickBot="1" x14ac:dyDescent="0.25">
      <c r="A48" s="22"/>
    </row>
    <row r="49" spans="1:1" ht="12.75" thickBot="1" x14ac:dyDescent="0.25">
      <c r="A49" s="152" t="s">
        <v>8</v>
      </c>
    </row>
    <row r="50" spans="1:1" ht="72.75" thickBot="1" x14ac:dyDescent="0.25">
      <c r="A50" s="153" t="s">
        <v>50</v>
      </c>
    </row>
    <row r="51" spans="1:1" ht="12.75" thickBot="1" x14ac:dyDescent="0.25">
      <c r="A51" s="61" t="s">
        <v>27</v>
      </c>
    </row>
    <row r="52" spans="1:1" ht="12.75" thickBot="1" x14ac:dyDescent="0.25">
      <c r="A52" s="88" t="s">
        <v>163</v>
      </c>
    </row>
    <row r="53" spans="1:1" x14ac:dyDescent="0.2">
      <c r="A53" s="89" t="s">
        <v>164</v>
      </c>
    </row>
    <row r="54" spans="1:1" ht="12.75" thickBot="1" x14ac:dyDescent="0.25">
      <c r="A54" s="154"/>
    </row>
    <row r="55" spans="1:1" ht="12.75" thickBot="1" x14ac:dyDescent="0.25">
      <c r="A55" s="61" t="s">
        <v>154</v>
      </c>
    </row>
    <row r="56" spans="1:1" x14ac:dyDescent="0.2">
      <c r="A56" s="155" t="s">
        <v>155</v>
      </c>
    </row>
    <row r="57" spans="1:1" x14ac:dyDescent="0.2">
      <c r="A57" s="155" t="s">
        <v>156</v>
      </c>
    </row>
  </sheetData>
  <pageMargins left="0.7" right="0.7" top="0.75" bottom="0.75" header="0.3" footer="0.3"/>
  <pageSetup paperSize="9"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pane xSplit="1" topLeftCell="B1" activePane="topRight" state="frozen"/>
      <selection pane="topRight" activeCell="C6" sqref="C6"/>
    </sheetView>
  </sheetViews>
  <sheetFormatPr defaultColWidth="8.7109375" defaultRowHeight="12.75" x14ac:dyDescent="0.2"/>
  <cols>
    <col min="1" max="1" width="82.85546875" style="7" customWidth="1"/>
    <col min="2" max="3" width="9.85546875" style="7" bestFit="1" customWidth="1"/>
    <col min="4" max="16384" width="8.7109375" style="7"/>
  </cols>
  <sheetData>
    <row r="1" spans="1:3" x14ac:dyDescent="0.2">
      <c r="A1" s="9" t="s">
        <v>74</v>
      </c>
    </row>
    <row r="2" spans="1:3" x14ac:dyDescent="0.2">
      <c r="A2" s="14" t="s">
        <v>15</v>
      </c>
    </row>
    <row r="3" spans="1:3" x14ac:dyDescent="0.2">
      <c r="A3" s="1"/>
    </row>
    <row r="4" spans="1:3" x14ac:dyDescent="0.2">
      <c r="A4" s="95" t="s">
        <v>1</v>
      </c>
    </row>
    <row r="5" spans="1:3" ht="21" customHeight="1" x14ac:dyDescent="0.2">
      <c r="A5" s="16"/>
      <c r="B5" s="47" t="e">
        <f>'C завтраками| Bed and breakfast'!#REF!</f>
        <v>#REF!</v>
      </c>
      <c r="C5" s="47" t="e">
        <f>'C завтраками| Bed and breakfast'!#REF!</f>
        <v>#REF!</v>
      </c>
    </row>
    <row r="6" spans="1:3" ht="24" customHeight="1" x14ac:dyDescent="0.2">
      <c r="A6" s="16"/>
      <c r="B6" s="47" t="e">
        <f>'C завтраками| Bed and breakfast'!#REF!</f>
        <v>#REF!</v>
      </c>
      <c r="C6" s="47" t="e">
        <f>'C завтраками| Bed and breakfast'!#REF!</f>
        <v>#REF!</v>
      </c>
    </row>
    <row r="7" spans="1:3" x14ac:dyDescent="0.2">
      <c r="A7" s="16" t="s">
        <v>11</v>
      </c>
    </row>
    <row r="8" spans="1:3" x14ac:dyDescent="0.2">
      <c r="A8" s="16">
        <v>1</v>
      </c>
      <c r="B8" s="58" t="e">
        <f>'C завтраками| Bed and breakfast'!#REF!-1050</f>
        <v>#REF!</v>
      </c>
      <c r="C8" s="58" t="e">
        <f>'C завтраками| Bed and breakfast'!#REF!-1050</f>
        <v>#REF!</v>
      </c>
    </row>
    <row r="9" spans="1:3" x14ac:dyDescent="0.2">
      <c r="A9" s="5" t="s">
        <v>86</v>
      </c>
      <c r="B9" s="59"/>
      <c r="C9" s="59"/>
    </row>
    <row r="10" spans="1:3" x14ac:dyDescent="0.2">
      <c r="A10" s="16">
        <v>1</v>
      </c>
      <c r="B10" s="58" t="e">
        <f>'C завтраками| Bed and breakfast'!#REF!-1050</f>
        <v>#REF!</v>
      </c>
      <c r="C10" s="58" t="e">
        <f>'C завтраками| Bed and breakfast'!#REF!-1050</f>
        <v>#REF!</v>
      </c>
    </row>
    <row r="11" spans="1:3" x14ac:dyDescent="0.2">
      <c r="A11" s="4" t="s">
        <v>91</v>
      </c>
      <c r="B11" s="59"/>
      <c r="C11" s="59"/>
    </row>
    <row r="12" spans="1:3" x14ac:dyDescent="0.2">
      <c r="A12" s="16">
        <v>1</v>
      </c>
      <c r="B12" s="58" t="e">
        <f>'C завтраками| Bed and breakfast'!#REF!-1050</f>
        <v>#REF!</v>
      </c>
      <c r="C12" s="58" t="e">
        <f>'C завтраками| Bed and breakfast'!#REF!-1050</f>
        <v>#REF!</v>
      </c>
    </row>
    <row r="13" spans="1:3" x14ac:dyDescent="0.2">
      <c r="A13" s="2" t="s">
        <v>92</v>
      </c>
      <c r="B13" s="59"/>
      <c r="C13" s="59"/>
    </row>
    <row r="14" spans="1:3" x14ac:dyDescent="0.2">
      <c r="A14" s="16">
        <v>1</v>
      </c>
      <c r="B14" s="58" t="e">
        <f>'C завтраками| Bed and breakfast'!#REF!-1050</f>
        <v>#REF!</v>
      </c>
      <c r="C14" s="58" t="e">
        <f>'C завтраками| Bed and breakfast'!#REF!-1050</f>
        <v>#REF!</v>
      </c>
    </row>
    <row r="15" spans="1:3" x14ac:dyDescent="0.2">
      <c r="A15" s="1"/>
    </row>
    <row r="16" spans="1:3" x14ac:dyDescent="0.2">
      <c r="A16" s="45" t="s">
        <v>3</v>
      </c>
    </row>
    <row r="17" spans="1:1" x14ac:dyDescent="0.2">
      <c r="A17" s="15" t="s">
        <v>4</v>
      </c>
    </row>
    <row r="18" spans="1:1" x14ac:dyDescent="0.2">
      <c r="A18" s="15" t="s">
        <v>5</v>
      </c>
    </row>
    <row r="19" spans="1:1" x14ac:dyDescent="0.2">
      <c r="A19" s="15" t="s">
        <v>6</v>
      </c>
    </row>
    <row r="20" spans="1:1" x14ac:dyDescent="0.2">
      <c r="A20" s="42" t="s">
        <v>75</v>
      </c>
    </row>
    <row r="21" spans="1:1" x14ac:dyDescent="0.2">
      <c r="A21" s="15"/>
    </row>
    <row r="22" spans="1:1" x14ac:dyDescent="0.2">
      <c r="A22" s="43" t="s">
        <v>8</v>
      </c>
    </row>
    <row r="23" spans="1:1" ht="73.5" customHeight="1" x14ac:dyDescent="0.2">
      <c r="A23" s="44" t="s">
        <v>19</v>
      </c>
    </row>
    <row r="24" spans="1:1" ht="14.25" x14ac:dyDescent="0.2">
      <c r="A24" s="78"/>
    </row>
  </sheetData>
  <pageMargins left="0.7" right="0.7" top="0.75" bottom="0.75" header="0.3" footer="0.3"/>
  <pageSetup paperSize="9"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workbookViewId="0">
      <pane xSplit="1" topLeftCell="B1" activePane="topRight" state="frozen"/>
      <selection pane="topRight" activeCell="B1" sqref="B1:C1048576"/>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14</v>
      </c>
    </row>
    <row r="2" spans="1:3" ht="11.45" customHeight="1" x14ac:dyDescent="0.2">
      <c r="A2" s="19"/>
    </row>
    <row r="3" spans="1:3" ht="11.45" customHeight="1" x14ac:dyDescent="0.2">
      <c r="A3" s="76" t="s">
        <v>48</v>
      </c>
    </row>
    <row r="4" spans="1:3" ht="11.25" customHeight="1" x14ac:dyDescent="0.2">
      <c r="A4" s="51"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breakfast'!#REF!*0.9</f>
        <v>#REF!</v>
      </c>
      <c r="C8" s="29" t="e">
        <f>'C завтраками| Bed and breakfast'!#REF!*0.9</f>
        <v>#REF!</v>
      </c>
    </row>
    <row r="9" spans="1:3" ht="11.45" customHeight="1" x14ac:dyDescent="0.2">
      <c r="A9" s="3">
        <v>2</v>
      </c>
      <c r="B9" s="29" t="e">
        <f>'C завтраками| Bed and breakfast'!#REF!*0.9</f>
        <v>#REF!</v>
      </c>
      <c r="C9" s="29" t="e">
        <f>'C завтраками| Bed and breakfast'!#REF!*0.9</f>
        <v>#REF!</v>
      </c>
    </row>
    <row r="10" spans="1:3" ht="11.45" customHeight="1" x14ac:dyDescent="0.2">
      <c r="A10" s="5" t="s">
        <v>12</v>
      </c>
      <c r="B10" s="29"/>
      <c r="C10" s="29"/>
    </row>
    <row r="11" spans="1:3" ht="11.45" customHeight="1" x14ac:dyDescent="0.2">
      <c r="A11" s="3">
        <v>1</v>
      </c>
      <c r="B11" s="29" t="e">
        <f>'C завтраками| Bed and breakfast'!#REF!*0.9</f>
        <v>#REF!</v>
      </c>
      <c r="C11" s="29" t="e">
        <f>'C завтраками| Bed and breakfast'!#REF!*0.9</f>
        <v>#REF!</v>
      </c>
    </row>
    <row r="12" spans="1:3" ht="11.45" customHeight="1" x14ac:dyDescent="0.2">
      <c r="A12" s="3">
        <v>2</v>
      </c>
      <c r="B12" s="29" t="e">
        <f>'C завтраками| Bed and breakfast'!#REF!*0.9</f>
        <v>#REF!</v>
      </c>
      <c r="C12" s="29" t="e">
        <f>'C завтраками| Bed and breakfast'!#REF!*0.9</f>
        <v>#REF!</v>
      </c>
    </row>
    <row r="13" spans="1:3" ht="11.45" customHeight="1" x14ac:dyDescent="0.2">
      <c r="A13" s="4" t="s">
        <v>9</v>
      </c>
      <c r="B13" s="29"/>
      <c r="C13" s="29"/>
    </row>
    <row r="14" spans="1:3" ht="11.45" customHeight="1" x14ac:dyDescent="0.2">
      <c r="A14" s="3">
        <v>1</v>
      </c>
      <c r="B14" s="29" t="e">
        <f>'C завтраками| Bed and breakfast'!#REF!*0.9</f>
        <v>#REF!</v>
      </c>
      <c r="C14" s="29" t="e">
        <f>'C завтраками| Bed and breakfast'!#REF!*0.9</f>
        <v>#REF!</v>
      </c>
    </row>
    <row r="15" spans="1:3" ht="11.45" customHeight="1" x14ac:dyDescent="0.2">
      <c r="A15" s="3">
        <v>2</v>
      </c>
      <c r="B15" s="29" t="e">
        <f>'C завтраками| Bed and breakfast'!#REF!*0.9</f>
        <v>#REF!</v>
      </c>
      <c r="C15" s="29" t="e">
        <f>'C завтраками| Bed and breakfast'!#REF!*0.9</f>
        <v>#REF!</v>
      </c>
    </row>
    <row r="16" spans="1:3" ht="11.45" customHeight="1" x14ac:dyDescent="0.2">
      <c r="A16" s="2" t="s">
        <v>13</v>
      </c>
      <c r="B16" s="29"/>
      <c r="C16" s="29"/>
    </row>
    <row r="17" spans="1:3" ht="11.45" customHeight="1" x14ac:dyDescent="0.2">
      <c r="A17" s="3">
        <v>1</v>
      </c>
      <c r="B17" s="29" t="e">
        <f>'C завтраками| Bed and breakfast'!#REF!*0.9</f>
        <v>#REF!</v>
      </c>
      <c r="C17" s="29" t="e">
        <f>'C завтраками| Bed and breakfast'!#REF!*0.9</f>
        <v>#REF!</v>
      </c>
    </row>
    <row r="18" spans="1:3" ht="11.45" customHeight="1" x14ac:dyDescent="0.2">
      <c r="A18" s="3">
        <v>2</v>
      </c>
      <c r="B18" s="29" t="e">
        <f>'C завтраками| Bed and breakfast'!#REF!*0.9</f>
        <v>#REF!</v>
      </c>
      <c r="C18" s="29" t="e">
        <f>'C завтраками| Bed and breakfast'!#REF!*0.9</f>
        <v>#REF!</v>
      </c>
    </row>
    <row r="19" spans="1:3" ht="11.45" customHeight="1" x14ac:dyDescent="0.2">
      <c r="A19" s="24"/>
      <c r="B19" s="30"/>
      <c r="C19" s="30"/>
    </row>
    <row r="20" spans="1:3" ht="11.45" customHeight="1" x14ac:dyDescent="0.2">
      <c r="A20" s="24"/>
      <c r="B20" s="30"/>
      <c r="C20" s="30"/>
    </row>
    <row r="21" spans="1:3" ht="11.45" customHeight="1" x14ac:dyDescent="0.2">
      <c r="A21" s="24"/>
      <c r="B21" s="30"/>
      <c r="C21" s="30"/>
    </row>
    <row r="22" spans="1:3" ht="145.9" customHeight="1" x14ac:dyDescent="0.2">
      <c r="A22" s="77" t="s">
        <v>28</v>
      </c>
    </row>
    <row r="23" spans="1:3" ht="11.45" customHeight="1" thickBot="1" x14ac:dyDescent="0.25">
      <c r="A23" s="63" t="s">
        <v>18</v>
      </c>
    </row>
    <row r="24" spans="1:3" ht="11.45" customHeight="1" thickBot="1" x14ac:dyDescent="0.25">
      <c r="A24" s="64" t="s">
        <v>29</v>
      </c>
    </row>
    <row r="25" spans="1:3" x14ac:dyDescent="0.2">
      <c r="A25" s="65" t="s">
        <v>30</v>
      </c>
    </row>
    <row r="26" spans="1:3" x14ac:dyDescent="0.2">
      <c r="A26" s="24"/>
    </row>
    <row r="27" spans="1:3" x14ac:dyDescent="0.2">
      <c r="A27" s="36" t="s">
        <v>3</v>
      </c>
    </row>
    <row r="28" spans="1:3" x14ac:dyDescent="0.2">
      <c r="A28" s="20" t="s">
        <v>4</v>
      </c>
    </row>
    <row r="29" spans="1:3" x14ac:dyDescent="0.2">
      <c r="A29" s="20" t="s">
        <v>5</v>
      </c>
    </row>
    <row r="30" spans="1:3" ht="24" x14ac:dyDescent="0.2">
      <c r="A30" s="21" t="s">
        <v>6</v>
      </c>
    </row>
    <row r="31" spans="1:3" ht="12.6" customHeight="1" x14ac:dyDescent="0.2">
      <c r="A31" s="20" t="s">
        <v>7</v>
      </c>
    </row>
    <row r="32" spans="1:3" ht="24" x14ac:dyDescent="0.2">
      <c r="A32" s="66" t="s">
        <v>31</v>
      </c>
    </row>
    <row r="34" spans="1:1" ht="25.5" x14ac:dyDescent="0.2">
      <c r="A34" s="67" t="s">
        <v>49</v>
      </c>
    </row>
    <row r="35" spans="1:1" ht="52.5" x14ac:dyDescent="0.2">
      <c r="A35" s="68" t="s">
        <v>32</v>
      </c>
    </row>
    <row r="36" spans="1:1" ht="31.5" x14ac:dyDescent="0.2">
      <c r="A36" s="68" t="s">
        <v>33</v>
      </c>
    </row>
    <row r="37" spans="1:1" ht="52.5" x14ac:dyDescent="0.2">
      <c r="A37" s="68" t="s">
        <v>34</v>
      </c>
    </row>
    <row r="38" spans="1:1" ht="31.5" hidden="1" x14ac:dyDescent="0.2">
      <c r="A38" s="68" t="s">
        <v>35</v>
      </c>
    </row>
    <row r="39" spans="1:1" ht="63" x14ac:dyDescent="0.2">
      <c r="A39" s="68" t="s">
        <v>36</v>
      </c>
    </row>
    <row r="40" spans="1:1" ht="31.5" x14ac:dyDescent="0.2">
      <c r="A40" s="68" t="s">
        <v>37</v>
      </c>
    </row>
    <row r="41" spans="1:1" ht="31.5" x14ac:dyDescent="0.2">
      <c r="A41" s="68" t="s">
        <v>38</v>
      </c>
    </row>
    <row r="42" spans="1:1" ht="31.5" x14ac:dyDescent="0.2">
      <c r="A42" s="68" t="s">
        <v>39</v>
      </c>
    </row>
    <row r="43" spans="1:1" ht="42" x14ac:dyDescent="0.2">
      <c r="A43" s="68" t="s">
        <v>40</v>
      </c>
    </row>
    <row r="44" spans="1:1" ht="31.5" x14ac:dyDescent="0.2">
      <c r="A44" s="68" t="s">
        <v>41</v>
      </c>
    </row>
    <row r="45" spans="1:1" x14ac:dyDescent="0.2">
      <c r="A45" s="69"/>
    </row>
    <row r="46" spans="1:1" ht="31.5" x14ac:dyDescent="0.2">
      <c r="A46" s="70" t="s">
        <v>42</v>
      </c>
    </row>
    <row r="47" spans="1:1" ht="21" x14ac:dyDescent="0.2">
      <c r="A47" s="71" t="s">
        <v>43</v>
      </c>
    </row>
    <row r="48" spans="1:1" ht="42.75" x14ac:dyDescent="0.2">
      <c r="A48" s="72" t="s">
        <v>44</v>
      </c>
    </row>
    <row r="49" spans="1:1" ht="21" x14ac:dyDescent="0.2">
      <c r="A49" s="73" t="s">
        <v>45</v>
      </c>
    </row>
    <row r="50" spans="1:1" x14ac:dyDescent="0.2">
      <c r="A50" s="74"/>
    </row>
    <row r="51" spans="1:1" x14ac:dyDescent="0.2">
      <c r="A51" s="75" t="s">
        <v>8</v>
      </c>
    </row>
    <row r="52" spans="1:1" ht="24" x14ac:dyDescent="0.2">
      <c r="A52" s="62" t="s">
        <v>46</v>
      </c>
    </row>
    <row r="53" spans="1:1" ht="24" x14ac:dyDescent="0.2">
      <c r="A53" s="62" t="s">
        <v>47</v>
      </c>
    </row>
  </sheetData>
  <pageMargins left="0.7" right="0.7" top="0.75" bottom="0.75" header="0.3" footer="0.3"/>
  <pageSetup paperSize="9"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zoomScaleNormal="100" workbookViewId="0">
      <pane xSplit="1" topLeftCell="B1" activePane="topRight" state="frozen"/>
      <selection pane="topRight" activeCell="A26" sqref="A26"/>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row>
    <row r="3" spans="1:3" ht="11.45" customHeight="1" x14ac:dyDescent="0.2">
      <c r="A3" s="79" t="s">
        <v>51</v>
      </c>
    </row>
    <row r="4" spans="1:3" ht="11.25" customHeight="1" x14ac:dyDescent="0.2">
      <c r="A4" s="79"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13</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c r="B19" s="30"/>
      <c r="C19" s="30"/>
    </row>
    <row r="20" spans="1:3" ht="11.45" customHeight="1" x14ac:dyDescent="0.2">
      <c r="A20" s="79" t="s">
        <v>24</v>
      </c>
      <c r="B20" s="30"/>
      <c r="C20" s="30"/>
    </row>
    <row r="21" spans="1:3" ht="24.6" customHeight="1" x14ac:dyDescent="0.2">
      <c r="A21" s="8" t="s">
        <v>0</v>
      </c>
      <c r="B21" s="47" t="e">
        <f t="shared" ref="B21:C21" si="0">B5</f>
        <v>#REF!</v>
      </c>
      <c r="C21" s="47" t="e">
        <f t="shared" si="0"/>
        <v>#REF!</v>
      </c>
    </row>
    <row r="22" spans="1:3" ht="24.6" customHeight="1" x14ac:dyDescent="0.2">
      <c r="A22" s="37"/>
      <c r="B22" s="47" t="e">
        <f t="shared" ref="B22:C22" si="1">B6</f>
        <v>#REF!</v>
      </c>
      <c r="C22" s="47" t="e">
        <f t="shared" si="1"/>
        <v>#REF!</v>
      </c>
    </row>
    <row r="23" spans="1:3" ht="11.45" customHeight="1" x14ac:dyDescent="0.2">
      <c r="A23" s="11" t="s">
        <v>11</v>
      </c>
    </row>
    <row r="24" spans="1:3" ht="11.45" customHeight="1" x14ac:dyDescent="0.2">
      <c r="A24" s="3">
        <v>1</v>
      </c>
      <c r="B24" s="29" t="e">
        <f t="shared" ref="B24:C24" si="2">ROUNDUP(B8*0.85,)</f>
        <v>#REF!</v>
      </c>
      <c r="C24" s="29" t="e">
        <f t="shared" si="2"/>
        <v>#REF!</v>
      </c>
    </row>
    <row r="25" spans="1:3" ht="11.45" customHeight="1" x14ac:dyDescent="0.2">
      <c r="A25" s="3">
        <v>2</v>
      </c>
      <c r="B25" s="29" t="e">
        <f t="shared" ref="B25:C25" si="3">ROUNDUP(B9*0.85,)</f>
        <v>#REF!</v>
      </c>
      <c r="C25" s="29" t="e">
        <f t="shared" si="3"/>
        <v>#REF!</v>
      </c>
    </row>
    <row r="26" spans="1:3" ht="11.45" customHeight="1" x14ac:dyDescent="0.2">
      <c r="A26" s="5" t="s">
        <v>86</v>
      </c>
      <c r="B26" s="29"/>
      <c r="C26" s="29"/>
    </row>
    <row r="27" spans="1:3" ht="11.45" customHeight="1" x14ac:dyDescent="0.2">
      <c r="A27" s="3">
        <v>1</v>
      </c>
      <c r="B27" s="29" t="e">
        <f t="shared" ref="B27:C27" si="4">ROUNDUP(B11*0.85,)</f>
        <v>#REF!</v>
      </c>
      <c r="C27" s="29" t="e">
        <f t="shared" si="4"/>
        <v>#REF!</v>
      </c>
    </row>
    <row r="28" spans="1:3" ht="11.45" customHeight="1" x14ac:dyDescent="0.2">
      <c r="A28" s="3">
        <v>2</v>
      </c>
      <c r="B28" s="29" t="e">
        <f t="shared" ref="B28:C28" si="5">ROUNDUP(B12*0.85,)</f>
        <v>#REF!</v>
      </c>
      <c r="C28" s="29" t="e">
        <f t="shared" si="5"/>
        <v>#REF!</v>
      </c>
    </row>
    <row r="29" spans="1:3" ht="11.45" customHeight="1" x14ac:dyDescent="0.2">
      <c r="A29" s="4" t="s">
        <v>9</v>
      </c>
      <c r="B29" s="29"/>
      <c r="C29" s="29"/>
    </row>
    <row r="30" spans="1:3" ht="11.45" customHeight="1" x14ac:dyDescent="0.2">
      <c r="A30" s="3">
        <v>1</v>
      </c>
      <c r="B30" s="29" t="e">
        <f t="shared" ref="B30:C30" si="6">ROUNDUP(B14*0.85,)</f>
        <v>#REF!</v>
      </c>
      <c r="C30" s="29" t="e">
        <f t="shared" si="6"/>
        <v>#REF!</v>
      </c>
    </row>
    <row r="31" spans="1:3" ht="11.45" customHeight="1" x14ac:dyDescent="0.2">
      <c r="A31" s="3">
        <v>2</v>
      </c>
      <c r="B31" s="29" t="e">
        <f t="shared" ref="B31:C31" si="7">ROUNDUP(B15*0.85,)</f>
        <v>#REF!</v>
      </c>
      <c r="C31" s="29" t="e">
        <f t="shared" si="7"/>
        <v>#REF!</v>
      </c>
    </row>
    <row r="32" spans="1:3" ht="11.45" customHeight="1" x14ac:dyDescent="0.2">
      <c r="A32" s="2" t="s">
        <v>13</v>
      </c>
      <c r="B32" s="29"/>
      <c r="C32" s="29"/>
    </row>
    <row r="33" spans="1:3" ht="11.45" customHeight="1" x14ac:dyDescent="0.2">
      <c r="A33" s="3">
        <v>1</v>
      </c>
      <c r="B33" s="29" t="e">
        <f t="shared" ref="B33:C33" si="8">ROUNDUP(B17*0.85,)</f>
        <v>#REF!</v>
      </c>
      <c r="C33" s="29" t="e">
        <f t="shared" si="8"/>
        <v>#REF!</v>
      </c>
    </row>
    <row r="34" spans="1:3" ht="11.45" customHeight="1" x14ac:dyDescent="0.2">
      <c r="A34" s="3">
        <v>2</v>
      </c>
      <c r="B34" s="29" t="e">
        <f t="shared" ref="B34:C34" si="9">ROUNDUP(B18*0.85,)</f>
        <v>#REF!</v>
      </c>
      <c r="C34" s="29" t="e">
        <f t="shared" si="9"/>
        <v>#REF!</v>
      </c>
    </row>
    <row r="35" spans="1:3" ht="11.45" customHeight="1" x14ac:dyDescent="0.2">
      <c r="A35" s="24"/>
    </row>
    <row r="36" spans="1:3" ht="11.45" customHeight="1" x14ac:dyDescent="0.2">
      <c r="A36" s="24"/>
    </row>
    <row r="37" spans="1:3" ht="145.9" customHeight="1" x14ac:dyDescent="0.2">
      <c r="A37" s="77" t="s">
        <v>84</v>
      </c>
    </row>
    <row r="38" spans="1:3" ht="11.45" customHeight="1" x14ac:dyDescent="0.2">
      <c r="A38" s="80" t="s">
        <v>18</v>
      </c>
    </row>
    <row r="39" spans="1:3" ht="11.45" customHeight="1" x14ac:dyDescent="0.2">
      <c r="A39" s="81" t="s">
        <v>52</v>
      </c>
    </row>
    <row r="40" spans="1:3" x14ac:dyDescent="0.2">
      <c r="A40" s="81" t="s">
        <v>53</v>
      </c>
    </row>
    <row r="41" spans="1:3" x14ac:dyDescent="0.2">
      <c r="A41" s="24"/>
    </row>
    <row r="42" spans="1:3" x14ac:dyDescent="0.2">
      <c r="A42" s="80" t="s">
        <v>3</v>
      </c>
    </row>
    <row r="43" spans="1:3" x14ac:dyDescent="0.2">
      <c r="A43" s="20" t="s">
        <v>4</v>
      </c>
    </row>
    <row r="44" spans="1:3" x14ac:dyDescent="0.2">
      <c r="A44" s="20" t="s">
        <v>5</v>
      </c>
    </row>
    <row r="45" spans="1:3" ht="24" x14ac:dyDescent="0.2">
      <c r="A45" s="21" t="s">
        <v>6</v>
      </c>
    </row>
    <row r="46" spans="1:3" ht="12.6" customHeight="1" x14ac:dyDescent="0.2">
      <c r="A46" s="90" t="s">
        <v>75</v>
      </c>
    </row>
    <row r="47" spans="1:3" x14ac:dyDescent="0.2">
      <c r="A47" s="82" t="s">
        <v>54</v>
      </c>
    </row>
    <row r="48" spans="1:3" x14ac:dyDescent="0.2">
      <c r="A48" s="82" t="s">
        <v>66</v>
      </c>
    </row>
    <row r="49" spans="1:1" ht="21" x14ac:dyDescent="0.2">
      <c r="A49" s="83" t="s">
        <v>55</v>
      </c>
    </row>
    <row r="50" spans="1:1" ht="42" x14ac:dyDescent="0.2">
      <c r="A50" s="84" t="s">
        <v>56</v>
      </c>
    </row>
    <row r="51" spans="1:1" ht="31.5" x14ac:dyDescent="0.2">
      <c r="A51" s="84" t="s">
        <v>57</v>
      </c>
    </row>
    <row r="52" spans="1:1" ht="42" x14ac:dyDescent="0.2">
      <c r="A52" s="84" t="s">
        <v>58</v>
      </c>
    </row>
    <row r="53" spans="1:1" ht="42" hidden="1" x14ac:dyDescent="0.2">
      <c r="A53" s="84" t="s">
        <v>59</v>
      </c>
    </row>
    <row r="54" spans="1:1" ht="31.5" x14ac:dyDescent="0.2">
      <c r="A54" s="84" t="s">
        <v>60</v>
      </c>
    </row>
    <row r="55" spans="1:1" ht="21" x14ac:dyDescent="0.2">
      <c r="A55" s="84" t="s">
        <v>61</v>
      </c>
    </row>
    <row r="56" spans="1:1" ht="21" x14ac:dyDescent="0.2">
      <c r="A56" s="84" t="s">
        <v>62</v>
      </c>
    </row>
    <row r="57" spans="1:1" ht="36.75" x14ac:dyDescent="0.2">
      <c r="A57" s="84" t="s">
        <v>63</v>
      </c>
    </row>
    <row r="58" spans="1:1" ht="31.5" x14ac:dyDescent="0.2">
      <c r="A58" s="84" t="s">
        <v>64</v>
      </c>
    </row>
    <row r="59" spans="1:1" ht="21" x14ac:dyDescent="0.2">
      <c r="A59" s="92" t="s">
        <v>73</v>
      </c>
    </row>
    <row r="60" spans="1:1" ht="31.5" x14ac:dyDescent="0.2">
      <c r="A60" s="84" t="s">
        <v>71</v>
      </c>
    </row>
    <row r="61" spans="1:1" ht="31.5" x14ac:dyDescent="0.2">
      <c r="A61" s="70" t="s">
        <v>42</v>
      </c>
    </row>
    <row r="62" spans="1:1" ht="63" x14ac:dyDescent="0.2">
      <c r="A62" s="87" t="s">
        <v>67</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sheetData>
  <pageMargins left="0.7" right="0.7" top="0.75" bottom="0.75" header="0.3" footer="0.3"/>
  <pageSetup paperSize="9"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9"/>
  <sheetViews>
    <sheetView topLeftCell="A25" zoomScaleNormal="100" workbookViewId="0">
      <pane xSplit="1" topLeftCell="B1" activePane="topRight" state="frozen"/>
      <selection pane="topRight" activeCell="A37" sqref="A37"/>
    </sheetView>
  </sheetViews>
  <sheetFormatPr defaultColWidth="8.5703125" defaultRowHeight="12" x14ac:dyDescent="0.2"/>
  <cols>
    <col min="1" max="1" width="84.85546875" style="1" customWidth="1"/>
    <col min="2" max="26" width="9.85546875" style="1" bestFit="1" customWidth="1"/>
    <col min="27" max="16384" width="8.5703125" style="1"/>
  </cols>
  <sheetData>
    <row r="1" spans="1:26" ht="11.45" customHeight="1" x14ac:dyDescent="0.2">
      <c r="A1" s="9" t="s">
        <v>14</v>
      </c>
    </row>
    <row r="2" spans="1:26" ht="11.45" customHeight="1" x14ac:dyDescent="0.2">
      <c r="A2" s="19"/>
    </row>
    <row r="3" spans="1:26" ht="11.45" customHeight="1" x14ac:dyDescent="0.2">
      <c r="A3" s="79" t="s">
        <v>51</v>
      </c>
    </row>
    <row r="4" spans="1:26" ht="11.25" customHeight="1" x14ac:dyDescent="0.2">
      <c r="A4" s="79" t="s">
        <v>1</v>
      </c>
    </row>
    <row r="5" spans="1:26"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row>
    <row r="6" spans="1:26"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row>
    <row r="7" spans="1:26" ht="11.45" customHeight="1" x14ac:dyDescent="0.2">
      <c r="A7" s="11" t="s">
        <v>11</v>
      </c>
    </row>
    <row r="8" spans="1:26" ht="11.45" customHeight="1" x14ac:dyDescent="0.2">
      <c r="A8" s="3">
        <v>1</v>
      </c>
      <c r="B8" s="29" t="e">
        <f>'C завтраками| Bed and breakfast'!#REF!*0.85</f>
        <v>#REF!</v>
      </c>
      <c r="C8" s="29" t="e">
        <f>'C завтраками| Bed and breakfast'!#REF!*0.85</f>
        <v>#REF!</v>
      </c>
      <c r="D8" s="29" t="e">
        <f>'C завтраками| Bed and breakfast'!#REF!*0.85</f>
        <v>#REF!</v>
      </c>
      <c r="E8" s="29" t="e">
        <f>'C завтраками| Bed and breakfast'!#REF!*0.85</f>
        <v>#REF!</v>
      </c>
      <c r="F8" s="29" t="e">
        <f>'C завтраками| Bed and breakfast'!#REF!*0.85</f>
        <v>#REF!</v>
      </c>
      <c r="G8" s="29" t="e">
        <f>'C завтраками| Bed and breakfast'!#REF!*0.85</f>
        <v>#REF!</v>
      </c>
      <c r="H8" s="29" t="e">
        <f>'C завтраками| Bed and breakfast'!#REF!*0.85</f>
        <v>#REF!</v>
      </c>
      <c r="I8" s="29" t="e">
        <f>'C завтраками| Bed and breakfast'!#REF!*0.85</f>
        <v>#REF!</v>
      </c>
      <c r="J8" s="29" t="e">
        <f>'C завтраками| Bed and breakfast'!#REF!*0.85</f>
        <v>#REF!</v>
      </c>
      <c r="K8" s="29" t="e">
        <f>'C завтраками| Bed and breakfast'!#REF!*0.85</f>
        <v>#REF!</v>
      </c>
      <c r="L8" s="29" t="e">
        <f>'C завтраками| Bed and breakfast'!#REF!*0.85</f>
        <v>#REF!</v>
      </c>
      <c r="M8" s="29" t="e">
        <f>'C завтраками| Bed and breakfast'!#REF!*0.85</f>
        <v>#REF!</v>
      </c>
      <c r="N8" s="29" t="e">
        <f>'C завтраками| Bed and breakfast'!#REF!*0.85</f>
        <v>#REF!</v>
      </c>
      <c r="O8" s="29" t="e">
        <f>'C завтраками| Bed and breakfast'!#REF!*0.85</f>
        <v>#REF!</v>
      </c>
      <c r="P8" s="29" t="e">
        <f>'C завтраками| Bed and breakfast'!#REF!*0.85</f>
        <v>#REF!</v>
      </c>
      <c r="Q8" s="29" t="e">
        <f>'C завтраками| Bed and breakfast'!#REF!*0.85</f>
        <v>#REF!</v>
      </c>
      <c r="R8" s="29" t="e">
        <f>'C завтраками| Bed and breakfast'!#REF!*0.85</f>
        <v>#REF!</v>
      </c>
      <c r="S8" s="29" t="e">
        <f>'C завтраками| Bed and breakfast'!#REF!*0.85</f>
        <v>#REF!</v>
      </c>
      <c r="T8" s="29" t="e">
        <f>'C завтраками| Bed and breakfast'!#REF!*0.85</f>
        <v>#REF!</v>
      </c>
      <c r="U8" s="29" t="e">
        <f>'C завтраками| Bed and breakfast'!#REF!*0.85</f>
        <v>#REF!</v>
      </c>
      <c r="V8" s="29" t="e">
        <f>'C завтраками| Bed and breakfast'!#REF!*0.85</f>
        <v>#REF!</v>
      </c>
      <c r="W8" s="29" t="e">
        <f>'C завтраками| Bed and breakfast'!#REF!*0.85</f>
        <v>#REF!</v>
      </c>
      <c r="X8" s="29" t="e">
        <f>'C завтраками| Bed and breakfast'!#REF!*0.85</f>
        <v>#REF!</v>
      </c>
      <c r="Y8" s="29" t="e">
        <f>'C завтраками| Bed and breakfast'!#REF!*0.85</f>
        <v>#REF!</v>
      </c>
      <c r="Z8" s="29" t="e">
        <f>'C завтраками| Bed and breakfast'!#REF!*0.85</f>
        <v>#REF!</v>
      </c>
    </row>
    <row r="9" spans="1:26" ht="11.45" customHeight="1" x14ac:dyDescent="0.2">
      <c r="A9" s="3">
        <v>2</v>
      </c>
      <c r="B9" s="29" t="e">
        <f>'C завтраками| Bed and breakfast'!#REF!*0.85</f>
        <v>#REF!</v>
      </c>
      <c r="C9" s="29" t="e">
        <f>'C завтраками| Bed and breakfast'!#REF!*0.85</f>
        <v>#REF!</v>
      </c>
      <c r="D9" s="29" t="e">
        <f>'C завтраками| Bed and breakfast'!#REF!*0.85</f>
        <v>#REF!</v>
      </c>
      <c r="E9" s="29" t="e">
        <f>'C завтраками| Bed and breakfast'!#REF!*0.85</f>
        <v>#REF!</v>
      </c>
      <c r="F9" s="29" t="e">
        <f>'C завтраками| Bed and breakfast'!#REF!*0.85</f>
        <v>#REF!</v>
      </c>
      <c r="G9" s="29" t="e">
        <f>'C завтраками| Bed and breakfast'!#REF!*0.85</f>
        <v>#REF!</v>
      </c>
      <c r="H9" s="29" t="e">
        <f>'C завтраками| Bed and breakfast'!#REF!*0.85</f>
        <v>#REF!</v>
      </c>
      <c r="I9" s="29" t="e">
        <f>'C завтраками| Bed and breakfast'!#REF!*0.85</f>
        <v>#REF!</v>
      </c>
      <c r="J9" s="29" t="e">
        <f>'C завтраками| Bed and breakfast'!#REF!*0.85</f>
        <v>#REF!</v>
      </c>
      <c r="K9" s="29" t="e">
        <f>'C завтраками| Bed and breakfast'!#REF!*0.85</f>
        <v>#REF!</v>
      </c>
      <c r="L9" s="29" t="e">
        <f>'C завтраками| Bed and breakfast'!#REF!*0.85</f>
        <v>#REF!</v>
      </c>
      <c r="M9" s="29" t="e">
        <f>'C завтраками| Bed and breakfast'!#REF!*0.85</f>
        <v>#REF!</v>
      </c>
      <c r="N9" s="29" t="e">
        <f>'C завтраками| Bed and breakfast'!#REF!*0.85</f>
        <v>#REF!</v>
      </c>
      <c r="O9" s="29" t="e">
        <f>'C завтраками| Bed and breakfast'!#REF!*0.85</f>
        <v>#REF!</v>
      </c>
      <c r="P9" s="29" t="e">
        <f>'C завтраками| Bed and breakfast'!#REF!*0.85</f>
        <v>#REF!</v>
      </c>
      <c r="Q9" s="29" t="e">
        <f>'C завтраками| Bed and breakfast'!#REF!*0.85</f>
        <v>#REF!</v>
      </c>
      <c r="R9" s="29" t="e">
        <f>'C завтраками| Bed and breakfast'!#REF!*0.85</f>
        <v>#REF!</v>
      </c>
      <c r="S9" s="29" t="e">
        <f>'C завтраками| Bed and breakfast'!#REF!*0.85</f>
        <v>#REF!</v>
      </c>
      <c r="T9" s="29" t="e">
        <f>'C завтраками| Bed and breakfast'!#REF!*0.85</f>
        <v>#REF!</v>
      </c>
      <c r="U9" s="29" t="e">
        <f>'C завтраками| Bed and breakfast'!#REF!*0.85</f>
        <v>#REF!</v>
      </c>
      <c r="V9" s="29" t="e">
        <f>'C завтраками| Bed and breakfast'!#REF!*0.85</f>
        <v>#REF!</v>
      </c>
      <c r="W9" s="29" t="e">
        <f>'C завтраками| Bed and breakfast'!#REF!*0.85</f>
        <v>#REF!</v>
      </c>
      <c r="X9" s="29" t="e">
        <f>'C завтраками| Bed and breakfast'!#REF!*0.85</f>
        <v>#REF!</v>
      </c>
      <c r="Y9" s="29" t="e">
        <f>'C завтраками| Bed and breakfast'!#REF!*0.85</f>
        <v>#REF!</v>
      </c>
      <c r="Z9" s="29" t="e">
        <f>'C завтраками| Bed and breakfast'!#REF!*0.85</f>
        <v>#REF!</v>
      </c>
    </row>
    <row r="10" spans="1:26"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1.45" customHeight="1" x14ac:dyDescent="0.2">
      <c r="A11" s="3">
        <v>1</v>
      </c>
      <c r="B11" s="29" t="e">
        <f>'C завтраками| Bed and breakfast'!#REF!*0.85</f>
        <v>#REF!</v>
      </c>
      <c r="C11" s="29" t="e">
        <f>'C завтраками| Bed and breakfast'!#REF!*0.85</f>
        <v>#REF!</v>
      </c>
      <c r="D11" s="29" t="e">
        <f>'C завтраками| Bed and breakfast'!#REF!*0.85</f>
        <v>#REF!</v>
      </c>
      <c r="E11" s="29" t="e">
        <f>'C завтраками| Bed and breakfast'!#REF!*0.85</f>
        <v>#REF!</v>
      </c>
      <c r="F11" s="29" t="e">
        <f>'C завтраками| Bed and breakfast'!#REF!*0.85</f>
        <v>#REF!</v>
      </c>
      <c r="G11" s="29" t="e">
        <f>'C завтраками| Bed and breakfast'!#REF!*0.85</f>
        <v>#REF!</v>
      </c>
      <c r="H11" s="29" t="e">
        <f>'C завтраками| Bed and breakfast'!#REF!*0.85</f>
        <v>#REF!</v>
      </c>
      <c r="I11" s="29" t="e">
        <f>'C завтраками| Bed and breakfast'!#REF!*0.85</f>
        <v>#REF!</v>
      </c>
      <c r="J11" s="29" t="e">
        <f>'C завтраками| Bed and breakfast'!#REF!*0.85</f>
        <v>#REF!</v>
      </c>
      <c r="K11" s="29" t="e">
        <f>'C завтраками| Bed and breakfast'!#REF!*0.85</f>
        <v>#REF!</v>
      </c>
      <c r="L11" s="29" t="e">
        <f>'C завтраками| Bed and breakfast'!#REF!*0.85</f>
        <v>#REF!</v>
      </c>
      <c r="M11" s="29" t="e">
        <f>'C завтраками| Bed and breakfast'!#REF!*0.85</f>
        <v>#REF!</v>
      </c>
      <c r="N11" s="29" t="e">
        <f>'C завтраками| Bed and breakfast'!#REF!*0.85</f>
        <v>#REF!</v>
      </c>
      <c r="O11" s="29" t="e">
        <f>'C завтраками| Bed and breakfast'!#REF!*0.85</f>
        <v>#REF!</v>
      </c>
      <c r="P11" s="29" t="e">
        <f>'C завтраками| Bed and breakfast'!#REF!*0.85</f>
        <v>#REF!</v>
      </c>
      <c r="Q11" s="29" t="e">
        <f>'C завтраками| Bed and breakfast'!#REF!*0.85</f>
        <v>#REF!</v>
      </c>
      <c r="R11" s="29" t="e">
        <f>'C завтраками| Bed and breakfast'!#REF!*0.85</f>
        <v>#REF!</v>
      </c>
      <c r="S11" s="29" t="e">
        <f>'C завтраками| Bed and breakfast'!#REF!*0.85</f>
        <v>#REF!</v>
      </c>
      <c r="T11" s="29" t="e">
        <f>'C завтраками| Bed and breakfast'!#REF!*0.85</f>
        <v>#REF!</v>
      </c>
      <c r="U11" s="29" t="e">
        <f>'C завтраками| Bed and breakfast'!#REF!*0.85</f>
        <v>#REF!</v>
      </c>
      <c r="V11" s="29" t="e">
        <f>'C завтраками| Bed and breakfast'!#REF!*0.85</f>
        <v>#REF!</v>
      </c>
      <c r="W11" s="29" t="e">
        <f>'C завтраками| Bed and breakfast'!#REF!*0.85</f>
        <v>#REF!</v>
      </c>
      <c r="X11" s="29" t="e">
        <f>'C завтраками| Bed and breakfast'!#REF!*0.85</f>
        <v>#REF!</v>
      </c>
      <c r="Y11" s="29" t="e">
        <f>'C завтраками| Bed and breakfast'!#REF!*0.85</f>
        <v>#REF!</v>
      </c>
      <c r="Z11" s="29" t="e">
        <f>'C завтраками| Bed and breakfast'!#REF!*0.85</f>
        <v>#REF!</v>
      </c>
    </row>
    <row r="12" spans="1:26" ht="11.45" customHeight="1" x14ac:dyDescent="0.2">
      <c r="A12" s="3">
        <v>2</v>
      </c>
      <c r="B12" s="29" t="e">
        <f>'C завтраками| Bed and breakfast'!#REF!*0.85</f>
        <v>#REF!</v>
      </c>
      <c r="C12" s="29" t="e">
        <f>'C завтраками| Bed and breakfast'!#REF!*0.85</f>
        <v>#REF!</v>
      </c>
      <c r="D12" s="29" t="e">
        <f>'C завтраками| Bed and breakfast'!#REF!*0.85</f>
        <v>#REF!</v>
      </c>
      <c r="E12" s="29" t="e">
        <f>'C завтраками| Bed and breakfast'!#REF!*0.85</f>
        <v>#REF!</v>
      </c>
      <c r="F12" s="29" t="e">
        <f>'C завтраками| Bed and breakfast'!#REF!*0.85</f>
        <v>#REF!</v>
      </c>
      <c r="G12" s="29" t="e">
        <f>'C завтраками| Bed and breakfast'!#REF!*0.85</f>
        <v>#REF!</v>
      </c>
      <c r="H12" s="29" t="e">
        <f>'C завтраками| Bed and breakfast'!#REF!*0.85</f>
        <v>#REF!</v>
      </c>
      <c r="I12" s="29" t="e">
        <f>'C завтраками| Bed and breakfast'!#REF!*0.85</f>
        <v>#REF!</v>
      </c>
      <c r="J12" s="29" t="e">
        <f>'C завтраками| Bed and breakfast'!#REF!*0.85</f>
        <v>#REF!</v>
      </c>
      <c r="K12" s="29" t="e">
        <f>'C завтраками| Bed and breakfast'!#REF!*0.85</f>
        <v>#REF!</v>
      </c>
      <c r="L12" s="29" t="e">
        <f>'C завтраками| Bed and breakfast'!#REF!*0.85</f>
        <v>#REF!</v>
      </c>
      <c r="M12" s="29" t="e">
        <f>'C завтраками| Bed and breakfast'!#REF!*0.85</f>
        <v>#REF!</v>
      </c>
      <c r="N12" s="29" t="e">
        <f>'C завтраками| Bed and breakfast'!#REF!*0.85</f>
        <v>#REF!</v>
      </c>
      <c r="O12" s="29" t="e">
        <f>'C завтраками| Bed and breakfast'!#REF!*0.85</f>
        <v>#REF!</v>
      </c>
      <c r="P12" s="29" t="e">
        <f>'C завтраками| Bed and breakfast'!#REF!*0.85</f>
        <v>#REF!</v>
      </c>
      <c r="Q12" s="29" t="e">
        <f>'C завтраками| Bed and breakfast'!#REF!*0.85</f>
        <v>#REF!</v>
      </c>
      <c r="R12" s="29" t="e">
        <f>'C завтраками| Bed and breakfast'!#REF!*0.85</f>
        <v>#REF!</v>
      </c>
      <c r="S12" s="29" t="e">
        <f>'C завтраками| Bed and breakfast'!#REF!*0.85</f>
        <v>#REF!</v>
      </c>
      <c r="T12" s="29" t="e">
        <f>'C завтраками| Bed and breakfast'!#REF!*0.85</f>
        <v>#REF!</v>
      </c>
      <c r="U12" s="29" t="e">
        <f>'C завтраками| Bed and breakfast'!#REF!*0.85</f>
        <v>#REF!</v>
      </c>
      <c r="V12" s="29" t="e">
        <f>'C завтраками| Bed and breakfast'!#REF!*0.85</f>
        <v>#REF!</v>
      </c>
      <c r="W12" s="29" t="e">
        <f>'C завтраками| Bed and breakfast'!#REF!*0.85</f>
        <v>#REF!</v>
      </c>
      <c r="X12" s="29" t="e">
        <f>'C завтраками| Bed and breakfast'!#REF!*0.85</f>
        <v>#REF!</v>
      </c>
      <c r="Y12" s="29" t="e">
        <f>'C завтраками| Bed and breakfast'!#REF!*0.85</f>
        <v>#REF!</v>
      </c>
      <c r="Z12" s="29" t="e">
        <f>'C завтраками| Bed and breakfast'!#REF!*0.85</f>
        <v>#REF!</v>
      </c>
    </row>
    <row r="13" spans="1:26"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1.45" customHeight="1" x14ac:dyDescent="0.2">
      <c r="A14" s="3">
        <v>1</v>
      </c>
      <c r="B14" s="29" t="e">
        <f>'C завтраками| Bed and breakfast'!#REF!*0.85</f>
        <v>#REF!</v>
      </c>
      <c r="C14" s="29" t="e">
        <f>'C завтраками| Bed and breakfast'!#REF!*0.85</f>
        <v>#REF!</v>
      </c>
      <c r="D14" s="29" t="e">
        <f>'C завтраками| Bed and breakfast'!#REF!*0.85</f>
        <v>#REF!</v>
      </c>
      <c r="E14" s="29" t="e">
        <f>'C завтраками| Bed and breakfast'!#REF!*0.85</f>
        <v>#REF!</v>
      </c>
      <c r="F14" s="29" t="e">
        <f>'C завтраками| Bed and breakfast'!#REF!*0.85</f>
        <v>#REF!</v>
      </c>
      <c r="G14" s="29" t="e">
        <f>'C завтраками| Bed and breakfast'!#REF!*0.85</f>
        <v>#REF!</v>
      </c>
      <c r="H14" s="29" t="e">
        <f>'C завтраками| Bed and breakfast'!#REF!*0.85</f>
        <v>#REF!</v>
      </c>
      <c r="I14" s="29" t="e">
        <f>'C завтраками| Bed and breakfast'!#REF!*0.85</f>
        <v>#REF!</v>
      </c>
      <c r="J14" s="29" t="e">
        <f>'C завтраками| Bed and breakfast'!#REF!*0.85</f>
        <v>#REF!</v>
      </c>
      <c r="K14" s="29" t="e">
        <f>'C завтраками| Bed and breakfast'!#REF!*0.85</f>
        <v>#REF!</v>
      </c>
      <c r="L14" s="29" t="e">
        <f>'C завтраками| Bed and breakfast'!#REF!*0.85</f>
        <v>#REF!</v>
      </c>
      <c r="M14" s="29" t="e">
        <f>'C завтраками| Bed and breakfast'!#REF!*0.85</f>
        <v>#REF!</v>
      </c>
      <c r="N14" s="29" t="e">
        <f>'C завтраками| Bed and breakfast'!#REF!*0.85</f>
        <v>#REF!</v>
      </c>
      <c r="O14" s="29" t="e">
        <f>'C завтраками| Bed and breakfast'!#REF!*0.85</f>
        <v>#REF!</v>
      </c>
      <c r="P14" s="29" t="e">
        <f>'C завтраками| Bed and breakfast'!#REF!*0.85</f>
        <v>#REF!</v>
      </c>
      <c r="Q14" s="29" t="e">
        <f>'C завтраками| Bed and breakfast'!#REF!*0.85</f>
        <v>#REF!</v>
      </c>
      <c r="R14" s="29" t="e">
        <f>'C завтраками| Bed and breakfast'!#REF!*0.85</f>
        <v>#REF!</v>
      </c>
      <c r="S14" s="29" t="e">
        <f>'C завтраками| Bed and breakfast'!#REF!*0.85</f>
        <v>#REF!</v>
      </c>
      <c r="T14" s="29" t="e">
        <f>'C завтраками| Bed and breakfast'!#REF!*0.85</f>
        <v>#REF!</v>
      </c>
      <c r="U14" s="29" t="e">
        <f>'C завтраками| Bed and breakfast'!#REF!*0.85</f>
        <v>#REF!</v>
      </c>
      <c r="V14" s="29" t="e">
        <f>'C завтраками| Bed and breakfast'!#REF!*0.85</f>
        <v>#REF!</v>
      </c>
      <c r="W14" s="29" t="e">
        <f>'C завтраками| Bed and breakfast'!#REF!*0.85</f>
        <v>#REF!</v>
      </c>
      <c r="X14" s="29" t="e">
        <f>'C завтраками| Bed and breakfast'!#REF!*0.85</f>
        <v>#REF!</v>
      </c>
      <c r="Y14" s="29" t="e">
        <f>'C завтраками| Bed and breakfast'!#REF!*0.85</f>
        <v>#REF!</v>
      </c>
      <c r="Z14" s="29" t="e">
        <f>'C завтраками| Bed and breakfast'!#REF!*0.85</f>
        <v>#REF!</v>
      </c>
    </row>
    <row r="15" spans="1:26" ht="11.45" customHeight="1" x14ac:dyDescent="0.2">
      <c r="A15" s="3">
        <v>2</v>
      </c>
      <c r="B15" s="29" t="e">
        <f>'C завтраками| Bed and breakfast'!#REF!*0.85</f>
        <v>#REF!</v>
      </c>
      <c r="C15" s="29" t="e">
        <f>'C завтраками| Bed and breakfast'!#REF!*0.85</f>
        <v>#REF!</v>
      </c>
      <c r="D15" s="29" t="e">
        <f>'C завтраками| Bed and breakfast'!#REF!*0.85</f>
        <v>#REF!</v>
      </c>
      <c r="E15" s="29" t="e">
        <f>'C завтраками| Bed and breakfast'!#REF!*0.85</f>
        <v>#REF!</v>
      </c>
      <c r="F15" s="29" t="e">
        <f>'C завтраками| Bed and breakfast'!#REF!*0.85</f>
        <v>#REF!</v>
      </c>
      <c r="G15" s="29" t="e">
        <f>'C завтраками| Bed and breakfast'!#REF!*0.85</f>
        <v>#REF!</v>
      </c>
      <c r="H15" s="29" t="e">
        <f>'C завтраками| Bed and breakfast'!#REF!*0.85</f>
        <v>#REF!</v>
      </c>
      <c r="I15" s="29" t="e">
        <f>'C завтраками| Bed and breakfast'!#REF!*0.85</f>
        <v>#REF!</v>
      </c>
      <c r="J15" s="29" t="e">
        <f>'C завтраками| Bed and breakfast'!#REF!*0.85</f>
        <v>#REF!</v>
      </c>
      <c r="K15" s="29" t="e">
        <f>'C завтраками| Bed and breakfast'!#REF!*0.85</f>
        <v>#REF!</v>
      </c>
      <c r="L15" s="29" t="e">
        <f>'C завтраками| Bed and breakfast'!#REF!*0.85</f>
        <v>#REF!</v>
      </c>
      <c r="M15" s="29" t="e">
        <f>'C завтраками| Bed and breakfast'!#REF!*0.85</f>
        <v>#REF!</v>
      </c>
      <c r="N15" s="29" t="e">
        <f>'C завтраками| Bed and breakfast'!#REF!*0.85</f>
        <v>#REF!</v>
      </c>
      <c r="O15" s="29" t="e">
        <f>'C завтраками| Bed and breakfast'!#REF!*0.85</f>
        <v>#REF!</v>
      </c>
      <c r="P15" s="29" t="e">
        <f>'C завтраками| Bed and breakfast'!#REF!*0.85</f>
        <v>#REF!</v>
      </c>
      <c r="Q15" s="29" t="e">
        <f>'C завтраками| Bed and breakfast'!#REF!*0.85</f>
        <v>#REF!</v>
      </c>
      <c r="R15" s="29" t="e">
        <f>'C завтраками| Bed and breakfast'!#REF!*0.85</f>
        <v>#REF!</v>
      </c>
      <c r="S15" s="29" t="e">
        <f>'C завтраками| Bed and breakfast'!#REF!*0.85</f>
        <v>#REF!</v>
      </c>
      <c r="T15" s="29" t="e">
        <f>'C завтраками| Bed and breakfast'!#REF!*0.85</f>
        <v>#REF!</v>
      </c>
      <c r="U15" s="29" t="e">
        <f>'C завтраками| Bed and breakfast'!#REF!*0.85</f>
        <v>#REF!</v>
      </c>
      <c r="V15" s="29" t="e">
        <f>'C завтраками| Bed and breakfast'!#REF!*0.85</f>
        <v>#REF!</v>
      </c>
      <c r="W15" s="29" t="e">
        <f>'C завтраками| Bed and breakfast'!#REF!*0.85</f>
        <v>#REF!</v>
      </c>
      <c r="X15" s="29" t="e">
        <f>'C завтраками| Bed and breakfast'!#REF!*0.85</f>
        <v>#REF!</v>
      </c>
      <c r="Y15" s="29" t="e">
        <f>'C завтраками| Bed and breakfast'!#REF!*0.85</f>
        <v>#REF!</v>
      </c>
      <c r="Z15" s="29" t="e">
        <f>'C завтраками| Bed and breakfast'!#REF!*0.85</f>
        <v>#REF!</v>
      </c>
    </row>
    <row r="16" spans="1:26"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1.45" customHeight="1" x14ac:dyDescent="0.2">
      <c r="A17" s="3">
        <v>1</v>
      </c>
      <c r="B17" s="29" t="e">
        <f>'C завтраками| Bed and breakfast'!#REF!*0.85</f>
        <v>#REF!</v>
      </c>
      <c r="C17" s="29" t="e">
        <f>'C завтраками| Bed and breakfast'!#REF!*0.85</f>
        <v>#REF!</v>
      </c>
      <c r="D17" s="29" t="e">
        <f>'C завтраками| Bed and breakfast'!#REF!*0.85</f>
        <v>#REF!</v>
      </c>
      <c r="E17" s="29" t="e">
        <f>'C завтраками| Bed and breakfast'!#REF!*0.85</f>
        <v>#REF!</v>
      </c>
      <c r="F17" s="29" t="e">
        <f>'C завтраками| Bed and breakfast'!#REF!*0.85</f>
        <v>#REF!</v>
      </c>
      <c r="G17" s="29" t="e">
        <f>'C завтраками| Bed and breakfast'!#REF!*0.85</f>
        <v>#REF!</v>
      </c>
      <c r="H17" s="29" t="e">
        <f>'C завтраками| Bed and breakfast'!#REF!*0.85</f>
        <v>#REF!</v>
      </c>
      <c r="I17" s="29" t="e">
        <f>'C завтраками| Bed and breakfast'!#REF!*0.85</f>
        <v>#REF!</v>
      </c>
      <c r="J17" s="29" t="e">
        <f>'C завтраками| Bed and breakfast'!#REF!*0.85</f>
        <v>#REF!</v>
      </c>
      <c r="K17" s="29" t="e">
        <f>'C завтраками| Bed and breakfast'!#REF!*0.85</f>
        <v>#REF!</v>
      </c>
      <c r="L17" s="29" t="e">
        <f>'C завтраками| Bed and breakfast'!#REF!*0.85</f>
        <v>#REF!</v>
      </c>
      <c r="M17" s="29" t="e">
        <f>'C завтраками| Bed and breakfast'!#REF!*0.85</f>
        <v>#REF!</v>
      </c>
      <c r="N17" s="29" t="e">
        <f>'C завтраками| Bed and breakfast'!#REF!*0.85</f>
        <v>#REF!</v>
      </c>
      <c r="O17" s="29" t="e">
        <f>'C завтраками| Bed and breakfast'!#REF!*0.85</f>
        <v>#REF!</v>
      </c>
      <c r="P17" s="29" t="e">
        <f>'C завтраками| Bed and breakfast'!#REF!*0.85</f>
        <v>#REF!</v>
      </c>
      <c r="Q17" s="29" t="e">
        <f>'C завтраками| Bed and breakfast'!#REF!*0.85</f>
        <v>#REF!</v>
      </c>
      <c r="R17" s="29" t="e">
        <f>'C завтраками| Bed and breakfast'!#REF!*0.85</f>
        <v>#REF!</v>
      </c>
      <c r="S17" s="29" t="e">
        <f>'C завтраками| Bed and breakfast'!#REF!*0.85</f>
        <v>#REF!</v>
      </c>
      <c r="T17" s="29" t="e">
        <f>'C завтраками| Bed and breakfast'!#REF!*0.85</f>
        <v>#REF!</v>
      </c>
      <c r="U17" s="29" t="e">
        <f>'C завтраками| Bed and breakfast'!#REF!*0.85</f>
        <v>#REF!</v>
      </c>
      <c r="V17" s="29" t="e">
        <f>'C завтраками| Bed and breakfast'!#REF!*0.85</f>
        <v>#REF!</v>
      </c>
      <c r="W17" s="29" t="e">
        <f>'C завтраками| Bed and breakfast'!#REF!*0.85</f>
        <v>#REF!</v>
      </c>
      <c r="X17" s="29" t="e">
        <f>'C завтраками| Bed and breakfast'!#REF!*0.85</f>
        <v>#REF!</v>
      </c>
      <c r="Y17" s="29" t="e">
        <f>'C завтраками| Bed and breakfast'!#REF!*0.85</f>
        <v>#REF!</v>
      </c>
      <c r="Z17" s="29" t="e">
        <f>'C завтраками| Bed and breakfast'!#REF!*0.85</f>
        <v>#REF!</v>
      </c>
    </row>
    <row r="18" spans="1:26" ht="11.45" customHeight="1" x14ac:dyDescent="0.2">
      <c r="A18" s="3">
        <v>2</v>
      </c>
      <c r="B18" s="29" t="e">
        <f>'C завтраками| Bed and breakfast'!#REF!*0.85</f>
        <v>#REF!</v>
      </c>
      <c r="C18" s="29" t="e">
        <f>'C завтраками| Bed and breakfast'!#REF!*0.85</f>
        <v>#REF!</v>
      </c>
      <c r="D18" s="29" t="e">
        <f>'C завтраками| Bed and breakfast'!#REF!*0.85</f>
        <v>#REF!</v>
      </c>
      <c r="E18" s="29" t="e">
        <f>'C завтраками| Bed and breakfast'!#REF!*0.85</f>
        <v>#REF!</v>
      </c>
      <c r="F18" s="29" t="e">
        <f>'C завтраками| Bed and breakfast'!#REF!*0.85</f>
        <v>#REF!</v>
      </c>
      <c r="G18" s="29" t="e">
        <f>'C завтраками| Bed and breakfast'!#REF!*0.85</f>
        <v>#REF!</v>
      </c>
      <c r="H18" s="29" t="e">
        <f>'C завтраками| Bed and breakfast'!#REF!*0.85</f>
        <v>#REF!</v>
      </c>
      <c r="I18" s="29" t="e">
        <f>'C завтраками| Bed and breakfast'!#REF!*0.85</f>
        <v>#REF!</v>
      </c>
      <c r="J18" s="29" t="e">
        <f>'C завтраками| Bed and breakfast'!#REF!*0.85</f>
        <v>#REF!</v>
      </c>
      <c r="K18" s="29" t="e">
        <f>'C завтраками| Bed and breakfast'!#REF!*0.85</f>
        <v>#REF!</v>
      </c>
      <c r="L18" s="29" t="e">
        <f>'C завтраками| Bed and breakfast'!#REF!*0.85</f>
        <v>#REF!</v>
      </c>
      <c r="M18" s="29" t="e">
        <f>'C завтраками| Bed and breakfast'!#REF!*0.85</f>
        <v>#REF!</v>
      </c>
      <c r="N18" s="29" t="e">
        <f>'C завтраками| Bed and breakfast'!#REF!*0.85</f>
        <v>#REF!</v>
      </c>
      <c r="O18" s="29" t="e">
        <f>'C завтраками| Bed and breakfast'!#REF!*0.85</f>
        <v>#REF!</v>
      </c>
      <c r="P18" s="29" t="e">
        <f>'C завтраками| Bed and breakfast'!#REF!*0.85</f>
        <v>#REF!</v>
      </c>
      <c r="Q18" s="29" t="e">
        <f>'C завтраками| Bed and breakfast'!#REF!*0.85</f>
        <v>#REF!</v>
      </c>
      <c r="R18" s="29" t="e">
        <f>'C завтраками| Bed and breakfast'!#REF!*0.85</f>
        <v>#REF!</v>
      </c>
      <c r="S18" s="29" t="e">
        <f>'C завтраками| Bed and breakfast'!#REF!*0.85</f>
        <v>#REF!</v>
      </c>
      <c r="T18" s="29" t="e">
        <f>'C завтраками| Bed and breakfast'!#REF!*0.85</f>
        <v>#REF!</v>
      </c>
      <c r="U18" s="29" t="e">
        <f>'C завтраками| Bed and breakfast'!#REF!*0.85</f>
        <v>#REF!</v>
      </c>
      <c r="V18" s="29" t="e">
        <f>'C завтраками| Bed and breakfast'!#REF!*0.85</f>
        <v>#REF!</v>
      </c>
      <c r="W18" s="29" t="e">
        <f>'C завтраками| Bed and breakfast'!#REF!*0.85</f>
        <v>#REF!</v>
      </c>
      <c r="X18" s="29" t="e">
        <f>'C завтраками| Bed and breakfast'!#REF!*0.85</f>
        <v>#REF!</v>
      </c>
      <c r="Y18" s="29" t="e">
        <f>'C завтраками| Bed and breakfast'!#REF!*0.85</f>
        <v>#REF!</v>
      </c>
      <c r="Z18" s="29" t="e">
        <f>'C завтраками| Bed and breakfast'!#REF!*0.85</f>
        <v>#REF!</v>
      </c>
    </row>
    <row r="19" spans="1:26"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1.45" customHeight="1" x14ac:dyDescent="0.2">
      <c r="A20" s="79" t="s">
        <v>24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24.6" customHeight="1" x14ac:dyDescent="0.2">
      <c r="A21" s="8" t="s">
        <v>0</v>
      </c>
      <c r="B21" s="47" t="e">
        <f t="shared" ref="B21:Z22" si="0">B5</f>
        <v>#REF!</v>
      </c>
      <c r="C21" s="47" t="e">
        <f t="shared" si="0"/>
        <v>#REF!</v>
      </c>
      <c r="D21" s="47" t="e">
        <f t="shared" si="0"/>
        <v>#REF!</v>
      </c>
      <c r="E21" s="47" t="e">
        <f t="shared" si="0"/>
        <v>#REF!</v>
      </c>
      <c r="F21" s="47" t="e">
        <f t="shared" si="0"/>
        <v>#REF!</v>
      </c>
      <c r="G21" s="47" t="e">
        <f t="shared" si="0"/>
        <v>#REF!</v>
      </c>
      <c r="H21" s="47" t="e">
        <f t="shared" si="0"/>
        <v>#REF!</v>
      </c>
      <c r="I21" s="47" t="e">
        <f t="shared" si="0"/>
        <v>#REF!</v>
      </c>
      <c r="J21" s="47" t="e">
        <f t="shared" si="0"/>
        <v>#REF!</v>
      </c>
      <c r="K21" s="47" t="e">
        <f t="shared" si="0"/>
        <v>#REF!</v>
      </c>
      <c r="L21" s="47" t="e">
        <f t="shared" si="0"/>
        <v>#REF!</v>
      </c>
      <c r="M21" s="47" t="e">
        <f t="shared" si="0"/>
        <v>#REF!</v>
      </c>
      <c r="N21" s="47" t="e">
        <f t="shared" si="0"/>
        <v>#REF!</v>
      </c>
      <c r="O21" s="47" t="e">
        <f t="shared" si="0"/>
        <v>#REF!</v>
      </c>
      <c r="P21" s="47" t="e">
        <f t="shared" si="0"/>
        <v>#REF!</v>
      </c>
      <c r="Q21" s="47" t="e">
        <f t="shared" si="0"/>
        <v>#REF!</v>
      </c>
      <c r="R21" s="47" t="e">
        <f t="shared" si="0"/>
        <v>#REF!</v>
      </c>
      <c r="S21" s="47" t="e">
        <f t="shared" si="0"/>
        <v>#REF!</v>
      </c>
      <c r="T21" s="47" t="e">
        <f t="shared" si="0"/>
        <v>#REF!</v>
      </c>
      <c r="U21" s="47" t="e">
        <f t="shared" si="0"/>
        <v>#REF!</v>
      </c>
      <c r="V21" s="47" t="e">
        <f t="shared" si="0"/>
        <v>#REF!</v>
      </c>
      <c r="W21" s="47" t="e">
        <f t="shared" si="0"/>
        <v>#REF!</v>
      </c>
      <c r="X21" s="47" t="e">
        <f t="shared" si="0"/>
        <v>#REF!</v>
      </c>
      <c r="Y21" s="47" t="e">
        <f t="shared" si="0"/>
        <v>#REF!</v>
      </c>
      <c r="Z21" s="47" t="e">
        <f t="shared" si="0"/>
        <v>#REF!</v>
      </c>
    </row>
    <row r="22" spans="1:26" ht="24.6" customHeight="1" x14ac:dyDescent="0.2">
      <c r="A22" s="37"/>
      <c r="B22" s="47" t="e">
        <f t="shared" si="0"/>
        <v>#REF!</v>
      </c>
      <c r="C22" s="47" t="e">
        <f t="shared" si="0"/>
        <v>#REF!</v>
      </c>
      <c r="D22" s="47" t="e">
        <f t="shared" si="0"/>
        <v>#REF!</v>
      </c>
      <c r="E22" s="47" t="e">
        <f t="shared" si="0"/>
        <v>#REF!</v>
      </c>
      <c r="F22" s="47" t="e">
        <f t="shared" si="0"/>
        <v>#REF!</v>
      </c>
      <c r="G22" s="47" t="e">
        <f t="shared" si="0"/>
        <v>#REF!</v>
      </c>
      <c r="H22" s="47" t="e">
        <f t="shared" si="0"/>
        <v>#REF!</v>
      </c>
      <c r="I22" s="47" t="e">
        <f t="shared" si="0"/>
        <v>#REF!</v>
      </c>
      <c r="J22" s="47" t="e">
        <f t="shared" si="0"/>
        <v>#REF!</v>
      </c>
      <c r="K22" s="47" t="e">
        <f t="shared" si="0"/>
        <v>#REF!</v>
      </c>
      <c r="L22" s="47" t="e">
        <f t="shared" si="0"/>
        <v>#REF!</v>
      </c>
      <c r="M22" s="47" t="e">
        <f t="shared" si="0"/>
        <v>#REF!</v>
      </c>
      <c r="N22" s="47" t="e">
        <f t="shared" si="0"/>
        <v>#REF!</v>
      </c>
      <c r="O22" s="47" t="e">
        <f t="shared" si="0"/>
        <v>#REF!</v>
      </c>
      <c r="P22" s="47" t="e">
        <f t="shared" si="0"/>
        <v>#REF!</v>
      </c>
      <c r="Q22" s="47" t="e">
        <f t="shared" si="0"/>
        <v>#REF!</v>
      </c>
      <c r="R22" s="47" t="e">
        <f t="shared" si="0"/>
        <v>#REF!</v>
      </c>
      <c r="S22" s="47" t="e">
        <f t="shared" si="0"/>
        <v>#REF!</v>
      </c>
      <c r="T22" s="47" t="e">
        <f t="shared" si="0"/>
        <v>#REF!</v>
      </c>
      <c r="U22" s="47" t="e">
        <f t="shared" si="0"/>
        <v>#REF!</v>
      </c>
      <c r="V22" s="47" t="e">
        <f t="shared" si="0"/>
        <v>#REF!</v>
      </c>
      <c r="W22" s="47" t="e">
        <f t="shared" si="0"/>
        <v>#REF!</v>
      </c>
      <c r="X22" s="47" t="e">
        <f t="shared" si="0"/>
        <v>#REF!</v>
      </c>
      <c r="Y22" s="47" t="e">
        <f t="shared" si="0"/>
        <v>#REF!</v>
      </c>
      <c r="Z22" s="47" t="e">
        <f t="shared" si="0"/>
        <v>#REF!</v>
      </c>
    </row>
    <row r="23" spans="1:26" ht="11.45" customHeight="1" x14ac:dyDescent="0.2">
      <c r="A23" s="11" t="s">
        <v>11</v>
      </c>
    </row>
    <row r="24" spans="1:26" ht="11.45" customHeight="1" x14ac:dyDescent="0.2">
      <c r="A24" s="3">
        <v>1</v>
      </c>
      <c r="B24" s="29" t="e">
        <f>ROUNDUP(B8*0.85,)+25</f>
        <v>#REF!</v>
      </c>
      <c r="C24" s="29" t="e">
        <f t="shared" ref="C24:Z33" si="1">ROUNDUP(C8*0.85,)+25</f>
        <v>#REF!</v>
      </c>
      <c r="D24" s="29" t="e">
        <f t="shared" si="1"/>
        <v>#REF!</v>
      </c>
      <c r="E24" s="29" t="e">
        <f t="shared" si="1"/>
        <v>#REF!</v>
      </c>
      <c r="F24" s="29" t="e">
        <f t="shared" si="1"/>
        <v>#REF!</v>
      </c>
      <c r="G24" s="29" t="e">
        <f t="shared" si="1"/>
        <v>#REF!</v>
      </c>
      <c r="H24" s="29" t="e">
        <f t="shared" si="1"/>
        <v>#REF!</v>
      </c>
      <c r="I24" s="29" t="e">
        <f t="shared" si="1"/>
        <v>#REF!</v>
      </c>
      <c r="J24" s="29" t="e">
        <f t="shared" si="1"/>
        <v>#REF!</v>
      </c>
      <c r="K24" s="29" t="e">
        <f t="shared" si="1"/>
        <v>#REF!</v>
      </c>
      <c r="L24" s="29" t="e">
        <f t="shared" si="1"/>
        <v>#REF!</v>
      </c>
      <c r="M24" s="29" t="e">
        <f t="shared" si="1"/>
        <v>#REF!</v>
      </c>
      <c r="N24" s="29" t="e">
        <f t="shared" si="1"/>
        <v>#REF!</v>
      </c>
      <c r="O24" s="29" t="e">
        <f t="shared" si="1"/>
        <v>#REF!</v>
      </c>
      <c r="P24" s="29" t="e">
        <f t="shared" si="1"/>
        <v>#REF!</v>
      </c>
      <c r="Q24" s="29" t="e">
        <f t="shared" si="1"/>
        <v>#REF!</v>
      </c>
      <c r="R24" s="29" t="e">
        <f t="shared" si="1"/>
        <v>#REF!</v>
      </c>
      <c r="S24" s="29" t="e">
        <f t="shared" si="1"/>
        <v>#REF!</v>
      </c>
      <c r="T24" s="29" t="e">
        <f t="shared" si="1"/>
        <v>#REF!</v>
      </c>
      <c r="U24" s="29" t="e">
        <f t="shared" si="1"/>
        <v>#REF!</v>
      </c>
      <c r="V24" s="29" t="e">
        <f t="shared" si="1"/>
        <v>#REF!</v>
      </c>
      <c r="W24" s="29" t="e">
        <f t="shared" si="1"/>
        <v>#REF!</v>
      </c>
      <c r="X24" s="29" t="e">
        <f t="shared" si="1"/>
        <v>#REF!</v>
      </c>
      <c r="Y24" s="29" t="e">
        <f t="shared" si="1"/>
        <v>#REF!</v>
      </c>
      <c r="Z24" s="29" t="e">
        <f t="shared" si="1"/>
        <v>#REF!</v>
      </c>
    </row>
    <row r="25" spans="1:26" ht="11.45" customHeight="1" x14ac:dyDescent="0.2">
      <c r="A25" s="3">
        <v>2</v>
      </c>
      <c r="B25" s="29" t="e">
        <f t="shared" ref="B25:Q33" si="2">ROUNDUP(B9*0.85,)+25</f>
        <v>#REF!</v>
      </c>
      <c r="C25" s="29" t="e">
        <f t="shared" si="2"/>
        <v>#REF!</v>
      </c>
      <c r="D25" s="29" t="e">
        <f t="shared" si="2"/>
        <v>#REF!</v>
      </c>
      <c r="E25" s="29" t="e">
        <f t="shared" si="2"/>
        <v>#REF!</v>
      </c>
      <c r="F25" s="29" t="e">
        <f t="shared" si="2"/>
        <v>#REF!</v>
      </c>
      <c r="G25" s="29" t="e">
        <f t="shared" si="2"/>
        <v>#REF!</v>
      </c>
      <c r="H25" s="29" t="e">
        <f t="shared" si="2"/>
        <v>#REF!</v>
      </c>
      <c r="I25" s="29" t="e">
        <f t="shared" si="2"/>
        <v>#REF!</v>
      </c>
      <c r="J25" s="29" t="e">
        <f t="shared" si="2"/>
        <v>#REF!</v>
      </c>
      <c r="K25" s="29" t="e">
        <f t="shared" si="2"/>
        <v>#REF!</v>
      </c>
      <c r="L25" s="29" t="e">
        <f t="shared" si="2"/>
        <v>#REF!</v>
      </c>
      <c r="M25" s="29" t="e">
        <f t="shared" si="2"/>
        <v>#REF!</v>
      </c>
      <c r="N25" s="29" t="e">
        <f t="shared" si="2"/>
        <v>#REF!</v>
      </c>
      <c r="O25" s="29" t="e">
        <f t="shared" si="2"/>
        <v>#REF!</v>
      </c>
      <c r="P25" s="29" t="e">
        <f t="shared" si="2"/>
        <v>#REF!</v>
      </c>
      <c r="Q25" s="29" t="e">
        <f t="shared" si="2"/>
        <v>#REF!</v>
      </c>
      <c r="R25" s="29" t="e">
        <f t="shared" si="1"/>
        <v>#REF!</v>
      </c>
      <c r="S25" s="29" t="e">
        <f t="shared" si="1"/>
        <v>#REF!</v>
      </c>
      <c r="T25" s="29" t="e">
        <f t="shared" si="1"/>
        <v>#REF!</v>
      </c>
      <c r="U25" s="29" t="e">
        <f t="shared" si="1"/>
        <v>#REF!</v>
      </c>
      <c r="V25" s="29" t="e">
        <f t="shared" si="1"/>
        <v>#REF!</v>
      </c>
      <c r="W25" s="29" t="e">
        <f t="shared" si="1"/>
        <v>#REF!</v>
      </c>
      <c r="X25" s="29" t="e">
        <f t="shared" si="1"/>
        <v>#REF!</v>
      </c>
      <c r="Y25" s="29" t="e">
        <f t="shared" si="1"/>
        <v>#REF!</v>
      </c>
      <c r="Z25" s="29" t="e">
        <f t="shared" si="1"/>
        <v>#REF!</v>
      </c>
    </row>
    <row r="26" spans="1:26"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1.45" customHeight="1" x14ac:dyDescent="0.2">
      <c r="A27" s="3">
        <v>1</v>
      </c>
      <c r="B27" s="29" t="e">
        <f t="shared" si="2"/>
        <v>#REF!</v>
      </c>
      <c r="C27" s="29" t="e">
        <f t="shared" si="1"/>
        <v>#REF!</v>
      </c>
      <c r="D27" s="29" t="e">
        <f t="shared" si="1"/>
        <v>#REF!</v>
      </c>
      <c r="E27" s="29" t="e">
        <f t="shared" si="1"/>
        <v>#REF!</v>
      </c>
      <c r="F27" s="29" t="e">
        <f t="shared" si="1"/>
        <v>#REF!</v>
      </c>
      <c r="G27" s="29" t="e">
        <f t="shared" si="1"/>
        <v>#REF!</v>
      </c>
      <c r="H27" s="29" t="e">
        <f t="shared" si="1"/>
        <v>#REF!</v>
      </c>
      <c r="I27" s="29" t="e">
        <f t="shared" si="1"/>
        <v>#REF!</v>
      </c>
      <c r="J27" s="29" t="e">
        <f t="shared" si="1"/>
        <v>#REF!</v>
      </c>
      <c r="K27" s="29" t="e">
        <f t="shared" si="1"/>
        <v>#REF!</v>
      </c>
      <c r="L27" s="29" t="e">
        <f t="shared" si="1"/>
        <v>#REF!</v>
      </c>
      <c r="M27" s="29" t="e">
        <f t="shared" si="1"/>
        <v>#REF!</v>
      </c>
      <c r="N27" s="29" t="e">
        <f t="shared" si="1"/>
        <v>#REF!</v>
      </c>
      <c r="O27" s="29" t="e">
        <f t="shared" si="1"/>
        <v>#REF!</v>
      </c>
      <c r="P27" s="29" t="e">
        <f t="shared" si="1"/>
        <v>#REF!</v>
      </c>
      <c r="Q27" s="29" t="e">
        <f t="shared" si="1"/>
        <v>#REF!</v>
      </c>
      <c r="R27" s="29" t="e">
        <f t="shared" si="1"/>
        <v>#REF!</v>
      </c>
      <c r="S27" s="29" t="e">
        <f t="shared" si="1"/>
        <v>#REF!</v>
      </c>
      <c r="T27" s="29" t="e">
        <f t="shared" si="1"/>
        <v>#REF!</v>
      </c>
      <c r="U27" s="29" t="e">
        <f t="shared" si="1"/>
        <v>#REF!</v>
      </c>
      <c r="V27" s="29" t="e">
        <f t="shared" si="1"/>
        <v>#REF!</v>
      </c>
      <c r="W27" s="29" t="e">
        <f t="shared" si="1"/>
        <v>#REF!</v>
      </c>
      <c r="X27" s="29" t="e">
        <f t="shared" si="1"/>
        <v>#REF!</v>
      </c>
      <c r="Y27" s="29" t="e">
        <f t="shared" si="1"/>
        <v>#REF!</v>
      </c>
      <c r="Z27" s="29" t="e">
        <f t="shared" si="1"/>
        <v>#REF!</v>
      </c>
    </row>
    <row r="28" spans="1:26" ht="11.45" customHeight="1" x14ac:dyDescent="0.2">
      <c r="A28" s="3">
        <v>2</v>
      </c>
      <c r="B28" s="29" t="e">
        <f t="shared" si="2"/>
        <v>#REF!</v>
      </c>
      <c r="C28" s="29" t="e">
        <f t="shared" si="1"/>
        <v>#REF!</v>
      </c>
      <c r="D28" s="29" t="e">
        <f t="shared" si="1"/>
        <v>#REF!</v>
      </c>
      <c r="E28" s="29" t="e">
        <f t="shared" si="1"/>
        <v>#REF!</v>
      </c>
      <c r="F28" s="29" t="e">
        <f t="shared" si="1"/>
        <v>#REF!</v>
      </c>
      <c r="G28" s="29" t="e">
        <f t="shared" si="1"/>
        <v>#REF!</v>
      </c>
      <c r="H28" s="29" t="e">
        <f t="shared" si="1"/>
        <v>#REF!</v>
      </c>
      <c r="I28" s="29" t="e">
        <f t="shared" si="1"/>
        <v>#REF!</v>
      </c>
      <c r="J28" s="29" t="e">
        <f t="shared" si="1"/>
        <v>#REF!</v>
      </c>
      <c r="K28" s="29" t="e">
        <f t="shared" si="1"/>
        <v>#REF!</v>
      </c>
      <c r="L28" s="29" t="e">
        <f t="shared" si="1"/>
        <v>#REF!</v>
      </c>
      <c r="M28" s="29" t="e">
        <f t="shared" si="1"/>
        <v>#REF!</v>
      </c>
      <c r="N28" s="29" t="e">
        <f t="shared" si="1"/>
        <v>#REF!</v>
      </c>
      <c r="O28" s="29" t="e">
        <f t="shared" si="1"/>
        <v>#REF!</v>
      </c>
      <c r="P28" s="29" t="e">
        <f t="shared" si="1"/>
        <v>#REF!</v>
      </c>
      <c r="Q28" s="29" t="e">
        <f t="shared" si="1"/>
        <v>#REF!</v>
      </c>
      <c r="R28" s="29" t="e">
        <f t="shared" si="1"/>
        <v>#REF!</v>
      </c>
      <c r="S28" s="29" t="e">
        <f t="shared" si="1"/>
        <v>#REF!</v>
      </c>
      <c r="T28" s="29" t="e">
        <f t="shared" si="1"/>
        <v>#REF!</v>
      </c>
      <c r="U28" s="29" t="e">
        <f t="shared" si="1"/>
        <v>#REF!</v>
      </c>
      <c r="V28" s="29" t="e">
        <f t="shared" si="1"/>
        <v>#REF!</v>
      </c>
      <c r="W28" s="29" t="e">
        <f t="shared" si="1"/>
        <v>#REF!</v>
      </c>
      <c r="X28" s="29" t="e">
        <f t="shared" si="1"/>
        <v>#REF!</v>
      </c>
      <c r="Y28" s="29" t="e">
        <f t="shared" si="1"/>
        <v>#REF!</v>
      </c>
      <c r="Z28" s="29" t="e">
        <f t="shared" si="1"/>
        <v>#REF!</v>
      </c>
    </row>
    <row r="29" spans="1:26"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1.45" customHeight="1" x14ac:dyDescent="0.2">
      <c r="A30" s="3">
        <v>1</v>
      </c>
      <c r="B30" s="29" t="e">
        <f t="shared" si="2"/>
        <v>#REF!</v>
      </c>
      <c r="C30" s="29" t="e">
        <f t="shared" si="1"/>
        <v>#REF!</v>
      </c>
      <c r="D30" s="29" t="e">
        <f t="shared" si="1"/>
        <v>#REF!</v>
      </c>
      <c r="E30" s="29" t="e">
        <f t="shared" si="1"/>
        <v>#REF!</v>
      </c>
      <c r="F30" s="29" t="e">
        <f t="shared" si="1"/>
        <v>#REF!</v>
      </c>
      <c r="G30" s="29" t="e">
        <f t="shared" si="1"/>
        <v>#REF!</v>
      </c>
      <c r="H30" s="29" t="e">
        <f t="shared" si="1"/>
        <v>#REF!</v>
      </c>
      <c r="I30" s="29" t="e">
        <f t="shared" si="1"/>
        <v>#REF!</v>
      </c>
      <c r="J30" s="29" t="e">
        <f t="shared" si="1"/>
        <v>#REF!</v>
      </c>
      <c r="K30" s="29" t="e">
        <f t="shared" si="1"/>
        <v>#REF!</v>
      </c>
      <c r="L30" s="29" t="e">
        <f t="shared" si="1"/>
        <v>#REF!</v>
      </c>
      <c r="M30" s="29" t="e">
        <f t="shared" si="1"/>
        <v>#REF!</v>
      </c>
      <c r="N30" s="29" t="e">
        <f t="shared" si="1"/>
        <v>#REF!</v>
      </c>
      <c r="O30" s="29" t="e">
        <f t="shared" si="1"/>
        <v>#REF!</v>
      </c>
      <c r="P30" s="29" t="e">
        <f t="shared" si="1"/>
        <v>#REF!</v>
      </c>
      <c r="Q30" s="29" t="e">
        <f t="shared" si="1"/>
        <v>#REF!</v>
      </c>
      <c r="R30" s="29" t="e">
        <f t="shared" si="1"/>
        <v>#REF!</v>
      </c>
      <c r="S30" s="29" t="e">
        <f t="shared" si="1"/>
        <v>#REF!</v>
      </c>
      <c r="T30" s="29" t="e">
        <f t="shared" si="1"/>
        <v>#REF!</v>
      </c>
      <c r="U30" s="29" t="e">
        <f t="shared" si="1"/>
        <v>#REF!</v>
      </c>
      <c r="V30" s="29" t="e">
        <f t="shared" si="1"/>
        <v>#REF!</v>
      </c>
      <c r="W30" s="29" t="e">
        <f t="shared" si="1"/>
        <v>#REF!</v>
      </c>
      <c r="X30" s="29" t="e">
        <f t="shared" si="1"/>
        <v>#REF!</v>
      </c>
      <c r="Y30" s="29" t="e">
        <f t="shared" si="1"/>
        <v>#REF!</v>
      </c>
      <c r="Z30" s="29" t="e">
        <f t="shared" si="1"/>
        <v>#REF!</v>
      </c>
    </row>
    <row r="31" spans="1:26" ht="11.45" customHeight="1" x14ac:dyDescent="0.2">
      <c r="A31" s="3">
        <v>2</v>
      </c>
      <c r="B31" s="29" t="e">
        <f t="shared" si="2"/>
        <v>#REF!</v>
      </c>
      <c r="C31" s="29" t="e">
        <f t="shared" si="1"/>
        <v>#REF!</v>
      </c>
      <c r="D31" s="29" t="e">
        <f t="shared" si="1"/>
        <v>#REF!</v>
      </c>
      <c r="E31" s="29" t="e">
        <f t="shared" si="1"/>
        <v>#REF!</v>
      </c>
      <c r="F31" s="29" t="e">
        <f t="shared" si="1"/>
        <v>#REF!</v>
      </c>
      <c r="G31" s="29" t="e">
        <f t="shared" si="1"/>
        <v>#REF!</v>
      </c>
      <c r="H31" s="29" t="e">
        <f t="shared" si="1"/>
        <v>#REF!</v>
      </c>
      <c r="I31" s="29" t="e">
        <f t="shared" si="1"/>
        <v>#REF!</v>
      </c>
      <c r="J31" s="29" t="e">
        <f t="shared" si="1"/>
        <v>#REF!</v>
      </c>
      <c r="K31" s="29" t="e">
        <f t="shared" si="1"/>
        <v>#REF!</v>
      </c>
      <c r="L31" s="29" t="e">
        <f t="shared" si="1"/>
        <v>#REF!</v>
      </c>
      <c r="M31" s="29" t="e">
        <f t="shared" si="1"/>
        <v>#REF!</v>
      </c>
      <c r="N31" s="29" t="e">
        <f t="shared" si="1"/>
        <v>#REF!</v>
      </c>
      <c r="O31" s="29" t="e">
        <f t="shared" si="1"/>
        <v>#REF!</v>
      </c>
      <c r="P31" s="29" t="e">
        <f t="shared" si="1"/>
        <v>#REF!</v>
      </c>
      <c r="Q31" s="29" t="e">
        <f t="shared" si="1"/>
        <v>#REF!</v>
      </c>
      <c r="R31" s="29" t="e">
        <f t="shared" si="1"/>
        <v>#REF!</v>
      </c>
      <c r="S31" s="29" t="e">
        <f t="shared" si="1"/>
        <v>#REF!</v>
      </c>
      <c r="T31" s="29" t="e">
        <f t="shared" si="1"/>
        <v>#REF!</v>
      </c>
      <c r="U31" s="29" t="e">
        <f t="shared" si="1"/>
        <v>#REF!</v>
      </c>
      <c r="V31" s="29" t="e">
        <f t="shared" si="1"/>
        <v>#REF!</v>
      </c>
      <c r="W31" s="29" t="e">
        <f t="shared" si="1"/>
        <v>#REF!</v>
      </c>
      <c r="X31" s="29" t="e">
        <f t="shared" si="1"/>
        <v>#REF!</v>
      </c>
      <c r="Y31" s="29" t="e">
        <f t="shared" si="1"/>
        <v>#REF!</v>
      </c>
      <c r="Z31" s="29" t="e">
        <f t="shared" si="1"/>
        <v>#REF!</v>
      </c>
    </row>
    <row r="32" spans="1:26"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1.45" customHeight="1" x14ac:dyDescent="0.2">
      <c r="A33" s="3">
        <v>1</v>
      </c>
      <c r="B33" s="29" t="e">
        <f t="shared" si="2"/>
        <v>#REF!</v>
      </c>
      <c r="C33" s="29" t="e">
        <f t="shared" si="1"/>
        <v>#REF!</v>
      </c>
      <c r="D33" s="29" t="e">
        <f t="shared" si="1"/>
        <v>#REF!</v>
      </c>
      <c r="E33" s="29" t="e">
        <f t="shared" si="1"/>
        <v>#REF!</v>
      </c>
      <c r="F33" s="29" t="e">
        <f t="shared" si="1"/>
        <v>#REF!</v>
      </c>
      <c r="G33" s="29" t="e">
        <f t="shared" si="1"/>
        <v>#REF!</v>
      </c>
      <c r="H33" s="29" t="e">
        <f t="shared" si="1"/>
        <v>#REF!</v>
      </c>
      <c r="I33" s="29" t="e">
        <f t="shared" si="1"/>
        <v>#REF!</v>
      </c>
      <c r="J33" s="29" t="e">
        <f t="shared" si="1"/>
        <v>#REF!</v>
      </c>
      <c r="K33" s="29" t="e">
        <f t="shared" si="1"/>
        <v>#REF!</v>
      </c>
      <c r="L33" s="29" t="e">
        <f t="shared" si="1"/>
        <v>#REF!</v>
      </c>
      <c r="M33" s="29" t="e">
        <f t="shared" si="1"/>
        <v>#REF!</v>
      </c>
      <c r="N33" s="29" t="e">
        <f t="shared" si="1"/>
        <v>#REF!</v>
      </c>
      <c r="O33" s="29" t="e">
        <f t="shared" si="1"/>
        <v>#REF!</v>
      </c>
      <c r="P33" s="29" t="e">
        <f t="shared" si="1"/>
        <v>#REF!</v>
      </c>
      <c r="Q33" s="29" t="e">
        <f t="shared" si="1"/>
        <v>#REF!</v>
      </c>
      <c r="R33" s="29" t="e">
        <f t="shared" si="1"/>
        <v>#REF!</v>
      </c>
      <c r="S33" s="29" t="e">
        <f t="shared" si="1"/>
        <v>#REF!</v>
      </c>
      <c r="T33" s="29" t="e">
        <f t="shared" si="1"/>
        <v>#REF!</v>
      </c>
      <c r="U33" s="29" t="e">
        <f t="shared" si="1"/>
        <v>#REF!</v>
      </c>
      <c r="V33" s="29" t="e">
        <f t="shared" si="1"/>
        <v>#REF!</v>
      </c>
      <c r="W33" s="29" t="e">
        <f t="shared" si="1"/>
        <v>#REF!</v>
      </c>
      <c r="X33" s="29" t="e">
        <f t="shared" si="1"/>
        <v>#REF!</v>
      </c>
      <c r="Y33" s="29" t="e">
        <f t="shared" si="1"/>
        <v>#REF!</v>
      </c>
      <c r="Z33" s="29" t="e">
        <f t="shared" si="1"/>
        <v>#REF!</v>
      </c>
    </row>
    <row r="34" spans="1:26" ht="11.45" customHeight="1" x14ac:dyDescent="0.2">
      <c r="A34" s="3">
        <v>2</v>
      </c>
      <c r="B34" s="29" t="e">
        <f>ROUNDUP(B18*0.85,)+25</f>
        <v>#REF!</v>
      </c>
      <c r="C34" s="29" t="e">
        <f t="shared" ref="C34:Z34" si="3">ROUNDUP(C18*0.85,)+25</f>
        <v>#REF!</v>
      </c>
      <c r="D34" s="29" t="e">
        <f t="shared" si="3"/>
        <v>#REF!</v>
      </c>
      <c r="E34" s="29" t="e">
        <f t="shared" si="3"/>
        <v>#REF!</v>
      </c>
      <c r="F34" s="29" t="e">
        <f t="shared" si="3"/>
        <v>#REF!</v>
      </c>
      <c r="G34" s="29" t="e">
        <f t="shared" si="3"/>
        <v>#REF!</v>
      </c>
      <c r="H34" s="29" t="e">
        <f t="shared" si="3"/>
        <v>#REF!</v>
      </c>
      <c r="I34" s="29" t="e">
        <f t="shared" si="3"/>
        <v>#REF!</v>
      </c>
      <c r="J34" s="29" t="e">
        <f t="shared" si="3"/>
        <v>#REF!</v>
      </c>
      <c r="K34" s="29" t="e">
        <f t="shared" si="3"/>
        <v>#REF!</v>
      </c>
      <c r="L34" s="29" t="e">
        <f t="shared" si="3"/>
        <v>#REF!</v>
      </c>
      <c r="M34" s="29" t="e">
        <f t="shared" si="3"/>
        <v>#REF!</v>
      </c>
      <c r="N34" s="29" t="e">
        <f t="shared" si="3"/>
        <v>#REF!</v>
      </c>
      <c r="O34" s="29" t="e">
        <f t="shared" si="3"/>
        <v>#REF!</v>
      </c>
      <c r="P34" s="29" t="e">
        <f t="shared" si="3"/>
        <v>#REF!</v>
      </c>
      <c r="Q34" s="29" t="e">
        <f t="shared" si="3"/>
        <v>#REF!</v>
      </c>
      <c r="R34" s="29" t="e">
        <f t="shared" si="3"/>
        <v>#REF!</v>
      </c>
      <c r="S34" s="29" t="e">
        <f t="shared" si="3"/>
        <v>#REF!</v>
      </c>
      <c r="T34" s="29" t="e">
        <f t="shared" si="3"/>
        <v>#REF!</v>
      </c>
      <c r="U34" s="29" t="e">
        <f t="shared" si="3"/>
        <v>#REF!</v>
      </c>
      <c r="V34" s="29" t="e">
        <f t="shared" si="3"/>
        <v>#REF!</v>
      </c>
      <c r="W34" s="29" t="e">
        <f t="shared" si="3"/>
        <v>#REF!</v>
      </c>
      <c r="X34" s="29" t="e">
        <f t="shared" si="3"/>
        <v>#REF!</v>
      </c>
      <c r="Y34" s="29" t="e">
        <f t="shared" si="3"/>
        <v>#REF!</v>
      </c>
      <c r="Z34" s="29" t="e">
        <f t="shared" si="3"/>
        <v>#REF!</v>
      </c>
    </row>
    <row r="35" spans="1:26" ht="11.45" customHeight="1" x14ac:dyDescent="0.2">
      <c r="A35" s="24"/>
    </row>
    <row r="36" spans="1:26" ht="11.45" customHeight="1" x14ac:dyDescent="0.2">
      <c r="A36" s="24"/>
    </row>
    <row r="37" spans="1:26" ht="145.9" customHeight="1" x14ac:dyDescent="0.2">
      <c r="A37" s="77" t="s">
        <v>72</v>
      </c>
    </row>
    <row r="38" spans="1:26" ht="11.45" customHeight="1" x14ac:dyDescent="0.2">
      <c r="A38" s="80" t="s">
        <v>18</v>
      </c>
    </row>
    <row r="39" spans="1:26" ht="11.45" customHeight="1" x14ac:dyDescent="0.2">
      <c r="A39" s="81" t="s">
        <v>52</v>
      </c>
    </row>
    <row r="40" spans="1:26" x14ac:dyDescent="0.2">
      <c r="A40" s="81" t="s">
        <v>53</v>
      </c>
    </row>
    <row r="41" spans="1:26" x14ac:dyDescent="0.2">
      <c r="A41" s="24"/>
    </row>
    <row r="42" spans="1:26" x14ac:dyDescent="0.2">
      <c r="A42" s="80" t="s">
        <v>3</v>
      </c>
    </row>
    <row r="43" spans="1:26" x14ac:dyDescent="0.2">
      <c r="A43" s="20" t="s">
        <v>4</v>
      </c>
    </row>
    <row r="44" spans="1:26" x14ac:dyDescent="0.2">
      <c r="A44" s="20" t="s">
        <v>5</v>
      </c>
    </row>
    <row r="45" spans="1:26" ht="24" x14ac:dyDescent="0.2">
      <c r="A45" s="21" t="s">
        <v>6</v>
      </c>
    </row>
    <row r="46" spans="1:26" ht="12.6" customHeight="1" x14ac:dyDescent="0.2">
      <c r="A46" s="90" t="s">
        <v>70</v>
      </c>
    </row>
    <row r="47" spans="1:26" x14ac:dyDescent="0.2">
      <c r="A47" s="82" t="s">
        <v>54</v>
      </c>
    </row>
    <row r="48" spans="1:26" x14ac:dyDescent="0.2">
      <c r="A48" s="86" t="s">
        <v>66</v>
      </c>
    </row>
    <row r="49" spans="1:1" ht="21" x14ac:dyDescent="0.2">
      <c r="A49" s="83" t="s">
        <v>55</v>
      </c>
    </row>
    <row r="50" spans="1:1" ht="42" x14ac:dyDescent="0.2">
      <c r="A50" s="84" t="s">
        <v>56</v>
      </c>
    </row>
    <row r="51" spans="1:1" ht="31.5" x14ac:dyDescent="0.2">
      <c r="A51" s="84" t="s">
        <v>57</v>
      </c>
    </row>
    <row r="52" spans="1:1" ht="42" x14ac:dyDescent="0.2">
      <c r="A52" s="84" t="s">
        <v>58</v>
      </c>
    </row>
    <row r="53" spans="1:1" ht="42" hidden="1" x14ac:dyDescent="0.2">
      <c r="A53" s="84" t="s">
        <v>59</v>
      </c>
    </row>
    <row r="54" spans="1:1" ht="31.5" x14ac:dyDescent="0.2">
      <c r="A54" s="84" t="s">
        <v>60</v>
      </c>
    </row>
    <row r="55" spans="1:1" ht="21" x14ac:dyDescent="0.2">
      <c r="A55" s="84" t="s">
        <v>61</v>
      </c>
    </row>
    <row r="56" spans="1:1" ht="21" x14ac:dyDescent="0.2">
      <c r="A56" s="84" t="s">
        <v>62</v>
      </c>
    </row>
    <row r="57" spans="1:1" ht="36.75" x14ac:dyDescent="0.2">
      <c r="A57" s="84" t="s">
        <v>63</v>
      </c>
    </row>
    <row r="58" spans="1:1" ht="31.5" x14ac:dyDescent="0.2">
      <c r="A58" s="84" t="s">
        <v>64</v>
      </c>
    </row>
    <row r="59" spans="1:1" ht="31.5" x14ac:dyDescent="0.2">
      <c r="A59" s="84" t="s">
        <v>65</v>
      </c>
    </row>
    <row r="60" spans="1:1" ht="31.5" x14ac:dyDescent="0.2">
      <c r="A60" s="92" t="s">
        <v>71</v>
      </c>
    </row>
    <row r="61" spans="1:1" ht="31.5" x14ac:dyDescent="0.2">
      <c r="A61" s="70" t="s">
        <v>42</v>
      </c>
    </row>
    <row r="62" spans="1:1" ht="63" x14ac:dyDescent="0.2">
      <c r="A62" s="87" t="s">
        <v>67</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sheetData>
  <pageMargins left="0.7" right="0.7" top="0.75" bottom="0.75" header="0.3" footer="0.3"/>
  <pageSetup paperSize="9"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workbookViewId="0">
      <pane xSplit="1" topLeftCell="B1" activePane="topRight" state="frozen"/>
      <selection pane="topRight" activeCell="A10" sqref="A10"/>
    </sheetView>
  </sheetViews>
  <sheetFormatPr defaultColWidth="8.5703125" defaultRowHeight="12" x14ac:dyDescent="0.2"/>
  <cols>
    <col min="1" max="1" width="84.85546875" style="1" customWidth="1"/>
    <col min="2" max="3" width="9.85546875" style="1" bestFit="1" customWidth="1"/>
    <col min="4" max="16384" width="8.5703125" style="1"/>
  </cols>
  <sheetData>
    <row r="1" spans="1:3" ht="11.45" customHeight="1" x14ac:dyDescent="0.2">
      <c r="A1" s="9" t="s">
        <v>74</v>
      </c>
    </row>
    <row r="2" spans="1:3" ht="11.45" customHeight="1" x14ac:dyDescent="0.2">
      <c r="A2" s="19"/>
    </row>
    <row r="3" spans="1:3" ht="11.45" customHeight="1" x14ac:dyDescent="0.2">
      <c r="A3" s="79" t="s">
        <v>51</v>
      </c>
    </row>
    <row r="4" spans="1:3" ht="11.25" customHeight="1" x14ac:dyDescent="0.2">
      <c r="A4" s="79" t="s">
        <v>1</v>
      </c>
    </row>
    <row r="5" spans="1:3" s="12" customFormat="1" ht="25.5" customHeight="1" x14ac:dyDescent="0.2">
      <c r="A5" s="8" t="s">
        <v>0</v>
      </c>
      <c r="B5" s="47" t="e">
        <f>'C завтраками| Bed and breakfast'!#REF!</f>
        <v>#REF!</v>
      </c>
      <c r="C5" s="47" t="e">
        <f>'C завтраками| Bed and breakfast'!#REF!</f>
        <v>#REF!</v>
      </c>
    </row>
    <row r="6" spans="1:3" s="12" customFormat="1" ht="25.5" customHeight="1" x14ac:dyDescent="0.2">
      <c r="A6" s="37"/>
      <c r="B6" s="47" t="e">
        <f>'C завтраками| Bed and breakfast'!#REF!</f>
        <v>#REF!</v>
      </c>
      <c r="C6" s="47" t="e">
        <f>'C завтраками| Bed and breakfast'!#REF!</f>
        <v>#REF!</v>
      </c>
    </row>
    <row r="7" spans="1:3" ht="11.45" customHeight="1" x14ac:dyDescent="0.2">
      <c r="A7" s="11" t="s">
        <v>11</v>
      </c>
    </row>
    <row r="8" spans="1:3" ht="11.45" customHeight="1" x14ac:dyDescent="0.2">
      <c r="A8" s="3">
        <v>1</v>
      </c>
      <c r="B8" s="29" t="e">
        <f>'C завтраками| Bed and breakfast'!#REF!*0.85</f>
        <v>#REF!</v>
      </c>
      <c r="C8" s="29" t="e">
        <f>'C завтраками| Bed and breakfast'!#REF!*0.85</f>
        <v>#REF!</v>
      </c>
    </row>
    <row r="9" spans="1:3" ht="11.45" customHeight="1" x14ac:dyDescent="0.2">
      <c r="A9" s="3">
        <v>2</v>
      </c>
      <c r="B9" s="29" t="e">
        <f>'C завтраками| Bed and breakfast'!#REF!*0.85</f>
        <v>#REF!</v>
      </c>
      <c r="C9" s="29" t="e">
        <f>'C завтраками| Bed and breakfast'!#REF!*0.85</f>
        <v>#REF!</v>
      </c>
    </row>
    <row r="10" spans="1:3" ht="11.45" customHeight="1" x14ac:dyDescent="0.2">
      <c r="A10" s="5" t="s">
        <v>86</v>
      </c>
      <c r="B10" s="29"/>
      <c r="C10" s="29"/>
    </row>
    <row r="11" spans="1:3" ht="11.45" customHeight="1" x14ac:dyDescent="0.2">
      <c r="A11" s="3">
        <v>1</v>
      </c>
      <c r="B11" s="29" t="e">
        <f>'C завтраками| Bed and breakfast'!#REF!*0.85</f>
        <v>#REF!</v>
      </c>
      <c r="C11" s="29" t="e">
        <f>'C завтраками| Bed and breakfast'!#REF!*0.85</f>
        <v>#REF!</v>
      </c>
    </row>
    <row r="12" spans="1:3" ht="11.45" customHeight="1" x14ac:dyDescent="0.2">
      <c r="A12" s="3">
        <v>2</v>
      </c>
      <c r="B12" s="29" t="e">
        <f>'C завтраками| Bed and breakfast'!#REF!*0.85</f>
        <v>#REF!</v>
      </c>
      <c r="C12" s="29" t="e">
        <f>'C завтраками| Bed and breakfast'!#REF!*0.85</f>
        <v>#REF!</v>
      </c>
    </row>
    <row r="13" spans="1:3" ht="11.45" customHeight="1" x14ac:dyDescent="0.2">
      <c r="A13" s="4" t="s">
        <v>9</v>
      </c>
      <c r="B13" s="29"/>
      <c r="C13" s="29"/>
    </row>
    <row r="14" spans="1:3" ht="11.45" customHeight="1" x14ac:dyDescent="0.2">
      <c r="A14" s="3">
        <v>1</v>
      </c>
      <c r="B14" s="29" t="e">
        <f>'C завтраками| Bed and breakfast'!#REF!*0.85</f>
        <v>#REF!</v>
      </c>
      <c r="C14" s="29" t="e">
        <f>'C завтраками| Bed and breakfast'!#REF!*0.85</f>
        <v>#REF!</v>
      </c>
    </row>
    <row r="15" spans="1:3" ht="11.45" customHeight="1" x14ac:dyDescent="0.2">
      <c r="A15" s="3">
        <v>2</v>
      </c>
      <c r="B15" s="29" t="e">
        <f>'C завтраками| Bed and breakfast'!#REF!*0.85</f>
        <v>#REF!</v>
      </c>
      <c r="C15" s="29" t="e">
        <f>'C завтраками| Bed and breakfast'!#REF!*0.85</f>
        <v>#REF!</v>
      </c>
    </row>
    <row r="16" spans="1:3" ht="11.45" customHeight="1" x14ac:dyDescent="0.2">
      <c r="A16" s="2" t="s">
        <v>13</v>
      </c>
      <c r="B16" s="29"/>
      <c r="C16" s="29"/>
    </row>
    <row r="17" spans="1:3" ht="11.45" customHeight="1" x14ac:dyDescent="0.2">
      <c r="A17" s="3">
        <v>1</v>
      </c>
      <c r="B17" s="29" t="e">
        <f>'C завтраками| Bed and breakfast'!#REF!*0.85</f>
        <v>#REF!</v>
      </c>
      <c r="C17" s="29" t="e">
        <f>'C завтраками| Bed and breakfast'!#REF!*0.85</f>
        <v>#REF!</v>
      </c>
    </row>
    <row r="18" spans="1:3" ht="11.45" customHeight="1" x14ac:dyDescent="0.2">
      <c r="A18" s="3">
        <v>2</v>
      </c>
      <c r="B18" s="29" t="e">
        <f>'C завтраками| Bed and breakfast'!#REF!*0.85</f>
        <v>#REF!</v>
      </c>
      <c r="C18" s="29" t="e">
        <f>'C завтраками| Bed and breakfast'!#REF!*0.85</f>
        <v>#REF!</v>
      </c>
    </row>
    <row r="19" spans="1:3" ht="11.45" customHeight="1" x14ac:dyDescent="0.2">
      <c r="A19" s="24"/>
      <c r="B19" s="30"/>
      <c r="C19" s="30"/>
    </row>
    <row r="20" spans="1:3" ht="11.45" customHeight="1" x14ac:dyDescent="0.2">
      <c r="A20" s="24"/>
    </row>
    <row r="21" spans="1:3" ht="145.9" customHeight="1" x14ac:dyDescent="0.2">
      <c r="A21" s="77" t="s">
        <v>84</v>
      </c>
    </row>
    <row r="22" spans="1:3" ht="11.45" customHeight="1" x14ac:dyDescent="0.2">
      <c r="A22" s="80" t="s">
        <v>18</v>
      </c>
    </row>
    <row r="23" spans="1:3" ht="11.45" customHeight="1" x14ac:dyDescent="0.2">
      <c r="A23" s="81" t="s">
        <v>52</v>
      </c>
    </row>
    <row r="24" spans="1:3" x14ac:dyDescent="0.2">
      <c r="A24" s="81" t="s">
        <v>53</v>
      </c>
    </row>
    <row r="25" spans="1:3" x14ac:dyDescent="0.2">
      <c r="A25" s="24"/>
    </row>
    <row r="26" spans="1:3" x14ac:dyDescent="0.2">
      <c r="A26" s="80" t="s">
        <v>3</v>
      </c>
    </row>
    <row r="27" spans="1:3" x14ac:dyDescent="0.2">
      <c r="A27" s="20" t="s">
        <v>4</v>
      </c>
    </row>
    <row r="28" spans="1:3" x14ac:dyDescent="0.2">
      <c r="A28" s="20" t="s">
        <v>5</v>
      </c>
    </row>
    <row r="29" spans="1:3" ht="24" x14ac:dyDescent="0.2">
      <c r="A29" s="21" t="s">
        <v>6</v>
      </c>
    </row>
    <row r="30" spans="1:3" ht="12.6" customHeight="1" x14ac:dyDescent="0.2">
      <c r="A30" s="90" t="s">
        <v>75</v>
      </c>
    </row>
    <row r="31" spans="1:3" x14ac:dyDescent="0.2">
      <c r="A31" s="82" t="s">
        <v>54</v>
      </c>
    </row>
    <row r="32" spans="1:3" x14ac:dyDescent="0.2">
      <c r="A32" s="82" t="s">
        <v>66</v>
      </c>
    </row>
    <row r="33" spans="1:1" ht="21" x14ac:dyDescent="0.2">
      <c r="A33" s="83" t="s">
        <v>55</v>
      </c>
    </row>
    <row r="34" spans="1:1" ht="42" x14ac:dyDescent="0.2">
      <c r="A34" s="84" t="s">
        <v>56</v>
      </c>
    </row>
    <row r="35" spans="1:1" ht="31.5" x14ac:dyDescent="0.2">
      <c r="A35" s="84" t="s">
        <v>57</v>
      </c>
    </row>
    <row r="36" spans="1:1" ht="42" x14ac:dyDescent="0.2">
      <c r="A36" s="84" t="s">
        <v>58</v>
      </c>
    </row>
    <row r="37" spans="1:1" ht="42" hidden="1" x14ac:dyDescent="0.2">
      <c r="A37" s="84" t="s">
        <v>59</v>
      </c>
    </row>
    <row r="38" spans="1:1" ht="31.5" x14ac:dyDescent="0.2">
      <c r="A38" s="84" t="s">
        <v>60</v>
      </c>
    </row>
    <row r="39" spans="1:1" ht="21" x14ac:dyDescent="0.2">
      <c r="A39" s="84" t="s">
        <v>61</v>
      </c>
    </row>
    <row r="40" spans="1:1" ht="21" x14ac:dyDescent="0.2">
      <c r="A40" s="84" t="s">
        <v>62</v>
      </c>
    </row>
    <row r="41" spans="1:1" ht="36.75" x14ac:dyDescent="0.2">
      <c r="A41" s="84" t="s">
        <v>63</v>
      </c>
    </row>
    <row r="42" spans="1:1" ht="31.5" x14ac:dyDescent="0.2">
      <c r="A42" s="84" t="s">
        <v>64</v>
      </c>
    </row>
    <row r="43" spans="1:1" ht="21" x14ac:dyDescent="0.2">
      <c r="A43" s="92" t="s">
        <v>73</v>
      </c>
    </row>
    <row r="44" spans="1:1" ht="31.5" x14ac:dyDescent="0.2">
      <c r="A44" s="84" t="s">
        <v>71</v>
      </c>
    </row>
    <row r="45" spans="1:1" ht="31.5" x14ac:dyDescent="0.2">
      <c r="A45" s="70" t="s">
        <v>42</v>
      </c>
    </row>
    <row r="46" spans="1:1" ht="63" x14ac:dyDescent="0.2">
      <c r="A46" s="87" t="s">
        <v>67</v>
      </c>
    </row>
    <row r="47" spans="1:1" ht="21" x14ac:dyDescent="0.2">
      <c r="A47" s="71" t="s">
        <v>43</v>
      </c>
    </row>
    <row r="48" spans="1:1" ht="42.75" x14ac:dyDescent="0.2">
      <c r="A48" s="72" t="s">
        <v>44</v>
      </c>
    </row>
    <row r="49" spans="1:1" ht="21" x14ac:dyDescent="0.2">
      <c r="A49" s="73" t="s">
        <v>45</v>
      </c>
    </row>
    <row r="50" spans="1:1" x14ac:dyDescent="0.2">
      <c r="A50" s="74"/>
    </row>
    <row r="51" spans="1:1" x14ac:dyDescent="0.2">
      <c r="A51" s="75" t="s">
        <v>8</v>
      </c>
    </row>
    <row r="52" spans="1:1" ht="24" x14ac:dyDescent="0.2">
      <c r="A52" s="62" t="s">
        <v>46</v>
      </c>
    </row>
    <row r="53" spans="1:1" ht="24" x14ac:dyDescent="0.2">
      <c r="A53" s="62" t="s">
        <v>47</v>
      </c>
    </row>
  </sheetData>
  <pageMargins left="0.7" right="0.7" top="0.75" bottom="0.75" header="0.3" footer="0.3"/>
  <pageSetup paperSize="9"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zoomScaleNormal="100"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row>
    <row r="3" spans="1:2" ht="11.45" customHeight="1" x14ac:dyDescent="0.2">
      <c r="A3" s="51" t="s">
        <v>83</v>
      </c>
    </row>
    <row r="4" spans="1:2" ht="11.25" customHeight="1" x14ac:dyDescent="0.2">
      <c r="A4" s="94" t="s">
        <v>1</v>
      </c>
    </row>
    <row r="5" spans="1:2" s="12" customFormat="1" ht="25.5" customHeight="1" x14ac:dyDescent="0.2">
      <c r="A5" s="8" t="s">
        <v>0</v>
      </c>
      <c r="B5" s="47" t="e">
        <f>'C завтраками| Bed and breakfast'!#REF!</f>
        <v>#REF!</v>
      </c>
    </row>
    <row r="6" spans="1:2" s="12" customFormat="1" ht="25.5" customHeight="1" x14ac:dyDescent="0.2">
      <c r="A6" s="37"/>
      <c r="B6" s="47"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5" t="s">
        <v>86</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4" t="s">
        <v>91</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2" t="s">
        <v>92</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4"/>
      <c r="B19" s="30"/>
    </row>
    <row r="20" spans="1:2" ht="11.45" customHeight="1" x14ac:dyDescent="0.2">
      <c r="A20" s="51" t="s">
        <v>24</v>
      </c>
      <c r="B20" s="30"/>
    </row>
    <row r="21" spans="1:2" ht="24.6" customHeight="1" x14ac:dyDescent="0.2">
      <c r="A21" s="8" t="s">
        <v>0</v>
      </c>
      <c r="B21" s="47" t="e">
        <f t="shared" ref="B21" si="0">B5</f>
        <v>#REF!</v>
      </c>
    </row>
    <row r="22" spans="1:2" ht="24.6" customHeight="1" x14ac:dyDescent="0.2">
      <c r="A22" s="37"/>
      <c r="B22" s="47" t="e">
        <f t="shared" ref="B22" si="1">B6</f>
        <v>#REF!</v>
      </c>
    </row>
    <row r="23" spans="1:2" ht="11.45" customHeight="1" x14ac:dyDescent="0.2">
      <c r="A23" s="11" t="s">
        <v>11</v>
      </c>
    </row>
    <row r="24" spans="1:2" ht="11.45" customHeight="1" x14ac:dyDescent="0.2">
      <c r="A24" s="3">
        <v>1</v>
      </c>
      <c r="B24" s="29" t="e">
        <f t="shared" ref="B24" si="2">ROUNDUP(B8*0.9,)</f>
        <v>#REF!</v>
      </c>
    </row>
    <row r="25" spans="1:2" ht="11.45" customHeight="1" x14ac:dyDescent="0.2">
      <c r="A25" s="3">
        <v>2</v>
      </c>
      <c r="B25" s="29" t="e">
        <f t="shared" ref="B25" si="3">ROUNDUP(B9*0.9,)</f>
        <v>#REF!</v>
      </c>
    </row>
    <row r="26" spans="1:2" ht="11.45" customHeight="1" x14ac:dyDescent="0.2">
      <c r="A26" s="5" t="s">
        <v>86</v>
      </c>
      <c r="B26" s="29"/>
    </row>
    <row r="27" spans="1:2" ht="11.45" customHeight="1" x14ac:dyDescent="0.2">
      <c r="A27" s="3">
        <v>1</v>
      </c>
      <c r="B27" s="29" t="e">
        <f t="shared" ref="B27" si="4">ROUNDUP(B11*0.9,)</f>
        <v>#REF!</v>
      </c>
    </row>
    <row r="28" spans="1:2" ht="11.45" customHeight="1" x14ac:dyDescent="0.2">
      <c r="A28" s="3">
        <v>2</v>
      </c>
      <c r="B28" s="29" t="e">
        <f t="shared" ref="B28" si="5">ROUNDUP(B12*0.9,)</f>
        <v>#REF!</v>
      </c>
    </row>
    <row r="29" spans="1:2" ht="11.45" customHeight="1" x14ac:dyDescent="0.2">
      <c r="A29" s="4" t="s">
        <v>91</v>
      </c>
      <c r="B29" s="29"/>
    </row>
    <row r="30" spans="1:2" ht="11.45" customHeight="1" x14ac:dyDescent="0.2">
      <c r="A30" s="3">
        <v>1</v>
      </c>
      <c r="B30" s="29" t="e">
        <f t="shared" ref="B30" si="6">ROUNDUP(B14*0.9,)</f>
        <v>#REF!</v>
      </c>
    </row>
    <row r="31" spans="1:2" ht="11.45" customHeight="1" x14ac:dyDescent="0.2">
      <c r="A31" s="3">
        <v>2</v>
      </c>
      <c r="B31" s="29" t="e">
        <f t="shared" ref="B31" si="7">ROUNDUP(B15*0.9,)</f>
        <v>#REF!</v>
      </c>
    </row>
    <row r="32" spans="1:2" ht="11.45" customHeight="1" x14ac:dyDescent="0.2">
      <c r="A32" s="2" t="s">
        <v>92</v>
      </c>
      <c r="B32" s="29"/>
    </row>
    <row r="33" spans="1:2" ht="11.45" customHeight="1" x14ac:dyDescent="0.2">
      <c r="A33" s="3">
        <v>1</v>
      </c>
      <c r="B33" s="29" t="e">
        <f t="shared" ref="B33" si="8">ROUNDUP(B17*0.9,)</f>
        <v>#REF!</v>
      </c>
    </row>
    <row r="34" spans="1:2" ht="11.45" customHeight="1" x14ac:dyDescent="0.2">
      <c r="A34" s="3">
        <v>2</v>
      </c>
      <c r="B34" s="29" t="e">
        <f t="shared" ref="B34" si="9">ROUNDUP(B18*0.9,)</f>
        <v>#REF!</v>
      </c>
    </row>
    <row r="35" spans="1:2" ht="11.45" customHeight="1" x14ac:dyDescent="0.2">
      <c r="A35" s="24"/>
    </row>
    <row r="36" spans="1:2" ht="11.45" customHeight="1" x14ac:dyDescent="0.2">
      <c r="A36" s="24"/>
    </row>
    <row r="37" spans="1:2" ht="145.9" customHeight="1" x14ac:dyDescent="0.2">
      <c r="A37" s="77" t="s">
        <v>85</v>
      </c>
    </row>
    <row r="38" spans="1:2" ht="11.45" customHeight="1" x14ac:dyDescent="0.2">
      <c r="A38" s="80" t="s">
        <v>18</v>
      </c>
    </row>
    <row r="39" spans="1:2" ht="11.45" customHeight="1" x14ac:dyDescent="0.2">
      <c r="A39" s="4" t="s">
        <v>76</v>
      </c>
    </row>
    <row r="40" spans="1:2" x14ac:dyDescent="0.2">
      <c r="A40" s="4" t="s">
        <v>77</v>
      </c>
    </row>
    <row r="41" spans="1:2" x14ac:dyDescent="0.2">
      <c r="A41" s="24"/>
    </row>
    <row r="42" spans="1:2" x14ac:dyDescent="0.2">
      <c r="A42" s="36" t="s">
        <v>3</v>
      </c>
    </row>
    <row r="43" spans="1:2" x14ac:dyDescent="0.2">
      <c r="A43" s="20" t="s">
        <v>4</v>
      </c>
    </row>
    <row r="44" spans="1:2" x14ac:dyDescent="0.2">
      <c r="A44" s="20" t="s">
        <v>5</v>
      </c>
    </row>
    <row r="45" spans="1:2" ht="24" x14ac:dyDescent="0.2">
      <c r="A45" s="21" t="s">
        <v>6</v>
      </c>
    </row>
    <row r="46" spans="1:2" ht="12.6" customHeight="1" x14ac:dyDescent="0.2">
      <c r="A46" s="42" t="s">
        <v>75</v>
      </c>
    </row>
    <row r="47" spans="1:2" ht="24" x14ac:dyDescent="0.2">
      <c r="A47" s="66" t="s">
        <v>31</v>
      </c>
    </row>
    <row r="49" spans="1:1" ht="25.5" x14ac:dyDescent="0.2">
      <c r="A49" s="93" t="s">
        <v>78</v>
      </c>
    </row>
    <row r="50" spans="1:1" ht="31.5" x14ac:dyDescent="0.2">
      <c r="A50" s="68" t="s">
        <v>79</v>
      </c>
    </row>
    <row r="51" spans="1:1" ht="31.5" x14ac:dyDescent="0.2">
      <c r="A51" s="68" t="s">
        <v>80</v>
      </c>
    </row>
    <row r="52" spans="1:1" ht="42" x14ac:dyDescent="0.2">
      <c r="A52" s="68" t="s">
        <v>81</v>
      </c>
    </row>
    <row r="53" spans="1:1" ht="31.5" hidden="1" x14ac:dyDescent="0.2">
      <c r="A53" s="68" t="s">
        <v>82</v>
      </c>
    </row>
    <row r="54" spans="1:1" x14ac:dyDescent="0.2">
      <c r="A54" s="113" t="s">
        <v>98</v>
      </c>
    </row>
    <row r="55" spans="1:1" x14ac:dyDescent="0.2">
      <c r="A55" s="113" t="s">
        <v>99</v>
      </c>
    </row>
    <row r="56" spans="1:1" ht="31.5" x14ac:dyDescent="0.2">
      <c r="A56" s="68" t="s">
        <v>100</v>
      </c>
    </row>
    <row r="57" spans="1:1" ht="31.5" x14ac:dyDescent="0.2">
      <c r="A57" s="68" t="s">
        <v>101</v>
      </c>
    </row>
    <row r="58" spans="1:1" ht="42" x14ac:dyDescent="0.2">
      <c r="A58" s="68" t="s">
        <v>102</v>
      </c>
    </row>
    <row r="59" spans="1:1" ht="42" x14ac:dyDescent="0.2">
      <c r="A59" s="68" t="s">
        <v>103</v>
      </c>
    </row>
    <row r="60" spans="1:1" ht="31.5" x14ac:dyDescent="0.2">
      <c r="A60" s="70" t="s">
        <v>42</v>
      </c>
    </row>
    <row r="61" spans="1:1" ht="21" x14ac:dyDescent="0.2">
      <c r="A61" s="71" t="s">
        <v>43</v>
      </c>
    </row>
    <row r="62" spans="1:1" ht="42.75" x14ac:dyDescent="0.2">
      <c r="A62" s="72" t="s">
        <v>44</v>
      </c>
    </row>
    <row r="63" spans="1:1" ht="21" x14ac:dyDescent="0.2">
      <c r="A63" s="73" t="s">
        <v>45</v>
      </c>
    </row>
    <row r="64" spans="1:1" x14ac:dyDescent="0.2">
      <c r="A64" s="74"/>
    </row>
    <row r="65" spans="1:1" x14ac:dyDescent="0.2">
      <c r="A65" s="75" t="s">
        <v>8</v>
      </c>
    </row>
    <row r="66" spans="1:1" ht="24" x14ac:dyDescent="0.2">
      <c r="A66" s="62" t="s">
        <v>46</v>
      </c>
    </row>
    <row r="67" spans="1:1" ht="24" x14ac:dyDescent="0.2">
      <c r="A67" s="62" t="s">
        <v>47</v>
      </c>
    </row>
    <row r="68" spans="1:1" ht="12.75" x14ac:dyDescent="0.2">
      <c r="A68" s="114"/>
    </row>
    <row r="69" spans="1:1" ht="12.75" x14ac:dyDescent="0.2">
      <c r="A69" s="7"/>
    </row>
    <row r="70" spans="1:1" ht="12.75" x14ac:dyDescent="0.2">
      <c r="A70" s="7"/>
    </row>
    <row r="71" spans="1:1" ht="12.75" x14ac:dyDescent="0.2">
      <c r="A71" s="7"/>
    </row>
    <row r="72" spans="1:1" ht="12.75" x14ac:dyDescent="0.2">
      <c r="A72" s="7"/>
    </row>
  </sheetData>
  <pageMargins left="0.7" right="0.7" top="0.75" bottom="0.75" header="0.3" footer="0.3"/>
  <pageSetup paperSize="9"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zoomScaleNormal="100"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row>
    <row r="3" spans="1:2" ht="11.45" customHeight="1" x14ac:dyDescent="0.2">
      <c r="A3" s="51" t="s">
        <v>83</v>
      </c>
    </row>
    <row r="4" spans="1:2" ht="11.25" customHeight="1" x14ac:dyDescent="0.2">
      <c r="A4" s="94" t="s">
        <v>1</v>
      </c>
    </row>
    <row r="5" spans="1:2" s="12" customFormat="1" ht="25.5" customHeight="1" x14ac:dyDescent="0.2">
      <c r="A5" s="8" t="s">
        <v>0</v>
      </c>
      <c r="B5" s="47" t="e">
        <f>'C завтраками| Bed and breakfast'!#REF!</f>
        <v>#REF!</v>
      </c>
    </row>
    <row r="6" spans="1:2" s="12" customFormat="1" ht="25.5" customHeight="1" x14ac:dyDescent="0.2">
      <c r="A6" s="37"/>
      <c r="B6" s="47"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5" t="s">
        <v>86</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4" t="s">
        <v>91</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2" t="s">
        <v>92</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4"/>
      <c r="B19" s="30"/>
    </row>
    <row r="20" spans="1:2" ht="11.45" customHeight="1" x14ac:dyDescent="0.2">
      <c r="A20" s="51" t="s">
        <v>24</v>
      </c>
      <c r="B20" s="30"/>
    </row>
    <row r="21" spans="1:2" ht="24.6" customHeight="1" x14ac:dyDescent="0.2">
      <c r="A21" s="8" t="s">
        <v>0</v>
      </c>
      <c r="B21" s="47" t="e">
        <f t="shared" ref="B21" si="0">B5</f>
        <v>#REF!</v>
      </c>
    </row>
    <row r="22" spans="1:2" ht="24.6" customHeight="1" x14ac:dyDescent="0.2">
      <c r="A22" s="37"/>
      <c r="B22" s="47" t="e">
        <f t="shared" ref="B22" si="1">B6</f>
        <v>#REF!</v>
      </c>
    </row>
    <row r="23" spans="1:2" ht="11.45" customHeight="1" x14ac:dyDescent="0.2">
      <c r="A23" s="11" t="s">
        <v>11</v>
      </c>
    </row>
    <row r="24" spans="1:2" ht="11.45" customHeight="1" x14ac:dyDescent="0.2">
      <c r="A24" s="3">
        <v>1</v>
      </c>
      <c r="B24" s="29" t="e">
        <f t="shared" ref="B24" si="2">ROUNDUP(B8*0.87,)</f>
        <v>#REF!</v>
      </c>
    </row>
    <row r="25" spans="1:2" ht="11.45" customHeight="1" x14ac:dyDescent="0.2">
      <c r="A25" s="3">
        <v>2</v>
      </c>
      <c r="B25" s="29" t="e">
        <f t="shared" ref="B25" si="3">ROUNDUP(B9*0.87,)</f>
        <v>#REF!</v>
      </c>
    </row>
    <row r="26" spans="1:2" ht="11.45" customHeight="1" x14ac:dyDescent="0.2">
      <c r="A26" s="5" t="s">
        <v>86</v>
      </c>
      <c r="B26" s="29"/>
    </row>
    <row r="27" spans="1:2" ht="11.45" customHeight="1" x14ac:dyDescent="0.2">
      <c r="A27" s="3">
        <v>1</v>
      </c>
      <c r="B27" s="29" t="e">
        <f t="shared" ref="B27" si="4">ROUNDUP(B11*0.87,)</f>
        <v>#REF!</v>
      </c>
    </row>
    <row r="28" spans="1:2" ht="11.45" customHeight="1" x14ac:dyDescent="0.2">
      <c r="A28" s="3">
        <v>2</v>
      </c>
      <c r="B28" s="29" t="e">
        <f t="shared" ref="B28" si="5">ROUNDUP(B12*0.87,)</f>
        <v>#REF!</v>
      </c>
    </row>
    <row r="29" spans="1:2" ht="11.45" customHeight="1" x14ac:dyDescent="0.2">
      <c r="A29" s="4" t="s">
        <v>91</v>
      </c>
      <c r="B29" s="29"/>
    </row>
    <row r="30" spans="1:2" ht="11.45" customHeight="1" x14ac:dyDescent="0.2">
      <c r="A30" s="3">
        <v>1</v>
      </c>
      <c r="B30" s="29" t="e">
        <f t="shared" ref="B30" si="6">ROUNDUP(B14*0.87,)</f>
        <v>#REF!</v>
      </c>
    </row>
    <row r="31" spans="1:2" ht="11.45" customHeight="1" x14ac:dyDescent="0.2">
      <c r="A31" s="3">
        <v>2</v>
      </c>
      <c r="B31" s="29" t="e">
        <f t="shared" ref="B31" si="7">ROUNDUP(B15*0.87,)</f>
        <v>#REF!</v>
      </c>
    </row>
    <row r="32" spans="1:2" ht="11.45" customHeight="1" x14ac:dyDescent="0.2">
      <c r="A32" s="2" t="s">
        <v>92</v>
      </c>
      <c r="B32" s="29"/>
    </row>
    <row r="33" spans="1:2" ht="11.45" customHeight="1" x14ac:dyDescent="0.2">
      <c r="A33" s="3">
        <v>1</v>
      </c>
      <c r="B33" s="29" t="e">
        <f t="shared" ref="B33" si="8">ROUNDUP(B17*0.87,)</f>
        <v>#REF!</v>
      </c>
    </row>
    <row r="34" spans="1:2" ht="11.45" customHeight="1" x14ac:dyDescent="0.2">
      <c r="A34" s="3">
        <v>2</v>
      </c>
      <c r="B34" s="29" t="e">
        <f t="shared" ref="B34" si="9">ROUNDUP(B18*0.87,)</f>
        <v>#REF!</v>
      </c>
    </row>
    <row r="35" spans="1:2" ht="11.45" customHeight="1" x14ac:dyDescent="0.2">
      <c r="A35" s="24"/>
      <c r="B35" s="30"/>
    </row>
    <row r="36" spans="1:2" ht="11.45" customHeight="1" x14ac:dyDescent="0.2">
      <c r="A36" s="24"/>
    </row>
    <row r="37" spans="1:2" ht="145.9" customHeight="1" x14ac:dyDescent="0.2">
      <c r="A37" s="77" t="s">
        <v>85</v>
      </c>
    </row>
    <row r="38" spans="1:2" ht="11.45" customHeight="1" x14ac:dyDescent="0.2">
      <c r="A38" s="80" t="s">
        <v>18</v>
      </c>
    </row>
    <row r="39" spans="1:2" ht="11.45" customHeight="1" x14ac:dyDescent="0.2">
      <c r="A39" s="4" t="s">
        <v>76</v>
      </c>
    </row>
    <row r="40" spans="1:2" x14ac:dyDescent="0.2">
      <c r="A40" s="4" t="s">
        <v>77</v>
      </c>
    </row>
    <row r="41" spans="1:2" x14ac:dyDescent="0.2">
      <c r="A41" s="24"/>
    </row>
    <row r="42" spans="1:2" x14ac:dyDescent="0.2">
      <c r="A42" s="36" t="s">
        <v>3</v>
      </c>
    </row>
    <row r="43" spans="1:2" x14ac:dyDescent="0.2">
      <c r="A43" s="20" t="s">
        <v>4</v>
      </c>
    </row>
    <row r="44" spans="1:2" x14ac:dyDescent="0.2">
      <c r="A44" s="20" t="s">
        <v>5</v>
      </c>
    </row>
    <row r="45" spans="1:2" ht="24" x14ac:dyDescent="0.2">
      <c r="A45" s="21" t="s">
        <v>6</v>
      </c>
    </row>
    <row r="46" spans="1:2" ht="12.6" customHeight="1" x14ac:dyDescent="0.2">
      <c r="A46" s="42" t="s">
        <v>75</v>
      </c>
    </row>
    <row r="47" spans="1:2" ht="24" x14ac:dyDescent="0.2">
      <c r="A47" s="66" t="s">
        <v>31</v>
      </c>
    </row>
    <row r="49" spans="1:1" ht="25.5" x14ac:dyDescent="0.2">
      <c r="A49" s="93" t="s">
        <v>78</v>
      </c>
    </row>
    <row r="50" spans="1:1" ht="31.5" x14ac:dyDescent="0.2">
      <c r="A50" s="68" t="s">
        <v>79</v>
      </c>
    </row>
    <row r="51" spans="1:1" ht="31.5" x14ac:dyDescent="0.2">
      <c r="A51" s="68" t="s">
        <v>80</v>
      </c>
    </row>
    <row r="52" spans="1:1" ht="42" x14ac:dyDescent="0.2">
      <c r="A52" s="68" t="s">
        <v>81</v>
      </c>
    </row>
    <row r="53" spans="1:1" ht="31.5" hidden="1" x14ac:dyDescent="0.2">
      <c r="A53" s="68" t="s">
        <v>82</v>
      </c>
    </row>
    <row r="54" spans="1:1" x14ac:dyDescent="0.2">
      <c r="A54" s="113" t="s">
        <v>98</v>
      </c>
    </row>
    <row r="55" spans="1:1" x14ac:dyDescent="0.2">
      <c r="A55" s="113" t="s">
        <v>99</v>
      </c>
    </row>
    <row r="56" spans="1:1" ht="31.5" x14ac:dyDescent="0.2">
      <c r="A56" s="68" t="s">
        <v>100</v>
      </c>
    </row>
    <row r="57" spans="1:1" ht="31.5" x14ac:dyDescent="0.2">
      <c r="A57" s="68" t="s">
        <v>101</v>
      </c>
    </row>
    <row r="58" spans="1:1" ht="42" x14ac:dyDescent="0.2">
      <c r="A58" s="68" t="s">
        <v>102</v>
      </c>
    </row>
    <row r="59" spans="1:1" ht="42" x14ac:dyDescent="0.2">
      <c r="A59" s="68" t="s">
        <v>103</v>
      </c>
    </row>
    <row r="60" spans="1:1" ht="31.5" x14ac:dyDescent="0.2">
      <c r="A60" s="70" t="s">
        <v>42</v>
      </c>
    </row>
    <row r="61" spans="1:1" ht="21" x14ac:dyDescent="0.2">
      <c r="A61" s="71" t="s">
        <v>43</v>
      </c>
    </row>
    <row r="62" spans="1:1" ht="42.75" x14ac:dyDescent="0.2">
      <c r="A62" s="72" t="s">
        <v>44</v>
      </c>
    </row>
    <row r="63" spans="1:1" ht="21" x14ac:dyDescent="0.2">
      <c r="A63" s="73" t="s">
        <v>45</v>
      </c>
    </row>
    <row r="64" spans="1:1" x14ac:dyDescent="0.2">
      <c r="A64" s="74"/>
    </row>
    <row r="65" spans="1:1" x14ac:dyDescent="0.2">
      <c r="A65" s="75" t="s">
        <v>8</v>
      </c>
    </row>
    <row r="66" spans="1:1" ht="24" x14ac:dyDescent="0.2">
      <c r="A66" s="62" t="s">
        <v>46</v>
      </c>
    </row>
    <row r="67" spans="1:1" ht="24" x14ac:dyDescent="0.2">
      <c r="A67" s="62" t="s">
        <v>47</v>
      </c>
    </row>
    <row r="68" spans="1:1" ht="12.75" x14ac:dyDescent="0.2">
      <c r="A68" s="114"/>
    </row>
    <row r="69" spans="1:1" ht="12.75" x14ac:dyDescent="0.2">
      <c r="A69" s="7"/>
    </row>
    <row r="70" spans="1:1" ht="12.75" x14ac:dyDescent="0.2">
      <c r="A70" s="7"/>
    </row>
    <row r="71" spans="1:1" ht="12.75" x14ac:dyDescent="0.2">
      <c r="A71" s="7"/>
    </row>
    <row r="72" spans="1:1" ht="12.75" x14ac:dyDescent="0.2">
      <c r="A72" s="7"/>
    </row>
  </sheetData>
  <pageMargins left="0.7" right="0.7" top="0.75" bottom="0.75" header="0.3" footer="0.3"/>
  <pageSetup paperSize="9"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Normal="100" workbookViewId="0">
      <pane xSplit="1" topLeftCell="B1" activePane="topRight" state="frozen"/>
      <selection pane="topRight" activeCell="E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row>
    <row r="3" spans="1:2" ht="11.45" customHeight="1" x14ac:dyDescent="0.2">
      <c r="A3" s="51" t="s">
        <v>83</v>
      </c>
    </row>
    <row r="4" spans="1:2" ht="11.25" customHeight="1" x14ac:dyDescent="0.2">
      <c r="A4" s="94" t="s">
        <v>1</v>
      </c>
    </row>
    <row r="5" spans="1:2" s="12" customFormat="1" ht="25.5" customHeight="1" x14ac:dyDescent="0.2">
      <c r="A5" s="8" t="s">
        <v>0</v>
      </c>
      <c r="B5" s="47" t="e">
        <f>'C завтраками| Bed and breakfast'!#REF!</f>
        <v>#REF!</v>
      </c>
    </row>
    <row r="6" spans="1:2" s="12" customFormat="1" ht="25.5" customHeight="1" x14ac:dyDescent="0.2">
      <c r="A6" s="37"/>
      <c r="B6" s="47"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5" t="s">
        <v>86</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4" t="s">
        <v>91</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2" t="s">
        <v>92</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4"/>
    </row>
    <row r="20" spans="1:2" ht="11.45" customHeight="1" x14ac:dyDescent="0.2">
      <c r="A20" s="24"/>
    </row>
    <row r="21" spans="1:2" ht="145.9" customHeight="1" x14ac:dyDescent="0.2">
      <c r="A21" s="77" t="s">
        <v>85</v>
      </c>
    </row>
    <row r="22" spans="1:2" ht="11.45" customHeight="1" x14ac:dyDescent="0.2">
      <c r="A22" s="80" t="s">
        <v>18</v>
      </c>
    </row>
    <row r="23" spans="1:2" ht="11.45" customHeight="1" x14ac:dyDescent="0.2">
      <c r="A23" s="4" t="s">
        <v>76</v>
      </c>
    </row>
    <row r="24" spans="1:2" x14ac:dyDescent="0.2">
      <c r="A24" s="4" t="s">
        <v>77</v>
      </c>
    </row>
    <row r="25" spans="1:2" x14ac:dyDescent="0.2">
      <c r="A25" s="24"/>
    </row>
    <row r="26" spans="1:2" x14ac:dyDescent="0.2">
      <c r="A26" s="36" t="s">
        <v>3</v>
      </c>
    </row>
    <row r="27" spans="1:2" x14ac:dyDescent="0.2">
      <c r="A27" s="20" t="s">
        <v>4</v>
      </c>
    </row>
    <row r="28" spans="1:2" x14ac:dyDescent="0.2">
      <c r="A28" s="20" t="s">
        <v>5</v>
      </c>
    </row>
    <row r="29" spans="1:2" ht="24" x14ac:dyDescent="0.2">
      <c r="A29" s="21" t="s">
        <v>6</v>
      </c>
    </row>
    <row r="30" spans="1:2" ht="12.6" customHeight="1" x14ac:dyDescent="0.2">
      <c r="A30" s="42" t="s">
        <v>75</v>
      </c>
    </row>
    <row r="31" spans="1:2" ht="24" x14ac:dyDescent="0.2">
      <c r="A31" s="66" t="s">
        <v>31</v>
      </c>
    </row>
    <row r="33" spans="1:1" ht="25.5" x14ac:dyDescent="0.2">
      <c r="A33" s="93" t="s">
        <v>78</v>
      </c>
    </row>
    <row r="34" spans="1:1" ht="31.5" x14ac:dyDescent="0.2">
      <c r="A34" s="68" t="s">
        <v>79</v>
      </c>
    </row>
    <row r="35" spans="1:1" ht="31.5" x14ac:dyDescent="0.2">
      <c r="A35" s="68" t="s">
        <v>80</v>
      </c>
    </row>
    <row r="36" spans="1:1" ht="42" x14ac:dyDescent="0.2">
      <c r="A36" s="68" t="s">
        <v>81</v>
      </c>
    </row>
    <row r="37" spans="1:1" ht="31.5" hidden="1" x14ac:dyDescent="0.2">
      <c r="A37" s="68" t="s">
        <v>82</v>
      </c>
    </row>
    <row r="38" spans="1:1" x14ac:dyDescent="0.2">
      <c r="A38" s="113" t="s">
        <v>98</v>
      </c>
    </row>
    <row r="39" spans="1:1" x14ac:dyDescent="0.2">
      <c r="A39" s="113" t="s">
        <v>99</v>
      </c>
    </row>
    <row r="40" spans="1:1" ht="31.5" x14ac:dyDescent="0.2">
      <c r="A40" s="68" t="s">
        <v>100</v>
      </c>
    </row>
    <row r="41" spans="1:1" ht="31.5" x14ac:dyDescent="0.2">
      <c r="A41" s="68" t="s">
        <v>101</v>
      </c>
    </row>
    <row r="42" spans="1:1" ht="42" x14ac:dyDescent="0.2">
      <c r="A42" s="68" t="s">
        <v>102</v>
      </c>
    </row>
    <row r="43" spans="1:1" ht="42" x14ac:dyDescent="0.2">
      <c r="A43" s="68" t="s">
        <v>103</v>
      </c>
    </row>
    <row r="44" spans="1:1" ht="31.5" x14ac:dyDescent="0.2">
      <c r="A44" s="70" t="s">
        <v>42</v>
      </c>
    </row>
    <row r="45" spans="1:1" ht="21" x14ac:dyDescent="0.2">
      <c r="A45" s="71" t="s">
        <v>43</v>
      </c>
    </row>
    <row r="46" spans="1:1" ht="42.75" x14ac:dyDescent="0.2">
      <c r="A46" s="72" t="s">
        <v>44</v>
      </c>
    </row>
    <row r="47" spans="1:1" ht="21" x14ac:dyDescent="0.2">
      <c r="A47" s="73" t="s">
        <v>45</v>
      </c>
    </row>
    <row r="48" spans="1:1" x14ac:dyDescent="0.2">
      <c r="A48" s="74"/>
    </row>
    <row r="49" spans="1:1" x14ac:dyDescent="0.2">
      <c r="A49" s="75" t="s">
        <v>8</v>
      </c>
    </row>
    <row r="50" spans="1:1" ht="24" x14ac:dyDescent="0.2">
      <c r="A50" s="62" t="s">
        <v>46</v>
      </c>
    </row>
    <row r="51" spans="1:1" ht="24" x14ac:dyDescent="0.2">
      <c r="A51" s="62" t="s">
        <v>47</v>
      </c>
    </row>
    <row r="52" spans="1:1" ht="12.75" x14ac:dyDescent="0.2">
      <c r="A52" s="114"/>
    </row>
    <row r="53" spans="1:1" ht="12.75" x14ac:dyDescent="0.2">
      <c r="A53" s="7"/>
    </row>
    <row r="54" spans="1:1" ht="12.75" x14ac:dyDescent="0.2">
      <c r="A54" s="7"/>
    </row>
    <row r="55" spans="1:1" ht="12.75" x14ac:dyDescent="0.2">
      <c r="A55" s="7"/>
    </row>
    <row r="56" spans="1:1" ht="12.75" x14ac:dyDescent="0.2">
      <c r="A56" s="7"/>
    </row>
  </sheetData>
  <pageMargins left="0.7" right="0.7" top="0.75" bottom="0.75" header="0.3" footer="0.3"/>
  <pageSetup paperSize="9"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pane xSplit="1" topLeftCell="B1" activePane="topRight" state="frozen"/>
      <selection pane="topRight" activeCell="B25" sqref="B25"/>
    </sheetView>
  </sheetViews>
  <sheetFormatPr defaultColWidth="8.5703125" defaultRowHeight="12" x14ac:dyDescent="0.2"/>
  <cols>
    <col min="1" max="1" width="84.85546875" style="1" customWidth="1"/>
    <col min="2" max="12" width="10.28515625" style="1" customWidth="1"/>
    <col min="13" max="15" width="10.28515625" style="1" bestFit="1" customWidth="1"/>
    <col min="16" max="33" width="9.85546875" style="1" bestFit="1" customWidth="1"/>
    <col min="34" max="16384" width="8.5703125" style="1"/>
  </cols>
  <sheetData>
    <row r="1" spans="1:33" ht="11.45" customHeight="1" x14ac:dyDescent="0.2">
      <c r="A1" s="9" t="s">
        <v>14</v>
      </c>
    </row>
    <row r="2" spans="1:33" ht="11.45" customHeight="1" x14ac:dyDescent="0.2">
      <c r="A2" s="19"/>
    </row>
    <row r="3" spans="1:33" ht="11.45" customHeight="1" x14ac:dyDescent="0.2">
      <c r="A3" s="9"/>
    </row>
    <row r="4" spans="1:33" ht="11.25" customHeight="1" x14ac:dyDescent="0.2">
      <c r="A4" s="31" t="s">
        <v>20</v>
      </c>
    </row>
    <row r="5" spans="1:33"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c r="H5" s="47" t="e">
        <f>'C завтраками| Bed and breakfast'!#REF!</f>
        <v>#REF!</v>
      </c>
      <c r="I5" s="47" t="e">
        <f>'C завтраками| Bed and breakfast'!#REF!</f>
        <v>#REF!</v>
      </c>
      <c r="J5" s="47" t="e">
        <f>'C завтраками| Bed and breakfast'!#REF!</f>
        <v>#REF!</v>
      </c>
      <c r="K5" s="47" t="e">
        <f>'C завтраками| Bed and breakfast'!#REF!</f>
        <v>#REF!</v>
      </c>
      <c r="L5" s="47" t="e">
        <f>'C завтраками| Bed and breakfast'!#REF!</f>
        <v>#REF!</v>
      </c>
      <c r="M5" s="47" t="e">
        <f>'C завтраками| Bed and breakfast'!#REF!</f>
        <v>#REF!</v>
      </c>
      <c r="N5" s="47" t="e">
        <f>'C завтраками| Bed and breakfast'!#REF!</f>
        <v>#REF!</v>
      </c>
      <c r="O5" s="47" t="e">
        <f>'C завтраками| Bed and breakfast'!#REF!</f>
        <v>#REF!</v>
      </c>
      <c r="P5" s="47" t="e">
        <f>'C завтраками| Bed and breakfast'!#REF!</f>
        <v>#REF!</v>
      </c>
      <c r="Q5" s="47" t="e">
        <f>'C завтраками| Bed and breakfast'!#REF!</f>
        <v>#REF!</v>
      </c>
      <c r="R5" s="47" t="e">
        <f>'C завтраками| Bed and breakfast'!#REF!</f>
        <v>#REF!</v>
      </c>
      <c r="S5" s="47" t="e">
        <f>'C завтраками| Bed and breakfast'!#REF!</f>
        <v>#REF!</v>
      </c>
      <c r="T5" s="47" t="e">
        <f>'C завтраками| Bed and breakfast'!#REF!</f>
        <v>#REF!</v>
      </c>
      <c r="U5" s="47" t="e">
        <f>'C завтраками| Bed and breakfast'!#REF!</f>
        <v>#REF!</v>
      </c>
      <c r="V5" s="47" t="e">
        <f>'C завтраками| Bed and breakfast'!#REF!</f>
        <v>#REF!</v>
      </c>
      <c r="W5" s="47" t="e">
        <f>'C завтраками| Bed and breakfast'!#REF!</f>
        <v>#REF!</v>
      </c>
      <c r="X5" s="47" t="e">
        <f>'C завтраками| Bed and breakfast'!#REF!</f>
        <v>#REF!</v>
      </c>
      <c r="Y5" s="47" t="e">
        <f>'C завтраками| Bed and breakfast'!#REF!</f>
        <v>#REF!</v>
      </c>
      <c r="Z5" s="47" t="e">
        <f>'C завтраками| Bed and breakfast'!#REF!</f>
        <v>#REF!</v>
      </c>
      <c r="AA5" s="47" t="e">
        <f>'C завтраками| Bed and breakfast'!#REF!</f>
        <v>#REF!</v>
      </c>
      <c r="AB5" s="47" t="e">
        <f>'C завтраками| Bed and breakfast'!#REF!</f>
        <v>#REF!</v>
      </c>
      <c r="AC5" s="47" t="e">
        <f>'C завтраками| Bed and breakfast'!#REF!</f>
        <v>#REF!</v>
      </c>
      <c r="AD5" s="47" t="e">
        <f>'C завтраками| Bed and breakfast'!#REF!</f>
        <v>#REF!</v>
      </c>
      <c r="AE5" s="47" t="e">
        <f>'C завтраками| Bed and breakfast'!#REF!</f>
        <v>#REF!</v>
      </c>
      <c r="AF5" s="47" t="e">
        <f>'C завтраками| Bed and breakfast'!#REF!</f>
        <v>#REF!</v>
      </c>
      <c r="AG5" s="47" t="e">
        <f>'C завтраками| Bed and breakfast'!#REF!</f>
        <v>#REF!</v>
      </c>
    </row>
    <row r="6" spans="1:33"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c r="H6" s="47" t="e">
        <f>'C завтраками| Bed and breakfast'!#REF!</f>
        <v>#REF!</v>
      </c>
      <c r="I6" s="47" t="e">
        <f>'C завтраками| Bed and breakfast'!#REF!</f>
        <v>#REF!</v>
      </c>
      <c r="J6" s="47" t="e">
        <f>'C завтраками| Bed and breakfast'!#REF!</f>
        <v>#REF!</v>
      </c>
      <c r="K6" s="47" t="e">
        <f>'C завтраками| Bed and breakfast'!#REF!</f>
        <v>#REF!</v>
      </c>
      <c r="L6" s="47" t="e">
        <f>'C завтраками| Bed and breakfast'!#REF!</f>
        <v>#REF!</v>
      </c>
      <c r="M6" s="47" t="e">
        <f>'C завтраками| Bed and breakfast'!#REF!</f>
        <v>#REF!</v>
      </c>
      <c r="N6" s="47" t="e">
        <f>'C завтраками| Bed and breakfast'!#REF!</f>
        <v>#REF!</v>
      </c>
      <c r="O6" s="47" t="e">
        <f>'C завтраками| Bed and breakfast'!#REF!</f>
        <v>#REF!</v>
      </c>
      <c r="P6" s="47" t="e">
        <f>'C завтраками| Bed and breakfast'!#REF!</f>
        <v>#REF!</v>
      </c>
      <c r="Q6" s="47" t="e">
        <f>'C завтраками| Bed and breakfast'!#REF!</f>
        <v>#REF!</v>
      </c>
      <c r="R6" s="47" t="e">
        <f>'C завтраками| Bed and breakfast'!#REF!</f>
        <v>#REF!</v>
      </c>
      <c r="S6" s="47" t="e">
        <f>'C завтраками| Bed and breakfast'!#REF!</f>
        <v>#REF!</v>
      </c>
      <c r="T6" s="47" t="e">
        <f>'C завтраками| Bed and breakfast'!#REF!</f>
        <v>#REF!</v>
      </c>
      <c r="U6" s="47" t="e">
        <f>'C завтраками| Bed and breakfast'!#REF!</f>
        <v>#REF!</v>
      </c>
      <c r="V6" s="47" t="e">
        <f>'C завтраками| Bed and breakfast'!#REF!</f>
        <v>#REF!</v>
      </c>
      <c r="W6" s="47" t="e">
        <f>'C завтраками| Bed and breakfast'!#REF!</f>
        <v>#REF!</v>
      </c>
      <c r="X6" s="47" t="e">
        <f>'C завтраками| Bed and breakfast'!#REF!</f>
        <v>#REF!</v>
      </c>
      <c r="Y6" s="47" t="e">
        <f>'C завтраками| Bed and breakfast'!#REF!</f>
        <v>#REF!</v>
      </c>
      <c r="Z6" s="47" t="e">
        <f>'C завтраками| Bed and breakfast'!#REF!</f>
        <v>#REF!</v>
      </c>
      <c r="AA6" s="47" t="e">
        <f>'C завтраками| Bed and breakfast'!#REF!</f>
        <v>#REF!</v>
      </c>
      <c r="AB6" s="47" t="e">
        <f>'C завтраками| Bed and breakfast'!#REF!</f>
        <v>#REF!</v>
      </c>
      <c r="AC6" s="47" t="e">
        <f>'C завтраками| Bed and breakfast'!#REF!</f>
        <v>#REF!</v>
      </c>
      <c r="AD6" s="47" t="e">
        <f>'C завтраками| Bed and breakfast'!#REF!</f>
        <v>#REF!</v>
      </c>
      <c r="AE6" s="47" t="e">
        <f>'C завтраками| Bed and breakfast'!#REF!</f>
        <v>#REF!</v>
      </c>
      <c r="AF6" s="47" t="e">
        <f>'C завтраками| Bed and breakfast'!#REF!</f>
        <v>#REF!</v>
      </c>
      <c r="AG6" s="47" t="e">
        <f>'C завтраками| Bed and breakfast'!#REF!</f>
        <v>#REF!</v>
      </c>
    </row>
    <row r="7" spans="1:33" ht="11.45" customHeight="1" x14ac:dyDescent="0.2">
      <c r="A7" s="11" t="s">
        <v>11</v>
      </c>
    </row>
    <row r="8" spans="1:33" ht="11.45" customHeight="1" x14ac:dyDescent="0.2">
      <c r="A8" s="3">
        <v>1</v>
      </c>
      <c r="B8" s="29" t="e">
        <f>'C завтраками| Bed and breakfast'!#REF!</f>
        <v>#REF!</v>
      </c>
      <c r="C8" s="29" t="e">
        <f>'C завтраками| Bed and breakfast'!#REF!</f>
        <v>#REF!</v>
      </c>
      <c r="D8" s="29" t="e">
        <f>'C завтраками| Bed and breakfast'!#REF!</f>
        <v>#REF!</v>
      </c>
      <c r="E8" s="29" t="e">
        <f>'C завтраками| Bed and breakfast'!#REF!</f>
        <v>#REF!</v>
      </c>
      <c r="F8" s="29" t="e">
        <f>'C завтраками| Bed and breakfast'!#REF!</f>
        <v>#REF!</v>
      </c>
      <c r="G8" s="29" t="e">
        <f>'C завтраками| Bed and breakfast'!#REF!</f>
        <v>#REF!</v>
      </c>
      <c r="H8" s="29" t="e">
        <f>'C завтраками| Bed and breakfast'!#REF!</f>
        <v>#REF!</v>
      </c>
      <c r="I8" s="29" t="e">
        <f>'C завтраками| Bed and breakfast'!#REF!</f>
        <v>#REF!</v>
      </c>
      <c r="J8" s="29" t="e">
        <f>'C завтраками| Bed and breakfast'!#REF!</f>
        <v>#REF!</v>
      </c>
      <c r="K8" s="29" t="e">
        <f>'C завтраками| Bed and breakfast'!#REF!</f>
        <v>#REF!</v>
      </c>
      <c r="L8" s="29" t="e">
        <f>'C завтраками| Bed and breakfast'!#REF!</f>
        <v>#REF!</v>
      </c>
      <c r="M8" s="29" t="e">
        <f>'C завтраками| Bed and breakfast'!#REF!</f>
        <v>#REF!</v>
      </c>
      <c r="N8" s="29" t="e">
        <f>'C завтраками| Bed and breakfast'!#REF!</f>
        <v>#REF!</v>
      </c>
      <c r="O8" s="29" t="e">
        <f>'C завтраками| Bed and breakfast'!#REF!</f>
        <v>#REF!</v>
      </c>
      <c r="P8" s="29" t="e">
        <f>'C завтраками| Bed and breakfast'!#REF!</f>
        <v>#REF!</v>
      </c>
      <c r="Q8" s="29" t="e">
        <f>'C завтраками| Bed and breakfast'!#REF!</f>
        <v>#REF!</v>
      </c>
      <c r="R8" s="29" t="e">
        <f>'C завтраками| Bed and breakfast'!#REF!</f>
        <v>#REF!</v>
      </c>
      <c r="S8" s="29" t="e">
        <f>'C завтраками| Bed and breakfast'!#REF!</f>
        <v>#REF!</v>
      </c>
      <c r="T8" s="29" t="e">
        <f>'C завтраками| Bed and breakfast'!#REF!</f>
        <v>#REF!</v>
      </c>
      <c r="U8" s="29" t="e">
        <f>'C завтраками| Bed and breakfast'!#REF!</f>
        <v>#REF!</v>
      </c>
      <c r="V8" s="29" t="e">
        <f>'C завтраками| Bed and breakfast'!#REF!</f>
        <v>#REF!</v>
      </c>
      <c r="W8" s="29" t="e">
        <f>'C завтраками| Bed and breakfast'!#REF!</f>
        <v>#REF!</v>
      </c>
      <c r="X8" s="29" t="e">
        <f>'C завтраками| Bed and breakfast'!#REF!</f>
        <v>#REF!</v>
      </c>
      <c r="Y8" s="29" t="e">
        <f>'C завтраками| Bed and breakfast'!#REF!</f>
        <v>#REF!</v>
      </c>
      <c r="Z8" s="29" t="e">
        <f>'C завтраками| Bed and breakfast'!#REF!</f>
        <v>#REF!</v>
      </c>
      <c r="AA8" s="29" t="e">
        <f>'C завтраками| Bed and breakfast'!#REF!</f>
        <v>#REF!</v>
      </c>
      <c r="AB8" s="29" t="e">
        <f>'C завтраками| Bed and breakfast'!#REF!</f>
        <v>#REF!</v>
      </c>
      <c r="AC8" s="29" t="e">
        <f>'C завтраками| Bed and breakfast'!#REF!</f>
        <v>#REF!</v>
      </c>
      <c r="AD8" s="29" t="e">
        <f>'C завтраками| Bed and breakfast'!#REF!</f>
        <v>#REF!</v>
      </c>
      <c r="AE8" s="29" t="e">
        <f>'C завтраками| Bed and breakfast'!#REF!</f>
        <v>#REF!</v>
      </c>
      <c r="AF8" s="29" t="e">
        <f>'C завтраками| Bed and breakfast'!#REF!</f>
        <v>#REF!</v>
      </c>
      <c r="AG8" s="29" t="e">
        <f>'C завтраками| Bed and breakfast'!#REF!</f>
        <v>#REF!</v>
      </c>
    </row>
    <row r="9" spans="1:33" ht="11.45" customHeight="1" x14ac:dyDescent="0.2">
      <c r="A9" s="3">
        <v>2</v>
      </c>
      <c r="B9" s="29" t="e">
        <f>'C завтраками| Bed and breakfast'!#REF!</f>
        <v>#REF!</v>
      </c>
      <c r="C9" s="29" t="e">
        <f>'C завтраками| Bed and breakfast'!#REF!</f>
        <v>#REF!</v>
      </c>
      <c r="D9" s="29" t="e">
        <f>'C завтраками| Bed and breakfast'!#REF!</f>
        <v>#REF!</v>
      </c>
      <c r="E9" s="29" t="e">
        <f>'C завтраками| Bed and breakfast'!#REF!</f>
        <v>#REF!</v>
      </c>
      <c r="F9" s="29" t="e">
        <f>'C завтраками| Bed and breakfast'!#REF!</f>
        <v>#REF!</v>
      </c>
      <c r="G9" s="29" t="e">
        <f>'C завтраками| Bed and breakfast'!#REF!</f>
        <v>#REF!</v>
      </c>
      <c r="H9" s="29" t="e">
        <f>'C завтраками| Bed and breakfast'!#REF!</f>
        <v>#REF!</v>
      </c>
      <c r="I9" s="29" t="e">
        <f>'C завтраками| Bed and breakfast'!#REF!</f>
        <v>#REF!</v>
      </c>
      <c r="J9" s="29" t="e">
        <f>'C завтраками| Bed and breakfast'!#REF!</f>
        <v>#REF!</v>
      </c>
      <c r="K9" s="29" t="e">
        <f>'C завтраками| Bed and breakfast'!#REF!</f>
        <v>#REF!</v>
      </c>
      <c r="L9" s="29" t="e">
        <f>'C завтраками| Bed and breakfast'!#REF!</f>
        <v>#REF!</v>
      </c>
      <c r="M9" s="29" t="e">
        <f>'C завтраками| Bed and breakfast'!#REF!</f>
        <v>#REF!</v>
      </c>
      <c r="N9" s="29" t="e">
        <f>'C завтраками| Bed and breakfast'!#REF!</f>
        <v>#REF!</v>
      </c>
      <c r="O9" s="29" t="e">
        <f>'C завтраками| Bed and breakfast'!#REF!</f>
        <v>#REF!</v>
      </c>
      <c r="P9" s="29" t="e">
        <f>'C завтраками| Bed and breakfast'!#REF!</f>
        <v>#REF!</v>
      </c>
      <c r="Q9" s="29" t="e">
        <f>'C завтраками| Bed and breakfast'!#REF!</f>
        <v>#REF!</v>
      </c>
      <c r="R9" s="29" t="e">
        <f>'C завтраками| Bed and breakfast'!#REF!</f>
        <v>#REF!</v>
      </c>
      <c r="S9" s="29" t="e">
        <f>'C завтраками| Bed and breakfast'!#REF!</f>
        <v>#REF!</v>
      </c>
      <c r="T9" s="29" t="e">
        <f>'C завтраками| Bed and breakfast'!#REF!</f>
        <v>#REF!</v>
      </c>
      <c r="U9" s="29" t="e">
        <f>'C завтраками| Bed and breakfast'!#REF!</f>
        <v>#REF!</v>
      </c>
      <c r="V9" s="29" t="e">
        <f>'C завтраками| Bed and breakfast'!#REF!</f>
        <v>#REF!</v>
      </c>
      <c r="W9" s="29" t="e">
        <f>'C завтраками| Bed and breakfast'!#REF!</f>
        <v>#REF!</v>
      </c>
      <c r="X9" s="29" t="e">
        <f>'C завтраками| Bed and breakfast'!#REF!</f>
        <v>#REF!</v>
      </c>
      <c r="Y9" s="29" t="e">
        <f>'C завтраками| Bed and breakfast'!#REF!</f>
        <v>#REF!</v>
      </c>
      <c r="Z9" s="29" t="e">
        <f>'C завтраками| Bed and breakfast'!#REF!</f>
        <v>#REF!</v>
      </c>
      <c r="AA9" s="29" t="e">
        <f>'C завтраками| Bed and breakfast'!#REF!</f>
        <v>#REF!</v>
      </c>
      <c r="AB9" s="29" t="e">
        <f>'C завтраками| Bed and breakfast'!#REF!</f>
        <v>#REF!</v>
      </c>
      <c r="AC9" s="29" t="e">
        <f>'C завтраками| Bed and breakfast'!#REF!</f>
        <v>#REF!</v>
      </c>
      <c r="AD9" s="29" t="e">
        <f>'C завтраками| Bed and breakfast'!#REF!</f>
        <v>#REF!</v>
      </c>
      <c r="AE9" s="29" t="e">
        <f>'C завтраками| Bed and breakfast'!#REF!</f>
        <v>#REF!</v>
      </c>
      <c r="AF9" s="29" t="e">
        <f>'C завтраками| Bed and breakfast'!#REF!</f>
        <v>#REF!</v>
      </c>
      <c r="AG9" s="29" t="e">
        <f>'C завтраками| Bed and breakfast'!#REF!</f>
        <v>#REF!</v>
      </c>
    </row>
    <row r="10" spans="1:33" ht="11.45" customHeight="1" x14ac:dyDescent="0.2">
      <c r="A10" s="5" t="s">
        <v>12</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1:33" ht="11.45" customHeight="1" x14ac:dyDescent="0.2">
      <c r="A11" s="3">
        <v>1</v>
      </c>
      <c r="B11" s="29" t="e">
        <f>'C завтраками| Bed and breakfast'!#REF!</f>
        <v>#REF!</v>
      </c>
      <c r="C11" s="29" t="e">
        <f>'C завтраками| Bed and breakfast'!#REF!</f>
        <v>#REF!</v>
      </c>
      <c r="D11" s="29" t="e">
        <f>'C завтраками| Bed and breakfast'!#REF!</f>
        <v>#REF!</v>
      </c>
      <c r="E11" s="29" t="e">
        <f>'C завтраками| Bed and breakfast'!#REF!</f>
        <v>#REF!</v>
      </c>
      <c r="F11" s="29" t="e">
        <f>'C завтраками| Bed and breakfast'!#REF!</f>
        <v>#REF!</v>
      </c>
      <c r="G11" s="29" t="e">
        <f>'C завтраками| Bed and breakfast'!#REF!</f>
        <v>#REF!</v>
      </c>
      <c r="H11" s="29" t="e">
        <f>'C завтраками| Bed and breakfast'!#REF!</f>
        <v>#REF!</v>
      </c>
      <c r="I11" s="29" t="e">
        <f>'C завтраками| Bed and breakfast'!#REF!</f>
        <v>#REF!</v>
      </c>
      <c r="J11" s="29" t="e">
        <f>'C завтраками| Bed and breakfast'!#REF!</f>
        <v>#REF!</v>
      </c>
      <c r="K11" s="29" t="e">
        <f>'C завтраками| Bed and breakfast'!#REF!</f>
        <v>#REF!</v>
      </c>
      <c r="L11" s="29" t="e">
        <f>'C завтраками| Bed and breakfast'!#REF!</f>
        <v>#REF!</v>
      </c>
      <c r="M11" s="29" t="e">
        <f>'C завтраками| Bed and breakfast'!#REF!</f>
        <v>#REF!</v>
      </c>
      <c r="N11" s="29" t="e">
        <f>'C завтраками| Bed and breakfast'!#REF!</f>
        <v>#REF!</v>
      </c>
      <c r="O11" s="29" t="e">
        <f>'C завтраками| Bed and breakfast'!#REF!</f>
        <v>#REF!</v>
      </c>
      <c r="P11" s="29" t="e">
        <f>'C завтраками| Bed and breakfast'!#REF!</f>
        <v>#REF!</v>
      </c>
      <c r="Q11" s="29" t="e">
        <f>'C завтраками| Bed and breakfast'!#REF!</f>
        <v>#REF!</v>
      </c>
      <c r="R11" s="29" t="e">
        <f>'C завтраками| Bed and breakfast'!#REF!</f>
        <v>#REF!</v>
      </c>
      <c r="S11" s="29" t="e">
        <f>'C завтраками| Bed and breakfast'!#REF!</f>
        <v>#REF!</v>
      </c>
      <c r="T11" s="29" t="e">
        <f>'C завтраками| Bed and breakfast'!#REF!</f>
        <v>#REF!</v>
      </c>
      <c r="U11" s="29" t="e">
        <f>'C завтраками| Bed and breakfast'!#REF!</f>
        <v>#REF!</v>
      </c>
      <c r="V11" s="29" t="e">
        <f>'C завтраками| Bed and breakfast'!#REF!</f>
        <v>#REF!</v>
      </c>
      <c r="W11" s="29" t="e">
        <f>'C завтраками| Bed and breakfast'!#REF!</f>
        <v>#REF!</v>
      </c>
      <c r="X11" s="29" t="e">
        <f>'C завтраками| Bed and breakfast'!#REF!</f>
        <v>#REF!</v>
      </c>
      <c r="Y11" s="29" t="e">
        <f>'C завтраками| Bed and breakfast'!#REF!</f>
        <v>#REF!</v>
      </c>
      <c r="Z11" s="29" t="e">
        <f>'C завтраками| Bed and breakfast'!#REF!</f>
        <v>#REF!</v>
      </c>
      <c r="AA11" s="29" t="e">
        <f>'C завтраками| Bed and breakfast'!#REF!</f>
        <v>#REF!</v>
      </c>
      <c r="AB11" s="29" t="e">
        <f>'C завтраками| Bed and breakfast'!#REF!</f>
        <v>#REF!</v>
      </c>
      <c r="AC11" s="29" t="e">
        <f>'C завтраками| Bed and breakfast'!#REF!</f>
        <v>#REF!</v>
      </c>
      <c r="AD11" s="29" t="e">
        <f>'C завтраками| Bed and breakfast'!#REF!</f>
        <v>#REF!</v>
      </c>
      <c r="AE11" s="29" t="e">
        <f>'C завтраками| Bed and breakfast'!#REF!</f>
        <v>#REF!</v>
      </c>
      <c r="AF11" s="29" t="e">
        <f>'C завтраками| Bed and breakfast'!#REF!</f>
        <v>#REF!</v>
      </c>
      <c r="AG11" s="29" t="e">
        <f>'C завтраками| Bed and breakfast'!#REF!</f>
        <v>#REF!</v>
      </c>
    </row>
    <row r="12" spans="1:33" ht="11.45" customHeight="1" x14ac:dyDescent="0.2">
      <c r="A12" s="3">
        <v>2</v>
      </c>
      <c r="B12" s="29" t="e">
        <f>'C завтраками| Bed and breakfast'!#REF!</f>
        <v>#REF!</v>
      </c>
      <c r="C12" s="29" t="e">
        <f>'C завтраками| Bed and breakfast'!#REF!</f>
        <v>#REF!</v>
      </c>
      <c r="D12" s="29" t="e">
        <f>'C завтраками| Bed and breakfast'!#REF!</f>
        <v>#REF!</v>
      </c>
      <c r="E12" s="29" t="e">
        <f>'C завтраками| Bed and breakfast'!#REF!</f>
        <v>#REF!</v>
      </c>
      <c r="F12" s="29" t="e">
        <f>'C завтраками| Bed and breakfast'!#REF!</f>
        <v>#REF!</v>
      </c>
      <c r="G12" s="29" t="e">
        <f>'C завтраками| Bed and breakfast'!#REF!</f>
        <v>#REF!</v>
      </c>
      <c r="H12" s="29" t="e">
        <f>'C завтраками| Bed and breakfast'!#REF!</f>
        <v>#REF!</v>
      </c>
      <c r="I12" s="29" t="e">
        <f>'C завтраками| Bed and breakfast'!#REF!</f>
        <v>#REF!</v>
      </c>
      <c r="J12" s="29" t="e">
        <f>'C завтраками| Bed and breakfast'!#REF!</f>
        <v>#REF!</v>
      </c>
      <c r="K12" s="29" t="e">
        <f>'C завтраками| Bed and breakfast'!#REF!</f>
        <v>#REF!</v>
      </c>
      <c r="L12" s="29" t="e">
        <f>'C завтраками| Bed and breakfast'!#REF!</f>
        <v>#REF!</v>
      </c>
      <c r="M12" s="29" t="e">
        <f>'C завтраками| Bed and breakfast'!#REF!</f>
        <v>#REF!</v>
      </c>
      <c r="N12" s="29" t="e">
        <f>'C завтраками| Bed and breakfast'!#REF!</f>
        <v>#REF!</v>
      </c>
      <c r="O12" s="29" t="e">
        <f>'C завтраками| Bed and breakfast'!#REF!</f>
        <v>#REF!</v>
      </c>
      <c r="P12" s="29" t="e">
        <f>'C завтраками| Bed and breakfast'!#REF!</f>
        <v>#REF!</v>
      </c>
      <c r="Q12" s="29" t="e">
        <f>'C завтраками| Bed and breakfast'!#REF!</f>
        <v>#REF!</v>
      </c>
      <c r="R12" s="29" t="e">
        <f>'C завтраками| Bed and breakfast'!#REF!</f>
        <v>#REF!</v>
      </c>
      <c r="S12" s="29" t="e">
        <f>'C завтраками| Bed and breakfast'!#REF!</f>
        <v>#REF!</v>
      </c>
      <c r="T12" s="29" t="e">
        <f>'C завтраками| Bed and breakfast'!#REF!</f>
        <v>#REF!</v>
      </c>
      <c r="U12" s="29" t="e">
        <f>'C завтраками| Bed and breakfast'!#REF!</f>
        <v>#REF!</v>
      </c>
      <c r="V12" s="29" t="e">
        <f>'C завтраками| Bed and breakfast'!#REF!</f>
        <v>#REF!</v>
      </c>
      <c r="W12" s="29" t="e">
        <f>'C завтраками| Bed and breakfast'!#REF!</f>
        <v>#REF!</v>
      </c>
      <c r="X12" s="29" t="e">
        <f>'C завтраками| Bed and breakfast'!#REF!</f>
        <v>#REF!</v>
      </c>
      <c r="Y12" s="29" t="e">
        <f>'C завтраками| Bed and breakfast'!#REF!</f>
        <v>#REF!</v>
      </c>
      <c r="Z12" s="29" t="e">
        <f>'C завтраками| Bed and breakfast'!#REF!</f>
        <v>#REF!</v>
      </c>
      <c r="AA12" s="29" t="e">
        <f>'C завтраками| Bed and breakfast'!#REF!</f>
        <v>#REF!</v>
      </c>
      <c r="AB12" s="29" t="e">
        <f>'C завтраками| Bed and breakfast'!#REF!</f>
        <v>#REF!</v>
      </c>
      <c r="AC12" s="29" t="e">
        <f>'C завтраками| Bed and breakfast'!#REF!</f>
        <v>#REF!</v>
      </c>
      <c r="AD12" s="29" t="e">
        <f>'C завтраками| Bed and breakfast'!#REF!</f>
        <v>#REF!</v>
      </c>
      <c r="AE12" s="29" t="e">
        <f>'C завтраками| Bed and breakfast'!#REF!</f>
        <v>#REF!</v>
      </c>
      <c r="AF12" s="29" t="e">
        <f>'C завтраками| Bed and breakfast'!#REF!</f>
        <v>#REF!</v>
      </c>
      <c r="AG12" s="29" t="e">
        <f>'C завтраками| Bed and breakfast'!#REF!</f>
        <v>#REF!</v>
      </c>
    </row>
    <row r="13" spans="1:33" ht="11.45" customHeight="1" x14ac:dyDescent="0.2">
      <c r="A13" s="4" t="s">
        <v>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1:33" ht="11.45" customHeight="1" x14ac:dyDescent="0.2">
      <c r="A14" s="3">
        <v>1</v>
      </c>
      <c r="B14" s="29" t="e">
        <f>'C завтраками| Bed and breakfast'!#REF!</f>
        <v>#REF!</v>
      </c>
      <c r="C14" s="29" t="e">
        <f>'C завтраками| Bed and breakfast'!#REF!</f>
        <v>#REF!</v>
      </c>
      <c r="D14" s="29" t="e">
        <f>'C завтраками| Bed and breakfast'!#REF!</f>
        <v>#REF!</v>
      </c>
      <c r="E14" s="29" t="e">
        <f>'C завтраками| Bed and breakfast'!#REF!</f>
        <v>#REF!</v>
      </c>
      <c r="F14" s="29" t="e">
        <f>'C завтраками| Bed and breakfast'!#REF!</f>
        <v>#REF!</v>
      </c>
      <c r="G14" s="29" t="e">
        <f>'C завтраками| Bed and breakfast'!#REF!</f>
        <v>#REF!</v>
      </c>
      <c r="H14" s="29" t="e">
        <f>'C завтраками| Bed and breakfast'!#REF!</f>
        <v>#REF!</v>
      </c>
      <c r="I14" s="29" t="e">
        <f>'C завтраками| Bed and breakfast'!#REF!</f>
        <v>#REF!</v>
      </c>
      <c r="J14" s="29" t="e">
        <f>'C завтраками| Bed and breakfast'!#REF!</f>
        <v>#REF!</v>
      </c>
      <c r="K14" s="29" t="e">
        <f>'C завтраками| Bed and breakfast'!#REF!</f>
        <v>#REF!</v>
      </c>
      <c r="L14" s="29" t="e">
        <f>'C завтраками| Bed and breakfast'!#REF!</f>
        <v>#REF!</v>
      </c>
      <c r="M14" s="29" t="e">
        <f>'C завтраками| Bed and breakfast'!#REF!</f>
        <v>#REF!</v>
      </c>
      <c r="N14" s="29" t="e">
        <f>'C завтраками| Bed and breakfast'!#REF!</f>
        <v>#REF!</v>
      </c>
      <c r="O14" s="29" t="e">
        <f>'C завтраками| Bed and breakfast'!#REF!</f>
        <v>#REF!</v>
      </c>
      <c r="P14" s="29" t="e">
        <f>'C завтраками| Bed and breakfast'!#REF!</f>
        <v>#REF!</v>
      </c>
      <c r="Q14" s="29" t="e">
        <f>'C завтраками| Bed and breakfast'!#REF!</f>
        <v>#REF!</v>
      </c>
      <c r="R14" s="29" t="e">
        <f>'C завтраками| Bed and breakfast'!#REF!</f>
        <v>#REF!</v>
      </c>
      <c r="S14" s="29" t="e">
        <f>'C завтраками| Bed and breakfast'!#REF!</f>
        <v>#REF!</v>
      </c>
      <c r="T14" s="29" t="e">
        <f>'C завтраками| Bed and breakfast'!#REF!</f>
        <v>#REF!</v>
      </c>
      <c r="U14" s="29" t="e">
        <f>'C завтраками| Bed and breakfast'!#REF!</f>
        <v>#REF!</v>
      </c>
      <c r="V14" s="29" t="e">
        <f>'C завтраками| Bed and breakfast'!#REF!</f>
        <v>#REF!</v>
      </c>
      <c r="W14" s="29" t="e">
        <f>'C завтраками| Bed and breakfast'!#REF!</f>
        <v>#REF!</v>
      </c>
      <c r="X14" s="29" t="e">
        <f>'C завтраками| Bed and breakfast'!#REF!</f>
        <v>#REF!</v>
      </c>
      <c r="Y14" s="29" t="e">
        <f>'C завтраками| Bed and breakfast'!#REF!</f>
        <v>#REF!</v>
      </c>
      <c r="Z14" s="29" t="e">
        <f>'C завтраками| Bed and breakfast'!#REF!</f>
        <v>#REF!</v>
      </c>
      <c r="AA14" s="29" t="e">
        <f>'C завтраками| Bed and breakfast'!#REF!</f>
        <v>#REF!</v>
      </c>
      <c r="AB14" s="29" t="e">
        <f>'C завтраками| Bed and breakfast'!#REF!</f>
        <v>#REF!</v>
      </c>
      <c r="AC14" s="29" t="e">
        <f>'C завтраками| Bed and breakfast'!#REF!</f>
        <v>#REF!</v>
      </c>
      <c r="AD14" s="29" t="e">
        <f>'C завтраками| Bed and breakfast'!#REF!</f>
        <v>#REF!</v>
      </c>
      <c r="AE14" s="29" t="e">
        <f>'C завтраками| Bed and breakfast'!#REF!</f>
        <v>#REF!</v>
      </c>
      <c r="AF14" s="29" t="e">
        <f>'C завтраками| Bed and breakfast'!#REF!</f>
        <v>#REF!</v>
      </c>
      <c r="AG14" s="29" t="e">
        <f>'C завтраками| Bed and breakfast'!#REF!</f>
        <v>#REF!</v>
      </c>
    </row>
    <row r="15" spans="1:33" ht="11.45" customHeight="1" x14ac:dyDescent="0.2">
      <c r="A15" s="3">
        <v>2</v>
      </c>
      <c r="B15" s="29" t="e">
        <f>'C завтраками| Bed and breakfast'!#REF!</f>
        <v>#REF!</v>
      </c>
      <c r="C15" s="29" t="e">
        <f>'C завтраками| Bed and breakfast'!#REF!</f>
        <v>#REF!</v>
      </c>
      <c r="D15" s="29" t="e">
        <f>'C завтраками| Bed and breakfast'!#REF!</f>
        <v>#REF!</v>
      </c>
      <c r="E15" s="29" t="e">
        <f>'C завтраками| Bed and breakfast'!#REF!</f>
        <v>#REF!</v>
      </c>
      <c r="F15" s="29" t="e">
        <f>'C завтраками| Bed and breakfast'!#REF!</f>
        <v>#REF!</v>
      </c>
      <c r="G15" s="29" t="e">
        <f>'C завтраками| Bed and breakfast'!#REF!</f>
        <v>#REF!</v>
      </c>
      <c r="H15" s="29" t="e">
        <f>'C завтраками| Bed and breakfast'!#REF!</f>
        <v>#REF!</v>
      </c>
      <c r="I15" s="29" t="e">
        <f>'C завтраками| Bed and breakfast'!#REF!</f>
        <v>#REF!</v>
      </c>
      <c r="J15" s="29" t="e">
        <f>'C завтраками| Bed and breakfast'!#REF!</f>
        <v>#REF!</v>
      </c>
      <c r="K15" s="29" t="e">
        <f>'C завтраками| Bed and breakfast'!#REF!</f>
        <v>#REF!</v>
      </c>
      <c r="L15" s="29" t="e">
        <f>'C завтраками| Bed and breakfast'!#REF!</f>
        <v>#REF!</v>
      </c>
      <c r="M15" s="29" t="e">
        <f>'C завтраками| Bed and breakfast'!#REF!</f>
        <v>#REF!</v>
      </c>
      <c r="N15" s="29" t="e">
        <f>'C завтраками| Bed and breakfast'!#REF!</f>
        <v>#REF!</v>
      </c>
      <c r="O15" s="29" t="e">
        <f>'C завтраками| Bed and breakfast'!#REF!</f>
        <v>#REF!</v>
      </c>
      <c r="P15" s="29" t="e">
        <f>'C завтраками| Bed and breakfast'!#REF!</f>
        <v>#REF!</v>
      </c>
      <c r="Q15" s="29" t="e">
        <f>'C завтраками| Bed and breakfast'!#REF!</f>
        <v>#REF!</v>
      </c>
      <c r="R15" s="29" t="e">
        <f>'C завтраками| Bed and breakfast'!#REF!</f>
        <v>#REF!</v>
      </c>
      <c r="S15" s="29" t="e">
        <f>'C завтраками| Bed and breakfast'!#REF!</f>
        <v>#REF!</v>
      </c>
      <c r="T15" s="29" t="e">
        <f>'C завтраками| Bed and breakfast'!#REF!</f>
        <v>#REF!</v>
      </c>
      <c r="U15" s="29" t="e">
        <f>'C завтраками| Bed and breakfast'!#REF!</f>
        <v>#REF!</v>
      </c>
      <c r="V15" s="29" t="e">
        <f>'C завтраками| Bed and breakfast'!#REF!</f>
        <v>#REF!</v>
      </c>
      <c r="W15" s="29" t="e">
        <f>'C завтраками| Bed and breakfast'!#REF!</f>
        <v>#REF!</v>
      </c>
      <c r="X15" s="29" t="e">
        <f>'C завтраками| Bed and breakfast'!#REF!</f>
        <v>#REF!</v>
      </c>
      <c r="Y15" s="29" t="e">
        <f>'C завтраками| Bed and breakfast'!#REF!</f>
        <v>#REF!</v>
      </c>
      <c r="Z15" s="29" t="e">
        <f>'C завтраками| Bed and breakfast'!#REF!</f>
        <v>#REF!</v>
      </c>
      <c r="AA15" s="29" t="e">
        <f>'C завтраками| Bed and breakfast'!#REF!</f>
        <v>#REF!</v>
      </c>
      <c r="AB15" s="29" t="e">
        <f>'C завтраками| Bed and breakfast'!#REF!</f>
        <v>#REF!</v>
      </c>
      <c r="AC15" s="29" t="e">
        <f>'C завтраками| Bed and breakfast'!#REF!</f>
        <v>#REF!</v>
      </c>
      <c r="AD15" s="29" t="e">
        <f>'C завтраками| Bed and breakfast'!#REF!</f>
        <v>#REF!</v>
      </c>
      <c r="AE15" s="29" t="e">
        <f>'C завтраками| Bed and breakfast'!#REF!</f>
        <v>#REF!</v>
      </c>
      <c r="AF15" s="29" t="e">
        <f>'C завтраками| Bed and breakfast'!#REF!</f>
        <v>#REF!</v>
      </c>
      <c r="AG15" s="29" t="e">
        <f>'C завтраками| Bed and breakfast'!#REF!</f>
        <v>#REF!</v>
      </c>
    </row>
    <row r="16" spans="1:33" ht="11.45" customHeight="1" x14ac:dyDescent="0.2">
      <c r="A16" s="2" t="s">
        <v>13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row>
    <row r="17" spans="1:33" ht="11.45" customHeight="1" x14ac:dyDescent="0.2">
      <c r="A17" s="3">
        <v>1</v>
      </c>
      <c r="B17" s="29" t="e">
        <f>'C завтраками| Bed and breakfast'!#REF!</f>
        <v>#REF!</v>
      </c>
      <c r="C17" s="29" t="e">
        <f>'C завтраками| Bed and breakfast'!#REF!</f>
        <v>#REF!</v>
      </c>
      <c r="D17" s="29" t="e">
        <f>'C завтраками| Bed and breakfast'!#REF!</f>
        <v>#REF!</v>
      </c>
      <c r="E17" s="29" t="e">
        <f>'C завтраками| Bed and breakfast'!#REF!</f>
        <v>#REF!</v>
      </c>
      <c r="F17" s="29" t="e">
        <f>'C завтраками| Bed and breakfast'!#REF!</f>
        <v>#REF!</v>
      </c>
      <c r="G17" s="29" t="e">
        <f>'C завтраками| Bed and breakfast'!#REF!</f>
        <v>#REF!</v>
      </c>
      <c r="H17" s="29" t="e">
        <f>'C завтраками| Bed and breakfast'!#REF!</f>
        <v>#REF!</v>
      </c>
      <c r="I17" s="29" t="e">
        <f>'C завтраками| Bed and breakfast'!#REF!</f>
        <v>#REF!</v>
      </c>
      <c r="J17" s="29" t="e">
        <f>'C завтраками| Bed and breakfast'!#REF!</f>
        <v>#REF!</v>
      </c>
      <c r="K17" s="29" t="e">
        <f>'C завтраками| Bed and breakfast'!#REF!</f>
        <v>#REF!</v>
      </c>
      <c r="L17" s="29" t="e">
        <f>'C завтраками| Bed and breakfast'!#REF!</f>
        <v>#REF!</v>
      </c>
      <c r="M17" s="29" t="e">
        <f>'C завтраками| Bed and breakfast'!#REF!</f>
        <v>#REF!</v>
      </c>
      <c r="N17" s="29" t="e">
        <f>'C завтраками| Bed and breakfast'!#REF!</f>
        <v>#REF!</v>
      </c>
      <c r="O17" s="29" t="e">
        <f>'C завтраками| Bed and breakfast'!#REF!</f>
        <v>#REF!</v>
      </c>
      <c r="P17" s="29" t="e">
        <f>'C завтраками| Bed and breakfast'!#REF!</f>
        <v>#REF!</v>
      </c>
      <c r="Q17" s="29" t="e">
        <f>'C завтраками| Bed and breakfast'!#REF!</f>
        <v>#REF!</v>
      </c>
      <c r="R17" s="29" t="e">
        <f>'C завтраками| Bed and breakfast'!#REF!</f>
        <v>#REF!</v>
      </c>
      <c r="S17" s="29" t="e">
        <f>'C завтраками| Bed and breakfast'!#REF!</f>
        <v>#REF!</v>
      </c>
      <c r="T17" s="29" t="e">
        <f>'C завтраками| Bed and breakfast'!#REF!</f>
        <v>#REF!</v>
      </c>
      <c r="U17" s="29" t="e">
        <f>'C завтраками| Bed and breakfast'!#REF!</f>
        <v>#REF!</v>
      </c>
      <c r="V17" s="29" t="e">
        <f>'C завтраками| Bed and breakfast'!#REF!</f>
        <v>#REF!</v>
      </c>
      <c r="W17" s="29" t="e">
        <f>'C завтраками| Bed and breakfast'!#REF!</f>
        <v>#REF!</v>
      </c>
      <c r="X17" s="29" t="e">
        <f>'C завтраками| Bed and breakfast'!#REF!</f>
        <v>#REF!</v>
      </c>
      <c r="Y17" s="29" t="e">
        <f>'C завтраками| Bed and breakfast'!#REF!</f>
        <v>#REF!</v>
      </c>
      <c r="Z17" s="29" t="e">
        <f>'C завтраками| Bed and breakfast'!#REF!</f>
        <v>#REF!</v>
      </c>
      <c r="AA17" s="29" t="e">
        <f>'C завтраками| Bed and breakfast'!#REF!</f>
        <v>#REF!</v>
      </c>
      <c r="AB17" s="29" t="e">
        <f>'C завтраками| Bed and breakfast'!#REF!</f>
        <v>#REF!</v>
      </c>
      <c r="AC17" s="29" t="e">
        <f>'C завтраками| Bed and breakfast'!#REF!</f>
        <v>#REF!</v>
      </c>
      <c r="AD17" s="29" t="e">
        <f>'C завтраками| Bed and breakfast'!#REF!</f>
        <v>#REF!</v>
      </c>
      <c r="AE17" s="29" t="e">
        <f>'C завтраками| Bed and breakfast'!#REF!</f>
        <v>#REF!</v>
      </c>
      <c r="AF17" s="29" t="e">
        <f>'C завтраками| Bed and breakfast'!#REF!</f>
        <v>#REF!</v>
      </c>
      <c r="AG17" s="29" t="e">
        <f>'C завтраками| Bed and breakfast'!#REF!</f>
        <v>#REF!</v>
      </c>
    </row>
    <row r="18" spans="1:33" ht="11.45" customHeight="1" x14ac:dyDescent="0.2">
      <c r="A18" s="3">
        <v>2</v>
      </c>
      <c r="B18" s="29" t="e">
        <f>'C завтраками| Bed and breakfast'!#REF!</f>
        <v>#REF!</v>
      </c>
      <c r="C18" s="29" t="e">
        <f>'C завтраками| Bed and breakfast'!#REF!</f>
        <v>#REF!</v>
      </c>
      <c r="D18" s="29" t="e">
        <f>'C завтраками| Bed and breakfast'!#REF!</f>
        <v>#REF!</v>
      </c>
      <c r="E18" s="29" t="e">
        <f>'C завтраками| Bed and breakfast'!#REF!</f>
        <v>#REF!</v>
      </c>
      <c r="F18" s="29" t="e">
        <f>'C завтраками| Bed and breakfast'!#REF!</f>
        <v>#REF!</v>
      </c>
      <c r="G18" s="29" t="e">
        <f>'C завтраками| Bed and breakfast'!#REF!</f>
        <v>#REF!</v>
      </c>
      <c r="H18" s="29" t="e">
        <f>'C завтраками| Bed and breakfast'!#REF!</f>
        <v>#REF!</v>
      </c>
      <c r="I18" s="29" t="e">
        <f>'C завтраками| Bed and breakfast'!#REF!</f>
        <v>#REF!</v>
      </c>
      <c r="J18" s="29" t="e">
        <f>'C завтраками| Bed and breakfast'!#REF!</f>
        <v>#REF!</v>
      </c>
      <c r="K18" s="29" t="e">
        <f>'C завтраками| Bed and breakfast'!#REF!</f>
        <v>#REF!</v>
      </c>
      <c r="L18" s="29" t="e">
        <f>'C завтраками| Bed and breakfast'!#REF!</f>
        <v>#REF!</v>
      </c>
      <c r="M18" s="29" t="e">
        <f>'C завтраками| Bed and breakfast'!#REF!</f>
        <v>#REF!</v>
      </c>
      <c r="N18" s="29" t="e">
        <f>'C завтраками| Bed and breakfast'!#REF!</f>
        <v>#REF!</v>
      </c>
      <c r="O18" s="29" t="e">
        <f>'C завтраками| Bed and breakfast'!#REF!</f>
        <v>#REF!</v>
      </c>
      <c r="P18" s="29" t="e">
        <f>'C завтраками| Bed and breakfast'!#REF!</f>
        <v>#REF!</v>
      </c>
      <c r="Q18" s="29" t="e">
        <f>'C завтраками| Bed and breakfast'!#REF!</f>
        <v>#REF!</v>
      </c>
      <c r="R18" s="29" t="e">
        <f>'C завтраками| Bed and breakfast'!#REF!</f>
        <v>#REF!</v>
      </c>
      <c r="S18" s="29" t="e">
        <f>'C завтраками| Bed and breakfast'!#REF!</f>
        <v>#REF!</v>
      </c>
      <c r="T18" s="29" t="e">
        <f>'C завтраками| Bed and breakfast'!#REF!</f>
        <v>#REF!</v>
      </c>
      <c r="U18" s="29" t="e">
        <f>'C завтраками| Bed and breakfast'!#REF!</f>
        <v>#REF!</v>
      </c>
      <c r="V18" s="29" t="e">
        <f>'C завтраками| Bed and breakfast'!#REF!</f>
        <v>#REF!</v>
      </c>
      <c r="W18" s="29" t="e">
        <f>'C завтраками| Bed and breakfast'!#REF!</f>
        <v>#REF!</v>
      </c>
      <c r="X18" s="29" t="e">
        <f>'C завтраками| Bed and breakfast'!#REF!</f>
        <v>#REF!</v>
      </c>
      <c r="Y18" s="29" t="e">
        <f>'C завтраками| Bed and breakfast'!#REF!</f>
        <v>#REF!</v>
      </c>
      <c r="Z18" s="29" t="e">
        <f>'C завтраками| Bed and breakfast'!#REF!</f>
        <v>#REF!</v>
      </c>
      <c r="AA18" s="29" t="e">
        <f>'C завтраками| Bed and breakfast'!#REF!</f>
        <v>#REF!</v>
      </c>
      <c r="AB18" s="29" t="e">
        <f>'C завтраками| Bed and breakfast'!#REF!</f>
        <v>#REF!</v>
      </c>
      <c r="AC18" s="29" t="e">
        <f>'C завтраками| Bed and breakfast'!#REF!</f>
        <v>#REF!</v>
      </c>
      <c r="AD18" s="29" t="e">
        <f>'C завтраками| Bed and breakfast'!#REF!</f>
        <v>#REF!</v>
      </c>
      <c r="AE18" s="29" t="e">
        <f>'C завтраками| Bed and breakfast'!#REF!</f>
        <v>#REF!</v>
      </c>
      <c r="AF18" s="29" t="e">
        <f>'C завтраками| Bed and breakfast'!#REF!</f>
        <v>#REF!</v>
      </c>
      <c r="AG18" s="29" t="e">
        <f>'C завтраками| Bed and breakfast'!#REF!</f>
        <v>#REF!</v>
      </c>
    </row>
    <row r="19" spans="1:33" ht="11.45" customHeight="1" x14ac:dyDescent="0.2">
      <c r="A19" s="2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ht="11.45" customHeight="1" x14ac:dyDescent="0.2">
      <c r="A20" s="49" t="s">
        <v>21</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ht="24.6" customHeight="1" x14ac:dyDescent="0.2">
      <c r="A21" s="8" t="s">
        <v>0</v>
      </c>
      <c r="B21" s="47" t="e">
        <f t="shared" ref="B21" si="0">B5</f>
        <v>#REF!</v>
      </c>
      <c r="C21" s="47" t="e">
        <f t="shared" ref="C21:AG21" si="1">C5</f>
        <v>#REF!</v>
      </c>
      <c r="D21" s="47" t="e">
        <f t="shared" si="1"/>
        <v>#REF!</v>
      </c>
      <c r="E21" s="47" t="e">
        <f t="shared" si="1"/>
        <v>#REF!</v>
      </c>
      <c r="F21" s="47" t="e">
        <f t="shared" si="1"/>
        <v>#REF!</v>
      </c>
      <c r="G21" s="47" t="e">
        <f t="shared" si="1"/>
        <v>#REF!</v>
      </c>
      <c r="H21" s="47" t="e">
        <f t="shared" si="1"/>
        <v>#REF!</v>
      </c>
      <c r="I21" s="47" t="e">
        <f t="shared" si="1"/>
        <v>#REF!</v>
      </c>
      <c r="J21" s="47" t="e">
        <f t="shared" si="1"/>
        <v>#REF!</v>
      </c>
      <c r="K21" s="47" t="e">
        <f t="shared" si="1"/>
        <v>#REF!</v>
      </c>
      <c r="L21" s="47" t="e">
        <f t="shared" si="1"/>
        <v>#REF!</v>
      </c>
      <c r="M21" s="47" t="e">
        <f t="shared" si="1"/>
        <v>#REF!</v>
      </c>
      <c r="N21" s="47" t="e">
        <f t="shared" si="1"/>
        <v>#REF!</v>
      </c>
      <c r="O21" s="47" t="e">
        <f t="shared" si="1"/>
        <v>#REF!</v>
      </c>
      <c r="P21" s="47" t="e">
        <f t="shared" si="1"/>
        <v>#REF!</v>
      </c>
      <c r="Q21" s="47" t="e">
        <f t="shared" si="1"/>
        <v>#REF!</v>
      </c>
      <c r="R21" s="47" t="e">
        <f t="shared" si="1"/>
        <v>#REF!</v>
      </c>
      <c r="S21" s="47" t="e">
        <f t="shared" si="1"/>
        <v>#REF!</v>
      </c>
      <c r="T21" s="47" t="e">
        <f t="shared" si="1"/>
        <v>#REF!</v>
      </c>
      <c r="U21" s="47" t="e">
        <f t="shared" si="1"/>
        <v>#REF!</v>
      </c>
      <c r="V21" s="47" t="e">
        <f t="shared" si="1"/>
        <v>#REF!</v>
      </c>
      <c r="W21" s="47" t="e">
        <f t="shared" si="1"/>
        <v>#REF!</v>
      </c>
      <c r="X21" s="47" t="e">
        <f t="shared" si="1"/>
        <v>#REF!</v>
      </c>
      <c r="Y21" s="47" t="e">
        <f t="shared" si="1"/>
        <v>#REF!</v>
      </c>
      <c r="Z21" s="47" t="e">
        <f t="shared" si="1"/>
        <v>#REF!</v>
      </c>
      <c r="AA21" s="47" t="e">
        <f t="shared" si="1"/>
        <v>#REF!</v>
      </c>
      <c r="AB21" s="47" t="e">
        <f t="shared" si="1"/>
        <v>#REF!</v>
      </c>
      <c r="AC21" s="47" t="e">
        <f t="shared" si="1"/>
        <v>#REF!</v>
      </c>
      <c r="AD21" s="47" t="e">
        <f t="shared" si="1"/>
        <v>#REF!</v>
      </c>
      <c r="AE21" s="47" t="e">
        <f t="shared" si="1"/>
        <v>#REF!</v>
      </c>
      <c r="AF21" s="47" t="e">
        <f t="shared" si="1"/>
        <v>#REF!</v>
      </c>
      <c r="AG21" s="47" t="e">
        <f t="shared" si="1"/>
        <v>#REF!</v>
      </c>
    </row>
    <row r="22" spans="1:33" ht="24.6" customHeight="1" x14ac:dyDescent="0.2">
      <c r="A22" s="37"/>
      <c r="B22" s="47" t="e">
        <f t="shared" ref="B22" si="2">B6</f>
        <v>#REF!</v>
      </c>
      <c r="C22" s="47" t="e">
        <f t="shared" ref="C22:AG22" si="3">C6</f>
        <v>#REF!</v>
      </c>
      <c r="D22" s="47" t="e">
        <f t="shared" si="3"/>
        <v>#REF!</v>
      </c>
      <c r="E22" s="47" t="e">
        <f t="shared" si="3"/>
        <v>#REF!</v>
      </c>
      <c r="F22" s="47" t="e">
        <f t="shared" si="3"/>
        <v>#REF!</v>
      </c>
      <c r="G22" s="47" t="e">
        <f t="shared" si="3"/>
        <v>#REF!</v>
      </c>
      <c r="H22" s="47" t="e">
        <f t="shared" si="3"/>
        <v>#REF!</v>
      </c>
      <c r="I22" s="47" t="e">
        <f t="shared" si="3"/>
        <v>#REF!</v>
      </c>
      <c r="J22" s="47" t="e">
        <f t="shared" si="3"/>
        <v>#REF!</v>
      </c>
      <c r="K22" s="47" t="e">
        <f t="shared" si="3"/>
        <v>#REF!</v>
      </c>
      <c r="L22" s="47" t="e">
        <f t="shared" si="3"/>
        <v>#REF!</v>
      </c>
      <c r="M22" s="47" t="e">
        <f t="shared" si="3"/>
        <v>#REF!</v>
      </c>
      <c r="N22" s="47" t="e">
        <f t="shared" si="3"/>
        <v>#REF!</v>
      </c>
      <c r="O22" s="47" t="e">
        <f t="shared" si="3"/>
        <v>#REF!</v>
      </c>
      <c r="P22" s="47" t="e">
        <f t="shared" si="3"/>
        <v>#REF!</v>
      </c>
      <c r="Q22" s="47" t="e">
        <f t="shared" si="3"/>
        <v>#REF!</v>
      </c>
      <c r="R22" s="47" t="e">
        <f t="shared" si="3"/>
        <v>#REF!</v>
      </c>
      <c r="S22" s="47" t="e">
        <f t="shared" si="3"/>
        <v>#REF!</v>
      </c>
      <c r="T22" s="47" t="e">
        <f t="shared" si="3"/>
        <v>#REF!</v>
      </c>
      <c r="U22" s="47" t="e">
        <f t="shared" si="3"/>
        <v>#REF!</v>
      </c>
      <c r="V22" s="47" t="e">
        <f t="shared" si="3"/>
        <v>#REF!</v>
      </c>
      <c r="W22" s="47" t="e">
        <f t="shared" si="3"/>
        <v>#REF!</v>
      </c>
      <c r="X22" s="47" t="e">
        <f t="shared" si="3"/>
        <v>#REF!</v>
      </c>
      <c r="Y22" s="47" t="e">
        <f t="shared" si="3"/>
        <v>#REF!</v>
      </c>
      <c r="Z22" s="47" t="e">
        <f t="shared" si="3"/>
        <v>#REF!</v>
      </c>
      <c r="AA22" s="47" t="e">
        <f t="shared" si="3"/>
        <v>#REF!</v>
      </c>
      <c r="AB22" s="47" t="e">
        <f t="shared" si="3"/>
        <v>#REF!</v>
      </c>
      <c r="AC22" s="47" t="e">
        <f t="shared" si="3"/>
        <v>#REF!</v>
      </c>
      <c r="AD22" s="47" t="e">
        <f t="shared" si="3"/>
        <v>#REF!</v>
      </c>
      <c r="AE22" s="47" t="e">
        <f t="shared" si="3"/>
        <v>#REF!</v>
      </c>
      <c r="AF22" s="47" t="e">
        <f t="shared" si="3"/>
        <v>#REF!</v>
      </c>
      <c r="AG22" s="47" t="e">
        <f t="shared" si="3"/>
        <v>#REF!</v>
      </c>
    </row>
    <row r="23" spans="1:33" ht="11.45" customHeight="1" x14ac:dyDescent="0.2">
      <c r="A23" s="11" t="s">
        <v>11</v>
      </c>
    </row>
    <row r="24" spans="1:33" ht="11.45" customHeight="1" x14ac:dyDescent="0.2">
      <c r="A24" s="3">
        <v>1</v>
      </c>
      <c r="B24" s="29" t="e">
        <f>B8*0.9+B36</f>
        <v>#REF!</v>
      </c>
      <c r="C24" s="29" t="e">
        <f t="shared" ref="C24:AG24" si="4">C8*0.9+C36</f>
        <v>#REF!</v>
      </c>
      <c r="D24" s="29" t="e">
        <f t="shared" si="4"/>
        <v>#REF!</v>
      </c>
      <c r="E24" s="29" t="e">
        <f t="shared" si="4"/>
        <v>#REF!</v>
      </c>
      <c r="F24" s="29" t="e">
        <f t="shared" si="4"/>
        <v>#REF!</v>
      </c>
      <c r="G24" s="29" t="e">
        <f t="shared" si="4"/>
        <v>#REF!</v>
      </c>
      <c r="H24" s="29" t="e">
        <f t="shared" si="4"/>
        <v>#REF!</v>
      </c>
      <c r="I24" s="29" t="e">
        <f t="shared" si="4"/>
        <v>#REF!</v>
      </c>
      <c r="J24" s="29" t="e">
        <f t="shared" si="4"/>
        <v>#REF!</v>
      </c>
      <c r="K24" s="29" t="e">
        <f t="shared" si="4"/>
        <v>#REF!</v>
      </c>
      <c r="L24" s="29" t="e">
        <f t="shared" si="4"/>
        <v>#REF!</v>
      </c>
      <c r="M24" s="29" t="e">
        <f t="shared" si="4"/>
        <v>#REF!</v>
      </c>
      <c r="N24" s="29" t="e">
        <f t="shared" si="4"/>
        <v>#REF!</v>
      </c>
      <c r="O24" s="29" t="e">
        <f t="shared" si="4"/>
        <v>#REF!</v>
      </c>
      <c r="P24" s="29" t="e">
        <f t="shared" si="4"/>
        <v>#REF!</v>
      </c>
      <c r="Q24" s="29" t="e">
        <f t="shared" si="4"/>
        <v>#REF!</v>
      </c>
      <c r="R24" s="29" t="e">
        <f t="shared" si="4"/>
        <v>#REF!</v>
      </c>
      <c r="S24" s="29" t="e">
        <f t="shared" si="4"/>
        <v>#REF!</v>
      </c>
      <c r="T24" s="29" t="e">
        <f t="shared" si="4"/>
        <v>#REF!</v>
      </c>
      <c r="U24" s="29" t="e">
        <f t="shared" si="4"/>
        <v>#REF!</v>
      </c>
      <c r="V24" s="29" t="e">
        <f t="shared" si="4"/>
        <v>#REF!</v>
      </c>
      <c r="W24" s="29" t="e">
        <f t="shared" si="4"/>
        <v>#REF!</v>
      </c>
      <c r="X24" s="29" t="e">
        <f t="shared" si="4"/>
        <v>#REF!</v>
      </c>
      <c r="Y24" s="29" t="e">
        <f t="shared" si="4"/>
        <v>#REF!</v>
      </c>
      <c r="Z24" s="29" t="e">
        <f t="shared" si="4"/>
        <v>#REF!</v>
      </c>
      <c r="AA24" s="29" t="e">
        <f t="shared" si="4"/>
        <v>#REF!</v>
      </c>
      <c r="AB24" s="29" t="e">
        <f t="shared" si="4"/>
        <v>#REF!</v>
      </c>
      <c r="AC24" s="29" t="e">
        <f t="shared" si="4"/>
        <v>#REF!</v>
      </c>
      <c r="AD24" s="29" t="e">
        <f t="shared" si="4"/>
        <v>#REF!</v>
      </c>
      <c r="AE24" s="29" t="e">
        <f t="shared" si="4"/>
        <v>#REF!</v>
      </c>
      <c r="AF24" s="29" t="e">
        <f t="shared" si="4"/>
        <v>#REF!</v>
      </c>
      <c r="AG24" s="29" t="e">
        <f t="shared" si="4"/>
        <v>#REF!</v>
      </c>
    </row>
    <row r="25" spans="1:33" ht="11.45" customHeight="1" x14ac:dyDescent="0.2">
      <c r="A25" s="3">
        <v>2</v>
      </c>
      <c r="B25" s="29" t="e">
        <f>B9*0.9+B37</f>
        <v>#REF!</v>
      </c>
      <c r="C25" s="29" t="e">
        <f t="shared" ref="C25:AG25" si="5">C9*0.9+C37</f>
        <v>#REF!</v>
      </c>
      <c r="D25" s="29" t="e">
        <f t="shared" si="5"/>
        <v>#REF!</v>
      </c>
      <c r="E25" s="29" t="e">
        <f t="shared" si="5"/>
        <v>#REF!</v>
      </c>
      <c r="F25" s="29" t="e">
        <f t="shared" si="5"/>
        <v>#REF!</v>
      </c>
      <c r="G25" s="29" t="e">
        <f t="shared" si="5"/>
        <v>#REF!</v>
      </c>
      <c r="H25" s="29" t="e">
        <f t="shared" si="5"/>
        <v>#REF!</v>
      </c>
      <c r="I25" s="29" t="e">
        <f t="shared" si="5"/>
        <v>#REF!</v>
      </c>
      <c r="J25" s="29" t="e">
        <f t="shared" si="5"/>
        <v>#REF!</v>
      </c>
      <c r="K25" s="29" t="e">
        <f t="shared" si="5"/>
        <v>#REF!</v>
      </c>
      <c r="L25" s="29" t="e">
        <f t="shared" si="5"/>
        <v>#REF!</v>
      </c>
      <c r="M25" s="29" t="e">
        <f t="shared" si="5"/>
        <v>#REF!</v>
      </c>
      <c r="N25" s="29" t="e">
        <f t="shared" si="5"/>
        <v>#REF!</v>
      </c>
      <c r="O25" s="29" t="e">
        <f t="shared" si="5"/>
        <v>#REF!</v>
      </c>
      <c r="P25" s="29" t="e">
        <f t="shared" si="5"/>
        <v>#REF!</v>
      </c>
      <c r="Q25" s="29" t="e">
        <f t="shared" si="5"/>
        <v>#REF!</v>
      </c>
      <c r="R25" s="29" t="e">
        <f t="shared" si="5"/>
        <v>#REF!</v>
      </c>
      <c r="S25" s="29" t="e">
        <f t="shared" si="5"/>
        <v>#REF!</v>
      </c>
      <c r="T25" s="29" t="e">
        <f t="shared" si="5"/>
        <v>#REF!</v>
      </c>
      <c r="U25" s="29" t="e">
        <f t="shared" si="5"/>
        <v>#REF!</v>
      </c>
      <c r="V25" s="29" t="e">
        <f t="shared" si="5"/>
        <v>#REF!</v>
      </c>
      <c r="W25" s="29" t="e">
        <f t="shared" si="5"/>
        <v>#REF!</v>
      </c>
      <c r="X25" s="29" t="e">
        <f t="shared" si="5"/>
        <v>#REF!</v>
      </c>
      <c r="Y25" s="29" t="e">
        <f t="shared" si="5"/>
        <v>#REF!</v>
      </c>
      <c r="Z25" s="29" t="e">
        <f t="shared" si="5"/>
        <v>#REF!</v>
      </c>
      <c r="AA25" s="29" t="e">
        <f t="shared" si="5"/>
        <v>#REF!</v>
      </c>
      <c r="AB25" s="29" t="e">
        <f t="shared" si="5"/>
        <v>#REF!</v>
      </c>
      <c r="AC25" s="29" t="e">
        <f t="shared" si="5"/>
        <v>#REF!</v>
      </c>
      <c r="AD25" s="29" t="e">
        <f t="shared" si="5"/>
        <v>#REF!</v>
      </c>
      <c r="AE25" s="29" t="e">
        <f t="shared" si="5"/>
        <v>#REF!</v>
      </c>
      <c r="AF25" s="29" t="e">
        <f t="shared" si="5"/>
        <v>#REF!</v>
      </c>
      <c r="AG25" s="29" t="e">
        <f t="shared" si="5"/>
        <v>#REF!</v>
      </c>
    </row>
    <row r="26" spans="1:33" ht="11.45" customHeight="1" x14ac:dyDescent="0.2">
      <c r="A26" s="5" t="s">
        <v>12</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row>
    <row r="27" spans="1:33" ht="11.45" customHeight="1" x14ac:dyDescent="0.2">
      <c r="A27" s="3">
        <v>1</v>
      </c>
      <c r="B27" s="29" t="e">
        <f>B11*0.9+B36</f>
        <v>#REF!</v>
      </c>
      <c r="C27" s="29" t="e">
        <f t="shared" ref="C27:AG27" si="6">C11*0.9+C36</f>
        <v>#REF!</v>
      </c>
      <c r="D27" s="29" t="e">
        <f t="shared" si="6"/>
        <v>#REF!</v>
      </c>
      <c r="E27" s="29" t="e">
        <f t="shared" si="6"/>
        <v>#REF!</v>
      </c>
      <c r="F27" s="29" t="e">
        <f t="shared" si="6"/>
        <v>#REF!</v>
      </c>
      <c r="G27" s="29" t="e">
        <f t="shared" si="6"/>
        <v>#REF!</v>
      </c>
      <c r="H27" s="29" t="e">
        <f t="shared" si="6"/>
        <v>#REF!</v>
      </c>
      <c r="I27" s="29" t="e">
        <f t="shared" si="6"/>
        <v>#REF!</v>
      </c>
      <c r="J27" s="29" t="e">
        <f t="shared" si="6"/>
        <v>#REF!</v>
      </c>
      <c r="K27" s="29" t="e">
        <f t="shared" si="6"/>
        <v>#REF!</v>
      </c>
      <c r="L27" s="29" t="e">
        <f t="shared" si="6"/>
        <v>#REF!</v>
      </c>
      <c r="M27" s="29" t="e">
        <f t="shared" si="6"/>
        <v>#REF!</v>
      </c>
      <c r="N27" s="29" t="e">
        <f t="shared" si="6"/>
        <v>#REF!</v>
      </c>
      <c r="O27" s="29" t="e">
        <f t="shared" si="6"/>
        <v>#REF!</v>
      </c>
      <c r="P27" s="29" t="e">
        <f t="shared" si="6"/>
        <v>#REF!</v>
      </c>
      <c r="Q27" s="29" t="e">
        <f t="shared" si="6"/>
        <v>#REF!</v>
      </c>
      <c r="R27" s="29" t="e">
        <f t="shared" si="6"/>
        <v>#REF!</v>
      </c>
      <c r="S27" s="29" t="e">
        <f t="shared" si="6"/>
        <v>#REF!</v>
      </c>
      <c r="T27" s="29" t="e">
        <f t="shared" si="6"/>
        <v>#REF!</v>
      </c>
      <c r="U27" s="29" t="e">
        <f t="shared" si="6"/>
        <v>#REF!</v>
      </c>
      <c r="V27" s="29" t="e">
        <f t="shared" si="6"/>
        <v>#REF!</v>
      </c>
      <c r="W27" s="29" t="e">
        <f t="shared" si="6"/>
        <v>#REF!</v>
      </c>
      <c r="X27" s="29" t="e">
        <f t="shared" si="6"/>
        <v>#REF!</v>
      </c>
      <c r="Y27" s="29" t="e">
        <f t="shared" si="6"/>
        <v>#REF!</v>
      </c>
      <c r="Z27" s="29" t="e">
        <f t="shared" si="6"/>
        <v>#REF!</v>
      </c>
      <c r="AA27" s="29" t="e">
        <f t="shared" si="6"/>
        <v>#REF!</v>
      </c>
      <c r="AB27" s="29" t="e">
        <f t="shared" si="6"/>
        <v>#REF!</v>
      </c>
      <c r="AC27" s="29" t="e">
        <f t="shared" si="6"/>
        <v>#REF!</v>
      </c>
      <c r="AD27" s="29" t="e">
        <f t="shared" si="6"/>
        <v>#REF!</v>
      </c>
      <c r="AE27" s="29" t="e">
        <f t="shared" si="6"/>
        <v>#REF!</v>
      </c>
      <c r="AF27" s="29" t="e">
        <f t="shared" si="6"/>
        <v>#REF!</v>
      </c>
      <c r="AG27" s="29" t="e">
        <f t="shared" si="6"/>
        <v>#REF!</v>
      </c>
    </row>
    <row r="28" spans="1:33" ht="11.45" customHeight="1" x14ac:dyDescent="0.2">
      <c r="A28" s="3">
        <v>2</v>
      </c>
      <c r="B28" s="29" t="e">
        <f>B12*0.9+B37</f>
        <v>#REF!</v>
      </c>
      <c r="C28" s="29" t="e">
        <f t="shared" ref="C28:AG28" si="7">C12*0.9+C37</f>
        <v>#REF!</v>
      </c>
      <c r="D28" s="29" t="e">
        <f t="shared" si="7"/>
        <v>#REF!</v>
      </c>
      <c r="E28" s="29" t="e">
        <f t="shared" si="7"/>
        <v>#REF!</v>
      </c>
      <c r="F28" s="29" t="e">
        <f t="shared" si="7"/>
        <v>#REF!</v>
      </c>
      <c r="G28" s="29" t="e">
        <f t="shared" si="7"/>
        <v>#REF!</v>
      </c>
      <c r="H28" s="29" t="e">
        <f t="shared" si="7"/>
        <v>#REF!</v>
      </c>
      <c r="I28" s="29" t="e">
        <f t="shared" si="7"/>
        <v>#REF!</v>
      </c>
      <c r="J28" s="29" t="e">
        <f t="shared" si="7"/>
        <v>#REF!</v>
      </c>
      <c r="K28" s="29" t="e">
        <f t="shared" si="7"/>
        <v>#REF!</v>
      </c>
      <c r="L28" s="29" t="e">
        <f t="shared" si="7"/>
        <v>#REF!</v>
      </c>
      <c r="M28" s="29" t="e">
        <f t="shared" si="7"/>
        <v>#REF!</v>
      </c>
      <c r="N28" s="29" t="e">
        <f t="shared" si="7"/>
        <v>#REF!</v>
      </c>
      <c r="O28" s="29" t="e">
        <f t="shared" si="7"/>
        <v>#REF!</v>
      </c>
      <c r="P28" s="29" t="e">
        <f t="shared" si="7"/>
        <v>#REF!</v>
      </c>
      <c r="Q28" s="29" t="e">
        <f t="shared" si="7"/>
        <v>#REF!</v>
      </c>
      <c r="R28" s="29" t="e">
        <f t="shared" si="7"/>
        <v>#REF!</v>
      </c>
      <c r="S28" s="29" t="e">
        <f t="shared" si="7"/>
        <v>#REF!</v>
      </c>
      <c r="T28" s="29" t="e">
        <f t="shared" si="7"/>
        <v>#REF!</v>
      </c>
      <c r="U28" s="29" t="e">
        <f t="shared" si="7"/>
        <v>#REF!</v>
      </c>
      <c r="V28" s="29" t="e">
        <f t="shared" si="7"/>
        <v>#REF!</v>
      </c>
      <c r="W28" s="29" t="e">
        <f t="shared" si="7"/>
        <v>#REF!</v>
      </c>
      <c r="X28" s="29" t="e">
        <f t="shared" si="7"/>
        <v>#REF!</v>
      </c>
      <c r="Y28" s="29" t="e">
        <f t="shared" si="7"/>
        <v>#REF!</v>
      </c>
      <c r="Z28" s="29" t="e">
        <f t="shared" si="7"/>
        <v>#REF!</v>
      </c>
      <c r="AA28" s="29" t="e">
        <f t="shared" si="7"/>
        <v>#REF!</v>
      </c>
      <c r="AB28" s="29" t="e">
        <f t="shared" si="7"/>
        <v>#REF!</v>
      </c>
      <c r="AC28" s="29" t="e">
        <f t="shared" si="7"/>
        <v>#REF!</v>
      </c>
      <c r="AD28" s="29" t="e">
        <f t="shared" si="7"/>
        <v>#REF!</v>
      </c>
      <c r="AE28" s="29" t="e">
        <f t="shared" si="7"/>
        <v>#REF!</v>
      </c>
      <c r="AF28" s="29" t="e">
        <f t="shared" si="7"/>
        <v>#REF!</v>
      </c>
      <c r="AG28" s="29" t="e">
        <f t="shared" si="7"/>
        <v>#REF!</v>
      </c>
    </row>
    <row r="29" spans="1:33" ht="11.45" customHeight="1" x14ac:dyDescent="0.2">
      <c r="A29" s="4" t="s">
        <v>9</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row>
    <row r="30" spans="1:33" ht="11.45" customHeight="1" x14ac:dyDescent="0.2">
      <c r="A30" s="3">
        <v>1</v>
      </c>
      <c r="B30" s="29" t="e">
        <f>B14*0.9+B36</f>
        <v>#REF!</v>
      </c>
      <c r="C30" s="29" t="e">
        <f t="shared" ref="C30:AG30" si="8">C14*0.9+C36</f>
        <v>#REF!</v>
      </c>
      <c r="D30" s="29" t="e">
        <f t="shared" si="8"/>
        <v>#REF!</v>
      </c>
      <c r="E30" s="29" t="e">
        <f t="shared" si="8"/>
        <v>#REF!</v>
      </c>
      <c r="F30" s="29" t="e">
        <f t="shared" si="8"/>
        <v>#REF!</v>
      </c>
      <c r="G30" s="29" t="e">
        <f t="shared" si="8"/>
        <v>#REF!</v>
      </c>
      <c r="H30" s="29" t="e">
        <f t="shared" si="8"/>
        <v>#REF!</v>
      </c>
      <c r="I30" s="29" t="e">
        <f t="shared" si="8"/>
        <v>#REF!</v>
      </c>
      <c r="J30" s="29" t="e">
        <f t="shared" si="8"/>
        <v>#REF!</v>
      </c>
      <c r="K30" s="29" t="e">
        <f t="shared" si="8"/>
        <v>#REF!</v>
      </c>
      <c r="L30" s="29" t="e">
        <f t="shared" si="8"/>
        <v>#REF!</v>
      </c>
      <c r="M30" s="29" t="e">
        <f t="shared" si="8"/>
        <v>#REF!</v>
      </c>
      <c r="N30" s="29" t="e">
        <f t="shared" si="8"/>
        <v>#REF!</v>
      </c>
      <c r="O30" s="29" t="e">
        <f t="shared" si="8"/>
        <v>#REF!</v>
      </c>
      <c r="P30" s="29" t="e">
        <f t="shared" si="8"/>
        <v>#REF!</v>
      </c>
      <c r="Q30" s="29" t="e">
        <f t="shared" si="8"/>
        <v>#REF!</v>
      </c>
      <c r="R30" s="29" t="e">
        <f t="shared" si="8"/>
        <v>#REF!</v>
      </c>
      <c r="S30" s="29" t="e">
        <f t="shared" si="8"/>
        <v>#REF!</v>
      </c>
      <c r="T30" s="29" t="e">
        <f t="shared" si="8"/>
        <v>#REF!</v>
      </c>
      <c r="U30" s="29" t="e">
        <f t="shared" si="8"/>
        <v>#REF!</v>
      </c>
      <c r="V30" s="29" t="e">
        <f t="shared" si="8"/>
        <v>#REF!</v>
      </c>
      <c r="W30" s="29" t="e">
        <f t="shared" si="8"/>
        <v>#REF!</v>
      </c>
      <c r="X30" s="29" t="e">
        <f t="shared" si="8"/>
        <v>#REF!</v>
      </c>
      <c r="Y30" s="29" t="e">
        <f t="shared" si="8"/>
        <v>#REF!</v>
      </c>
      <c r="Z30" s="29" t="e">
        <f t="shared" si="8"/>
        <v>#REF!</v>
      </c>
      <c r="AA30" s="29" t="e">
        <f t="shared" si="8"/>
        <v>#REF!</v>
      </c>
      <c r="AB30" s="29" t="e">
        <f t="shared" si="8"/>
        <v>#REF!</v>
      </c>
      <c r="AC30" s="29" t="e">
        <f t="shared" si="8"/>
        <v>#REF!</v>
      </c>
      <c r="AD30" s="29" t="e">
        <f t="shared" si="8"/>
        <v>#REF!</v>
      </c>
      <c r="AE30" s="29" t="e">
        <f t="shared" si="8"/>
        <v>#REF!</v>
      </c>
      <c r="AF30" s="29" t="e">
        <f t="shared" si="8"/>
        <v>#REF!</v>
      </c>
      <c r="AG30" s="29" t="e">
        <f t="shared" si="8"/>
        <v>#REF!</v>
      </c>
    </row>
    <row r="31" spans="1:33" ht="11.45" customHeight="1" x14ac:dyDescent="0.2">
      <c r="A31" s="3">
        <v>2</v>
      </c>
      <c r="B31" s="29" t="e">
        <f>B15*0.9+B37</f>
        <v>#REF!</v>
      </c>
      <c r="C31" s="29" t="e">
        <f t="shared" ref="C31:AG31" si="9">C15*0.9+C37</f>
        <v>#REF!</v>
      </c>
      <c r="D31" s="29" t="e">
        <f t="shared" si="9"/>
        <v>#REF!</v>
      </c>
      <c r="E31" s="29" t="e">
        <f t="shared" si="9"/>
        <v>#REF!</v>
      </c>
      <c r="F31" s="29" t="e">
        <f t="shared" si="9"/>
        <v>#REF!</v>
      </c>
      <c r="G31" s="29" t="e">
        <f t="shared" si="9"/>
        <v>#REF!</v>
      </c>
      <c r="H31" s="29" t="e">
        <f t="shared" si="9"/>
        <v>#REF!</v>
      </c>
      <c r="I31" s="29" t="e">
        <f t="shared" si="9"/>
        <v>#REF!</v>
      </c>
      <c r="J31" s="29" t="e">
        <f t="shared" si="9"/>
        <v>#REF!</v>
      </c>
      <c r="K31" s="29" t="e">
        <f t="shared" si="9"/>
        <v>#REF!</v>
      </c>
      <c r="L31" s="29" t="e">
        <f t="shared" si="9"/>
        <v>#REF!</v>
      </c>
      <c r="M31" s="29" t="e">
        <f t="shared" si="9"/>
        <v>#REF!</v>
      </c>
      <c r="N31" s="29" t="e">
        <f t="shared" si="9"/>
        <v>#REF!</v>
      </c>
      <c r="O31" s="29" t="e">
        <f t="shared" si="9"/>
        <v>#REF!</v>
      </c>
      <c r="P31" s="29" t="e">
        <f t="shared" si="9"/>
        <v>#REF!</v>
      </c>
      <c r="Q31" s="29" t="e">
        <f t="shared" si="9"/>
        <v>#REF!</v>
      </c>
      <c r="R31" s="29" t="e">
        <f t="shared" si="9"/>
        <v>#REF!</v>
      </c>
      <c r="S31" s="29" t="e">
        <f t="shared" si="9"/>
        <v>#REF!</v>
      </c>
      <c r="T31" s="29" t="e">
        <f t="shared" si="9"/>
        <v>#REF!</v>
      </c>
      <c r="U31" s="29" t="e">
        <f t="shared" si="9"/>
        <v>#REF!</v>
      </c>
      <c r="V31" s="29" t="e">
        <f t="shared" si="9"/>
        <v>#REF!</v>
      </c>
      <c r="W31" s="29" t="e">
        <f t="shared" si="9"/>
        <v>#REF!</v>
      </c>
      <c r="X31" s="29" t="e">
        <f t="shared" si="9"/>
        <v>#REF!</v>
      </c>
      <c r="Y31" s="29" t="e">
        <f t="shared" si="9"/>
        <v>#REF!</v>
      </c>
      <c r="Z31" s="29" t="e">
        <f t="shared" si="9"/>
        <v>#REF!</v>
      </c>
      <c r="AA31" s="29" t="e">
        <f t="shared" si="9"/>
        <v>#REF!</v>
      </c>
      <c r="AB31" s="29" t="e">
        <f t="shared" si="9"/>
        <v>#REF!</v>
      </c>
      <c r="AC31" s="29" t="e">
        <f t="shared" si="9"/>
        <v>#REF!</v>
      </c>
      <c r="AD31" s="29" t="e">
        <f t="shared" si="9"/>
        <v>#REF!</v>
      </c>
      <c r="AE31" s="29" t="e">
        <f t="shared" si="9"/>
        <v>#REF!</v>
      </c>
      <c r="AF31" s="29" t="e">
        <f t="shared" si="9"/>
        <v>#REF!</v>
      </c>
      <c r="AG31" s="29" t="e">
        <f t="shared" si="9"/>
        <v>#REF!</v>
      </c>
    </row>
    <row r="32" spans="1:33" ht="11.45" customHeight="1" x14ac:dyDescent="0.2">
      <c r="A32" s="2" t="s">
        <v>13</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row>
    <row r="33" spans="1:33" ht="11.45" customHeight="1" x14ac:dyDescent="0.2">
      <c r="A33" s="3">
        <v>1</v>
      </c>
      <c r="B33" s="29" t="e">
        <f>B17*0.9+B36</f>
        <v>#REF!</v>
      </c>
      <c r="C33" s="29" t="e">
        <f t="shared" ref="C33:AG33" si="10">C17*0.9+C36</f>
        <v>#REF!</v>
      </c>
      <c r="D33" s="29" t="e">
        <f t="shared" si="10"/>
        <v>#REF!</v>
      </c>
      <c r="E33" s="29" t="e">
        <f t="shared" si="10"/>
        <v>#REF!</v>
      </c>
      <c r="F33" s="29" t="e">
        <f t="shared" si="10"/>
        <v>#REF!</v>
      </c>
      <c r="G33" s="29" t="e">
        <f t="shared" si="10"/>
        <v>#REF!</v>
      </c>
      <c r="H33" s="29" t="e">
        <f t="shared" si="10"/>
        <v>#REF!</v>
      </c>
      <c r="I33" s="29" t="e">
        <f t="shared" si="10"/>
        <v>#REF!</v>
      </c>
      <c r="J33" s="29" t="e">
        <f t="shared" si="10"/>
        <v>#REF!</v>
      </c>
      <c r="K33" s="29" t="e">
        <f t="shared" si="10"/>
        <v>#REF!</v>
      </c>
      <c r="L33" s="29" t="e">
        <f t="shared" si="10"/>
        <v>#REF!</v>
      </c>
      <c r="M33" s="29" t="e">
        <f t="shared" si="10"/>
        <v>#REF!</v>
      </c>
      <c r="N33" s="29" t="e">
        <f t="shared" si="10"/>
        <v>#REF!</v>
      </c>
      <c r="O33" s="29" t="e">
        <f t="shared" si="10"/>
        <v>#REF!</v>
      </c>
      <c r="P33" s="29" t="e">
        <f t="shared" si="10"/>
        <v>#REF!</v>
      </c>
      <c r="Q33" s="29" t="e">
        <f t="shared" si="10"/>
        <v>#REF!</v>
      </c>
      <c r="R33" s="29" t="e">
        <f t="shared" si="10"/>
        <v>#REF!</v>
      </c>
      <c r="S33" s="29" t="e">
        <f t="shared" si="10"/>
        <v>#REF!</v>
      </c>
      <c r="T33" s="29" t="e">
        <f t="shared" si="10"/>
        <v>#REF!</v>
      </c>
      <c r="U33" s="29" t="e">
        <f t="shared" si="10"/>
        <v>#REF!</v>
      </c>
      <c r="V33" s="29" t="e">
        <f t="shared" si="10"/>
        <v>#REF!</v>
      </c>
      <c r="W33" s="29" t="e">
        <f t="shared" si="10"/>
        <v>#REF!</v>
      </c>
      <c r="X33" s="29" t="e">
        <f t="shared" si="10"/>
        <v>#REF!</v>
      </c>
      <c r="Y33" s="29" t="e">
        <f t="shared" si="10"/>
        <v>#REF!</v>
      </c>
      <c r="Z33" s="29" t="e">
        <f t="shared" si="10"/>
        <v>#REF!</v>
      </c>
      <c r="AA33" s="29" t="e">
        <f t="shared" si="10"/>
        <v>#REF!</v>
      </c>
      <c r="AB33" s="29" t="e">
        <f t="shared" si="10"/>
        <v>#REF!</v>
      </c>
      <c r="AC33" s="29" t="e">
        <f t="shared" si="10"/>
        <v>#REF!</v>
      </c>
      <c r="AD33" s="29" t="e">
        <f t="shared" si="10"/>
        <v>#REF!</v>
      </c>
      <c r="AE33" s="29" t="e">
        <f t="shared" si="10"/>
        <v>#REF!</v>
      </c>
      <c r="AF33" s="29" t="e">
        <f t="shared" si="10"/>
        <v>#REF!</v>
      </c>
      <c r="AG33" s="29" t="e">
        <f t="shared" si="10"/>
        <v>#REF!</v>
      </c>
    </row>
    <row r="34" spans="1:33" ht="11.45" customHeight="1" x14ac:dyDescent="0.2">
      <c r="A34" s="3">
        <v>2</v>
      </c>
      <c r="B34" s="29" t="e">
        <f>B18*0.9+B37</f>
        <v>#REF!</v>
      </c>
      <c r="C34" s="29" t="e">
        <f t="shared" ref="C34:AG34" si="11">C18*0.9+C37</f>
        <v>#REF!</v>
      </c>
      <c r="D34" s="29" t="e">
        <f t="shared" si="11"/>
        <v>#REF!</v>
      </c>
      <c r="E34" s="29" t="e">
        <f t="shared" si="11"/>
        <v>#REF!</v>
      </c>
      <c r="F34" s="29" t="e">
        <f t="shared" si="11"/>
        <v>#REF!</v>
      </c>
      <c r="G34" s="29" t="e">
        <f t="shared" si="11"/>
        <v>#REF!</v>
      </c>
      <c r="H34" s="29" t="e">
        <f t="shared" si="11"/>
        <v>#REF!</v>
      </c>
      <c r="I34" s="29" t="e">
        <f t="shared" si="11"/>
        <v>#REF!</v>
      </c>
      <c r="J34" s="29" t="e">
        <f t="shared" si="11"/>
        <v>#REF!</v>
      </c>
      <c r="K34" s="29" t="e">
        <f t="shared" si="11"/>
        <v>#REF!</v>
      </c>
      <c r="L34" s="29" t="e">
        <f t="shared" si="11"/>
        <v>#REF!</v>
      </c>
      <c r="M34" s="29" t="e">
        <f t="shared" si="11"/>
        <v>#REF!</v>
      </c>
      <c r="N34" s="29" t="e">
        <f t="shared" si="11"/>
        <v>#REF!</v>
      </c>
      <c r="O34" s="29" t="e">
        <f t="shared" si="11"/>
        <v>#REF!</v>
      </c>
      <c r="P34" s="29" t="e">
        <f t="shared" si="11"/>
        <v>#REF!</v>
      </c>
      <c r="Q34" s="29" t="e">
        <f t="shared" si="11"/>
        <v>#REF!</v>
      </c>
      <c r="R34" s="29" t="e">
        <f t="shared" si="11"/>
        <v>#REF!</v>
      </c>
      <c r="S34" s="29" t="e">
        <f t="shared" si="11"/>
        <v>#REF!</v>
      </c>
      <c r="T34" s="29" t="e">
        <f t="shared" si="11"/>
        <v>#REF!</v>
      </c>
      <c r="U34" s="29" t="e">
        <f t="shared" si="11"/>
        <v>#REF!</v>
      </c>
      <c r="V34" s="29" t="e">
        <f t="shared" si="11"/>
        <v>#REF!</v>
      </c>
      <c r="W34" s="29" t="e">
        <f t="shared" si="11"/>
        <v>#REF!</v>
      </c>
      <c r="X34" s="29" t="e">
        <f t="shared" si="11"/>
        <v>#REF!</v>
      </c>
      <c r="Y34" s="29" t="e">
        <f t="shared" si="11"/>
        <v>#REF!</v>
      </c>
      <c r="Z34" s="29" t="e">
        <f t="shared" si="11"/>
        <v>#REF!</v>
      </c>
      <c r="AA34" s="29" t="e">
        <f t="shared" si="11"/>
        <v>#REF!</v>
      </c>
      <c r="AB34" s="29" t="e">
        <f t="shared" si="11"/>
        <v>#REF!</v>
      </c>
      <c r="AC34" s="29" t="e">
        <f t="shared" si="11"/>
        <v>#REF!</v>
      </c>
      <c r="AD34" s="29" t="e">
        <f t="shared" si="11"/>
        <v>#REF!</v>
      </c>
      <c r="AE34" s="29" t="e">
        <f t="shared" si="11"/>
        <v>#REF!</v>
      </c>
      <c r="AF34" s="29" t="e">
        <f t="shared" si="11"/>
        <v>#REF!</v>
      </c>
      <c r="AG34" s="29" t="e">
        <f t="shared" si="11"/>
        <v>#REF!</v>
      </c>
    </row>
    <row r="35" spans="1:33" ht="11.45" customHeight="1" x14ac:dyDescent="0.2">
      <c r="A35" s="2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1:33" ht="15" customHeight="1" x14ac:dyDescent="0.2">
      <c r="A36" s="24"/>
      <c r="B36" s="98">
        <v>1750</v>
      </c>
      <c r="C36" s="98">
        <v>1750</v>
      </c>
      <c r="D36" s="48">
        <v>2400</v>
      </c>
      <c r="E36" s="48">
        <v>2400</v>
      </c>
      <c r="F36" s="48">
        <v>2400</v>
      </c>
      <c r="G36" s="48">
        <v>2400</v>
      </c>
      <c r="H36" s="48">
        <v>2400</v>
      </c>
      <c r="I36" s="48">
        <v>2400</v>
      </c>
      <c r="J36" s="101">
        <v>2000</v>
      </c>
      <c r="K36" s="101">
        <v>2000</v>
      </c>
      <c r="L36" s="101">
        <v>2000</v>
      </c>
      <c r="M36" s="101">
        <v>2000</v>
      </c>
      <c r="N36" s="101">
        <v>2000</v>
      </c>
      <c r="O36" s="101">
        <v>2000</v>
      </c>
      <c r="P36" s="101">
        <v>2000</v>
      </c>
      <c r="Q36" s="101">
        <v>2000</v>
      </c>
      <c r="R36" s="101">
        <v>2000</v>
      </c>
      <c r="S36" s="101">
        <v>2000</v>
      </c>
      <c r="T36" s="101">
        <v>2000</v>
      </c>
      <c r="U36" s="101">
        <v>2000</v>
      </c>
      <c r="V36" s="101">
        <v>2000</v>
      </c>
      <c r="W36" s="101">
        <v>2000</v>
      </c>
      <c r="X36" s="101">
        <v>2000</v>
      </c>
      <c r="Y36" s="101">
        <v>2000</v>
      </c>
      <c r="Z36" s="101">
        <v>2000</v>
      </c>
      <c r="AA36" s="101">
        <v>2000</v>
      </c>
      <c r="AB36" s="101">
        <v>2000</v>
      </c>
      <c r="AC36" s="101">
        <v>2000</v>
      </c>
      <c r="AD36" s="101">
        <v>2000</v>
      </c>
      <c r="AE36" s="101">
        <v>2000</v>
      </c>
      <c r="AF36" s="101">
        <v>2000</v>
      </c>
      <c r="AG36" s="101">
        <v>2000</v>
      </c>
    </row>
    <row r="37" spans="1:33" x14ac:dyDescent="0.2">
      <c r="A37" s="22"/>
      <c r="B37" s="99">
        <f>B36*2</f>
        <v>3500</v>
      </c>
      <c r="C37" s="99">
        <f t="shared" ref="C37:D37" si="12">C36*2</f>
        <v>3500</v>
      </c>
      <c r="D37" s="100">
        <f t="shared" si="12"/>
        <v>4800</v>
      </c>
      <c r="E37" s="100">
        <f t="shared" ref="E37" si="13">E36*2</f>
        <v>4800</v>
      </c>
      <c r="F37" s="100">
        <f t="shared" ref="F37" si="14">F36*2</f>
        <v>4800</v>
      </c>
      <c r="G37" s="100">
        <f t="shared" ref="G37" si="15">G36*2</f>
        <v>4800</v>
      </c>
      <c r="H37" s="100">
        <f t="shared" ref="H37" si="16">H36*2</f>
        <v>4800</v>
      </c>
      <c r="I37" s="100">
        <f t="shared" ref="I37" si="17">I36*2</f>
        <v>4800</v>
      </c>
      <c r="J37" s="102">
        <f>J36*2</f>
        <v>4000</v>
      </c>
      <c r="K37" s="102">
        <f t="shared" ref="K37:AG37" si="18">K36*2</f>
        <v>4000</v>
      </c>
      <c r="L37" s="102">
        <f t="shared" si="18"/>
        <v>4000</v>
      </c>
      <c r="M37" s="102">
        <f t="shared" si="18"/>
        <v>4000</v>
      </c>
      <c r="N37" s="102">
        <f t="shared" si="18"/>
        <v>4000</v>
      </c>
      <c r="O37" s="102">
        <f t="shared" si="18"/>
        <v>4000</v>
      </c>
      <c r="P37" s="102">
        <f t="shared" si="18"/>
        <v>4000</v>
      </c>
      <c r="Q37" s="102">
        <f t="shared" si="18"/>
        <v>4000</v>
      </c>
      <c r="R37" s="102">
        <f t="shared" si="18"/>
        <v>4000</v>
      </c>
      <c r="S37" s="102">
        <f t="shared" si="18"/>
        <v>4000</v>
      </c>
      <c r="T37" s="102">
        <f t="shared" si="18"/>
        <v>4000</v>
      </c>
      <c r="U37" s="102">
        <f t="shared" si="18"/>
        <v>4000</v>
      </c>
      <c r="V37" s="102">
        <f t="shared" si="18"/>
        <v>4000</v>
      </c>
      <c r="W37" s="102">
        <f t="shared" si="18"/>
        <v>4000</v>
      </c>
      <c r="X37" s="102">
        <f t="shared" si="18"/>
        <v>4000</v>
      </c>
      <c r="Y37" s="102">
        <f t="shared" si="18"/>
        <v>4000</v>
      </c>
      <c r="Z37" s="102">
        <f t="shared" si="18"/>
        <v>4000</v>
      </c>
      <c r="AA37" s="102">
        <f t="shared" si="18"/>
        <v>4000</v>
      </c>
      <c r="AB37" s="102">
        <f t="shared" si="18"/>
        <v>4000</v>
      </c>
      <c r="AC37" s="102">
        <f t="shared" si="18"/>
        <v>4000</v>
      </c>
      <c r="AD37" s="102">
        <f t="shared" si="18"/>
        <v>4000</v>
      </c>
      <c r="AE37" s="102">
        <f t="shared" si="18"/>
        <v>4000</v>
      </c>
      <c r="AF37" s="102">
        <f t="shared" si="18"/>
        <v>4000</v>
      </c>
      <c r="AG37" s="102">
        <f t="shared" si="18"/>
        <v>4000</v>
      </c>
    </row>
    <row r="38" spans="1:33" x14ac:dyDescent="0.2">
      <c r="A38" s="41" t="s">
        <v>3</v>
      </c>
      <c r="B38" s="50"/>
      <c r="C38" s="50"/>
      <c r="D38" s="50"/>
    </row>
    <row r="39" spans="1:33" x14ac:dyDescent="0.2">
      <c r="A39" s="42" t="s">
        <v>4</v>
      </c>
    </row>
    <row r="40" spans="1:33" x14ac:dyDescent="0.2">
      <c r="A40" s="42" t="s">
        <v>5</v>
      </c>
    </row>
    <row r="41" spans="1:33" ht="24" x14ac:dyDescent="0.2">
      <c r="A41" s="26" t="s">
        <v>6</v>
      </c>
    </row>
    <row r="42" spans="1:33" x14ac:dyDescent="0.2">
      <c r="A42" s="42" t="s">
        <v>7</v>
      </c>
    </row>
    <row r="43" spans="1:33" ht="12.6" customHeight="1" x14ac:dyDescent="0.2">
      <c r="A43" s="22"/>
    </row>
    <row r="44" spans="1:33" x14ac:dyDescent="0.2">
      <c r="A44" s="39" t="s">
        <v>8</v>
      </c>
    </row>
    <row r="45" spans="1:33" x14ac:dyDescent="0.2">
      <c r="A45" s="40"/>
    </row>
  </sheetData>
  <pageMargins left="0.7" right="0.7" top="0.75" bottom="0.75" header="0.3" footer="0.3"/>
  <pageSetup paperSize="9"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pane xSplit="1" topLeftCell="B1" activePane="topRight" state="frozen"/>
      <selection pane="topRight" activeCell="B1" sqref="B1:C1048576"/>
    </sheetView>
  </sheetViews>
  <sheetFormatPr defaultColWidth="8.5703125" defaultRowHeight="12" x14ac:dyDescent="0.2"/>
  <cols>
    <col min="1" max="1" width="84.85546875" style="1" customWidth="1"/>
    <col min="2" max="7" width="9.85546875" style="1" bestFit="1" customWidth="1"/>
    <col min="8" max="16384" width="8.5703125" style="1"/>
  </cols>
  <sheetData>
    <row r="1" spans="1:7" ht="11.45" customHeight="1" x14ac:dyDescent="0.2">
      <c r="A1" s="9" t="s">
        <v>74</v>
      </c>
    </row>
    <row r="2" spans="1:7" ht="11.45" customHeight="1" x14ac:dyDescent="0.2">
      <c r="A2" s="19"/>
    </row>
    <row r="3" spans="1:7" ht="11.45" customHeight="1" x14ac:dyDescent="0.2">
      <c r="A3" s="111" t="s">
        <v>23</v>
      </c>
    </row>
    <row r="4" spans="1:7" ht="11.25" customHeight="1" x14ac:dyDescent="0.2">
      <c r="A4" s="51" t="s">
        <v>1</v>
      </c>
    </row>
    <row r="5" spans="1:7"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row>
    <row r="6" spans="1:7"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row>
    <row r="7" spans="1:7" ht="11.45" customHeight="1" x14ac:dyDescent="0.2">
      <c r="A7" s="11" t="s">
        <v>11</v>
      </c>
    </row>
    <row r="8" spans="1:7" ht="11.45" customHeight="1" x14ac:dyDescent="0.2">
      <c r="A8" s="3">
        <v>1</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c r="F8" s="29" t="e">
        <f>'C завтраками| Bed and breakfast'!#REF!*0.9+F23</f>
        <v>#REF!</v>
      </c>
      <c r="G8" s="29" t="e">
        <f>'C завтраками| Bed and breakfast'!#REF!*0.9+G23</f>
        <v>#REF!</v>
      </c>
    </row>
    <row r="9" spans="1:7" ht="11.45" customHeight="1" x14ac:dyDescent="0.2">
      <c r="A9" s="3">
        <v>2</v>
      </c>
      <c r="B9" s="29" t="e">
        <f>'C завтраками| Bed and breakfast'!#REF!*0.9+B24</f>
        <v>#REF!</v>
      </c>
      <c r="C9" s="29" t="e">
        <f>'C завтраками| Bed and breakfast'!#REF!*0.9+C24</f>
        <v>#REF!</v>
      </c>
      <c r="D9" s="29" t="e">
        <f>'C завтраками| Bed and breakfast'!#REF!*0.9+D24</f>
        <v>#REF!</v>
      </c>
      <c r="E9" s="29" t="e">
        <f>'C завтраками| Bed and breakfast'!#REF!*0.9+E24</f>
        <v>#REF!</v>
      </c>
      <c r="F9" s="29" t="e">
        <f>'C завтраками| Bed and breakfast'!#REF!*0.9+F24</f>
        <v>#REF!</v>
      </c>
      <c r="G9" s="29" t="e">
        <f>'C завтраками| Bed and breakfast'!#REF!*0.9+G24</f>
        <v>#REF!</v>
      </c>
    </row>
    <row r="10" spans="1:7" ht="11.45" customHeight="1" x14ac:dyDescent="0.2">
      <c r="A10" s="120" t="s">
        <v>107</v>
      </c>
      <c r="B10" s="29"/>
      <c r="C10" s="29"/>
      <c r="D10" s="29"/>
      <c r="E10" s="29"/>
      <c r="F10" s="29"/>
      <c r="G10" s="29"/>
    </row>
    <row r="11" spans="1:7" ht="11.45" customHeight="1" x14ac:dyDescent="0.2">
      <c r="A11" s="3">
        <v>1</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c r="F11" s="29" t="e">
        <f>'C завтраками| Bed and breakfast'!#REF!*0.9+F23</f>
        <v>#REF!</v>
      </c>
      <c r="G11" s="29" t="e">
        <f>'C завтраками| Bed and breakfast'!#REF!*0.9+G23</f>
        <v>#REF!</v>
      </c>
    </row>
    <row r="12" spans="1:7" ht="11.45" customHeight="1" x14ac:dyDescent="0.2">
      <c r="A12" s="3">
        <v>2</v>
      </c>
      <c r="B12" s="29" t="e">
        <f>'C завтраками| Bed and breakfast'!#REF!*0.9+B24</f>
        <v>#REF!</v>
      </c>
      <c r="C12" s="29" t="e">
        <f>'C завтраками| Bed and breakfast'!#REF!*0.9+C24</f>
        <v>#REF!</v>
      </c>
      <c r="D12" s="29" t="e">
        <f>'C завтраками| Bed and breakfast'!#REF!*0.9+D24</f>
        <v>#REF!</v>
      </c>
      <c r="E12" s="29" t="e">
        <f>'C завтраками| Bed and breakfast'!#REF!*0.9+E24</f>
        <v>#REF!</v>
      </c>
      <c r="F12" s="29" t="e">
        <f>'C завтраками| Bed and breakfast'!#REF!*0.9+F24</f>
        <v>#REF!</v>
      </c>
      <c r="G12" s="29" t="e">
        <f>'C завтраками| Bed and breakfast'!#REF!*0.9+G24</f>
        <v>#REF!</v>
      </c>
    </row>
    <row r="13" spans="1:7" ht="11.45" customHeight="1" x14ac:dyDescent="0.2">
      <c r="A13" s="5" t="s">
        <v>86</v>
      </c>
      <c r="B13" s="29"/>
      <c r="C13" s="29"/>
      <c r="D13" s="29"/>
      <c r="E13" s="29"/>
      <c r="F13" s="29"/>
      <c r="G13" s="29"/>
    </row>
    <row r="14" spans="1:7" ht="11.45" customHeight="1" x14ac:dyDescent="0.2">
      <c r="A14" s="3">
        <v>1</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c r="F14" s="29" t="e">
        <f>'C завтраками| Bed and breakfast'!#REF!*0.9+F23</f>
        <v>#REF!</v>
      </c>
      <c r="G14" s="29" t="e">
        <f>'C завтраками| Bed and breakfast'!#REF!*0.9+G23</f>
        <v>#REF!</v>
      </c>
    </row>
    <row r="15" spans="1:7" ht="11.45" customHeight="1" x14ac:dyDescent="0.2">
      <c r="A15" s="3">
        <v>2</v>
      </c>
      <c r="B15" s="29" t="e">
        <f>'C завтраками| Bed and breakfast'!#REF!*0.9+B24</f>
        <v>#REF!</v>
      </c>
      <c r="C15" s="29" t="e">
        <f>'C завтраками| Bed and breakfast'!#REF!*0.9+C24</f>
        <v>#REF!</v>
      </c>
      <c r="D15" s="29" t="e">
        <f>'C завтраками| Bed and breakfast'!#REF!*0.9+D24</f>
        <v>#REF!</v>
      </c>
      <c r="E15" s="29" t="e">
        <f>'C завтраками| Bed and breakfast'!#REF!*0.9+E24</f>
        <v>#REF!</v>
      </c>
      <c r="F15" s="29" t="e">
        <f>'C завтраками| Bed and breakfast'!#REF!*0.9+F24</f>
        <v>#REF!</v>
      </c>
      <c r="G15" s="29" t="e">
        <f>'C завтраками| Bed and breakfast'!#REF!*0.9+G24</f>
        <v>#REF!</v>
      </c>
    </row>
    <row r="16" spans="1:7" ht="11.45" customHeight="1" x14ac:dyDescent="0.2">
      <c r="A16" s="4" t="s">
        <v>91</v>
      </c>
      <c r="B16" s="29"/>
      <c r="C16" s="29"/>
      <c r="D16" s="29"/>
      <c r="E16" s="29"/>
      <c r="F16" s="29"/>
      <c r="G16" s="29"/>
    </row>
    <row r="17" spans="1:7" ht="11.45" customHeight="1" x14ac:dyDescent="0.2">
      <c r="A17" s="3">
        <v>1</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c r="F17" s="29" t="e">
        <f>'C завтраками| Bed and breakfast'!#REF!*0.9+F23</f>
        <v>#REF!</v>
      </c>
      <c r="G17" s="29" t="e">
        <f>'C завтраками| Bed and breakfast'!#REF!*0.9+G23</f>
        <v>#REF!</v>
      </c>
    </row>
    <row r="18" spans="1:7" ht="11.45" customHeight="1" x14ac:dyDescent="0.2">
      <c r="A18" s="3">
        <v>2</v>
      </c>
      <c r="B18" s="29" t="e">
        <f>'C завтраками| Bed and breakfast'!#REF!*0.9+B24</f>
        <v>#REF!</v>
      </c>
      <c r="C18" s="29" t="e">
        <f>'C завтраками| Bed and breakfast'!#REF!*0.9+C24</f>
        <v>#REF!</v>
      </c>
      <c r="D18" s="29" t="e">
        <f>'C завтраками| Bed and breakfast'!#REF!*0.9+D24</f>
        <v>#REF!</v>
      </c>
      <c r="E18" s="29" t="e">
        <f>'C завтраками| Bed and breakfast'!#REF!*0.9+E24</f>
        <v>#REF!</v>
      </c>
      <c r="F18" s="29" t="e">
        <f>'C завтраками| Bed and breakfast'!#REF!*0.9+F24</f>
        <v>#REF!</v>
      </c>
      <c r="G18" s="29" t="e">
        <f>'C завтраками| Bed and breakfast'!#REF!*0.9+G24</f>
        <v>#REF!</v>
      </c>
    </row>
    <row r="19" spans="1:7" ht="11.45" customHeight="1" x14ac:dyDescent="0.2">
      <c r="A19" s="2" t="s">
        <v>92</v>
      </c>
      <c r="B19" s="29"/>
      <c r="C19" s="29"/>
      <c r="D19" s="29"/>
      <c r="E19" s="29"/>
      <c r="F19" s="29"/>
      <c r="G19" s="29"/>
    </row>
    <row r="20" spans="1:7" ht="11.45" customHeight="1" x14ac:dyDescent="0.2">
      <c r="A20" s="3">
        <v>1</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c r="F20" s="29" t="e">
        <f>'C завтраками| Bed and breakfast'!#REF!*0.9+F23</f>
        <v>#REF!</v>
      </c>
      <c r="G20" s="29" t="e">
        <f>'C завтраками| Bed and breakfast'!#REF!*0.9+G23</f>
        <v>#REF!</v>
      </c>
    </row>
    <row r="21" spans="1:7" ht="11.45" customHeight="1" x14ac:dyDescent="0.2">
      <c r="A21" s="3">
        <v>2</v>
      </c>
      <c r="B21" s="29" t="e">
        <f>'C завтраками| Bed and breakfast'!#REF!*0.9+B24</f>
        <v>#REF!</v>
      </c>
      <c r="C21" s="29" t="e">
        <f>'C завтраками| Bed and breakfast'!#REF!*0.9+C24</f>
        <v>#REF!</v>
      </c>
      <c r="D21" s="29" t="e">
        <f>'C завтраками| Bed and breakfast'!#REF!*0.9+D24</f>
        <v>#REF!</v>
      </c>
      <c r="E21" s="29" t="e">
        <f>'C завтраками| Bed and breakfast'!#REF!*0.9+E24</f>
        <v>#REF!</v>
      </c>
      <c r="F21" s="29" t="e">
        <f>'C завтраками| Bed and breakfast'!#REF!*0.9+F24</f>
        <v>#REF!</v>
      </c>
      <c r="G21" s="29" t="e">
        <f>'C завтраками| Bed and breakfast'!#REF!*0.9+G24</f>
        <v>#REF!</v>
      </c>
    </row>
    <row r="22" spans="1:7" s="7" customFormat="1" ht="12.75" x14ac:dyDescent="0.2">
      <c r="A22" s="108" t="s">
        <v>94</v>
      </c>
      <c r="B22" s="6"/>
      <c r="C22" s="6"/>
      <c r="D22" s="6"/>
      <c r="E22" s="6"/>
      <c r="F22" s="6"/>
      <c r="G22" s="6"/>
    </row>
    <row r="23" spans="1:7" s="7" customFormat="1" ht="12.75" x14ac:dyDescent="0.2">
      <c r="A23" s="109" t="s">
        <v>95</v>
      </c>
      <c r="B23" s="110">
        <v>2000</v>
      </c>
      <c r="C23" s="110">
        <v>2000</v>
      </c>
      <c r="D23" s="110">
        <v>2000</v>
      </c>
      <c r="E23" s="110">
        <v>1999</v>
      </c>
      <c r="F23" s="110">
        <v>2000</v>
      </c>
      <c r="G23" s="110">
        <v>2000</v>
      </c>
    </row>
    <row r="24" spans="1:7" s="7" customFormat="1" ht="12.75" x14ac:dyDescent="0.2">
      <c r="A24" s="109" t="s">
        <v>96</v>
      </c>
      <c r="B24" s="110">
        <f t="shared" ref="B24" si="0">B23*2</f>
        <v>4000</v>
      </c>
      <c r="C24" s="110">
        <f t="shared" ref="C24:G24" si="1">C23*2</f>
        <v>4000</v>
      </c>
      <c r="D24" s="110">
        <f t="shared" si="1"/>
        <v>4000</v>
      </c>
      <c r="E24" s="110">
        <f t="shared" ref="E24" si="2">E23*2</f>
        <v>3998</v>
      </c>
      <c r="F24" s="110">
        <f t="shared" si="1"/>
        <v>4000</v>
      </c>
      <c r="G24" s="110">
        <f t="shared" si="1"/>
        <v>4000</v>
      </c>
    </row>
    <row r="25" spans="1:7" ht="11.45" customHeight="1" x14ac:dyDescent="0.2">
      <c r="A25" s="24"/>
      <c r="B25" s="30"/>
      <c r="C25" s="30"/>
      <c r="D25" s="30"/>
      <c r="E25" s="30"/>
      <c r="F25" s="30"/>
      <c r="G25" s="30"/>
    </row>
    <row r="26" spans="1:7" ht="11.45" customHeight="1" x14ac:dyDescent="0.2">
      <c r="A26" s="51" t="s">
        <v>24</v>
      </c>
      <c r="B26" s="30"/>
      <c r="C26" s="30"/>
      <c r="D26" s="30"/>
      <c r="E26" s="30"/>
      <c r="F26" s="30"/>
      <c r="G26" s="30"/>
    </row>
    <row r="27" spans="1:7" ht="24.6" customHeight="1" x14ac:dyDescent="0.2">
      <c r="A27" s="8" t="s">
        <v>0</v>
      </c>
      <c r="B27" s="47" t="e">
        <f t="shared" ref="B27" si="3">B5</f>
        <v>#REF!</v>
      </c>
      <c r="C27" s="47" t="e">
        <f t="shared" ref="C27:G27" si="4">C5</f>
        <v>#REF!</v>
      </c>
      <c r="D27" s="47" t="e">
        <f t="shared" si="4"/>
        <v>#REF!</v>
      </c>
      <c r="E27" s="47" t="e">
        <f t="shared" ref="E27" si="5">E5</f>
        <v>#REF!</v>
      </c>
      <c r="F27" s="47" t="e">
        <f t="shared" si="4"/>
        <v>#REF!</v>
      </c>
      <c r="G27" s="47" t="e">
        <f t="shared" si="4"/>
        <v>#REF!</v>
      </c>
    </row>
    <row r="28" spans="1:7" ht="24.6" customHeight="1" x14ac:dyDescent="0.2">
      <c r="A28" s="37"/>
      <c r="B28" s="47" t="e">
        <f t="shared" ref="B28" si="6">B6</f>
        <v>#REF!</v>
      </c>
      <c r="C28" s="47" t="e">
        <f t="shared" ref="C28:G28" si="7">C6</f>
        <v>#REF!</v>
      </c>
      <c r="D28" s="47" t="e">
        <f t="shared" si="7"/>
        <v>#REF!</v>
      </c>
      <c r="E28" s="47" t="e">
        <f t="shared" ref="E28" si="8">E6</f>
        <v>#REF!</v>
      </c>
      <c r="F28" s="47" t="e">
        <f t="shared" si="7"/>
        <v>#REF!</v>
      </c>
      <c r="G28" s="47" t="e">
        <f t="shared" si="7"/>
        <v>#REF!</v>
      </c>
    </row>
    <row r="29" spans="1:7" ht="11.45" customHeight="1" x14ac:dyDescent="0.2">
      <c r="A29" s="11" t="s">
        <v>11</v>
      </c>
    </row>
    <row r="30" spans="1:7" ht="11.45" customHeight="1" x14ac:dyDescent="0.2">
      <c r="A30" s="3">
        <v>1</v>
      </c>
      <c r="B30" s="29" t="e">
        <f t="shared" ref="B30" si="9">ROUNDUP(B8*0.87,)</f>
        <v>#REF!</v>
      </c>
      <c r="C30" s="29" t="e">
        <f t="shared" ref="C30:G30" si="10">ROUNDUP(C8*0.87,)</f>
        <v>#REF!</v>
      </c>
      <c r="D30" s="29" t="e">
        <f t="shared" si="10"/>
        <v>#REF!</v>
      </c>
      <c r="E30" s="29" t="e">
        <f t="shared" ref="E30" si="11">ROUNDUP(E8*0.87,)</f>
        <v>#REF!</v>
      </c>
      <c r="F30" s="29" t="e">
        <f t="shared" si="10"/>
        <v>#REF!</v>
      </c>
      <c r="G30" s="29" t="e">
        <f t="shared" si="10"/>
        <v>#REF!</v>
      </c>
    </row>
    <row r="31" spans="1:7" ht="11.45" customHeight="1" x14ac:dyDescent="0.2">
      <c r="A31" s="3">
        <v>2</v>
      </c>
      <c r="B31" s="29" t="e">
        <f t="shared" ref="B31" si="12">ROUNDUP(B9*0.87,)</f>
        <v>#REF!</v>
      </c>
      <c r="C31" s="29" t="e">
        <f t="shared" ref="C31:G31" si="13">ROUNDUP(C9*0.87,)</f>
        <v>#REF!</v>
      </c>
      <c r="D31" s="29" t="e">
        <f t="shared" si="13"/>
        <v>#REF!</v>
      </c>
      <c r="E31" s="29" t="e">
        <f t="shared" ref="E31" si="14">ROUNDUP(E9*0.87,)</f>
        <v>#REF!</v>
      </c>
      <c r="F31" s="29" t="e">
        <f t="shared" si="13"/>
        <v>#REF!</v>
      </c>
      <c r="G31" s="29" t="e">
        <f t="shared" si="13"/>
        <v>#REF!</v>
      </c>
    </row>
    <row r="32" spans="1:7" ht="11.45" customHeight="1" x14ac:dyDescent="0.2">
      <c r="A32" s="120" t="s">
        <v>107</v>
      </c>
      <c r="B32" s="29"/>
      <c r="C32" s="29"/>
      <c r="D32" s="29"/>
      <c r="E32" s="29"/>
      <c r="F32" s="29"/>
      <c r="G32" s="29"/>
    </row>
    <row r="33" spans="1:7" ht="11.45" customHeight="1" x14ac:dyDescent="0.2">
      <c r="A33" s="3">
        <v>1</v>
      </c>
      <c r="B33" s="29" t="e">
        <f t="shared" ref="B33" si="15">ROUNDUP(B11*0.87,)</f>
        <v>#REF!</v>
      </c>
      <c r="C33" s="29" t="e">
        <f t="shared" ref="C33:G33" si="16">ROUNDUP(C11*0.87,)</f>
        <v>#REF!</v>
      </c>
      <c r="D33" s="29" t="e">
        <f t="shared" si="16"/>
        <v>#REF!</v>
      </c>
      <c r="E33" s="29" t="e">
        <f t="shared" ref="E33" si="17">ROUNDUP(E11*0.87,)</f>
        <v>#REF!</v>
      </c>
      <c r="F33" s="29" t="e">
        <f t="shared" si="16"/>
        <v>#REF!</v>
      </c>
      <c r="G33" s="29" t="e">
        <f t="shared" si="16"/>
        <v>#REF!</v>
      </c>
    </row>
    <row r="34" spans="1:7" ht="11.45" customHeight="1" x14ac:dyDescent="0.2">
      <c r="A34" s="3">
        <v>2</v>
      </c>
      <c r="B34" s="29" t="e">
        <f t="shared" ref="B34" si="18">ROUNDUP(B12*0.87,)</f>
        <v>#REF!</v>
      </c>
      <c r="C34" s="29" t="e">
        <f t="shared" ref="C34:G34" si="19">ROUNDUP(C12*0.87,)</f>
        <v>#REF!</v>
      </c>
      <c r="D34" s="29" t="e">
        <f t="shared" si="19"/>
        <v>#REF!</v>
      </c>
      <c r="E34" s="29" t="e">
        <f t="shared" ref="E34" si="20">ROUNDUP(E12*0.87,)</f>
        <v>#REF!</v>
      </c>
      <c r="F34" s="29" t="e">
        <f t="shared" si="19"/>
        <v>#REF!</v>
      </c>
      <c r="G34" s="29" t="e">
        <f t="shared" si="19"/>
        <v>#REF!</v>
      </c>
    </row>
    <row r="35" spans="1:7" ht="11.45" customHeight="1" x14ac:dyDescent="0.2">
      <c r="A35" s="5" t="s">
        <v>86</v>
      </c>
      <c r="B35" s="29"/>
      <c r="C35" s="29"/>
      <c r="D35" s="29"/>
      <c r="E35" s="29"/>
      <c r="F35" s="29"/>
      <c r="G35" s="29"/>
    </row>
    <row r="36" spans="1:7" ht="11.45" customHeight="1" x14ac:dyDescent="0.2">
      <c r="A36" s="3">
        <v>1</v>
      </c>
      <c r="B36" s="29" t="e">
        <f t="shared" ref="B36" si="21">ROUNDUP(B14*0.87,)</f>
        <v>#REF!</v>
      </c>
      <c r="C36" s="29" t="e">
        <f t="shared" ref="C36:G36" si="22">ROUNDUP(C14*0.87,)</f>
        <v>#REF!</v>
      </c>
      <c r="D36" s="29" t="e">
        <f t="shared" si="22"/>
        <v>#REF!</v>
      </c>
      <c r="E36" s="29" t="e">
        <f t="shared" ref="E36" si="23">ROUNDUP(E14*0.87,)</f>
        <v>#REF!</v>
      </c>
      <c r="F36" s="29" t="e">
        <f t="shared" si="22"/>
        <v>#REF!</v>
      </c>
      <c r="G36" s="29" t="e">
        <f t="shared" si="22"/>
        <v>#REF!</v>
      </c>
    </row>
    <row r="37" spans="1:7" ht="11.45" customHeight="1" x14ac:dyDescent="0.2">
      <c r="A37" s="3">
        <v>2</v>
      </c>
      <c r="B37" s="29" t="e">
        <f t="shared" ref="B37" si="24">ROUNDUP(B15*0.87,)</f>
        <v>#REF!</v>
      </c>
      <c r="C37" s="29" t="e">
        <f t="shared" ref="C37:G37" si="25">ROUNDUP(C15*0.87,)</f>
        <v>#REF!</v>
      </c>
      <c r="D37" s="29" t="e">
        <f t="shared" si="25"/>
        <v>#REF!</v>
      </c>
      <c r="E37" s="29" t="e">
        <f t="shared" ref="E37" si="26">ROUNDUP(E15*0.87,)</f>
        <v>#REF!</v>
      </c>
      <c r="F37" s="29" t="e">
        <f t="shared" si="25"/>
        <v>#REF!</v>
      </c>
      <c r="G37" s="29" t="e">
        <f t="shared" si="25"/>
        <v>#REF!</v>
      </c>
    </row>
    <row r="38" spans="1:7" ht="11.45" customHeight="1" x14ac:dyDescent="0.2">
      <c r="A38" s="4" t="s">
        <v>91</v>
      </c>
      <c r="B38" s="29"/>
      <c r="C38" s="29"/>
      <c r="D38" s="29"/>
      <c r="E38" s="29"/>
      <c r="F38" s="29"/>
      <c r="G38" s="29"/>
    </row>
    <row r="39" spans="1:7" ht="11.45" customHeight="1" x14ac:dyDescent="0.2">
      <c r="A39" s="3">
        <v>1</v>
      </c>
      <c r="B39" s="29" t="e">
        <f t="shared" ref="B39" si="27">ROUNDUP(B17*0.87,)</f>
        <v>#REF!</v>
      </c>
      <c r="C39" s="29" t="e">
        <f t="shared" ref="C39:G39" si="28">ROUNDUP(C17*0.87,)</f>
        <v>#REF!</v>
      </c>
      <c r="D39" s="29" t="e">
        <f t="shared" si="28"/>
        <v>#REF!</v>
      </c>
      <c r="E39" s="29" t="e">
        <f t="shared" ref="E39" si="29">ROUNDUP(E17*0.87,)</f>
        <v>#REF!</v>
      </c>
      <c r="F39" s="29" t="e">
        <f t="shared" si="28"/>
        <v>#REF!</v>
      </c>
      <c r="G39" s="29" t="e">
        <f t="shared" si="28"/>
        <v>#REF!</v>
      </c>
    </row>
    <row r="40" spans="1:7" ht="11.45" customHeight="1" x14ac:dyDescent="0.2">
      <c r="A40" s="3">
        <v>2</v>
      </c>
      <c r="B40" s="29" t="e">
        <f t="shared" ref="B40" si="30">ROUNDUP(B18*0.87,)</f>
        <v>#REF!</v>
      </c>
      <c r="C40" s="29" t="e">
        <f t="shared" ref="C40:G40" si="31">ROUNDUP(C18*0.87,)</f>
        <v>#REF!</v>
      </c>
      <c r="D40" s="29" t="e">
        <f t="shared" si="31"/>
        <v>#REF!</v>
      </c>
      <c r="E40" s="29" t="e">
        <f t="shared" ref="E40" si="32">ROUNDUP(E18*0.87,)</f>
        <v>#REF!</v>
      </c>
      <c r="F40" s="29" t="e">
        <f t="shared" si="31"/>
        <v>#REF!</v>
      </c>
      <c r="G40" s="29" t="e">
        <f t="shared" si="31"/>
        <v>#REF!</v>
      </c>
    </row>
    <row r="41" spans="1:7" ht="11.45" customHeight="1" x14ac:dyDescent="0.2">
      <c r="A41" s="2" t="s">
        <v>92</v>
      </c>
      <c r="B41" s="29"/>
      <c r="C41" s="29"/>
      <c r="D41" s="29"/>
      <c r="E41" s="29"/>
      <c r="F41" s="29"/>
      <c r="G41" s="29"/>
    </row>
    <row r="42" spans="1:7" ht="11.45" customHeight="1" x14ac:dyDescent="0.2">
      <c r="A42" s="3">
        <v>1</v>
      </c>
      <c r="B42" s="29" t="e">
        <f t="shared" ref="B42" si="33">ROUNDUP(B20*0.87,)</f>
        <v>#REF!</v>
      </c>
      <c r="C42" s="29" t="e">
        <f t="shared" ref="C42:G42" si="34">ROUNDUP(C20*0.87,)</f>
        <v>#REF!</v>
      </c>
      <c r="D42" s="29" t="e">
        <f t="shared" si="34"/>
        <v>#REF!</v>
      </c>
      <c r="E42" s="29" t="e">
        <f t="shared" ref="E42" si="35">ROUNDUP(E20*0.87,)</f>
        <v>#REF!</v>
      </c>
      <c r="F42" s="29" t="e">
        <f t="shared" si="34"/>
        <v>#REF!</v>
      </c>
      <c r="G42" s="29" t="e">
        <f t="shared" si="34"/>
        <v>#REF!</v>
      </c>
    </row>
    <row r="43" spans="1:7" ht="11.45" customHeight="1" x14ac:dyDescent="0.2">
      <c r="A43" s="3">
        <v>2</v>
      </c>
      <c r="B43" s="29" t="e">
        <f t="shared" ref="B43" si="36">ROUNDUP(B21*0.87,)</f>
        <v>#REF!</v>
      </c>
      <c r="C43" s="29" t="e">
        <f t="shared" ref="C43:G43" si="37">ROUNDUP(C21*0.87,)</f>
        <v>#REF!</v>
      </c>
      <c r="D43" s="29" t="e">
        <f t="shared" si="37"/>
        <v>#REF!</v>
      </c>
      <c r="E43" s="29" t="e">
        <f t="shared" ref="E43" si="38">ROUNDUP(E21*0.87,)</f>
        <v>#REF!</v>
      </c>
      <c r="F43" s="29" t="e">
        <f t="shared" si="37"/>
        <v>#REF!</v>
      </c>
      <c r="G43" s="29" t="e">
        <f t="shared" si="37"/>
        <v>#REF!</v>
      </c>
    </row>
    <row r="44" spans="1:7" ht="11.45" customHeight="1" x14ac:dyDescent="0.2">
      <c r="A44" s="24"/>
    </row>
    <row r="45" spans="1:7" ht="11.45" customHeight="1" x14ac:dyDescent="0.2">
      <c r="A45" s="41" t="s">
        <v>3</v>
      </c>
    </row>
    <row r="46" spans="1:7" x14ac:dyDescent="0.2">
      <c r="A46" s="42" t="s">
        <v>4</v>
      </c>
    </row>
    <row r="47" spans="1:7" x14ac:dyDescent="0.2">
      <c r="A47" s="42" t="s">
        <v>5</v>
      </c>
    </row>
    <row r="48" spans="1:7" ht="24" x14ac:dyDescent="0.2">
      <c r="A48" s="26" t="s">
        <v>6</v>
      </c>
    </row>
    <row r="49" spans="1:1" x14ac:dyDescent="0.2">
      <c r="A49" s="42" t="s">
        <v>75</v>
      </c>
    </row>
    <row r="50" spans="1:1" x14ac:dyDescent="0.2">
      <c r="A50" s="52" t="s">
        <v>25</v>
      </c>
    </row>
    <row r="51" spans="1:1" ht="60" x14ac:dyDescent="0.2">
      <c r="A51" s="53" t="s">
        <v>97</v>
      </c>
    </row>
    <row r="52" spans="1:1" ht="12.6" customHeight="1" x14ac:dyDescent="0.2">
      <c r="A52" s="54"/>
    </row>
    <row r="53" spans="1:1" x14ac:dyDescent="0.2">
      <c r="A53" s="55" t="s">
        <v>18</v>
      </c>
    </row>
    <row r="54" spans="1:1" x14ac:dyDescent="0.2">
      <c r="A54" s="85" t="s">
        <v>87</v>
      </c>
    </row>
    <row r="55" spans="1:1" x14ac:dyDescent="0.2">
      <c r="A55" s="85" t="s">
        <v>105</v>
      </c>
    </row>
    <row r="56" spans="1:1" x14ac:dyDescent="0.2">
      <c r="A56" s="85"/>
    </row>
    <row r="57" spans="1:1" ht="12.75" thickBot="1" x14ac:dyDescent="0.25">
      <c r="A57" s="107" t="s">
        <v>93</v>
      </c>
    </row>
    <row r="58" spans="1:1" ht="12" hidden="1" customHeight="1" x14ac:dyDescent="0.2">
      <c r="A58" s="112"/>
    </row>
    <row r="59" spans="1:1" ht="12" customHeight="1" x14ac:dyDescent="0.2">
      <c r="A59" s="171" t="s">
        <v>104</v>
      </c>
    </row>
    <row r="60" spans="1:1" ht="43.5" customHeight="1" thickBot="1" x14ac:dyDescent="0.25">
      <c r="A60" s="172"/>
    </row>
    <row r="61" spans="1:1" ht="12" customHeight="1" thickBot="1" x14ac:dyDescent="0.25">
      <c r="A61" s="112"/>
    </row>
    <row r="62" spans="1:1" ht="12" customHeight="1" x14ac:dyDescent="0.2">
      <c r="A62" s="103" t="s">
        <v>26</v>
      </c>
    </row>
    <row r="63" spans="1:1" ht="24" x14ac:dyDescent="0.2">
      <c r="A63" s="104" t="s">
        <v>88</v>
      </c>
    </row>
    <row r="64" spans="1:1" ht="24" x14ac:dyDescent="0.2">
      <c r="A64" s="104" t="s">
        <v>89</v>
      </c>
    </row>
    <row r="65" spans="1:1" ht="24.75" thickBot="1" x14ac:dyDescent="0.25">
      <c r="A65" s="105" t="s">
        <v>90</v>
      </c>
    </row>
    <row r="66" spans="1:1" ht="12.75" thickBot="1" x14ac:dyDescent="0.25">
      <c r="A66" s="106"/>
    </row>
    <row r="67" spans="1:1" ht="12.75" thickBot="1" x14ac:dyDescent="0.25">
      <c r="A67" s="56" t="s">
        <v>8</v>
      </c>
    </row>
    <row r="68" spans="1:1" ht="72" x14ac:dyDescent="0.2">
      <c r="A68" s="57" t="s">
        <v>50</v>
      </c>
    </row>
  </sheetData>
  <mergeCells count="1">
    <mergeCell ref="A59:A60"/>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topLeftCell="A46" zoomScaleNormal="100" workbookViewId="0">
      <pane xSplit="1" topLeftCell="B1" activePane="topRight" state="frozen"/>
      <selection pane="topRight" activeCell="A51" sqref="A51"/>
    </sheetView>
  </sheetViews>
  <sheetFormatPr defaultColWidth="8.5703125" defaultRowHeight="12" x14ac:dyDescent="0.2"/>
  <cols>
    <col min="1" max="1" width="84.85546875" style="1" customWidth="1"/>
    <col min="2" max="34" width="9.85546875" style="1" bestFit="1" customWidth="1"/>
    <col min="35"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breakfast'!U5</f>
        <v>45444</v>
      </c>
      <c r="C5" s="129">
        <f>'C завтраками| Bed and breakfast'!V5</f>
        <v>45445</v>
      </c>
      <c r="D5" s="129">
        <f>'C завтраками| Bed and breakfast'!W5</f>
        <v>45453</v>
      </c>
      <c r="E5" s="129">
        <f>'C завтраками| Bed and breakfast'!X5</f>
        <v>45454</v>
      </c>
      <c r="F5" s="129">
        <f>'C завтраками| Bed and breakfast'!Y5</f>
        <v>45460</v>
      </c>
      <c r="G5" s="129">
        <f>'C завтраками| Bed and breakfast'!Z5</f>
        <v>45466</v>
      </c>
      <c r="H5" s="129">
        <f>'C завтраками| Bed and breakfast'!AA5</f>
        <v>45471</v>
      </c>
      <c r="I5" s="129">
        <f>'C завтраками| Bed and breakfast'!AB5</f>
        <v>45474</v>
      </c>
      <c r="J5" s="129">
        <f>'C завтраками| Bed and breakfast'!AC5</f>
        <v>45487</v>
      </c>
      <c r="K5" s="129">
        <f>'C завтраками| Bed and breakfast'!AD5</f>
        <v>45491</v>
      </c>
      <c r="L5" s="129">
        <f>'C завтраками| Bed and breakfast'!AE5</f>
        <v>45492</v>
      </c>
      <c r="M5" s="129">
        <f>'C завтраками| Bed and breakfast'!AF5</f>
        <v>45494</v>
      </c>
      <c r="N5" s="129">
        <f>'C завтраками| Bed and breakfast'!AG5</f>
        <v>45499</v>
      </c>
      <c r="O5" s="129">
        <f>'C завтраками| Bed and breakfast'!AH5</f>
        <v>45501</v>
      </c>
      <c r="P5" s="129">
        <f>'C завтраками| Bed and breakfast'!AI5</f>
        <v>45505</v>
      </c>
      <c r="Q5" s="129">
        <f>'C завтраками| Bed and breakfast'!AJ5</f>
        <v>45506</v>
      </c>
      <c r="R5" s="129">
        <f>'C завтраками| Bed and breakfast'!AK5</f>
        <v>45508</v>
      </c>
      <c r="S5" s="129">
        <f>'C завтраками| Bed and breakfast'!AL5</f>
        <v>45513</v>
      </c>
      <c r="T5" s="129">
        <f>'C завтраками| Bed and breakfast'!AM5</f>
        <v>45515</v>
      </c>
      <c r="U5" s="129">
        <f>'C завтраками| Bed and breakfast'!AN5</f>
        <v>45520</v>
      </c>
      <c r="V5" s="129">
        <f>'C завтраками| Bed and breakfast'!AO5</f>
        <v>45522</v>
      </c>
      <c r="W5" s="129">
        <f>'C завтраками| Bed and breakfast'!AP5</f>
        <v>45523</v>
      </c>
      <c r="X5" s="129">
        <f>'C завтраками| Bed and breakfast'!AQ5</f>
        <v>45525</v>
      </c>
      <c r="Y5" s="129">
        <f>'C завтраками| Bed and breakfast'!AR5</f>
        <v>45526</v>
      </c>
      <c r="Z5" s="129">
        <f>'C завтраками| Bed and breakfast'!AS5</f>
        <v>45527</v>
      </c>
      <c r="AA5" s="129">
        <f>'C завтраками| Bed and breakfast'!AT5</f>
        <v>45529</v>
      </c>
      <c r="AB5" s="129">
        <f>'C завтраками| Bed and breakfast'!AU5</f>
        <v>45534</v>
      </c>
      <c r="AC5" s="129">
        <f>'C завтраками| Bed and breakfast'!AV5</f>
        <v>45536</v>
      </c>
      <c r="AD5" s="129">
        <f>'C завтраками| Bed and breakfast'!AW5</f>
        <v>45551</v>
      </c>
      <c r="AE5" s="129">
        <f>'C завтраками| Bed and breakfast'!AX5</f>
        <v>45556</v>
      </c>
      <c r="AF5" s="129">
        <f>'C завтраками| Bed and breakfast'!AY5</f>
        <v>45558</v>
      </c>
      <c r="AG5" s="129">
        <f>'C завтраками| Bed and breakfast'!AZ5</f>
        <v>45562</v>
      </c>
      <c r="AH5" s="129">
        <f>'C завтраками| Bed and breakfast'!BA5</f>
        <v>45564</v>
      </c>
    </row>
    <row r="6" spans="1:34" s="12" customFormat="1" ht="25.5" customHeight="1" x14ac:dyDescent="0.2">
      <c r="A6" s="37"/>
      <c r="B6" s="129">
        <f>'C завтраками| Bed and breakfast'!U6</f>
        <v>45444</v>
      </c>
      <c r="C6" s="129">
        <f>'C завтраками| Bed and breakfast'!V6</f>
        <v>45452</v>
      </c>
      <c r="D6" s="129">
        <f>'C завтраками| Bed and breakfast'!W6</f>
        <v>45453</v>
      </c>
      <c r="E6" s="129">
        <f>'C завтраками| Bed and breakfast'!X6</f>
        <v>45459</v>
      </c>
      <c r="F6" s="129">
        <f>'C завтраками| Bed and breakfast'!Y6</f>
        <v>45465</v>
      </c>
      <c r="G6" s="129">
        <f>'C завтраками| Bed and breakfast'!Z6</f>
        <v>45470</v>
      </c>
      <c r="H6" s="129">
        <f>'C завтраками| Bed and breakfast'!AA6</f>
        <v>45473</v>
      </c>
      <c r="I6" s="129">
        <f>'C завтраками| Bed and breakfast'!AB6</f>
        <v>45486</v>
      </c>
      <c r="J6" s="129">
        <f>'C завтраками| Bed and breakfast'!AC6</f>
        <v>45490</v>
      </c>
      <c r="K6" s="129">
        <f>'C завтраками| Bed and breakfast'!AD6</f>
        <v>45491</v>
      </c>
      <c r="L6" s="129">
        <f>'C завтраками| Bed and breakfast'!AE6</f>
        <v>45493</v>
      </c>
      <c r="M6" s="129">
        <f>'C завтраками| Bed and breakfast'!AF6</f>
        <v>45498</v>
      </c>
      <c r="N6" s="129">
        <f>'C завтраками| Bed and breakfast'!AG6</f>
        <v>45500</v>
      </c>
      <c r="O6" s="129">
        <f>'C завтраками| Bed and breakfast'!AH6</f>
        <v>45504</v>
      </c>
      <c r="P6" s="129">
        <f>'C завтраками| Bed and breakfast'!AI6</f>
        <v>45505</v>
      </c>
      <c r="Q6" s="129">
        <f>'C завтраками| Bed and breakfast'!AJ6</f>
        <v>45507</v>
      </c>
      <c r="R6" s="129">
        <f>'C завтраками| Bed and breakfast'!AK6</f>
        <v>45512</v>
      </c>
      <c r="S6" s="129">
        <f>'C завтраками| Bed and breakfast'!AL6</f>
        <v>45514</v>
      </c>
      <c r="T6" s="129">
        <f>'C завтраками| Bed and breakfast'!AM6</f>
        <v>45519</v>
      </c>
      <c r="U6" s="129">
        <f>'C завтраками| Bed and breakfast'!AN6</f>
        <v>45521</v>
      </c>
      <c r="V6" s="129">
        <f>'C завтраками| Bed and breakfast'!AO6</f>
        <v>45522</v>
      </c>
      <c r="W6" s="129">
        <f>'C завтраками| Bed and breakfast'!AP6</f>
        <v>45524</v>
      </c>
      <c r="X6" s="129">
        <f>'C завтраками| Bed and breakfast'!AQ6</f>
        <v>45525</v>
      </c>
      <c r="Y6" s="129">
        <f>'C завтраками| Bed and breakfast'!AR6</f>
        <v>45526</v>
      </c>
      <c r="Z6" s="129">
        <f>'C завтраками| Bed and breakfast'!AS6</f>
        <v>45528</v>
      </c>
      <c r="AA6" s="129">
        <f>'C завтраками| Bed and breakfast'!AT6</f>
        <v>45533</v>
      </c>
      <c r="AB6" s="129">
        <f>'C завтраками| Bed and breakfast'!AU6</f>
        <v>45535</v>
      </c>
      <c r="AC6" s="129">
        <f>'C завтраками| Bed and breakfast'!AV6</f>
        <v>45550</v>
      </c>
      <c r="AD6" s="129">
        <f>'C завтраками| Bed and breakfast'!AW6</f>
        <v>45555</v>
      </c>
      <c r="AE6" s="129">
        <f>'C завтраками| Bed and breakfast'!AX6</f>
        <v>45557</v>
      </c>
      <c r="AF6" s="129">
        <f>'C завтраками| Bed and breakfast'!AY6</f>
        <v>45561</v>
      </c>
      <c r="AG6" s="129">
        <f>'C завтраками| Bed and breakfast'!AZ6</f>
        <v>45563</v>
      </c>
      <c r="AH6" s="129">
        <f>'C завтраками| Bed and breakfast'!BA6</f>
        <v>45565</v>
      </c>
    </row>
    <row r="7" spans="1:34" ht="11.45" customHeight="1" x14ac:dyDescent="0.2">
      <c r="A7" s="11" t="s">
        <v>11</v>
      </c>
    </row>
    <row r="8" spans="1:34" ht="11.45" customHeight="1" x14ac:dyDescent="0.2">
      <c r="A8" s="3">
        <v>1</v>
      </c>
      <c r="B8" s="29">
        <f>'C завтраками| Bed and breakfast'!U8*0.9</f>
        <v>7335</v>
      </c>
      <c r="C8" s="29">
        <f>'C завтраками| Bed and breakfast'!V8*0.9</f>
        <v>7335</v>
      </c>
      <c r="D8" s="29">
        <f>'C завтраками| Bed and breakfast'!W8*0.9</f>
        <v>7335</v>
      </c>
      <c r="E8" s="29">
        <f>'C завтраками| Bed and breakfast'!X8*0.9</f>
        <v>5895</v>
      </c>
      <c r="F8" s="29">
        <f>'C завтраками| Bed and breakfast'!Y8*0.9</f>
        <v>6615</v>
      </c>
      <c r="G8" s="29">
        <f>'C завтраками| Bed and breakfast'!Z8*0.9</f>
        <v>5895</v>
      </c>
      <c r="H8" s="29">
        <f>'C завтраками| Bed and breakfast'!AA8*0.9</f>
        <v>8055</v>
      </c>
      <c r="I8" s="29">
        <f>'C завтраками| Bed and breakfast'!AB8*0.9</f>
        <v>8055</v>
      </c>
      <c r="J8" s="29">
        <f>'C завтраками| Bed and breakfast'!AC8*0.9</f>
        <v>5985</v>
      </c>
      <c r="K8" s="29">
        <f>'C завтраками| Bed and breakfast'!AD8*0.9</f>
        <v>6165</v>
      </c>
      <c r="L8" s="29">
        <f>'C завтраками| Bed and breakfast'!AE8*0.9</f>
        <v>6525</v>
      </c>
      <c r="M8" s="29">
        <f>'C завтраками| Bed and breakfast'!AF8*0.9</f>
        <v>6165</v>
      </c>
      <c r="N8" s="29">
        <f>'C завтраками| Bed and breakfast'!AG8*0.9</f>
        <v>6705</v>
      </c>
      <c r="O8" s="29">
        <f>'C завтраками| Bed and breakfast'!AH8*0.9</f>
        <v>7335</v>
      </c>
      <c r="P8" s="29">
        <f>'C завтраками| Bed and breakfast'!AI8*0.9</f>
        <v>7335</v>
      </c>
      <c r="Q8" s="29">
        <f>'C завтраками| Bed and breakfast'!AJ8*0.9</f>
        <v>6885</v>
      </c>
      <c r="R8" s="29">
        <f>'C завтраками| Bed and breakfast'!AK8*0.9</f>
        <v>6525</v>
      </c>
      <c r="S8" s="29">
        <f>'C завтраками| Bed and breakfast'!AL8*0.9</f>
        <v>7335</v>
      </c>
      <c r="T8" s="29">
        <f>'C завтраками| Bed and breakfast'!AM8*0.9</f>
        <v>6525</v>
      </c>
      <c r="U8" s="29">
        <f>'C завтраками| Bed and breakfast'!AN8*0.9</f>
        <v>6885</v>
      </c>
      <c r="V8" s="29">
        <f>'C завтраками| Bed and breakfast'!AO8*0.9</f>
        <v>6525</v>
      </c>
      <c r="W8" s="29">
        <f>'C завтраками| Bed and breakfast'!AP8*0.9</f>
        <v>7335</v>
      </c>
      <c r="X8" s="29">
        <f>'C завтраками| Bed and breakfast'!AQ8*0.9</f>
        <v>6705</v>
      </c>
      <c r="Y8" s="29">
        <f>'C завтраками| Bed and breakfast'!AR8*0.9</f>
        <v>6525</v>
      </c>
      <c r="Z8" s="29">
        <f>'C завтраками| Bed and breakfast'!AS8*0.9</f>
        <v>6885</v>
      </c>
      <c r="AA8" s="29">
        <f>'C завтраками| Bed and breakfast'!AT8*0.9</f>
        <v>6165</v>
      </c>
      <c r="AB8" s="29">
        <f>'C завтраками| Bed and breakfast'!AU8*0.9</f>
        <v>6165</v>
      </c>
      <c r="AC8" s="29">
        <f>'C завтраками| Bed and breakfast'!AV8*0.9</f>
        <v>5805</v>
      </c>
      <c r="AD8" s="29">
        <f>'C завтраками| Bed and breakfast'!AW8*0.9</f>
        <v>5175</v>
      </c>
      <c r="AE8" s="29">
        <f>'C завтраками| Bed and breakfast'!AX8*0.9</f>
        <v>5625</v>
      </c>
      <c r="AF8" s="29">
        <f>'C завтраками| Bed and breakfast'!AY8*0.9</f>
        <v>5175</v>
      </c>
      <c r="AG8" s="29">
        <f>'C завтраками| Bed and breakfast'!AZ8*0.9</f>
        <v>5625</v>
      </c>
      <c r="AH8" s="29">
        <f>'C завтраками| Bed and breakfast'!BA8*0.9</f>
        <v>5175</v>
      </c>
    </row>
    <row r="9" spans="1:34" ht="11.45" customHeight="1" x14ac:dyDescent="0.2">
      <c r="A9" s="3">
        <v>2</v>
      </c>
      <c r="B9" s="29">
        <f>'C завтраками| Bed and breakfast'!U9*0.9</f>
        <v>8460</v>
      </c>
      <c r="C9" s="29">
        <f>'C завтраками| Bed and breakfast'!V9*0.9</f>
        <v>8460</v>
      </c>
      <c r="D9" s="29">
        <f>'C завтраками| Bed and breakfast'!W9*0.9</f>
        <v>8460</v>
      </c>
      <c r="E9" s="29">
        <f>'C завтраками| Bed and breakfast'!X9*0.9</f>
        <v>7020</v>
      </c>
      <c r="F9" s="29">
        <f>'C завтраками| Bed and breakfast'!Y9*0.9</f>
        <v>7740</v>
      </c>
      <c r="G9" s="29">
        <f>'C завтраками| Bed and breakfast'!Z9*0.9</f>
        <v>7020</v>
      </c>
      <c r="H9" s="29">
        <f>'C завтраками| Bed and breakfast'!AA9*0.9</f>
        <v>9180</v>
      </c>
      <c r="I9" s="29">
        <f>'C завтраками| Bed and breakfast'!AB9*0.9</f>
        <v>9180</v>
      </c>
      <c r="J9" s="29">
        <f>'C завтраками| Bed and breakfast'!AC9*0.9</f>
        <v>7110</v>
      </c>
      <c r="K9" s="29">
        <f>'C завтраками| Bed and breakfast'!AD9*0.9</f>
        <v>7290</v>
      </c>
      <c r="L9" s="29">
        <f>'C завтраками| Bed and breakfast'!AE9*0.9</f>
        <v>7650</v>
      </c>
      <c r="M9" s="29">
        <f>'C завтраками| Bed and breakfast'!AF9*0.9</f>
        <v>7290</v>
      </c>
      <c r="N9" s="29">
        <f>'C завтраками| Bed and breakfast'!AG9*0.9</f>
        <v>7830</v>
      </c>
      <c r="O9" s="29">
        <f>'C завтраками| Bed and breakfast'!AH9*0.9</f>
        <v>8460</v>
      </c>
      <c r="P9" s="29">
        <f>'C завтраками| Bed and breakfast'!AI9*0.9</f>
        <v>8460</v>
      </c>
      <c r="Q9" s="29">
        <f>'C завтраками| Bed and breakfast'!AJ9*0.9</f>
        <v>8010</v>
      </c>
      <c r="R9" s="29">
        <f>'C завтраками| Bed and breakfast'!AK9*0.9</f>
        <v>7650</v>
      </c>
      <c r="S9" s="29">
        <f>'C завтраками| Bed and breakfast'!AL9*0.9</f>
        <v>8460</v>
      </c>
      <c r="T9" s="29">
        <f>'C завтраками| Bed and breakfast'!AM9*0.9</f>
        <v>7650</v>
      </c>
      <c r="U9" s="29">
        <f>'C завтраками| Bed and breakfast'!AN9*0.9</f>
        <v>8010</v>
      </c>
      <c r="V9" s="29">
        <f>'C завтраками| Bed and breakfast'!AO9*0.9</f>
        <v>7650</v>
      </c>
      <c r="W9" s="29">
        <f>'C завтраками| Bed and breakfast'!AP9*0.9</f>
        <v>8460</v>
      </c>
      <c r="X9" s="29">
        <f>'C завтраками| Bed and breakfast'!AQ9*0.9</f>
        <v>7830</v>
      </c>
      <c r="Y9" s="29">
        <f>'C завтраками| Bed and breakfast'!AR9*0.9</f>
        <v>7650</v>
      </c>
      <c r="Z9" s="29">
        <f>'C завтраками| Bed and breakfast'!AS9*0.9</f>
        <v>8010</v>
      </c>
      <c r="AA9" s="29">
        <f>'C завтраками| Bed and breakfast'!AT9*0.9</f>
        <v>7290</v>
      </c>
      <c r="AB9" s="29">
        <f>'C завтраками| Bed and breakfast'!AU9*0.9</f>
        <v>7290</v>
      </c>
      <c r="AC9" s="29">
        <f>'C завтраками| Bed and breakfast'!AV9*0.9</f>
        <v>6930</v>
      </c>
      <c r="AD9" s="29">
        <f>'C завтраками| Bed and breakfast'!AW9*0.9</f>
        <v>6300</v>
      </c>
      <c r="AE9" s="29">
        <f>'C завтраками| Bed and breakfast'!AX9*0.9</f>
        <v>6750</v>
      </c>
      <c r="AF9" s="29">
        <f>'C завтраками| Bed and breakfast'!AY9*0.9</f>
        <v>6300</v>
      </c>
      <c r="AG9" s="29">
        <f>'C завтраками| Bed and breakfast'!AZ9*0.9</f>
        <v>6750</v>
      </c>
      <c r="AH9" s="29">
        <f>'C завтраками| Bed and breakfast'!BA9*0.9</f>
        <v>6300</v>
      </c>
    </row>
    <row r="10" spans="1:34" ht="11.45" customHeight="1" x14ac:dyDescent="0.2">
      <c r="A10" s="120" t="s">
        <v>107</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row>
    <row r="11" spans="1:34" ht="11.45" customHeight="1" x14ac:dyDescent="0.2">
      <c r="A11" s="3">
        <v>1</v>
      </c>
      <c r="B11" s="29">
        <f>'C завтраками| Bed and breakfast'!U11*0.9</f>
        <v>8235</v>
      </c>
      <c r="C11" s="29">
        <f>'C завтраками| Bed and breakfast'!V11*0.9</f>
        <v>8235</v>
      </c>
      <c r="D11" s="29">
        <f>'C завтраками| Bed and breakfast'!W11*0.9</f>
        <v>8235</v>
      </c>
      <c r="E11" s="29">
        <f>'C завтраками| Bed and breakfast'!X11*0.9</f>
        <v>6795</v>
      </c>
      <c r="F11" s="29">
        <f>'C завтраками| Bed and breakfast'!Y11*0.9</f>
        <v>7515</v>
      </c>
      <c r="G11" s="29">
        <f>'C завтраками| Bed and breakfast'!Z11*0.9</f>
        <v>6795</v>
      </c>
      <c r="H11" s="29">
        <f>'C завтраками| Bed and breakfast'!AA11*0.9</f>
        <v>8955</v>
      </c>
      <c r="I11" s="29">
        <f>'C завтраками| Bed and breakfast'!AB11*0.9</f>
        <v>8955</v>
      </c>
      <c r="J11" s="29">
        <f>'C завтраками| Bed and breakfast'!AC11*0.9</f>
        <v>6885</v>
      </c>
      <c r="K11" s="29">
        <f>'C завтраками| Bed and breakfast'!AD11*0.9</f>
        <v>7065</v>
      </c>
      <c r="L11" s="29">
        <f>'C завтраками| Bed and breakfast'!AE11*0.9</f>
        <v>7425</v>
      </c>
      <c r="M11" s="29">
        <f>'C завтраками| Bed and breakfast'!AF11*0.9</f>
        <v>7065</v>
      </c>
      <c r="N11" s="29">
        <f>'C завтраками| Bed and breakfast'!AG11*0.9</f>
        <v>7605</v>
      </c>
      <c r="O11" s="29">
        <f>'C завтраками| Bed and breakfast'!AH11*0.9</f>
        <v>8235</v>
      </c>
      <c r="P11" s="29">
        <f>'C завтраками| Bed and breakfast'!AI11*0.9</f>
        <v>8235</v>
      </c>
      <c r="Q11" s="29">
        <f>'C завтраками| Bed and breakfast'!AJ11*0.9</f>
        <v>7785</v>
      </c>
      <c r="R11" s="29">
        <f>'C завтраками| Bed and breakfast'!AK11*0.9</f>
        <v>7425</v>
      </c>
      <c r="S11" s="29">
        <f>'C завтраками| Bed and breakfast'!AL11*0.9</f>
        <v>8235</v>
      </c>
      <c r="T11" s="29">
        <f>'C завтраками| Bed and breakfast'!AM11*0.9</f>
        <v>7425</v>
      </c>
      <c r="U11" s="29">
        <f>'C завтраками| Bed and breakfast'!AN11*0.9</f>
        <v>7785</v>
      </c>
      <c r="V11" s="29">
        <f>'C завтраками| Bed and breakfast'!AO11*0.9</f>
        <v>7425</v>
      </c>
      <c r="W11" s="29">
        <f>'C завтраками| Bed and breakfast'!AP11*0.9</f>
        <v>8235</v>
      </c>
      <c r="X11" s="29">
        <f>'C завтраками| Bed and breakfast'!AQ11*0.9</f>
        <v>7605</v>
      </c>
      <c r="Y11" s="29">
        <f>'C завтраками| Bed and breakfast'!AR11*0.9</f>
        <v>7425</v>
      </c>
      <c r="Z11" s="29">
        <f>'C завтраками| Bed and breakfast'!AS11*0.9</f>
        <v>7785</v>
      </c>
      <c r="AA11" s="29">
        <f>'C завтраками| Bed and breakfast'!AT11*0.9</f>
        <v>7065</v>
      </c>
      <c r="AB11" s="29">
        <f>'C завтраками| Bed and breakfast'!AU11*0.9</f>
        <v>7065</v>
      </c>
      <c r="AC11" s="29">
        <f>'C завтраками| Bed and breakfast'!AV11*0.9</f>
        <v>6705</v>
      </c>
      <c r="AD11" s="29">
        <f>'C завтраками| Bed and breakfast'!AW11*0.9</f>
        <v>6075</v>
      </c>
      <c r="AE11" s="29">
        <f>'C завтраками| Bed and breakfast'!AX11*0.9</f>
        <v>6525</v>
      </c>
      <c r="AF11" s="29">
        <f>'C завтраками| Bed and breakfast'!AY11*0.9</f>
        <v>6075</v>
      </c>
      <c r="AG11" s="29">
        <f>'C завтраками| Bed and breakfast'!AZ11*0.9</f>
        <v>6525</v>
      </c>
      <c r="AH11" s="29">
        <f>'C завтраками| Bed and breakfast'!BA11*0.9</f>
        <v>6075</v>
      </c>
    </row>
    <row r="12" spans="1:34" ht="11.45" customHeight="1" x14ac:dyDescent="0.2">
      <c r="A12" s="3">
        <v>2</v>
      </c>
      <c r="B12" s="29">
        <f>'C завтраками| Bed and breakfast'!U12*0.9</f>
        <v>9360</v>
      </c>
      <c r="C12" s="29">
        <f>'C завтраками| Bed and breakfast'!V12*0.9</f>
        <v>9360</v>
      </c>
      <c r="D12" s="29">
        <f>'C завтраками| Bed and breakfast'!W12*0.9</f>
        <v>9360</v>
      </c>
      <c r="E12" s="29">
        <f>'C завтраками| Bed and breakfast'!X12*0.9</f>
        <v>7920</v>
      </c>
      <c r="F12" s="29">
        <f>'C завтраками| Bed and breakfast'!Y12*0.9</f>
        <v>8640</v>
      </c>
      <c r="G12" s="29">
        <f>'C завтраками| Bed and breakfast'!Z12*0.9</f>
        <v>7920</v>
      </c>
      <c r="H12" s="29">
        <f>'C завтраками| Bed and breakfast'!AA12*0.9</f>
        <v>10080</v>
      </c>
      <c r="I12" s="29">
        <f>'C завтраками| Bed and breakfast'!AB12*0.9</f>
        <v>10080</v>
      </c>
      <c r="J12" s="29">
        <f>'C завтраками| Bed and breakfast'!AC12*0.9</f>
        <v>8010</v>
      </c>
      <c r="K12" s="29">
        <f>'C завтраками| Bed and breakfast'!AD12*0.9</f>
        <v>8190</v>
      </c>
      <c r="L12" s="29">
        <f>'C завтраками| Bed and breakfast'!AE12*0.9</f>
        <v>8550</v>
      </c>
      <c r="M12" s="29">
        <f>'C завтраками| Bed and breakfast'!AF12*0.9</f>
        <v>8190</v>
      </c>
      <c r="N12" s="29">
        <f>'C завтраками| Bed and breakfast'!AG12*0.9</f>
        <v>8730</v>
      </c>
      <c r="O12" s="29">
        <f>'C завтраками| Bed and breakfast'!AH12*0.9</f>
        <v>9360</v>
      </c>
      <c r="P12" s="29">
        <f>'C завтраками| Bed and breakfast'!AI12*0.9</f>
        <v>9360</v>
      </c>
      <c r="Q12" s="29">
        <f>'C завтраками| Bed and breakfast'!AJ12*0.9</f>
        <v>8910</v>
      </c>
      <c r="R12" s="29">
        <f>'C завтраками| Bed and breakfast'!AK12*0.9</f>
        <v>8550</v>
      </c>
      <c r="S12" s="29">
        <f>'C завтраками| Bed and breakfast'!AL12*0.9</f>
        <v>9360</v>
      </c>
      <c r="T12" s="29">
        <f>'C завтраками| Bed and breakfast'!AM12*0.9</f>
        <v>8550</v>
      </c>
      <c r="U12" s="29">
        <f>'C завтраками| Bed and breakfast'!AN12*0.9</f>
        <v>8910</v>
      </c>
      <c r="V12" s="29">
        <f>'C завтраками| Bed and breakfast'!AO12*0.9</f>
        <v>8550</v>
      </c>
      <c r="W12" s="29">
        <f>'C завтраками| Bed and breakfast'!AP12*0.9</f>
        <v>9360</v>
      </c>
      <c r="X12" s="29">
        <f>'C завтраками| Bed and breakfast'!AQ12*0.9</f>
        <v>8730</v>
      </c>
      <c r="Y12" s="29">
        <f>'C завтраками| Bed and breakfast'!AR12*0.9</f>
        <v>8550</v>
      </c>
      <c r="Z12" s="29">
        <f>'C завтраками| Bed and breakfast'!AS12*0.9</f>
        <v>8910</v>
      </c>
      <c r="AA12" s="29">
        <f>'C завтраками| Bed and breakfast'!AT12*0.9</f>
        <v>8190</v>
      </c>
      <c r="AB12" s="29">
        <f>'C завтраками| Bed and breakfast'!AU12*0.9</f>
        <v>8190</v>
      </c>
      <c r="AC12" s="29">
        <f>'C завтраками| Bed and breakfast'!AV12*0.9</f>
        <v>7830</v>
      </c>
      <c r="AD12" s="29">
        <f>'C завтраками| Bed and breakfast'!AW12*0.9</f>
        <v>7200</v>
      </c>
      <c r="AE12" s="29">
        <f>'C завтраками| Bed and breakfast'!AX12*0.9</f>
        <v>7650</v>
      </c>
      <c r="AF12" s="29">
        <f>'C завтраками| Bed and breakfast'!AY12*0.9</f>
        <v>7200</v>
      </c>
      <c r="AG12" s="29">
        <f>'C завтраками| Bed and breakfast'!AZ12*0.9</f>
        <v>7650</v>
      </c>
      <c r="AH12" s="29">
        <f>'C завтраками| Bed and breakfast'!BA12*0.9</f>
        <v>7200</v>
      </c>
    </row>
    <row r="13" spans="1:34" ht="11.45" customHeight="1" x14ac:dyDescent="0.2">
      <c r="A13" s="120" t="s">
        <v>86</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4" ht="11.45" customHeight="1" x14ac:dyDescent="0.2">
      <c r="A14" s="3">
        <v>1</v>
      </c>
      <c r="B14" s="29">
        <f>'C завтраками| Bed and breakfast'!U14*0.9</f>
        <v>9585</v>
      </c>
      <c r="C14" s="29">
        <f>'C завтраками| Bed and breakfast'!V14*0.9</f>
        <v>9585</v>
      </c>
      <c r="D14" s="29">
        <f>'C завтраками| Bed and breakfast'!W14*0.9</f>
        <v>9585</v>
      </c>
      <c r="E14" s="29">
        <f>'C завтраками| Bed and breakfast'!X14*0.9</f>
        <v>8145</v>
      </c>
      <c r="F14" s="29">
        <f>'C завтраками| Bed and breakfast'!Y14*0.9</f>
        <v>8865</v>
      </c>
      <c r="G14" s="29">
        <f>'C завтраками| Bed and breakfast'!Z14*0.9</f>
        <v>8145</v>
      </c>
      <c r="H14" s="29">
        <f>'C завтраками| Bed and breakfast'!AA14*0.9</f>
        <v>10305</v>
      </c>
      <c r="I14" s="29">
        <f>'C завтраками| Bed and breakfast'!AB14*0.9</f>
        <v>10305</v>
      </c>
      <c r="J14" s="29">
        <f>'C завтраками| Bed and breakfast'!AC14*0.9</f>
        <v>8235</v>
      </c>
      <c r="K14" s="29">
        <f>'C завтраками| Bed and breakfast'!AD14*0.9</f>
        <v>8415</v>
      </c>
      <c r="L14" s="29">
        <f>'C завтраками| Bed and breakfast'!AE14*0.9</f>
        <v>8775</v>
      </c>
      <c r="M14" s="29">
        <f>'C завтраками| Bed and breakfast'!AF14*0.9</f>
        <v>8415</v>
      </c>
      <c r="N14" s="29">
        <f>'C завтраками| Bed and breakfast'!AG14*0.9</f>
        <v>8955</v>
      </c>
      <c r="O14" s="29">
        <f>'C завтраками| Bed and breakfast'!AH14*0.9</f>
        <v>9585</v>
      </c>
      <c r="P14" s="29">
        <f>'C завтраками| Bed and breakfast'!AI14*0.9</f>
        <v>9585</v>
      </c>
      <c r="Q14" s="29">
        <f>'C завтраками| Bed and breakfast'!AJ14*0.9</f>
        <v>9135</v>
      </c>
      <c r="R14" s="29">
        <f>'C завтраками| Bed and breakfast'!AK14*0.9</f>
        <v>8775</v>
      </c>
      <c r="S14" s="29">
        <f>'C завтраками| Bed and breakfast'!AL14*0.9</f>
        <v>9585</v>
      </c>
      <c r="T14" s="29">
        <f>'C завтраками| Bed and breakfast'!AM14*0.9</f>
        <v>8775</v>
      </c>
      <c r="U14" s="29">
        <f>'C завтраками| Bed and breakfast'!AN14*0.9</f>
        <v>9135</v>
      </c>
      <c r="V14" s="29">
        <f>'C завтраками| Bed and breakfast'!AO14*0.9</f>
        <v>8775</v>
      </c>
      <c r="W14" s="29">
        <f>'C завтраками| Bed and breakfast'!AP14*0.9</f>
        <v>9585</v>
      </c>
      <c r="X14" s="29">
        <f>'C завтраками| Bed and breakfast'!AQ14*0.9</f>
        <v>8955</v>
      </c>
      <c r="Y14" s="29">
        <f>'C завтраками| Bed and breakfast'!AR14*0.9</f>
        <v>8775</v>
      </c>
      <c r="Z14" s="29">
        <f>'C завтраками| Bed and breakfast'!AS14*0.9</f>
        <v>9135</v>
      </c>
      <c r="AA14" s="29">
        <f>'C завтраками| Bed and breakfast'!AT14*0.9</f>
        <v>8415</v>
      </c>
      <c r="AB14" s="29">
        <f>'C завтраками| Bed and breakfast'!AU14*0.9</f>
        <v>8415</v>
      </c>
      <c r="AC14" s="29">
        <f>'C завтраками| Bed and breakfast'!AV14*0.9</f>
        <v>8055</v>
      </c>
      <c r="AD14" s="29">
        <f>'C завтраками| Bed and breakfast'!AW14*0.9</f>
        <v>7425</v>
      </c>
      <c r="AE14" s="29">
        <f>'C завтраками| Bed and breakfast'!AX14*0.9</f>
        <v>7875</v>
      </c>
      <c r="AF14" s="29">
        <f>'C завтраками| Bed and breakfast'!AY14*0.9</f>
        <v>7425</v>
      </c>
      <c r="AG14" s="29">
        <f>'C завтраками| Bed and breakfast'!AZ14*0.9</f>
        <v>7875</v>
      </c>
      <c r="AH14" s="29">
        <f>'C завтраками| Bed and breakfast'!BA14*0.9</f>
        <v>7425</v>
      </c>
    </row>
    <row r="15" spans="1:34" ht="11.45" customHeight="1" x14ac:dyDescent="0.2">
      <c r="A15" s="3">
        <v>2</v>
      </c>
      <c r="B15" s="29">
        <f>'C завтраками| Bed and breakfast'!U15*0.9</f>
        <v>10710</v>
      </c>
      <c r="C15" s="29">
        <f>'C завтраками| Bed and breakfast'!V15*0.9</f>
        <v>10710</v>
      </c>
      <c r="D15" s="29">
        <f>'C завтраками| Bed and breakfast'!W15*0.9</f>
        <v>10710</v>
      </c>
      <c r="E15" s="29">
        <f>'C завтраками| Bed and breakfast'!X15*0.9</f>
        <v>9270</v>
      </c>
      <c r="F15" s="29">
        <f>'C завтраками| Bed and breakfast'!Y15*0.9</f>
        <v>9990</v>
      </c>
      <c r="G15" s="29">
        <f>'C завтраками| Bed and breakfast'!Z15*0.9</f>
        <v>9270</v>
      </c>
      <c r="H15" s="29">
        <f>'C завтраками| Bed and breakfast'!AA15*0.9</f>
        <v>11430</v>
      </c>
      <c r="I15" s="29">
        <f>'C завтраками| Bed and breakfast'!AB15*0.9</f>
        <v>11430</v>
      </c>
      <c r="J15" s="29">
        <f>'C завтраками| Bed and breakfast'!AC15*0.9</f>
        <v>9360</v>
      </c>
      <c r="K15" s="29">
        <f>'C завтраками| Bed and breakfast'!AD15*0.9</f>
        <v>9540</v>
      </c>
      <c r="L15" s="29">
        <f>'C завтраками| Bed and breakfast'!AE15*0.9</f>
        <v>9900</v>
      </c>
      <c r="M15" s="29">
        <f>'C завтраками| Bed and breakfast'!AF15*0.9</f>
        <v>9540</v>
      </c>
      <c r="N15" s="29">
        <f>'C завтраками| Bed and breakfast'!AG15*0.9</f>
        <v>10080</v>
      </c>
      <c r="O15" s="29">
        <f>'C завтраками| Bed and breakfast'!AH15*0.9</f>
        <v>10710</v>
      </c>
      <c r="P15" s="29">
        <f>'C завтраками| Bed and breakfast'!AI15*0.9</f>
        <v>10710</v>
      </c>
      <c r="Q15" s="29">
        <f>'C завтраками| Bed and breakfast'!AJ15*0.9</f>
        <v>10260</v>
      </c>
      <c r="R15" s="29">
        <f>'C завтраками| Bed and breakfast'!AK15*0.9</f>
        <v>9900</v>
      </c>
      <c r="S15" s="29">
        <f>'C завтраками| Bed and breakfast'!AL15*0.9</f>
        <v>10710</v>
      </c>
      <c r="T15" s="29">
        <f>'C завтраками| Bed and breakfast'!AM15*0.9</f>
        <v>9900</v>
      </c>
      <c r="U15" s="29">
        <f>'C завтраками| Bed and breakfast'!AN15*0.9</f>
        <v>10260</v>
      </c>
      <c r="V15" s="29">
        <f>'C завтраками| Bed and breakfast'!AO15*0.9</f>
        <v>9900</v>
      </c>
      <c r="W15" s="29">
        <f>'C завтраками| Bed and breakfast'!AP15*0.9</f>
        <v>10710</v>
      </c>
      <c r="X15" s="29">
        <f>'C завтраками| Bed and breakfast'!AQ15*0.9</f>
        <v>10080</v>
      </c>
      <c r="Y15" s="29">
        <f>'C завтраками| Bed and breakfast'!AR15*0.9</f>
        <v>9900</v>
      </c>
      <c r="Z15" s="29">
        <f>'C завтраками| Bed and breakfast'!AS15*0.9</f>
        <v>10260</v>
      </c>
      <c r="AA15" s="29">
        <f>'C завтраками| Bed and breakfast'!AT15*0.9</f>
        <v>9540</v>
      </c>
      <c r="AB15" s="29">
        <f>'C завтраками| Bed and breakfast'!AU15*0.9</f>
        <v>9540</v>
      </c>
      <c r="AC15" s="29">
        <f>'C завтраками| Bed and breakfast'!AV15*0.9</f>
        <v>9180</v>
      </c>
      <c r="AD15" s="29">
        <f>'C завтраками| Bed and breakfast'!AW15*0.9</f>
        <v>8550</v>
      </c>
      <c r="AE15" s="29">
        <f>'C завтраками| Bed and breakfast'!AX15*0.9</f>
        <v>9000</v>
      </c>
      <c r="AF15" s="29">
        <f>'C завтраками| Bed and breakfast'!AY15*0.9</f>
        <v>8550</v>
      </c>
      <c r="AG15" s="29">
        <f>'C завтраками| Bed and breakfast'!AZ15*0.9</f>
        <v>9000</v>
      </c>
      <c r="AH15" s="29">
        <f>'C завтраками| Bed and breakfast'!BA15*0.9</f>
        <v>8550</v>
      </c>
    </row>
    <row r="16" spans="1:34" ht="11.45" customHeight="1" x14ac:dyDescent="0.2">
      <c r="A16" s="122" t="s">
        <v>91</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ht="11.45" customHeight="1" x14ac:dyDescent="0.2">
      <c r="A17" s="3">
        <v>1</v>
      </c>
      <c r="B17" s="29">
        <f>'C завтраками| Bed and breakfast'!U17*0.9</f>
        <v>10485</v>
      </c>
      <c r="C17" s="29">
        <f>'C завтраками| Bed and breakfast'!V17*0.9</f>
        <v>10485</v>
      </c>
      <c r="D17" s="29">
        <f>'C завтраками| Bed and breakfast'!W17*0.9</f>
        <v>10485</v>
      </c>
      <c r="E17" s="29">
        <f>'C завтраками| Bed and breakfast'!X17*0.9</f>
        <v>9045</v>
      </c>
      <c r="F17" s="29">
        <f>'C завтраками| Bed and breakfast'!Y17*0.9</f>
        <v>9765</v>
      </c>
      <c r="G17" s="29">
        <f>'C завтраками| Bed and breakfast'!Z17*0.9</f>
        <v>9045</v>
      </c>
      <c r="H17" s="29">
        <f>'C завтраками| Bed and breakfast'!AA17*0.9</f>
        <v>11205</v>
      </c>
      <c r="I17" s="29">
        <f>'C завтраками| Bed and breakfast'!AB17*0.9</f>
        <v>11205</v>
      </c>
      <c r="J17" s="29">
        <f>'C завтраками| Bed and breakfast'!AC17*0.9</f>
        <v>9135</v>
      </c>
      <c r="K17" s="29">
        <f>'C завтраками| Bed and breakfast'!AD17*0.9</f>
        <v>9315</v>
      </c>
      <c r="L17" s="29">
        <f>'C завтраками| Bed and breakfast'!AE17*0.9</f>
        <v>9675</v>
      </c>
      <c r="M17" s="29">
        <f>'C завтраками| Bed and breakfast'!AF17*0.9</f>
        <v>9315</v>
      </c>
      <c r="N17" s="29">
        <f>'C завтраками| Bed and breakfast'!AG17*0.9</f>
        <v>9855</v>
      </c>
      <c r="O17" s="29">
        <f>'C завтраками| Bed and breakfast'!AH17*0.9</f>
        <v>10485</v>
      </c>
      <c r="P17" s="29">
        <f>'C завтраками| Bed and breakfast'!AI17*0.9</f>
        <v>10485</v>
      </c>
      <c r="Q17" s="29">
        <f>'C завтраками| Bed and breakfast'!AJ17*0.9</f>
        <v>10035</v>
      </c>
      <c r="R17" s="29">
        <f>'C завтраками| Bed and breakfast'!AK17*0.9</f>
        <v>9675</v>
      </c>
      <c r="S17" s="29">
        <f>'C завтраками| Bed and breakfast'!AL17*0.9</f>
        <v>10485</v>
      </c>
      <c r="T17" s="29">
        <f>'C завтраками| Bed and breakfast'!AM17*0.9</f>
        <v>9675</v>
      </c>
      <c r="U17" s="29">
        <f>'C завтраками| Bed and breakfast'!AN17*0.9</f>
        <v>10035</v>
      </c>
      <c r="V17" s="29">
        <f>'C завтраками| Bed and breakfast'!AO17*0.9</f>
        <v>9675</v>
      </c>
      <c r="W17" s="29">
        <f>'C завтраками| Bed and breakfast'!AP17*0.9</f>
        <v>10485</v>
      </c>
      <c r="X17" s="29">
        <f>'C завтраками| Bed and breakfast'!AQ17*0.9</f>
        <v>9855</v>
      </c>
      <c r="Y17" s="29">
        <f>'C завтраками| Bed and breakfast'!AR17*0.9</f>
        <v>9675</v>
      </c>
      <c r="Z17" s="29">
        <f>'C завтраками| Bed and breakfast'!AS17*0.9</f>
        <v>10035</v>
      </c>
      <c r="AA17" s="29">
        <f>'C завтраками| Bed and breakfast'!AT17*0.9</f>
        <v>9315</v>
      </c>
      <c r="AB17" s="29">
        <f>'C завтраками| Bed and breakfast'!AU17*0.9</f>
        <v>9315</v>
      </c>
      <c r="AC17" s="29">
        <f>'C завтраками| Bed and breakfast'!AV17*0.9</f>
        <v>8955</v>
      </c>
      <c r="AD17" s="29">
        <f>'C завтраками| Bed and breakfast'!AW17*0.9</f>
        <v>8325</v>
      </c>
      <c r="AE17" s="29">
        <f>'C завтраками| Bed and breakfast'!AX17*0.9</f>
        <v>8775</v>
      </c>
      <c r="AF17" s="29">
        <f>'C завтраками| Bed and breakfast'!AY17*0.9</f>
        <v>8325</v>
      </c>
      <c r="AG17" s="29">
        <f>'C завтраками| Bed and breakfast'!AZ17*0.9</f>
        <v>8775</v>
      </c>
      <c r="AH17" s="29">
        <f>'C завтраками| Bed and breakfast'!BA17*0.9</f>
        <v>8325</v>
      </c>
    </row>
    <row r="18" spans="1:34" ht="11.45" customHeight="1" x14ac:dyDescent="0.2">
      <c r="A18" s="3">
        <v>2</v>
      </c>
      <c r="B18" s="29">
        <f>'C завтраками| Bed and breakfast'!U18*0.9</f>
        <v>11610</v>
      </c>
      <c r="C18" s="29">
        <f>'C завтраками| Bed and breakfast'!V18*0.9</f>
        <v>11610</v>
      </c>
      <c r="D18" s="29">
        <f>'C завтраками| Bed and breakfast'!W18*0.9</f>
        <v>11610</v>
      </c>
      <c r="E18" s="29">
        <f>'C завтраками| Bed and breakfast'!X18*0.9</f>
        <v>10170</v>
      </c>
      <c r="F18" s="29">
        <f>'C завтраками| Bed and breakfast'!Y18*0.9</f>
        <v>10890</v>
      </c>
      <c r="G18" s="29">
        <f>'C завтраками| Bed and breakfast'!Z18*0.9</f>
        <v>10170</v>
      </c>
      <c r="H18" s="29">
        <f>'C завтраками| Bed and breakfast'!AA18*0.9</f>
        <v>12330</v>
      </c>
      <c r="I18" s="29">
        <f>'C завтраками| Bed and breakfast'!AB18*0.9</f>
        <v>12330</v>
      </c>
      <c r="J18" s="29">
        <f>'C завтраками| Bed and breakfast'!AC18*0.9</f>
        <v>10260</v>
      </c>
      <c r="K18" s="29">
        <f>'C завтраками| Bed and breakfast'!AD18*0.9</f>
        <v>10440</v>
      </c>
      <c r="L18" s="29">
        <f>'C завтраками| Bed and breakfast'!AE18*0.9</f>
        <v>10800</v>
      </c>
      <c r="M18" s="29">
        <f>'C завтраками| Bed and breakfast'!AF18*0.9</f>
        <v>10440</v>
      </c>
      <c r="N18" s="29">
        <f>'C завтраками| Bed and breakfast'!AG18*0.9</f>
        <v>10980</v>
      </c>
      <c r="O18" s="29">
        <f>'C завтраками| Bed and breakfast'!AH18*0.9</f>
        <v>11610</v>
      </c>
      <c r="P18" s="29">
        <f>'C завтраками| Bed and breakfast'!AI18*0.9</f>
        <v>11610</v>
      </c>
      <c r="Q18" s="29">
        <f>'C завтраками| Bed and breakfast'!AJ18*0.9</f>
        <v>11160</v>
      </c>
      <c r="R18" s="29">
        <f>'C завтраками| Bed and breakfast'!AK18*0.9</f>
        <v>10800</v>
      </c>
      <c r="S18" s="29">
        <f>'C завтраками| Bed and breakfast'!AL18*0.9</f>
        <v>11610</v>
      </c>
      <c r="T18" s="29">
        <f>'C завтраками| Bed and breakfast'!AM18*0.9</f>
        <v>10800</v>
      </c>
      <c r="U18" s="29">
        <f>'C завтраками| Bed and breakfast'!AN18*0.9</f>
        <v>11160</v>
      </c>
      <c r="V18" s="29">
        <f>'C завтраками| Bed and breakfast'!AO18*0.9</f>
        <v>10800</v>
      </c>
      <c r="W18" s="29">
        <f>'C завтраками| Bed and breakfast'!AP18*0.9</f>
        <v>11610</v>
      </c>
      <c r="X18" s="29">
        <f>'C завтраками| Bed and breakfast'!AQ18*0.9</f>
        <v>10980</v>
      </c>
      <c r="Y18" s="29">
        <f>'C завтраками| Bed and breakfast'!AR18*0.9</f>
        <v>10800</v>
      </c>
      <c r="Z18" s="29">
        <f>'C завтраками| Bed and breakfast'!AS18*0.9</f>
        <v>11160</v>
      </c>
      <c r="AA18" s="29">
        <f>'C завтраками| Bed and breakfast'!AT18*0.9</f>
        <v>10440</v>
      </c>
      <c r="AB18" s="29">
        <f>'C завтраками| Bed and breakfast'!AU18*0.9</f>
        <v>10440</v>
      </c>
      <c r="AC18" s="29">
        <f>'C завтраками| Bed and breakfast'!AV18*0.9</f>
        <v>10080</v>
      </c>
      <c r="AD18" s="29">
        <f>'C завтраками| Bed and breakfast'!AW18*0.9</f>
        <v>9450</v>
      </c>
      <c r="AE18" s="29">
        <f>'C завтраками| Bed and breakfast'!AX18*0.9</f>
        <v>9900</v>
      </c>
      <c r="AF18" s="29">
        <f>'C завтраками| Bed and breakfast'!AY18*0.9</f>
        <v>9450</v>
      </c>
      <c r="AG18" s="29">
        <f>'C завтраками| Bed and breakfast'!AZ18*0.9</f>
        <v>9900</v>
      </c>
      <c r="AH18" s="29">
        <f>'C завтраками| Bed and breakfast'!BA18*0.9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breakfast'!U20*0.9</f>
        <v>11835</v>
      </c>
      <c r="C20" s="142">
        <f>'C завтраками| Bed and breakfast'!V20*0.9</f>
        <v>11835</v>
      </c>
      <c r="D20" s="142">
        <f>'C завтраками| Bed and breakfast'!W20*0.9</f>
        <v>11835</v>
      </c>
      <c r="E20" s="142">
        <f>'C завтраками| Bed and breakfast'!X20*0.9</f>
        <v>10395</v>
      </c>
      <c r="F20" s="142">
        <f>'C завтраками| Bed and breakfast'!Y20*0.9</f>
        <v>11115</v>
      </c>
      <c r="G20" s="142">
        <f>'C завтраками| Bed and breakfast'!Z20*0.9</f>
        <v>10395</v>
      </c>
      <c r="H20" s="142">
        <f>'C завтраками| Bed and breakfast'!AA20*0.9</f>
        <v>12555</v>
      </c>
      <c r="I20" s="142">
        <f>'C завтраками| Bed and breakfast'!AB20*0.9</f>
        <v>12555</v>
      </c>
      <c r="J20" s="142">
        <f>'C завтраками| Bed and breakfast'!AC20*0.9</f>
        <v>10485</v>
      </c>
      <c r="K20" s="142">
        <f>'C завтраками| Bed and breakfast'!AD20*0.9</f>
        <v>10665</v>
      </c>
      <c r="L20" s="142">
        <f>'C завтраками| Bed and breakfast'!AE20*0.9</f>
        <v>11025</v>
      </c>
      <c r="M20" s="142">
        <f>'C завтраками| Bed and breakfast'!AF20*0.9</f>
        <v>10665</v>
      </c>
      <c r="N20" s="142">
        <f>'C завтраками| Bed and breakfast'!AG20*0.9</f>
        <v>11205</v>
      </c>
      <c r="O20" s="142">
        <f>'C завтраками| Bed and breakfast'!AH20*0.9</f>
        <v>11835</v>
      </c>
      <c r="P20" s="142">
        <f>'C завтраками| Bed and breakfast'!AI20*0.9</f>
        <v>11835</v>
      </c>
      <c r="Q20" s="142">
        <f>'C завтраками| Bed and breakfast'!AJ20*0.9</f>
        <v>11385</v>
      </c>
      <c r="R20" s="142">
        <f>'C завтраками| Bed and breakfast'!AK20*0.9</f>
        <v>11025</v>
      </c>
      <c r="S20" s="142">
        <f>'C завтраками| Bed and breakfast'!AL20*0.9</f>
        <v>11835</v>
      </c>
      <c r="T20" s="142">
        <f>'C завтраками| Bed and breakfast'!AM20*0.9</f>
        <v>11025</v>
      </c>
      <c r="U20" s="142">
        <f>'C завтраками| Bed and breakfast'!AN20*0.9</f>
        <v>11385</v>
      </c>
      <c r="V20" s="142">
        <f>'C завтраками| Bed and breakfast'!AO20*0.9</f>
        <v>11025</v>
      </c>
      <c r="W20" s="142">
        <f>'C завтраками| Bed and breakfast'!AP20*0.9</f>
        <v>11835</v>
      </c>
      <c r="X20" s="142">
        <f>'C завтраками| Bed and breakfast'!AQ20*0.9</f>
        <v>11205</v>
      </c>
      <c r="Y20" s="142">
        <f>'C завтраками| Bed and breakfast'!AR20*0.9</f>
        <v>11025</v>
      </c>
      <c r="Z20" s="142">
        <f>'C завтраками| Bed and breakfast'!AS20*0.9</f>
        <v>11385</v>
      </c>
      <c r="AA20" s="142">
        <f>'C завтраками| Bed and breakfast'!AT20*0.9</f>
        <v>10665</v>
      </c>
      <c r="AB20" s="142">
        <f>'C завтраками| Bed and breakfast'!AU20*0.9</f>
        <v>10665</v>
      </c>
      <c r="AC20" s="142">
        <f>'C завтраками| Bed and breakfast'!AV20*0.9</f>
        <v>10305</v>
      </c>
      <c r="AD20" s="142">
        <f>'C завтраками| Bed and breakfast'!AW20*0.9</f>
        <v>9675</v>
      </c>
      <c r="AE20" s="142">
        <f>'C завтраками| Bed and breakfast'!AX20*0.9</f>
        <v>10125</v>
      </c>
      <c r="AF20" s="142">
        <f>'C завтраками| Bed and breakfast'!AY20*0.9</f>
        <v>9675</v>
      </c>
      <c r="AG20" s="142">
        <f>'C завтраками| Bed and breakfast'!AZ20*0.9</f>
        <v>10125</v>
      </c>
      <c r="AH20" s="142">
        <f>'C завтраками| Bed and breakfast'!BA20*0.9</f>
        <v>9675</v>
      </c>
    </row>
    <row r="21" spans="1:34" s="118" customFormat="1" ht="11.45" customHeight="1" x14ac:dyDescent="0.2">
      <c r="A21" s="121">
        <v>2</v>
      </c>
      <c r="B21" s="142">
        <f>'C завтраками| Bed and breakfast'!U21*0.9</f>
        <v>12960</v>
      </c>
      <c r="C21" s="142">
        <f>'C завтраками| Bed and breakfast'!V21*0.9</f>
        <v>12960</v>
      </c>
      <c r="D21" s="142">
        <f>'C завтраками| Bed and breakfast'!W21*0.9</f>
        <v>12960</v>
      </c>
      <c r="E21" s="142">
        <f>'C завтраками| Bed and breakfast'!X21*0.9</f>
        <v>11520</v>
      </c>
      <c r="F21" s="142">
        <f>'C завтраками| Bed and breakfast'!Y21*0.9</f>
        <v>12240</v>
      </c>
      <c r="G21" s="142">
        <f>'C завтраками| Bed and breakfast'!Z21*0.9</f>
        <v>11520</v>
      </c>
      <c r="H21" s="142">
        <f>'C завтраками| Bed and breakfast'!AA21*0.9</f>
        <v>13680</v>
      </c>
      <c r="I21" s="142">
        <f>'C завтраками| Bed and breakfast'!AB21*0.9</f>
        <v>13680</v>
      </c>
      <c r="J21" s="142">
        <f>'C завтраками| Bed and breakfast'!AC21*0.9</f>
        <v>11610</v>
      </c>
      <c r="K21" s="142">
        <f>'C завтраками| Bed and breakfast'!AD21*0.9</f>
        <v>11790</v>
      </c>
      <c r="L21" s="142">
        <f>'C завтраками| Bed and breakfast'!AE21*0.9</f>
        <v>12150</v>
      </c>
      <c r="M21" s="142">
        <f>'C завтраками| Bed and breakfast'!AF21*0.9</f>
        <v>11790</v>
      </c>
      <c r="N21" s="142">
        <f>'C завтраками| Bed and breakfast'!AG21*0.9</f>
        <v>12330</v>
      </c>
      <c r="O21" s="142">
        <f>'C завтраками| Bed and breakfast'!AH21*0.9</f>
        <v>12960</v>
      </c>
      <c r="P21" s="142">
        <f>'C завтраками| Bed and breakfast'!AI21*0.9</f>
        <v>12960</v>
      </c>
      <c r="Q21" s="142">
        <f>'C завтраками| Bed and breakfast'!AJ21*0.9</f>
        <v>12510</v>
      </c>
      <c r="R21" s="142">
        <f>'C завтраками| Bed and breakfast'!AK21*0.9</f>
        <v>12150</v>
      </c>
      <c r="S21" s="142">
        <f>'C завтраками| Bed and breakfast'!AL21*0.9</f>
        <v>12960</v>
      </c>
      <c r="T21" s="142">
        <f>'C завтраками| Bed and breakfast'!AM21*0.9</f>
        <v>12150</v>
      </c>
      <c r="U21" s="142">
        <f>'C завтраками| Bed and breakfast'!AN21*0.9</f>
        <v>12510</v>
      </c>
      <c r="V21" s="142">
        <f>'C завтраками| Bed and breakfast'!AO21*0.9</f>
        <v>12150</v>
      </c>
      <c r="W21" s="142">
        <f>'C завтраками| Bed and breakfast'!AP21*0.9</f>
        <v>12960</v>
      </c>
      <c r="X21" s="142">
        <f>'C завтраками| Bed and breakfast'!AQ21*0.9</f>
        <v>12330</v>
      </c>
      <c r="Y21" s="142">
        <f>'C завтраками| Bed and breakfast'!AR21*0.9</f>
        <v>12150</v>
      </c>
      <c r="Z21" s="142">
        <f>'C завтраками| Bed and breakfast'!AS21*0.9</f>
        <v>12510</v>
      </c>
      <c r="AA21" s="142">
        <f>'C завтраками| Bed and breakfast'!AT21*0.9</f>
        <v>11790</v>
      </c>
      <c r="AB21" s="142">
        <f>'C завтраками| Bed and breakfast'!AU21*0.9</f>
        <v>11790</v>
      </c>
      <c r="AC21" s="142">
        <f>'C завтраками| Bed and breakfast'!AV21*0.9</f>
        <v>11430</v>
      </c>
      <c r="AD21" s="142">
        <f>'C завтраками| Bed and breakfast'!AW21*0.9</f>
        <v>10800</v>
      </c>
      <c r="AE21" s="142">
        <f>'C завтраками| Bed and breakfast'!AX21*0.9</f>
        <v>11250</v>
      </c>
      <c r="AF21" s="142">
        <f>'C завтраками| Bed and breakfast'!AY21*0.9</f>
        <v>10800</v>
      </c>
      <c r="AG21" s="142">
        <f>'C завтраками| Bed and breakfast'!AZ21*0.9</f>
        <v>11250</v>
      </c>
      <c r="AH21" s="142">
        <f>'C завтраками| Bed and breakfast'!BA21*0.9</f>
        <v>10800</v>
      </c>
    </row>
    <row r="22" spans="1:34" s="118" customFormat="1" ht="11.45" customHeight="1" x14ac:dyDescent="0.2">
      <c r="A22" s="167"/>
    </row>
    <row r="23" spans="1:34" ht="145.9" customHeight="1" x14ac:dyDescent="0.2">
      <c r="A23" s="77" t="s">
        <v>202</v>
      </c>
    </row>
    <row r="24" spans="1:34" ht="11.45" customHeight="1" x14ac:dyDescent="0.2">
      <c r="A24" s="80" t="s">
        <v>18</v>
      </c>
    </row>
    <row r="25" spans="1:34" ht="11.45" customHeight="1" x14ac:dyDescent="0.2">
      <c r="A25" s="81" t="s">
        <v>193</v>
      </c>
    </row>
    <row r="26" spans="1:34" x14ac:dyDescent="0.2">
      <c r="A26" s="81" t="s">
        <v>194</v>
      </c>
    </row>
    <row r="27" spans="1:34" x14ac:dyDescent="0.2">
      <c r="A27" s="24"/>
    </row>
    <row r="28" spans="1:34" x14ac:dyDescent="0.2">
      <c r="A28" s="36" t="s">
        <v>3</v>
      </c>
    </row>
    <row r="29" spans="1:34" x14ac:dyDescent="0.2">
      <c r="A29" s="20" t="s">
        <v>4</v>
      </c>
    </row>
    <row r="30" spans="1:34" x14ac:dyDescent="0.2">
      <c r="A30" s="20" t="s">
        <v>5</v>
      </c>
    </row>
    <row r="31" spans="1:34" ht="24" x14ac:dyDescent="0.2">
      <c r="A31" s="21" t="s">
        <v>6</v>
      </c>
    </row>
    <row r="32" spans="1:34" ht="12.6" customHeight="1" x14ac:dyDescent="0.2">
      <c r="A32" s="42" t="s">
        <v>75</v>
      </c>
    </row>
    <row r="33" spans="1:1" x14ac:dyDescent="0.2">
      <c r="A33" s="66"/>
    </row>
    <row r="36" spans="1:1" ht="31.5" x14ac:dyDescent="0.2">
      <c r="A36" s="83" t="s">
        <v>203</v>
      </c>
    </row>
    <row r="37" spans="1:1" ht="42" x14ac:dyDescent="0.2">
      <c r="A37" s="168" t="s">
        <v>195</v>
      </c>
    </row>
    <row r="38" spans="1:1" ht="21" x14ac:dyDescent="0.2">
      <c r="A38" s="168" t="s">
        <v>196</v>
      </c>
    </row>
    <row r="39" spans="1:1" ht="21" x14ac:dyDescent="0.2">
      <c r="A39" s="168" t="s">
        <v>204</v>
      </c>
    </row>
    <row r="40" spans="1:1" ht="21" x14ac:dyDescent="0.2">
      <c r="A40" s="168" t="s">
        <v>197</v>
      </c>
    </row>
    <row r="41" spans="1:1" ht="31.5" x14ac:dyDescent="0.2">
      <c r="A41" s="168" t="s">
        <v>198</v>
      </c>
    </row>
    <row r="42" spans="1:1" ht="31.5" x14ac:dyDescent="0.2">
      <c r="A42" s="168" t="s">
        <v>199</v>
      </c>
    </row>
    <row r="43" spans="1:1" ht="31.5" x14ac:dyDescent="0.2">
      <c r="A43" s="70" t="s">
        <v>42</v>
      </c>
    </row>
    <row r="44" spans="1:1" ht="63" x14ac:dyDescent="0.2">
      <c r="A44" s="87" t="s">
        <v>200</v>
      </c>
    </row>
    <row r="45" spans="1:1" ht="21" x14ac:dyDescent="0.2">
      <c r="A45" s="71" t="s">
        <v>43</v>
      </c>
    </row>
    <row r="46" spans="1:1" ht="42.75" x14ac:dyDescent="0.2">
      <c r="A46" s="72" t="s">
        <v>201</v>
      </c>
    </row>
    <row r="47" spans="1:1" ht="21" x14ac:dyDescent="0.2">
      <c r="A47" s="73" t="s">
        <v>45</v>
      </c>
    </row>
    <row r="48" spans="1:1" x14ac:dyDescent="0.2">
      <c r="A48" s="74"/>
    </row>
    <row r="49" spans="1:1" x14ac:dyDescent="0.2">
      <c r="A49" s="75" t="s">
        <v>8</v>
      </c>
    </row>
    <row r="50" spans="1:1" ht="24" x14ac:dyDescent="0.2">
      <c r="A50" s="62" t="s">
        <v>206</v>
      </c>
    </row>
    <row r="51" spans="1:1" x14ac:dyDescent="0.2">
      <c r="A51" s="62"/>
    </row>
    <row r="52" spans="1:1" x14ac:dyDescent="0.2">
      <c r="A52" s="22"/>
    </row>
    <row r="53" spans="1:1" ht="12.75" x14ac:dyDescent="0.2">
      <c r="A53" s="7"/>
    </row>
    <row r="54" spans="1:1" ht="12.75" x14ac:dyDescent="0.2">
      <c r="A54" s="7"/>
    </row>
    <row r="57" spans="1:1" ht="12.75" x14ac:dyDescent="0.2">
      <c r="A57" s="114"/>
    </row>
    <row r="58" spans="1:1" ht="12.75" x14ac:dyDescent="0.2">
      <c r="A58" s="7"/>
    </row>
    <row r="59" spans="1:1" ht="12.75" x14ac:dyDescent="0.2">
      <c r="A59" s="7"/>
    </row>
    <row r="60" spans="1:1" ht="12.75" x14ac:dyDescent="0.2">
      <c r="A60" s="7"/>
    </row>
    <row r="61" spans="1:1" ht="12.75" x14ac:dyDescent="0.2">
      <c r="A61" s="7"/>
    </row>
  </sheetData>
  <pageMargins left="0.7" right="0.7" top="0.75" bottom="0.75" header="0.3" footer="0.3"/>
  <pageSetup paperSize="9" orientation="portrait" horizontalDpi="4294967295" verticalDpi="4294967295"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pane xSplit="1" topLeftCell="B1" activePane="topRight" state="frozen"/>
      <selection pane="topRight" activeCell="B1" sqref="B1:C1048576"/>
    </sheetView>
  </sheetViews>
  <sheetFormatPr defaultColWidth="8.5703125" defaultRowHeight="12" x14ac:dyDescent="0.2"/>
  <cols>
    <col min="1" max="1" width="84.85546875" style="1" customWidth="1"/>
    <col min="2" max="6" width="9.85546875" style="1" bestFit="1" customWidth="1"/>
    <col min="7" max="16384" width="8.5703125" style="1"/>
  </cols>
  <sheetData>
    <row r="1" spans="1:7" ht="11.45" customHeight="1" x14ac:dyDescent="0.2">
      <c r="A1" s="9" t="s">
        <v>74</v>
      </c>
    </row>
    <row r="2" spans="1:7" ht="11.45" customHeight="1" x14ac:dyDescent="0.2">
      <c r="A2" s="19"/>
    </row>
    <row r="3" spans="1:7" ht="11.45" customHeight="1" x14ac:dyDescent="0.2">
      <c r="A3" s="111" t="s">
        <v>23</v>
      </c>
    </row>
    <row r="4" spans="1:7" ht="11.25" customHeight="1" x14ac:dyDescent="0.2">
      <c r="A4" s="51" t="s">
        <v>1</v>
      </c>
    </row>
    <row r="5" spans="1:7" s="12" customFormat="1" ht="25.5" customHeight="1" x14ac:dyDescent="0.2">
      <c r="A5" s="8" t="s">
        <v>0</v>
      </c>
      <c r="B5" s="47" t="e">
        <f>'C завтраками| Bed and breakfast'!#REF!</f>
        <v>#REF!</v>
      </c>
      <c r="C5" s="47" t="e">
        <f>'C завтраками| Bed and breakfast'!#REF!</f>
        <v>#REF!</v>
      </c>
      <c r="D5" s="47" t="e">
        <f>'C завтраками| Bed and breakfast'!#REF!</f>
        <v>#REF!</v>
      </c>
      <c r="E5" s="47" t="e">
        <f>'C завтраками| Bed and breakfast'!#REF!</f>
        <v>#REF!</v>
      </c>
      <c r="F5" s="47" t="e">
        <f>'C завтраками| Bed and breakfast'!#REF!</f>
        <v>#REF!</v>
      </c>
      <c r="G5" s="47" t="e">
        <f>'C завтраками| Bed and breakfast'!#REF!</f>
        <v>#REF!</v>
      </c>
    </row>
    <row r="6" spans="1:7" s="12" customFormat="1" ht="25.5" customHeight="1" x14ac:dyDescent="0.2">
      <c r="A6" s="37"/>
      <c r="B6" s="47" t="e">
        <f>'C завтраками| Bed and breakfast'!#REF!</f>
        <v>#REF!</v>
      </c>
      <c r="C6" s="47" t="e">
        <f>'C завтраками| Bed and breakfast'!#REF!</f>
        <v>#REF!</v>
      </c>
      <c r="D6" s="47" t="e">
        <f>'C завтраками| Bed and breakfast'!#REF!</f>
        <v>#REF!</v>
      </c>
      <c r="E6" s="47" t="e">
        <f>'C завтраками| Bed and breakfast'!#REF!</f>
        <v>#REF!</v>
      </c>
      <c r="F6" s="47" t="e">
        <f>'C завтраками| Bed and breakfast'!#REF!</f>
        <v>#REF!</v>
      </c>
      <c r="G6" s="47" t="e">
        <f>'C завтраками| Bed and breakfast'!#REF!</f>
        <v>#REF!</v>
      </c>
    </row>
    <row r="7" spans="1:7" ht="11.45" customHeight="1" x14ac:dyDescent="0.2">
      <c r="A7" s="11" t="s">
        <v>11</v>
      </c>
    </row>
    <row r="8" spans="1:7" ht="11.45" customHeight="1" x14ac:dyDescent="0.2">
      <c r="A8" s="3">
        <v>1</v>
      </c>
      <c r="B8" s="29" t="e">
        <f>'C завтраками| Bed and breakfast'!#REF!*0.9+B23</f>
        <v>#REF!</v>
      </c>
      <c r="C8" s="29" t="e">
        <f>'C завтраками| Bed and breakfast'!#REF!*0.9+C23</f>
        <v>#REF!</v>
      </c>
      <c r="D8" s="29" t="e">
        <f>'C завтраками| Bed and breakfast'!#REF!*0.9+D23</f>
        <v>#REF!</v>
      </c>
      <c r="E8" s="29" t="e">
        <f>'C завтраками| Bed and breakfast'!#REF!*0.9+E23</f>
        <v>#REF!</v>
      </c>
      <c r="F8" s="29" t="e">
        <f>'C завтраками| Bed and breakfast'!#REF!*0.9+F23</f>
        <v>#REF!</v>
      </c>
      <c r="G8" s="29" t="e">
        <f>'C завтраками| Bed and breakfast'!#REF!*0.9+G23</f>
        <v>#REF!</v>
      </c>
    </row>
    <row r="9" spans="1:7" ht="11.45" customHeight="1" x14ac:dyDescent="0.2">
      <c r="A9" s="3">
        <v>2</v>
      </c>
      <c r="B9" s="29" t="e">
        <f>'C завтраками| Bed and breakfast'!#REF!*0.9+B24</f>
        <v>#REF!</v>
      </c>
      <c r="C9" s="29" t="e">
        <f>'C завтраками| Bed and breakfast'!#REF!*0.9+C24</f>
        <v>#REF!</v>
      </c>
      <c r="D9" s="29" t="e">
        <f>'C завтраками| Bed and breakfast'!#REF!*0.9+D24</f>
        <v>#REF!</v>
      </c>
      <c r="E9" s="29" t="e">
        <f>'C завтраками| Bed and breakfast'!#REF!*0.9+E24</f>
        <v>#REF!</v>
      </c>
      <c r="F9" s="29" t="e">
        <f>'C завтраками| Bed and breakfast'!#REF!*0.9+F24</f>
        <v>#REF!</v>
      </c>
      <c r="G9" s="29" t="e">
        <f>'C завтраками| Bed and breakfast'!#REF!*0.9+G24</f>
        <v>#REF!</v>
      </c>
    </row>
    <row r="10" spans="1:7" ht="11.45" customHeight="1" x14ac:dyDescent="0.2">
      <c r="A10" s="120" t="s">
        <v>107</v>
      </c>
      <c r="B10" s="29"/>
      <c r="C10" s="29"/>
      <c r="D10" s="29"/>
      <c r="E10" s="29"/>
      <c r="F10" s="29"/>
      <c r="G10" s="29"/>
    </row>
    <row r="11" spans="1:7" ht="11.45" customHeight="1" x14ac:dyDescent="0.2">
      <c r="A11" s="3">
        <v>1</v>
      </c>
      <c r="B11" s="29" t="e">
        <f>'C завтраками| Bed and breakfast'!#REF!*0.9+B23</f>
        <v>#REF!</v>
      </c>
      <c r="C11" s="29" t="e">
        <f>'C завтраками| Bed and breakfast'!#REF!*0.9+C23</f>
        <v>#REF!</v>
      </c>
      <c r="D11" s="29" t="e">
        <f>'C завтраками| Bed and breakfast'!#REF!*0.9+D23</f>
        <v>#REF!</v>
      </c>
      <c r="E11" s="29" t="e">
        <f>'C завтраками| Bed and breakfast'!#REF!*0.9+E23</f>
        <v>#REF!</v>
      </c>
      <c r="F11" s="29" t="e">
        <f>'C завтраками| Bed and breakfast'!#REF!*0.9+F23</f>
        <v>#REF!</v>
      </c>
      <c r="G11" s="29" t="e">
        <f>'C завтраками| Bed and breakfast'!#REF!*0.9+G23</f>
        <v>#REF!</v>
      </c>
    </row>
    <row r="12" spans="1:7" ht="11.45" customHeight="1" x14ac:dyDescent="0.2">
      <c r="A12" s="3">
        <v>2</v>
      </c>
      <c r="B12" s="29" t="e">
        <f>'C завтраками| Bed and breakfast'!#REF!*0.9+B24</f>
        <v>#REF!</v>
      </c>
      <c r="C12" s="29" t="e">
        <f>'C завтраками| Bed and breakfast'!#REF!*0.9+C24</f>
        <v>#REF!</v>
      </c>
      <c r="D12" s="29" t="e">
        <f>'C завтраками| Bed and breakfast'!#REF!*0.9+D24</f>
        <v>#REF!</v>
      </c>
      <c r="E12" s="29" t="e">
        <f>'C завтраками| Bed and breakfast'!#REF!*0.9+E24</f>
        <v>#REF!</v>
      </c>
      <c r="F12" s="29" t="e">
        <f>'C завтраками| Bed and breakfast'!#REF!*0.9+F24</f>
        <v>#REF!</v>
      </c>
      <c r="G12" s="29" t="e">
        <f>'C завтраками| Bed and breakfast'!#REF!*0.9+G24</f>
        <v>#REF!</v>
      </c>
    </row>
    <row r="13" spans="1:7" ht="11.45" customHeight="1" x14ac:dyDescent="0.2">
      <c r="A13" s="5" t="s">
        <v>86</v>
      </c>
      <c r="B13" s="29"/>
      <c r="C13" s="29"/>
      <c r="D13" s="29"/>
      <c r="E13" s="29"/>
      <c r="F13" s="29"/>
      <c r="G13" s="29"/>
    </row>
    <row r="14" spans="1:7" ht="11.45" customHeight="1" x14ac:dyDescent="0.2">
      <c r="A14" s="3">
        <v>1</v>
      </c>
      <c r="B14" s="29" t="e">
        <f>'C завтраками| Bed and breakfast'!#REF!*0.9+B23</f>
        <v>#REF!</v>
      </c>
      <c r="C14" s="29" t="e">
        <f>'C завтраками| Bed and breakfast'!#REF!*0.9+C23</f>
        <v>#REF!</v>
      </c>
      <c r="D14" s="29" t="e">
        <f>'C завтраками| Bed and breakfast'!#REF!*0.9+D23</f>
        <v>#REF!</v>
      </c>
      <c r="E14" s="29" t="e">
        <f>'C завтраками| Bed and breakfast'!#REF!*0.9+E23</f>
        <v>#REF!</v>
      </c>
      <c r="F14" s="29" t="e">
        <f>'C завтраками| Bed and breakfast'!#REF!*0.9+F23</f>
        <v>#REF!</v>
      </c>
      <c r="G14" s="29" t="e">
        <f>'C завтраками| Bed and breakfast'!#REF!*0.9+G23</f>
        <v>#REF!</v>
      </c>
    </row>
    <row r="15" spans="1:7" ht="11.45" customHeight="1" x14ac:dyDescent="0.2">
      <c r="A15" s="3">
        <v>2</v>
      </c>
      <c r="B15" s="29" t="e">
        <f>'C завтраками| Bed and breakfast'!#REF!*0.9+B24</f>
        <v>#REF!</v>
      </c>
      <c r="C15" s="29" t="e">
        <f>'C завтраками| Bed and breakfast'!#REF!*0.9+C24</f>
        <v>#REF!</v>
      </c>
      <c r="D15" s="29" t="e">
        <f>'C завтраками| Bed and breakfast'!#REF!*0.9+D24</f>
        <v>#REF!</v>
      </c>
      <c r="E15" s="29" t="e">
        <f>'C завтраками| Bed and breakfast'!#REF!*0.9+E24</f>
        <v>#REF!</v>
      </c>
      <c r="F15" s="29" t="e">
        <f>'C завтраками| Bed and breakfast'!#REF!*0.9+F24</f>
        <v>#REF!</v>
      </c>
      <c r="G15" s="29" t="e">
        <f>'C завтраками| Bed and breakfast'!#REF!*0.9+G24</f>
        <v>#REF!</v>
      </c>
    </row>
    <row r="16" spans="1:7" ht="11.45" customHeight="1" x14ac:dyDescent="0.2">
      <c r="A16" s="4" t="s">
        <v>91</v>
      </c>
      <c r="B16" s="29"/>
      <c r="C16" s="29"/>
      <c r="D16" s="29"/>
      <c r="E16" s="29"/>
      <c r="F16" s="29"/>
      <c r="G16" s="29"/>
    </row>
    <row r="17" spans="1:8" ht="11.45" customHeight="1" x14ac:dyDescent="0.2">
      <c r="A17" s="3">
        <v>1</v>
      </c>
      <c r="B17" s="29" t="e">
        <f>'C завтраками| Bed and breakfast'!#REF!*0.9+B23</f>
        <v>#REF!</v>
      </c>
      <c r="C17" s="29" t="e">
        <f>'C завтраками| Bed and breakfast'!#REF!*0.9+C23</f>
        <v>#REF!</v>
      </c>
      <c r="D17" s="29" t="e">
        <f>'C завтраками| Bed and breakfast'!#REF!*0.9+D23</f>
        <v>#REF!</v>
      </c>
      <c r="E17" s="29" t="e">
        <f>'C завтраками| Bed and breakfast'!#REF!*0.9+E23</f>
        <v>#REF!</v>
      </c>
      <c r="F17" s="29" t="e">
        <f>'C завтраками| Bed and breakfast'!#REF!*0.9+F23</f>
        <v>#REF!</v>
      </c>
      <c r="G17" s="29" t="e">
        <f>'C завтраками| Bed and breakfast'!#REF!*0.9+G23</f>
        <v>#REF!</v>
      </c>
    </row>
    <row r="18" spans="1:8" ht="11.45" customHeight="1" x14ac:dyDescent="0.2">
      <c r="A18" s="3">
        <v>2</v>
      </c>
      <c r="B18" s="29" t="e">
        <f>'C завтраками| Bed and breakfast'!#REF!*0.9+B24</f>
        <v>#REF!</v>
      </c>
      <c r="C18" s="29" t="e">
        <f>'C завтраками| Bed and breakfast'!#REF!*0.9+C24</f>
        <v>#REF!</v>
      </c>
      <c r="D18" s="29" t="e">
        <f>'C завтраками| Bed and breakfast'!#REF!*0.9+D24</f>
        <v>#REF!</v>
      </c>
      <c r="E18" s="29" t="e">
        <f>'C завтраками| Bed and breakfast'!#REF!*0.9+E24</f>
        <v>#REF!</v>
      </c>
      <c r="F18" s="29" t="e">
        <f>'C завтраками| Bed and breakfast'!#REF!*0.9+F24</f>
        <v>#REF!</v>
      </c>
      <c r="G18" s="29" t="e">
        <f>'C завтраками| Bed and breakfast'!#REF!*0.9+G24</f>
        <v>#REF!</v>
      </c>
    </row>
    <row r="19" spans="1:8" ht="11.45" customHeight="1" x14ac:dyDescent="0.2">
      <c r="A19" s="2" t="s">
        <v>92</v>
      </c>
      <c r="B19" s="29"/>
      <c r="C19" s="29"/>
      <c r="D19" s="29"/>
      <c r="E19" s="29"/>
      <c r="F19" s="29"/>
      <c r="G19" s="29"/>
    </row>
    <row r="20" spans="1:8" ht="11.45" customHeight="1" x14ac:dyDescent="0.2">
      <c r="A20" s="3">
        <v>1</v>
      </c>
      <c r="B20" s="29" t="e">
        <f>'C завтраками| Bed and breakfast'!#REF!*0.9+B23</f>
        <v>#REF!</v>
      </c>
      <c r="C20" s="29" t="e">
        <f>'C завтраками| Bed and breakfast'!#REF!*0.9+C23</f>
        <v>#REF!</v>
      </c>
      <c r="D20" s="29" t="e">
        <f>'C завтраками| Bed and breakfast'!#REF!*0.9+D23</f>
        <v>#REF!</v>
      </c>
      <c r="E20" s="29" t="e">
        <f>'C завтраками| Bed and breakfast'!#REF!*0.9+E23</f>
        <v>#REF!</v>
      </c>
      <c r="F20" s="29" t="e">
        <f>'C завтраками| Bed and breakfast'!#REF!*0.9+F23</f>
        <v>#REF!</v>
      </c>
      <c r="G20" s="29" t="e">
        <f>'C завтраками| Bed and breakfast'!#REF!*0.9+G23</f>
        <v>#REF!</v>
      </c>
    </row>
    <row r="21" spans="1:8" ht="11.45" customHeight="1" x14ac:dyDescent="0.2">
      <c r="A21" s="3">
        <v>2</v>
      </c>
      <c r="B21" s="29" t="e">
        <f>'C завтраками| Bed and breakfast'!#REF!*0.9+B24</f>
        <v>#REF!</v>
      </c>
      <c r="C21" s="29" t="e">
        <f>'C завтраками| Bed and breakfast'!#REF!*0.9+C24</f>
        <v>#REF!</v>
      </c>
      <c r="D21" s="29" t="e">
        <f>'C завтраками| Bed and breakfast'!#REF!*0.9+D24</f>
        <v>#REF!</v>
      </c>
      <c r="E21" s="29" t="e">
        <f>'C завтраками| Bed and breakfast'!#REF!*0.9+E24</f>
        <v>#REF!</v>
      </c>
      <c r="F21" s="29" t="e">
        <f>'C завтраками| Bed and breakfast'!#REF!*0.9+F24</f>
        <v>#REF!</v>
      </c>
      <c r="G21" s="29" t="e">
        <f>'C завтраками| Bed and breakfast'!#REF!*0.9+G24</f>
        <v>#REF!</v>
      </c>
    </row>
    <row r="22" spans="1:8" s="7" customFormat="1" ht="12.75" x14ac:dyDescent="0.2">
      <c r="A22" s="108" t="s">
        <v>94</v>
      </c>
      <c r="B22" s="6"/>
      <c r="C22" s="6"/>
      <c r="D22" s="6"/>
      <c r="E22" s="6"/>
      <c r="F22" s="6"/>
      <c r="G22" s="30"/>
      <c r="H22" s="30"/>
    </row>
    <row r="23" spans="1:8" s="7" customFormat="1" ht="12.75" x14ac:dyDescent="0.2">
      <c r="A23" s="109" t="s">
        <v>95</v>
      </c>
      <c r="B23" s="110">
        <v>2000</v>
      </c>
      <c r="C23" s="110">
        <v>2000</v>
      </c>
      <c r="D23" s="110">
        <v>2000</v>
      </c>
      <c r="E23" s="110">
        <v>1999</v>
      </c>
      <c r="F23" s="110">
        <v>2000</v>
      </c>
      <c r="G23" s="110">
        <v>2000</v>
      </c>
    </row>
    <row r="24" spans="1:8" s="7" customFormat="1" ht="12.75" x14ac:dyDescent="0.2">
      <c r="A24" s="109" t="s">
        <v>96</v>
      </c>
      <c r="B24" s="110">
        <f t="shared" ref="B24" si="0">B23*2</f>
        <v>4000</v>
      </c>
      <c r="C24" s="110">
        <f t="shared" ref="C24:G24" si="1">C23*2</f>
        <v>4000</v>
      </c>
      <c r="D24" s="110">
        <f t="shared" si="1"/>
        <v>4000</v>
      </c>
      <c r="E24" s="110">
        <f t="shared" ref="E24" si="2">E23*2</f>
        <v>3998</v>
      </c>
      <c r="F24" s="110">
        <f t="shared" si="1"/>
        <v>4000</v>
      </c>
      <c r="G24" s="110">
        <f t="shared" si="1"/>
        <v>4000</v>
      </c>
    </row>
    <row r="25" spans="1:8" ht="11.45" customHeight="1" x14ac:dyDescent="0.2">
      <c r="A25" s="24"/>
    </row>
    <row r="26" spans="1:8" ht="11.45" customHeight="1" x14ac:dyDescent="0.2">
      <c r="A26" s="41" t="s">
        <v>3</v>
      </c>
    </row>
    <row r="27" spans="1:8" ht="11.45" customHeight="1" x14ac:dyDescent="0.2">
      <c r="A27" s="42" t="s">
        <v>4</v>
      </c>
    </row>
    <row r="28" spans="1:8" x14ac:dyDescent="0.2">
      <c r="A28" s="42" t="s">
        <v>5</v>
      </c>
    </row>
    <row r="29" spans="1:8" ht="24" x14ac:dyDescent="0.2">
      <c r="A29" s="26" t="s">
        <v>6</v>
      </c>
    </row>
    <row r="30" spans="1:8" x14ac:dyDescent="0.2">
      <c r="A30" s="42" t="s">
        <v>75</v>
      </c>
    </row>
    <row r="31" spans="1:8" x14ac:dyDescent="0.2">
      <c r="A31" s="52" t="s">
        <v>25</v>
      </c>
    </row>
    <row r="32" spans="1:8" ht="60" x14ac:dyDescent="0.2">
      <c r="A32" s="53" t="s">
        <v>97</v>
      </c>
    </row>
    <row r="33" spans="1:1" x14ac:dyDescent="0.2">
      <c r="A33" s="54"/>
    </row>
    <row r="34" spans="1:1" ht="12.6" customHeight="1" x14ac:dyDescent="0.2">
      <c r="A34" s="55" t="s">
        <v>18</v>
      </c>
    </row>
    <row r="35" spans="1:1" x14ac:dyDescent="0.2">
      <c r="A35" s="85" t="s">
        <v>87</v>
      </c>
    </row>
    <row r="36" spans="1:1" x14ac:dyDescent="0.2">
      <c r="A36" s="85" t="s">
        <v>105</v>
      </c>
    </row>
    <row r="37" spans="1:1" x14ac:dyDescent="0.2">
      <c r="A37" s="85"/>
    </row>
    <row r="38" spans="1:1" x14ac:dyDescent="0.2">
      <c r="A38" s="107" t="s">
        <v>93</v>
      </c>
    </row>
    <row r="39" spans="1:1" ht="12" customHeight="1" thickBot="1" x14ac:dyDescent="0.25">
      <c r="A39" s="112"/>
    </row>
    <row r="40" spans="1:1" ht="12" customHeight="1" x14ac:dyDescent="0.2">
      <c r="A40" s="171" t="s">
        <v>104</v>
      </c>
    </row>
    <row r="41" spans="1:1" ht="89.45" customHeight="1" thickBot="1" x14ac:dyDescent="0.25">
      <c r="A41" s="172"/>
    </row>
    <row r="42" spans="1:1" ht="12" customHeight="1" thickBot="1" x14ac:dyDescent="0.25">
      <c r="A42" s="112"/>
    </row>
    <row r="43" spans="1:1" ht="12" customHeight="1" x14ac:dyDescent="0.2">
      <c r="A43" s="103" t="s">
        <v>26</v>
      </c>
    </row>
    <row r="44" spans="1:1" ht="24" x14ac:dyDescent="0.2">
      <c r="A44" s="104" t="s">
        <v>88</v>
      </c>
    </row>
    <row r="45" spans="1:1" ht="26.65" customHeight="1" x14ac:dyDescent="0.2">
      <c r="A45" s="104" t="s">
        <v>89</v>
      </c>
    </row>
    <row r="46" spans="1:1" ht="46.15" customHeight="1" thickBot="1" x14ac:dyDescent="0.25">
      <c r="A46" s="105" t="s">
        <v>90</v>
      </c>
    </row>
    <row r="47" spans="1:1" ht="12.75" thickBot="1" x14ac:dyDescent="0.25">
      <c r="A47" s="106"/>
    </row>
    <row r="48" spans="1:1" ht="12.75" thickBot="1" x14ac:dyDescent="0.25">
      <c r="A48" s="56" t="s">
        <v>8</v>
      </c>
    </row>
    <row r="49" spans="1:1" ht="72" x14ac:dyDescent="0.2">
      <c r="A49" s="57" t="s">
        <v>50</v>
      </c>
    </row>
  </sheetData>
  <mergeCells count="1">
    <mergeCell ref="A40:A41"/>
  </mergeCells>
  <pageMargins left="0.7" right="0.7" top="0.75" bottom="0.75" header="0.3" footer="0.3"/>
  <pageSetup paperSize="9" orientation="portrait" horizontalDpi="4294967295" verticalDpi="4294967295"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
  <sheetViews>
    <sheetView zoomScaleNormal="100" workbookViewId="0">
      <pane xSplit="1" topLeftCell="H1" activePane="topRight" state="frozen"/>
      <selection pane="topRight"/>
    </sheetView>
  </sheetViews>
  <sheetFormatPr defaultColWidth="8.7109375" defaultRowHeight="12.75" x14ac:dyDescent="0.2"/>
  <cols>
    <col min="1" max="1" width="82.85546875" style="7" customWidth="1"/>
    <col min="2" max="2" width="9.42578125" style="7" hidden="1" customWidth="1"/>
    <col min="3" max="5" width="10.42578125" style="7" hidden="1" customWidth="1"/>
    <col min="6" max="7" width="8.42578125" style="133" hidden="1" customWidth="1"/>
    <col min="8" max="32" width="9.42578125" style="133" bestFit="1" customWidth="1"/>
    <col min="33" max="34" width="8.42578125" style="133" bestFit="1" customWidth="1"/>
    <col min="35" max="59" width="9.42578125" style="133" bestFit="1" customWidth="1"/>
    <col min="60" max="16384" width="8.7109375" style="133"/>
  </cols>
  <sheetData>
    <row r="1" spans="1:59" x14ac:dyDescent="0.2">
      <c r="A1" s="9" t="s">
        <v>187</v>
      </c>
    </row>
    <row r="2" spans="1:59" x14ac:dyDescent="0.2">
      <c r="A2" s="14" t="s">
        <v>15</v>
      </c>
    </row>
    <row r="3" spans="1:59" x14ac:dyDescent="0.2">
      <c r="A3" s="1"/>
    </row>
    <row r="4" spans="1:59" x14ac:dyDescent="0.2">
      <c r="A4" s="95" t="s">
        <v>1</v>
      </c>
      <c r="B4" s="133"/>
      <c r="C4" s="133"/>
      <c r="D4" s="133"/>
      <c r="E4" s="133"/>
    </row>
    <row r="5" spans="1:59" ht="21" customHeight="1" x14ac:dyDescent="0.2">
      <c r="A5" s="16"/>
      <c r="B5" s="129" t="e">
        <f>'C завтраками| Bed and breakfast'!#REF!</f>
        <v>#REF!</v>
      </c>
      <c r="C5" s="46" t="e">
        <f>'C завтраками| Bed and breakfast'!#REF!</f>
        <v>#REF!</v>
      </c>
      <c r="D5" s="46" t="e">
        <f>'C завтраками| Bed and breakfast'!#REF!</f>
        <v>#REF!</v>
      </c>
      <c r="E5" s="46" t="e">
        <f>'C завтраками| Bed and breakfast'!#REF!</f>
        <v>#REF!</v>
      </c>
      <c r="F5" s="46" t="e">
        <f>'C завтраками| Bed and breakfast'!#REF!</f>
        <v>#REF!</v>
      </c>
      <c r="G5" s="46" t="e">
        <f>'C завтраками| Bed and breakfast'!#REF!</f>
        <v>#REF!</v>
      </c>
      <c r="H5" s="129">
        <f>'C завтраками| Bed and breakfast'!B5</f>
        <v>45399</v>
      </c>
      <c r="I5" s="129">
        <f>'C завтраками| Bed and breakfast'!C5</f>
        <v>45401</v>
      </c>
      <c r="J5" s="129">
        <f>'C завтраками| Bed and breakfast'!D5</f>
        <v>45402</v>
      </c>
      <c r="K5" s="129">
        <f>'C завтраками| Bed and breakfast'!E5</f>
        <v>45403</v>
      </c>
      <c r="L5" s="129">
        <f>'C завтраками| Bed and breakfast'!F5</f>
        <v>45407</v>
      </c>
      <c r="M5" s="129">
        <f>'C завтраками| Bed and breakfast'!G5</f>
        <v>45409</v>
      </c>
      <c r="N5" s="129">
        <f>'C завтраками| Bed and breakfast'!H5</f>
        <v>45411</v>
      </c>
      <c r="O5" s="129">
        <f>'C завтраками| Bed and breakfast'!I5</f>
        <v>45413</v>
      </c>
      <c r="P5" s="129">
        <f>'C завтраками| Bed and breakfast'!J5</f>
        <v>45417</v>
      </c>
      <c r="Q5" s="129">
        <f>'C завтраками| Bed and breakfast'!K5</f>
        <v>45421</v>
      </c>
      <c r="R5" s="129">
        <f>'C завтраками| Bed and breakfast'!L5</f>
        <v>45422</v>
      </c>
      <c r="S5" s="129">
        <f>'C завтраками| Bed and breakfast'!M5</f>
        <v>45423</v>
      </c>
      <c r="T5" s="46">
        <f>'C завтраками| Bed and breakfast'!N5</f>
        <v>45424</v>
      </c>
      <c r="U5" s="129">
        <f>'C завтраками| Bed and breakfast'!O5</f>
        <v>45429</v>
      </c>
      <c r="V5" s="129">
        <f>'C завтраками| Bed and breakfast'!P5</f>
        <v>45431</v>
      </c>
      <c r="W5" s="129">
        <f>'C завтраками| Bed and breakfast'!Q5</f>
        <v>45436</v>
      </c>
      <c r="X5" s="129">
        <f>'C завтраками| Bed and breakfast'!R5</f>
        <v>45438</v>
      </c>
      <c r="Y5" s="129">
        <f>'C завтраками| Bed and breakfast'!S5</f>
        <v>45439</v>
      </c>
      <c r="Z5" s="129">
        <f>'C завтраками| Bed and breakfast'!T5</f>
        <v>45443</v>
      </c>
      <c r="AA5" s="129">
        <f>'C завтраками| Bed and breakfast'!U5</f>
        <v>45444</v>
      </c>
      <c r="AB5" s="129">
        <f>'C завтраками| Bed and breakfast'!V5</f>
        <v>45445</v>
      </c>
      <c r="AC5" s="129">
        <f>'C завтраками| Bed and breakfast'!W5</f>
        <v>45453</v>
      </c>
      <c r="AD5" s="129">
        <f>'C завтраками| Bed and breakfast'!X5</f>
        <v>45454</v>
      </c>
      <c r="AE5" s="129">
        <f>'C завтраками| Bed and breakfast'!Y5</f>
        <v>45460</v>
      </c>
      <c r="AF5" s="129">
        <f>'C завтраками| Bed and breakfast'!Z5</f>
        <v>45466</v>
      </c>
      <c r="AG5" s="129">
        <f>'C завтраками| Bed and breakfast'!AA5</f>
        <v>45471</v>
      </c>
      <c r="AH5" s="129">
        <f>'C завтраками| Bed and breakfast'!AB5</f>
        <v>45474</v>
      </c>
      <c r="AI5" s="129">
        <f>'C завтраками| Bed and breakfast'!AC5</f>
        <v>45487</v>
      </c>
      <c r="AJ5" s="129">
        <f>'C завтраками| Bed and breakfast'!AD5</f>
        <v>45491</v>
      </c>
      <c r="AK5" s="129">
        <f>'C завтраками| Bed and breakfast'!AE5</f>
        <v>45492</v>
      </c>
      <c r="AL5" s="129">
        <f>'C завтраками| Bed and breakfast'!AF5</f>
        <v>45494</v>
      </c>
      <c r="AM5" s="129">
        <f>'C завтраками| Bed and breakfast'!AG5</f>
        <v>45499</v>
      </c>
      <c r="AN5" s="129">
        <f>'C завтраками| Bed and breakfast'!AH5</f>
        <v>45501</v>
      </c>
      <c r="AO5" s="129">
        <f>'C завтраками| Bed and breakfast'!AI5</f>
        <v>45505</v>
      </c>
      <c r="AP5" s="129">
        <f>'C завтраками| Bed and breakfast'!AJ5</f>
        <v>45506</v>
      </c>
      <c r="AQ5" s="129">
        <f>'C завтраками| Bed and breakfast'!AK5</f>
        <v>45508</v>
      </c>
      <c r="AR5" s="129">
        <f>'C завтраками| Bed and breakfast'!AL5</f>
        <v>45513</v>
      </c>
      <c r="AS5" s="129">
        <f>'C завтраками| Bed and breakfast'!AM5</f>
        <v>45515</v>
      </c>
      <c r="AT5" s="129">
        <f>'C завтраками| Bed and breakfast'!AN5</f>
        <v>45520</v>
      </c>
      <c r="AU5" s="129">
        <f>'C завтраками| Bed and breakfast'!AO5</f>
        <v>45522</v>
      </c>
      <c r="AV5" s="129">
        <f>'C завтраками| Bed and breakfast'!AP5</f>
        <v>45523</v>
      </c>
      <c r="AW5" s="129">
        <f>'C завтраками| Bed and breakfast'!AQ5</f>
        <v>45525</v>
      </c>
      <c r="AX5" s="129">
        <f>'C завтраками| Bed and breakfast'!AR5</f>
        <v>45526</v>
      </c>
      <c r="AY5" s="129">
        <f>'C завтраками| Bed and breakfast'!AS5</f>
        <v>45527</v>
      </c>
      <c r="AZ5" s="129">
        <f>'C завтраками| Bed and breakfast'!AT5</f>
        <v>45529</v>
      </c>
      <c r="BA5" s="129">
        <f>'C завтраками| Bed and breakfast'!AU5</f>
        <v>45534</v>
      </c>
      <c r="BB5" s="129">
        <f>'C завтраками| Bed and breakfast'!AV5</f>
        <v>45536</v>
      </c>
      <c r="BC5" s="129">
        <f>'C завтраками| Bed and breakfast'!AW5</f>
        <v>45551</v>
      </c>
      <c r="BD5" s="129">
        <f>'C завтраками| Bed and breakfast'!AX5</f>
        <v>45556</v>
      </c>
      <c r="BE5" s="129">
        <f>'C завтраками| Bed and breakfast'!AY5</f>
        <v>45558</v>
      </c>
      <c r="BF5" s="129">
        <f>'C завтраками| Bed and breakfast'!AZ5</f>
        <v>45562</v>
      </c>
      <c r="BG5" s="129">
        <f>'C завтраками| Bed and breakfast'!BA5</f>
        <v>45564</v>
      </c>
    </row>
    <row r="6" spans="1:59" ht="24" customHeight="1" x14ac:dyDescent="0.2">
      <c r="A6" s="16"/>
      <c r="B6" s="129" t="e">
        <f>'C завтраками| Bed and breakfast'!#REF!</f>
        <v>#REF!</v>
      </c>
      <c r="C6" s="46" t="e">
        <f>'C завтраками| Bed and breakfast'!#REF!</f>
        <v>#REF!</v>
      </c>
      <c r="D6" s="46" t="e">
        <f>'C завтраками| Bed and breakfast'!#REF!</f>
        <v>#REF!</v>
      </c>
      <c r="E6" s="46" t="e">
        <f>'C завтраками| Bed and breakfast'!#REF!</f>
        <v>#REF!</v>
      </c>
      <c r="F6" s="46" t="e">
        <f>'C завтраками| Bed and breakfast'!#REF!</f>
        <v>#REF!</v>
      </c>
      <c r="G6" s="46" t="e">
        <f>'C завтраками| Bed and breakfast'!#REF!</f>
        <v>#REF!</v>
      </c>
      <c r="H6" s="129">
        <f>'C завтраками| Bed and breakfast'!B6</f>
        <v>45400</v>
      </c>
      <c r="I6" s="129">
        <f>'C завтраками| Bed and breakfast'!C6</f>
        <v>45401</v>
      </c>
      <c r="J6" s="129">
        <f>'C завтраками| Bed and breakfast'!D6</f>
        <v>45402</v>
      </c>
      <c r="K6" s="129">
        <f>'C завтраками| Bed and breakfast'!E6</f>
        <v>45406</v>
      </c>
      <c r="L6" s="129">
        <f>'C завтраками| Bed and breakfast'!F6</f>
        <v>45408</v>
      </c>
      <c r="M6" s="129">
        <f>'C завтраками| Bed and breakfast'!G6</f>
        <v>45410</v>
      </c>
      <c r="N6" s="129">
        <f>'C завтраками| Bed and breakfast'!H6</f>
        <v>45412</v>
      </c>
      <c r="O6" s="129">
        <f>'C завтраками| Bed and breakfast'!I6</f>
        <v>45416</v>
      </c>
      <c r="P6" s="129">
        <f>'C завтраками| Bed and breakfast'!J6</f>
        <v>45420</v>
      </c>
      <c r="Q6" s="129">
        <f>'C завтраками| Bed and breakfast'!K6</f>
        <v>45421</v>
      </c>
      <c r="R6" s="129">
        <f>'C завтраками| Bed and breakfast'!L6</f>
        <v>45422</v>
      </c>
      <c r="S6" s="129">
        <f>'C завтраками| Bed and breakfast'!M6</f>
        <v>45423</v>
      </c>
      <c r="T6" s="46">
        <f>'C завтраками| Bed and breakfast'!N6</f>
        <v>45428</v>
      </c>
      <c r="U6" s="129">
        <f>'C завтраками| Bed and breakfast'!O6</f>
        <v>45430</v>
      </c>
      <c r="V6" s="129">
        <f>'C завтраками| Bed and breakfast'!P6</f>
        <v>45435</v>
      </c>
      <c r="W6" s="129">
        <f>'C завтраками| Bed and breakfast'!Q6</f>
        <v>45437</v>
      </c>
      <c r="X6" s="129">
        <f>'C завтраками| Bed and breakfast'!R6</f>
        <v>45438</v>
      </c>
      <c r="Y6" s="129">
        <f>'C завтраками| Bed and breakfast'!S6</f>
        <v>45442</v>
      </c>
      <c r="Z6" s="129">
        <f>'C завтраками| Bed and breakfast'!T6</f>
        <v>45443</v>
      </c>
      <c r="AA6" s="129">
        <f>'C завтраками| Bed and breakfast'!U6</f>
        <v>45444</v>
      </c>
      <c r="AB6" s="129">
        <f>'C завтраками| Bed and breakfast'!V6</f>
        <v>45452</v>
      </c>
      <c r="AC6" s="129">
        <f>'C завтраками| Bed and breakfast'!W6</f>
        <v>45453</v>
      </c>
      <c r="AD6" s="129">
        <f>'C завтраками| Bed and breakfast'!X6</f>
        <v>45459</v>
      </c>
      <c r="AE6" s="129">
        <f>'C завтраками| Bed and breakfast'!Y6</f>
        <v>45465</v>
      </c>
      <c r="AF6" s="129">
        <f>'C завтраками| Bed and breakfast'!Z6</f>
        <v>45470</v>
      </c>
      <c r="AG6" s="129">
        <f>'C завтраками| Bed and breakfast'!AA6</f>
        <v>45473</v>
      </c>
      <c r="AH6" s="129">
        <f>'C завтраками| Bed and breakfast'!AB6</f>
        <v>45486</v>
      </c>
      <c r="AI6" s="129">
        <f>'C завтраками| Bed and breakfast'!AC6</f>
        <v>45490</v>
      </c>
      <c r="AJ6" s="129">
        <f>'C завтраками| Bed and breakfast'!AD6</f>
        <v>45491</v>
      </c>
      <c r="AK6" s="129">
        <f>'C завтраками| Bed and breakfast'!AE6</f>
        <v>45493</v>
      </c>
      <c r="AL6" s="129">
        <f>'C завтраками| Bed and breakfast'!AF6</f>
        <v>45498</v>
      </c>
      <c r="AM6" s="129">
        <f>'C завтраками| Bed and breakfast'!AG6</f>
        <v>45500</v>
      </c>
      <c r="AN6" s="129">
        <f>'C завтраками| Bed and breakfast'!AH6</f>
        <v>45504</v>
      </c>
      <c r="AO6" s="129">
        <f>'C завтраками| Bed and breakfast'!AI6</f>
        <v>45505</v>
      </c>
      <c r="AP6" s="129">
        <f>'C завтраками| Bed and breakfast'!AJ6</f>
        <v>45507</v>
      </c>
      <c r="AQ6" s="129">
        <f>'C завтраками| Bed and breakfast'!AK6</f>
        <v>45512</v>
      </c>
      <c r="AR6" s="129">
        <f>'C завтраками| Bed and breakfast'!AL6</f>
        <v>45514</v>
      </c>
      <c r="AS6" s="129">
        <f>'C завтраками| Bed and breakfast'!AM6</f>
        <v>45519</v>
      </c>
      <c r="AT6" s="129">
        <f>'C завтраками| Bed and breakfast'!AN6</f>
        <v>45521</v>
      </c>
      <c r="AU6" s="129">
        <f>'C завтраками| Bed and breakfast'!AO6</f>
        <v>45522</v>
      </c>
      <c r="AV6" s="129">
        <f>'C завтраками| Bed and breakfast'!AP6</f>
        <v>45524</v>
      </c>
      <c r="AW6" s="129">
        <f>'C завтраками| Bed and breakfast'!AQ6</f>
        <v>45525</v>
      </c>
      <c r="AX6" s="129">
        <f>'C завтраками| Bed and breakfast'!AR6</f>
        <v>45526</v>
      </c>
      <c r="AY6" s="129">
        <f>'C завтраками| Bed and breakfast'!AS6</f>
        <v>45528</v>
      </c>
      <c r="AZ6" s="129">
        <f>'C завтраками| Bed and breakfast'!AT6</f>
        <v>45533</v>
      </c>
      <c r="BA6" s="129">
        <f>'C завтраками| Bed and breakfast'!AU6</f>
        <v>45535</v>
      </c>
      <c r="BB6" s="129">
        <f>'C завтраками| Bed and breakfast'!AV6</f>
        <v>45550</v>
      </c>
      <c r="BC6" s="129">
        <f>'C завтраками| Bed and breakfast'!AW6</f>
        <v>45555</v>
      </c>
      <c r="BD6" s="129">
        <f>'C завтраками| Bed and breakfast'!AX6</f>
        <v>45557</v>
      </c>
      <c r="BE6" s="129">
        <f>'C завтраками| Bed and breakfast'!AY6</f>
        <v>45561</v>
      </c>
      <c r="BF6" s="129">
        <f>'C завтраками| Bed and breakfast'!AZ6</f>
        <v>45563</v>
      </c>
      <c r="BG6" s="129">
        <f>'C завтраками| Bed and breakfast'!BA6</f>
        <v>45565</v>
      </c>
    </row>
    <row r="7" spans="1:59" x14ac:dyDescent="0.2">
      <c r="A7" s="16" t="s">
        <v>11</v>
      </c>
      <c r="B7" s="133"/>
      <c r="C7" s="133"/>
      <c r="D7" s="133"/>
      <c r="E7" s="133"/>
    </row>
    <row r="8" spans="1:59" x14ac:dyDescent="0.2">
      <c r="A8" s="16">
        <v>1</v>
      </c>
      <c r="B8" s="134" t="e">
        <f>'C завтраками| Bed and breakfast'!#REF!-1250</f>
        <v>#REF!</v>
      </c>
      <c r="C8" s="134" t="e">
        <f>'C завтраками| Bed and breakfast'!#REF!-1250</f>
        <v>#REF!</v>
      </c>
      <c r="D8" s="134" t="e">
        <f>'C завтраками| Bed and breakfast'!#REF!-1250</f>
        <v>#REF!</v>
      </c>
      <c r="E8" s="134" t="e">
        <f>'C завтраками| Bed and breakfast'!#REF!-1250</f>
        <v>#REF!</v>
      </c>
      <c r="F8" s="134" t="e">
        <f>'C завтраками| Bed and breakfast'!#REF!-1250</f>
        <v>#REF!</v>
      </c>
      <c r="G8" s="134" t="e">
        <f>'C завтраками| Bed and breakfast'!#REF!-1250</f>
        <v>#REF!</v>
      </c>
      <c r="H8" s="134">
        <f>'C завтраками| Bed and breakfast'!B8-1250</f>
        <v>6100</v>
      </c>
      <c r="I8" s="134">
        <f>'C завтраками| Bed and breakfast'!C8-1250</f>
        <v>5300</v>
      </c>
      <c r="J8" s="134">
        <f>'C завтраками| Bed and breakfast'!D8-1250</f>
        <v>5000</v>
      </c>
      <c r="K8" s="134">
        <f>'C завтраками| Bed and breakfast'!E8-1250</f>
        <v>4500</v>
      </c>
      <c r="L8" s="134">
        <f>'C завтраками| Bed and breakfast'!F8-1250</f>
        <v>6900</v>
      </c>
      <c r="M8" s="134">
        <f>'C завтраками| Bed and breakfast'!G8-1250</f>
        <v>7700</v>
      </c>
      <c r="N8" s="134">
        <f>'C завтраками| Bed and breakfast'!H8-1250</f>
        <v>6100</v>
      </c>
      <c r="O8" s="134">
        <f>'C завтраками| Bed and breakfast'!I8-1250</f>
        <v>6900</v>
      </c>
      <c r="P8" s="134">
        <f>'C завтраками| Bed and breakfast'!J8-1250</f>
        <v>5300</v>
      </c>
      <c r="Q8" s="134">
        <f>'C завтраками| Bed and breakfast'!K8-1250</f>
        <v>6100</v>
      </c>
      <c r="R8" s="134">
        <f>'C завтраками| Bed and breakfast'!L8-1250</f>
        <v>6900</v>
      </c>
      <c r="S8" s="134">
        <f>'C завтраками| Bed and breakfast'!M8-1250</f>
        <v>6100</v>
      </c>
      <c r="T8" s="134">
        <f>'C завтраками| Bed and breakfast'!N8-1250</f>
        <v>4500</v>
      </c>
      <c r="U8" s="134">
        <f>'C завтраками| Bed and breakfast'!O8-1250</f>
        <v>4900</v>
      </c>
      <c r="V8" s="134">
        <f>'C завтраками| Bed and breakfast'!P8-1250</f>
        <v>4500</v>
      </c>
      <c r="W8" s="134">
        <f>'C завтраками| Bed and breakfast'!Q8-1250</f>
        <v>4900</v>
      </c>
      <c r="X8" s="134">
        <f>'C завтраками| Bed and breakfast'!R8-1250</f>
        <v>4500</v>
      </c>
      <c r="Y8" s="134">
        <f>'C завтраками| Bed and breakfast'!S8-1250</f>
        <v>4900</v>
      </c>
      <c r="Z8" s="134">
        <f>'C завтраками| Bed and breakfast'!T8-1250</f>
        <v>6900</v>
      </c>
      <c r="AA8" s="134">
        <f>'C завтраками| Bed and breakfast'!U8-1250</f>
        <v>6900</v>
      </c>
      <c r="AB8" s="134">
        <f>'C завтраками| Bed and breakfast'!V8-1250</f>
        <v>6900</v>
      </c>
      <c r="AC8" s="134">
        <f>'C завтраками| Bed and breakfast'!W8-1250</f>
        <v>6900</v>
      </c>
      <c r="AD8" s="134">
        <f>'C завтраками| Bed and breakfast'!X8-1250</f>
        <v>5300</v>
      </c>
      <c r="AE8" s="134">
        <f>'C завтраками| Bed and breakfast'!Y8-1250</f>
        <v>6100</v>
      </c>
      <c r="AF8" s="134">
        <f>'C завтраками| Bed and breakfast'!Z8-1250</f>
        <v>5300</v>
      </c>
      <c r="AG8" s="134">
        <f>'C завтраками| Bed and breakfast'!AA8-1250</f>
        <v>7700</v>
      </c>
      <c r="AH8" s="134">
        <f>'C завтраками| Bed and breakfast'!AB8-1250</f>
        <v>7700</v>
      </c>
      <c r="AI8" s="134">
        <f>'C завтраками| Bed and breakfast'!AC8-1250</f>
        <v>5400</v>
      </c>
      <c r="AJ8" s="134">
        <f>'C завтраками| Bed and breakfast'!AD8-1250</f>
        <v>5600</v>
      </c>
      <c r="AK8" s="134">
        <f>'C завтраками| Bed and breakfast'!AE8-1250</f>
        <v>6000</v>
      </c>
      <c r="AL8" s="134">
        <f>'C завтраками| Bed and breakfast'!AF8-1250</f>
        <v>5600</v>
      </c>
      <c r="AM8" s="134">
        <f>'C завтраками| Bed and breakfast'!AG8-1250</f>
        <v>6200</v>
      </c>
      <c r="AN8" s="134">
        <f>'C завтраками| Bed and breakfast'!AH8-1250</f>
        <v>6900</v>
      </c>
      <c r="AO8" s="134">
        <f>'C завтраками| Bed and breakfast'!AI8-1250</f>
        <v>6900</v>
      </c>
      <c r="AP8" s="134">
        <f>'C завтраками| Bed and breakfast'!AJ8-1250</f>
        <v>6400</v>
      </c>
      <c r="AQ8" s="134">
        <f>'C завтраками| Bed and breakfast'!AK8-1250</f>
        <v>6000</v>
      </c>
      <c r="AR8" s="134">
        <f>'C завтраками| Bed and breakfast'!AL8-1250</f>
        <v>6900</v>
      </c>
      <c r="AS8" s="134">
        <f>'C завтраками| Bed and breakfast'!AM8-1250</f>
        <v>6000</v>
      </c>
      <c r="AT8" s="134">
        <f>'C завтраками| Bed and breakfast'!AN8-1250</f>
        <v>6400</v>
      </c>
      <c r="AU8" s="134">
        <f>'C завтраками| Bed and breakfast'!AO8-1250</f>
        <v>6000</v>
      </c>
      <c r="AV8" s="134">
        <f>'C завтраками| Bed and breakfast'!AP8-1250</f>
        <v>6900</v>
      </c>
      <c r="AW8" s="134">
        <f>'C завтраками| Bed and breakfast'!AQ8-1250</f>
        <v>6200</v>
      </c>
      <c r="AX8" s="134">
        <f>'C завтраками| Bed and breakfast'!AR8-1250</f>
        <v>6000</v>
      </c>
      <c r="AY8" s="134">
        <f>'C завтраками| Bed and breakfast'!AS8-1250</f>
        <v>6400</v>
      </c>
      <c r="AZ8" s="134">
        <f>'C завтраками| Bed and breakfast'!AT8-1250</f>
        <v>5600</v>
      </c>
      <c r="BA8" s="134">
        <f>'C завтраками| Bed and breakfast'!AU8-1250</f>
        <v>5600</v>
      </c>
      <c r="BB8" s="134">
        <f>'C завтраками| Bed and breakfast'!AV8-1250</f>
        <v>5200</v>
      </c>
      <c r="BC8" s="134">
        <f>'C завтраками| Bed and breakfast'!AW8-1250</f>
        <v>4500</v>
      </c>
      <c r="BD8" s="134">
        <f>'C завтраками| Bed and breakfast'!AX8-1250</f>
        <v>5000</v>
      </c>
      <c r="BE8" s="134">
        <f>'C завтраками| Bed and breakfast'!AY8-1250</f>
        <v>4500</v>
      </c>
      <c r="BF8" s="134">
        <f>'C завтраками| Bed and breakfast'!AZ8-1250</f>
        <v>5000</v>
      </c>
      <c r="BG8" s="134">
        <f>'C завтраками| Bed and breakfast'!BA8-1250</f>
        <v>4500</v>
      </c>
    </row>
    <row r="9" spans="1:59" x14ac:dyDescent="0.2">
      <c r="A9" s="120" t="s">
        <v>107</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row>
    <row r="10" spans="1:59" x14ac:dyDescent="0.2">
      <c r="A10" s="3">
        <v>1</v>
      </c>
      <c r="B10" s="134" t="e">
        <f>'C завтраками| Bed and breakfast'!#REF!-1250</f>
        <v>#REF!</v>
      </c>
      <c r="C10" s="134" t="e">
        <f>'C завтраками| Bed and breakfast'!#REF!-1250</f>
        <v>#REF!</v>
      </c>
      <c r="D10" s="134" t="e">
        <f>'C завтраками| Bed and breakfast'!#REF!-1250</f>
        <v>#REF!</v>
      </c>
      <c r="E10" s="134" t="e">
        <f>'C завтраками| Bed and breakfast'!#REF!-1250</f>
        <v>#REF!</v>
      </c>
      <c r="F10" s="134" t="e">
        <f>'C завтраками| Bed and breakfast'!#REF!-1250</f>
        <v>#REF!</v>
      </c>
      <c r="G10" s="134" t="e">
        <f>'C завтраками| Bed and breakfast'!#REF!-1250</f>
        <v>#REF!</v>
      </c>
      <c r="H10" s="134">
        <f>'C завтраками| Bed and breakfast'!B11-1250</f>
        <v>7100</v>
      </c>
      <c r="I10" s="134">
        <f>'C завтраками| Bed and breakfast'!C11-1250</f>
        <v>6300</v>
      </c>
      <c r="J10" s="134">
        <f>'C завтраками| Bed and breakfast'!D11-1250</f>
        <v>6000</v>
      </c>
      <c r="K10" s="134">
        <f>'C завтраками| Bed and breakfast'!E11-1250</f>
        <v>5500</v>
      </c>
      <c r="L10" s="134">
        <f>'C завтраками| Bed and breakfast'!F11-1250</f>
        <v>7900</v>
      </c>
      <c r="M10" s="134">
        <f>'C завтраками| Bed and breakfast'!G11-1250</f>
        <v>8700</v>
      </c>
      <c r="N10" s="134">
        <f>'C завтраками| Bed and breakfast'!H11-1250</f>
        <v>7100</v>
      </c>
      <c r="O10" s="134">
        <f>'C завтраками| Bed and breakfast'!I11-1250</f>
        <v>7900</v>
      </c>
      <c r="P10" s="134">
        <f>'C завтраками| Bed and breakfast'!J11-1250</f>
        <v>6300</v>
      </c>
      <c r="Q10" s="134">
        <f>'C завтраками| Bed and breakfast'!K11-1250</f>
        <v>7100</v>
      </c>
      <c r="R10" s="134">
        <f>'C завтраками| Bed and breakfast'!L11-1250</f>
        <v>7900</v>
      </c>
      <c r="S10" s="134">
        <f>'C завтраками| Bed and breakfast'!M11-1250</f>
        <v>7100</v>
      </c>
      <c r="T10" s="134">
        <f>'C завтраками| Bed and breakfast'!N11-1250</f>
        <v>5500</v>
      </c>
      <c r="U10" s="134">
        <f>'C завтраками| Bed and breakfast'!O11-1250</f>
        <v>5900</v>
      </c>
      <c r="V10" s="134">
        <f>'C завтраками| Bed and breakfast'!P11-1250</f>
        <v>5500</v>
      </c>
      <c r="W10" s="134">
        <f>'C завтраками| Bed and breakfast'!Q11-1250</f>
        <v>5900</v>
      </c>
      <c r="X10" s="134">
        <f>'C завтраками| Bed and breakfast'!R11-1250</f>
        <v>5500</v>
      </c>
      <c r="Y10" s="134">
        <f>'C завтраками| Bed and breakfast'!S11-1250</f>
        <v>5900</v>
      </c>
      <c r="Z10" s="134">
        <f>'C завтраками| Bed and breakfast'!T11-1250</f>
        <v>7900</v>
      </c>
      <c r="AA10" s="134">
        <f>'C завтраками| Bed and breakfast'!U11-1250</f>
        <v>7900</v>
      </c>
      <c r="AB10" s="134">
        <f>'C завтраками| Bed and breakfast'!V11-1250</f>
        <v>7900</v>
      </c>
      <c r="AC10" s="134">
        <f>'C завтраками| Bed and breakfast'!W11-1250</f>
        <v>7900</v>
      </c>
      <c r="AD10" s="134">
        <f>'C завтраками| Bed and breakfast'!X11-1250</f>
        <v>6300</v>
      </c>
      <c r="AE10" s="134">
        <f>'C завтраками| Bed and breakfast'!Y11-1250</f>
        <v>7100</v>
      </c>
      <c r="AF10" s="134">
        <f>'C завтраками| Bed and breakfast'!Z11-1250</f>
        <v>6300</v>
      </c>
      <c r="AG10" s="134">
        <f>'C завтраками| Bed and breakfast'!AA11-1250</f>
        <v>8700</v>
      </c>
      <c r="AH10" s="134">
        <f>'C завтраками| Bed and breakfast'!AB11-1250</f>
        <v>8700</v>
      </c>
      <c r="AI10" s="134">
        <f>'C завтраками| Bed and breakfast'!AC11-1250</f>
        <v>6400</v>
      </c>
      <c r="AJ10" s="134">
        <f>'C завтраками| Bed and breakfast'!AD11-1250</f>
        <v>6600</v>
      </c>
      <c r="AK10" s="134">
        <f>'C завтраками| Bed and breakfast'!AE11-1250</f>
        <v>7000</v>
      </c>
      <c r="AL10" s="134">
        <f>'C завтраками| Bed and breakfast'!AF11-1250</f>
        <v>6600</v>
      </c>
      <c r="AM10" s="134">
        <f>'C завтраками| Bed and breakfast'!AG11-1250</f>
        <v>7200</v>
      </c>
      <c r="AN10" s="134">
        <f>'C завтраками| Bed and breakfast'!AH11-1250</f>
        <v>7900</v>
      </c>
      <c r="AO10" s="134">
        <f>'C завтраками| Bed and breakfast'!AI11-1250</f>
        <v>7900</v>
      </c>
      <c r="AP10" s="134">
        <f>'C завтраками| Bed and breakfast'!AJ11-1250</f>
        <v>7400</v>
      </c>
      <c r="AQ10" s="134">
        <f>'C завтраками| Bed and breakfast'!AK11-1250</f>
        <v>7000</v>
      </c>
      <c r="AR10" s="134">
        <f>'C завтраками| Bed and breakfast'!AL11-1250</f>
        <v>7900</v>
      </c>
      <c r="AS10" s="134">
        <f>'C завтраками| Bed and breakfast'!AM11-1250</f>
        <v>7000</v>
      </c>
      <c r="AT10" s="134">
        <f>'C завтраками| Bed and breakfast'!AN11-1250</f>
        <v>7400</v>
      </c>
      <c r="AU10" s="134">
        <f>'C завтраками| Bed and breakfast'!AO11-1250</f>
        <v>7000</v>
      </c>
      <c r="AV10" s="134">
        <f>'C завтраками| Bed and breakfast'!AP11-1250</f>
        <v>7900</v>
      </c>
      <c r="AW10" s="134">
        <f>'C завтраками| Bed and breakfast'!AQ11-1250</f>
        <v>7200</v>
      </c>
      <c r="AX10" s="134">
        <f>'C завтраками| Bed and breakfast'!AR11-1250</f>
        <v>7000</v>
      </c>
      <c r="AY10" s="134">
        <f>'C завтраками| Bed and breakfast'!AS11-1250</f>
        <v>7400</v>
      </c>
      <c r="AZ10" s="134">
        <f>'C завтраками| Bed and breakfast'!AT11-1250</f>
        <v>6600</v>
      </c>
      <c r="BA10" s="134">
        <f>'C завтраками| Bed and breakfast'!AU11-1250</f>
        <v>6600</v>
      </c>
      <c r="BB10" s="134">
        <f>'C завтраками| Bed and breakfast'!AV11-1250</f>
        <v>6200</v>
      </c>
      <c r="BC10" s="134">
        <f>'C завтраками| Bed and breakfast'!AW11-1250</f>
        <v>5500</v>
      </c>
      <c r="BD10" s="134">
        <f>'C завтраками| Bed and breakfast'!AX11-1250</f>
        <v>6000</v>
      </c>
      <c r="BE10" s="134">
        <f>'C завтраками| Bed and breakfast'!AY11-1250</f>
        <v>5500</v>
      </c>
      <c r="BF10" s="134">
        <f>'C завтраками| Bed and breakfast'!AZ11-1250</f>
        <v>6000</v>
      </c>
      <c r="BG10" s="134">
        <f>'C завтраками| Bed and breakfast'!BA11-1250</f>
        <v>5500</v>
      </c>
    </row>
    <row r="11" spans="1:59" x14ac:dyDescent="0.2">
      <c r="A11" s="5" t="s">
        <v>86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row>
    <row r="12" spans="1:59" x14ac:dyDescent="0.2">
      <c r="A12" s="16">
        <v>1</v>
      </c>
      <c r="B12" s="134" t="e">
        <f>'C завтраками| Bed and breakfast'!#REF!-1250</f>
        <v>#REF!</v>
      </c>
      <c r="C12" s="134" t="e">
        <f>'C завтраками| Bed and breakfast'!#REF!-1250</f>
        <v>#REF!</v>
      </c>
      <c r="D12" s="134" t="e">
        <f>'C завтраками| Bed and breakfast'!#REF!-1250</f>
        <v>#REF!</v>
      </c>
      <c r="E12" s="134" t="e">
        <f>'C завтраками| Bed and breakfast'!#REF!-1250</f>
        <v>#REF!</v>
      </c>
      <c r="F12" s="134" t="e">
        <f>'C завтраками| Bed and breakfast'!#REF!-1250</f>
        <v>#REF!</v>
      </c>
      <c r="G12" s="134" t="e">
        <f>'C завтраками| Bed and breakfast'!#REF!-1250</f>
        <v>#REF!</v>
      </c>
      <c r="H12" s="134">
        <f>'C завтраками| Bed and breakfast'!B14-1250</f>
        <v>8600</v>
      </c>
      <c r="I12" s="134">
        <f>'C завтраками| Bed and breakfast'!C14-1250</f>
        <v>7800</v>
      </c>
      <c r="J12" s="134">
        <f>'C завтраками| Bed and breakfast'!D14-1250</f>
        <v>7500</v>
      </c>
      <c r="K12" s="134">
        <f>'C завтраками| Bed and breakfast'!E14-1250</f>
        <v>7000</v>
      </c>
      <c r="L12" s="134">
        <f>'C завтраками| Bed and breakfast'!F14-1250</f>
        <v>9400</v>
      </c>
      <c r="M12" s="134">
        <f>'C завтраками| Bed and breakfast'!G14-1250</f>
        <v>10200</v>
      </c>
      <c r="N12" s="134">
        <f>'C завтраками| Bed and breakfast'!H14-1250</f>
        <v>8600</v>
      </c>
      <c r="O12" s="134">
        <f>'C завтраками| Bed and breakfast'!I14-1250</f>
        <v>9400</v>
      </c>
      <c r="P12" s="134">
        <f>'C завтраками| Bed and breakfast'!J14-1250</f>
        <v>7800</v>
      </c>
      <c r="Q12" s="134">
        <f>'C завтраками| Bed and breakfast'!K14-1250</f>
        <v>8600</v>
      </c>
      <c r="R12" s="134">
        <f>'C завтраками| Bed and breakfast'!L14-1250</f>
        <v>9400</v>
      </c>
      <c r="S12" s="134">
        <f>'C завтраками| Bed and breakfast'!M14-1250</f>
        <v>8600</v>
      </c>
      <c r="T12" s="134">
        <f>'C завтраками| Bed and breakfast'!N14-1250</f>
        <v>7000</v>
      </c>
      <c r="U12" s="134">
        <f>'C завтраками| Bed and breakfast'!O14-1250</f>
        <v>7400</v>
      </c>
      <c r="V12" s="134">
        <f>'C завтраками| Bed and breakfast'!P14-1250</f>
        <v>7000</v>
      </c>
      <c r="W12" s="134">
        <f>'C завтраками| Bed and breakfast'!Q14-1250</f>
        <v>7400</v>
      </c>
      <c r="X12" s="134">
        <f>'C завтраками| Bed and breakfast'!R14-1250</f>
        <v>7000</v>
      </c>
      <c r="Y12" s="134">
        <f>'C завтраками| Bed and breakfast'!S14-1250</f>
        <v>7400</v>
      </c>
      <c r="Z12" s="134">
        <f>'C завтраками| Bed and breakfast'!T14-1250</f>
        <v>9400</v>
      </c>
      <c r="AA12" s="134">
        <f>'C завтраками| Bed and breakfast'!U14-1250</f>
        <v>9400</v>
      </c>
      <c r="AB12" s="134">
        <f>'C завтраками| Bed and breakfast'!V14-1250</f>
        <v>9400</v>
      </c>
      <c r="AC12" s="134">
        <f>'C завтраками| Bed and breakfast'!W14-1250</f>
        <v>9400</v>
      </c>
      <c r="AD12" s="134">
        <f>'C завтраками| Bed and breakfast'!X14-1250</f>
        <v>7800</v>
      </c>
      <c r="AE12" s="134">
        <f>'C завтраками| Bed and breakfast'!Y14-1250</f>
        <v>8600</v>
      </c>
      <c r="AF12" s="134">
        <f>'C завтраками| Bed and breakfast'!Z14-1250</f>
        <v>7800</v>
      </c>
      <c r="AG12" s="134">
        <f>'C завтраками| Bed and breakfast'!AA14-1250</f>
        <v>10200</v>
      </c>
      <c r="AH12" s="134">
        <f>'C завтраками| Bed and breakfast'!AB14-1250</f>
        <v>10200</v>
      </c>
      <c r="AI12" s="134">
        <f>'C завтраками| Bed and breakfast'!AC14-1250</f>
        <v>7900</v>
      </c>
      <c r="AJ12" s="134">
        <f>'C завтраками| Bed and breakfast'!AD14-1250</f>
        <v>8100</v>
      </c>
      <c r="AK12" s="134">
        <f>'C завтраками| Bed and breakfast'!AE14-1250</f>
        <v>8500</v>
      </c>
      <c r="AL12" s="134">
        <f>'C завтраками| Bed and breakfast'!AF14-1250</f>
        <v>8100</v>
      </c>
      <c r="AM12" s="134">
        <f>'C завтраками| Bed and breakfast'!AG14-1250</f>
        <v>8700</v>
      </c>
      <c r="AN12" s="134">
        <f>'C завтраками| Bed and breakfast'!AH14-1250</f>
        <v>9400</v>
      </c>
      <c r="AO12" s="134">
        <f>'C завтраками| Bed and breakfast'!AI14-1250</f>
        <v>9400</v>
      </c>
      <c r="AP12" s="134">
        <f>'C завтраками| Bed and breakfast'!AJ14-1250</f>
        <v>8900</v>
      </c>
      <c r="AQ12" s="134">
        <f>'C завтраками| Bed and breakfast'!AK14-1250</f>
        <v>8500</v>
      </c>
      <c r="AR12" s="134">
        <f>'C завтраками| Bed and breakfast'!AL14-1250</f>
        <v>9400</v>
      </c>
      <c r="AS12" s="134">
        <f>'C завтраками| Bed and breakfast'!AM14-1250</f>
        <v>8500</v>
      </c>
      <c r="AT12" s="134">
        <f>'C завтраками| Bed and breakfast'!AN14-1250</f>
        <v>8900</v>
      </c>
      <c r="AU12" s="134">
        <f>'C завтраками| Bed and breakfast'!AO14-1250</f>
        <v>8500</v>
      </c>
      <c r="AV12" s="134">
        <f>'C завтраками| Bed and breakfast'!AP14-1250</f>
        <v>9400</v>
      </c>
      <c r="AW12" s="134">
        <f>'C завтраками| Bed and breakfast'!AQ14-1250</f>
        <v>8700</v>
      </c>
      <c r="AX12" s="134">
        <f>'C завтраками| Bed and breakfast'!AR14-1250</f>
        <v>8500</v>
      </c>
      <c r="AY12" s="134">
        <f>'C завтраками| Bed and breakfast'!AS14-1250</f>
        <v>8900</v>
      </c>
      <c r="AZ12" s="134">
        <f>'C завтраками| Bed and breakfast'!AT14-1250</f>
        <v>8100</v>
      </c>
      <c r="BA12" s="134">
        <f>'C завтраками| Bed and breakfast'!AU14-1250</f>
        <v>8100</v>
      </c>
      <c r="BB12" s="134">
        <f>'C завтраками| Bed and breakfast'!AV14-1250</f>
        <v>7700</v>
      </c>
      <c r="BC12" s="134">
        <f>'C завтраками| Bed and breakfast'!AW14-1250</f>
        <v>7000</v>
      </c>
      <c r="BD12" s="134">
        <f>'C завтраками| Bed and breakfast'!AX14-1250</f>
        <v>7500</v>
      </c>
      <c r="BE12" s="134">
        <f>'C завтраками| Bed and breakfast'!AY14-1250</f>
        <v>7000</v>
      </c>
      <c r="BF12" s="134">
        <f>'C завтраками| Bed and breakfast'!AZ14-1250</f>
        <v>7500</v>
      </c>
      <c r="BG12" s="134">
        <f>'C завтраками| Bed and breakfast'!BA14-1250</f>
        <v>7000</v>
      </c>
    </row>
    <row r="13" spans="1:59" x14ac:dyDescent="0.2">
      <c r="A13" s="4" t="s">
        <v>91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row>
    <row r="14" spans="1:59" x14ac:dyDescent="0.2">
      <c r="A14" s="16">
        <v>1</v>
      </c>
      <c r="B14" s="134" t="e">
        <f>'C завтраками| Bed and breakfast'!#REF!-1250</f>
        <v>#REF!</v>
      </c>
      <c r="C14" s="134" t="e">
        <f>'C завтраками| Bed and breakfast'!#REF!-1250</f>
        <v>#REF!</v>
      </c>
      <c r="D14" s="134" t="e">
        <f>'C завтраками| Bed and breakfast'!#REF!-1250</f>
        <v>#REF!</v>
      </c>
      <c r="E14" s="134" t="e">
        <f>'C завтраками| Bed and breakfast'!#REF!-1250</f>
        <v>#REF!</v>
      </c>
      <c r="F14" s="134" t="e">
        <f>'C завтраками| Bed and breakfast'!#REF!-1250</f>
        <v>#REF!</v>
      </c>
      <c r="G14" s="134" t="e">
        <f>'C завтраками| Bed and breakfast'!#REF!-1250</f>
        <v>#REF!</v>
      </c>
      <c r="H14" s="134">
        <f>'C завтраками| Bed and breakfast'!B17-1250</f>
        <v>9600</v>
      </c>
      <c r="I14" s="134">
        <f>'C завтраками| Bed and breakfast'!C17-1250</f>
        <v>8800</v>
      </c>
      <c r="J14" s="134">
        <f>'C завтраками| Bed and breakfast'!D17-1250</f>
        <v>8500</v>
      </c>
      <c r="K14" s="134">
        <f>'C завтраками| Bed and breakfast'!E17-1250</f>
        <v>8000</v>
      </c>
      <c r="L14" s="134">
        <f>'C завтраками| Bed and breakfast'!F17-1250</f>
        <v>10400</v>
      </c>
      <c r="M14" s="134">
        <f>'C завтраками| Bed and breakfast'!G17-1250</f>
        <v>11200</v>
      </c>
      <c r="N14" s="134">
        <f>'C завтраками| Bed and breakfast'!H17-1250</f>
        <v>9600</v>
      </c>
      <c r="O14" s="134">
        <f>'C завтраками| Bed and breakfast'!I17-1250</f>
        <v>10400</v>
      </c>
      <c r="P14" s="134">
        <f>'C завтраками| Bed and breakfast'!J17-1250</f>
        <v>8800</v>
      </c>
      <c r="Q14" s="134">
        <f>'C завтраками| Bed and breakfast'!K17-1250</f>
        <v>9600</v>
      </c>
      <c r="R14" s="134">
        <f>'C завтраками| Bed and breakfast'!L17-1250</f>
        <v>10400</v>
      </c>
      <c r="S14" s="134">
        <f>'C завтраками| Bed and breakfast'!M17-1250</f>
        <v>9600</v>
      </c>
      <c r="T14" s="134">
        <f>'C завтраками| Bed and breakfast'!N17-1250</f>
        <v>8000</v>
      </c>
      <c r="U14" s="134">
        <f>'C завтраками| Bed and breakfast'!O17-1250</f>
        <v>8400</v>
      </c>
      <c r="V14" s="134">
        <f>'C завтраками| Bed and breakfast'!P17-1250</f>
        <v>8000</v>
      </c>
      <c r="W14" s="134">
        <f>'C завтраками| Bed and breakfast'!Q17-1250</f>
        <v>8400</v>
      </c>
      <c r="X14" s="134">
        <f>'C завтраками| Bed and breakfast'!R17-1250</f>
        <v>8000</v>
      </c>
      <c r="Y14" s="134">
        <f>'C завтраками| Bed and breakfast'!S17-1250</f>
        <v>8400</v>
      </c>
      <c r="Z14" s="134">
        <f>'C завтраками| Bed and breakfast'!T17-1250</f>
        <v>10400</v>
      </c>
      <c r="AA14" s="134">
        <f>'C завтраками| Bed and breakfast'!U17-1250</f>
        <v>10400</v>
      </c>
      <c r="AB14" s="134">
        <f>'C завтраками| Bed and breakfast'!V17-1250</f>
        <v>10400</v>
      </c>
      <c r="AC14" s="134">
        <f>'C завтраками| Bed and breakfast'!W17-1250</f>
        <v>10400</v>
      </c>
      <c r="AD14" s="134">
        <f>'C завтраками| Bed and breakfast'!X17-1250</f>
        <v>8800</v>
      </c>
      <c r="AE14" s="134">
        <f>'C завтраками| Bed and breakfast'!Y17-1250</f>
        <v>9600</v>
      </c>
      <c r="AF14" s="134">
        <f>'C завтраками| Bed and breakfast'!Z17-1250</f>
        <v>8800</v>
      </c>
      <c r="AG14" s="134">
        <f>'C завтраками| Bed and breakfast'!AA17-1250</f>
        <v>11200</v>
      </c>
      <c r="AH14" s="134">
        <f>'C завтраками| Bed and breakfast'!AB17-1250</f>
        <v>11200</v>
      </c>
      <c r="AI14" s="134">
        <f>'C завтраками| Bed and breakfast'!AC17-1250</f>
        <v>8900</v>
      </c>
      <c r="AJ14" s="134">
        <f>'C завтраками| Bed and breakfast'!AD17-1250</f>
        <v>9100</v>
      </c>
      <c r="AK14" s="134">
        <f>'C завтраками| Bed and breakfast'!AE17-1250</f>
        <v>9500</v>
      </c>
      <c r="AL14" s="134">
        <f>'C завтраками| Bed and breakfast'!AF17-1250</f>
        <v>9100</v>
      </c>
      <c r="AM14" s="134">
        <f>'C завтраками| Bed and breakfast'!AG17-1250</f>
        <v>9700</v>
      </c>
      <c r="AN14" s="134">
        <f>'C завтраками| Bed and breakfast'!AH17-1250</f>
        <v>10400</v>
      </c>
      <c r="AO14" s="134">
        <f>'C завтраками| Bed and breakfast'!AI17-1250</f>
        <v>10400</v>
      </c>
      <c r="AP14" s="134">
        <f>'C завтраками| Bed and breakfast'!AJ17-1250</f>
        <v>9900</v>
      </c>
      <c r="AQ14" s="134">
        <f>'C завтраками| Bed and breakfast'!AK17-1250</f>
        <v>9500</v>
      </c>
      <c r="AR14" s="134">
        <f>'C завтраками| Bed and breakfast'!AL17-1250</f>
        <v>10400</v>
      </c>
      <c r="AS14" s="134">
        <f>'C завтраками| Bed and breakfast'!AM17-1250</f>
        <v>9500</v>
      </c>
      <c r="AT14" s="134">
        <f>'C завтраками| Bed and breakfast'!AN17-1250</f>
        <v>9900</v>
      </c>
      <c r="AU14" s="134">
        <f>'C завтраками| Bed and breakfast'!AO17-1250</f>
        <v>9500</v>
      </c>
      <c r="AV14" s="134">
        <f>'C завтраками| Bed and breakfast'!AP17-1250</f>
        <v>10400</v>
      </c>
      <c r="AW14" s="134">
        <f>'C завтраками| Bed and breakfast'!AQ17-1250</f>
        <v>9700</v>
      </c>
      <c r="AX14" s="134">
        <f>'C завтраками| Bed and breakfast'!AR17-1250</f>
        <v>9500</v>
      </c>
      <c r="AY14" s="134">
        <f>'C завтраками| Bed and breakfast'!AS17-1250</f>
        <v>9900</v>
      </c>
      <c r="AZ14" s="134">
        <f>'C завтраками| Bed and breakfast'!AT17-1250</f>
        <v>9100</v>
      </c>
      <c r="BA14" s="134">
        <f>'C завтраками| Bed and breakfast'!AU17-1250</f>
        <v>9100</v>
      </c>
      <c r="BB14" s="134">
        <f>'C завтраками| Bed and breakfast'!AV17-1250</f>
        <v>8700</v>
      </c>
      <c r="BC14" s="134">
        <f>'C завтраками| Bed and breakfast'!AW17-1250</f>
        <v>8000</v>
      </c>
      <c r="BD14" s="134">
        <f>'C завтраками| Bed and breakfast'!AX17-1250</f>
        <v>8500</v>
      </c>
      <c r="BE14" s="134">
        <f>'C завтраками| Bed and breakfast'!AY17-1250</f>
        <v>8000</v>
      </c>
      <c r="BF14" s="134">
        <f>'C завтраками| Bed and breakfast'!AZ17-1250</f>
        <v>8500</v>
      </c>
      <c r="BG14" s="134">
        <f>'C завтраками| Bed and breakfast'!BA17-1250</f>
        <v>8000</v>
      </c>
    </row>
    <row r="15" spans="1:59" x14ac:dyDescent="0.2">
      <c r="A15" s="2" t="s">
        <v>92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row>
    <row r="16" spans="1:59" x14ac:dyDescent="0.2">
      <c r="A16" s="16">
        <v>1</v>
      </c>
      <c r="B16" s="134" t="e">
        <f>'C завтраками| Bed and breakfast'!#REF!-1250</f>
        <v>#REF!</v>
      </c>
      <c r="C16" s="134" t="e">
        <f>'C завтраками| Bed and breakfast'!#REF!-1250</f>
        <v>#REF!</v>
      </c>
      <c r="D16" s="134" t="e">
        <f>'C завтраками| Bed and breakfast'!#REF!-1250</f>
        <v>#REF!</v>
      </c>
      <c r="E16" s="134" t="e">
        <f>'C завтраками| Bed and breakfast'!#REF!-1250</f>
        <v>#REF!</v>
      </c>
      <c r="F16" s="134" t="e">
        <f>'C завтраками| Bed and breakfast'!#REF!-1250</f>
        <v>#REF!</v>
      </c>
      <c r="G16" s="134" t="e">
        <f>'C завтраками| Bed and breakfast'!#REF!-1250</f>
        <v>#REF!</v>
      </c>
      <c r="H16" s="134">
        <f>'C завтраками| Bed and breakfast'!B20-1250</f>
        <v>11100</v>
      </c>
      <c r="I16" s="134">
        <f>'C завтраками| Bed and breakfast'!C20-1250</f>
        <v>10300</v>
      </c>
      <c r="J16" s="134">
        <f>'C завтраками| Bed and breakfast'!D20-1250</f>
        <v>10000</v>
      </c>
      <c r="K16" s="134">
        <f>'C завтраками| Bed and breakfast'!E20-1250</f>
        <v>9500</v>
      </c>
      <c r="L16" s="134">
        <f>'C завтраками| Bed and breakfast'!F20-1250</f>
        <v>11900</v>
      </c>
      <c r="M16" s="134">
        <f>'C завтраками| Bed and breakfast'!G20-1250</f>
        <v>12700</v>
      </c>
      <c r="N16" s="134">
        <f>'C завтраками| Bed and breakfast'!H20-1250</f>
        <v>11100</v>
      </c>
      <c r="O16" s="134">
        <f>'C завтраками| Bed and breakfast'!I20-1250</f>
        <v>11900</v>
      </c>
      <c r="P16" s="134">
        <f>'C завтраками| Bed and breakfast'!J20-1250</f>
        <v>10300</v>
      </c>
      <c r="Q16" s="134">
        <f>'C завтраками| Bed and breakfast'!K20-1250</f>
        <v>11100</v>
      </c>
      <c r="R16" s="134">
        <f>'C завтраками| Bed and breakfast'!L20-1250</f>
        <v>11900</v>
      </c>
      <c r="S16" s="134">
        <f>'C завтраками| Bed and breakfast'!M20-1250</f>
        <v>11100</v>
      </c>
      <c r="T16" s="134">
        <f>'C завтраками| Bed and breakfast'!N20-1250</f>
        <v>9500</v>
      </c>
      <c r="U16" s="134">
        <f>'C завтраками| Bed and breakfast'!O20-1250</f>
        <v>9900</v>
      </c>
      <c r="V16" s="134">
        <f>'C завтраками| Bed and breakfast'!P20-1250</f>
        <v>9500</v>
      </c>
      <c r="W16" s="134">
        <f>'C завтраками| Bed and breakfast'!Q20-1250</f>
        <v>9900</v>
      </c>
      <c r="X16" s="134">
        <f>'C завтраками| Bed and breakfast'!R20-1250</f>
        <v>9500</v>
      </c>
      <c r="Y16" s="134">
        <f>'C завтраками| Bed and breakfast'!S20-1250</f>
        <v>9900</v>
      </c>
      <c r="Z16" s="134">
        <f>'C завтраками| Bed and breakfast'!T20-1250</f>
        <v>11900</v>
      </c>
      <c r="AA16" s="134">
        <f>'C завтраками| Bed and breakfast'!U20-1250</f>
        <v>11900</v>
      </c>
      <c r="AB16" s="134">
        <f>'C завтраками| Bed and breakfast'!V20-1250</f>
        <v>11900</v>
      </c>
      <c r="AC16" s="134">
        <f>'C завтраками| Bed and breakfast'!W20-1250</f>
        <v>11900</v>
      </c>
      <c r="AD16" s="134">
        <f>'C завтраками| Bed and breakfast'!X20-1250</f>
        <v>10300</v>
      </c>
      <c r="AE16" s="134">
        <f>'C завтраками| Bed and breakfast'!Y20-1250</f>
        <v>11100</v>
      </c>
      <c r="AF16" s="134">
        <f>'C завтраками| Bed and breakfast'!Z20-1250</f>
        <v>10300</v>
      </c>
      <c r="AG16" s="134">
        <f>'C завтраками| Bed and breakfast'!AA20-1250</f>
        <v>12700</v>
      </c>
      <c r="AH16" s="134">
        <f>'C завтраками| Bed and breakfast'!AB20-1250</f>
        <v>12700</v>
      </c>
      <c r="AI16" s="134">
        <f>'C завтраками| Bed and breakfast'!AC20-1250</f>
        <v>10400</v>
      </c>
      <c r="AJ16" s="134">
        <f>'C завтраками| Bed and breakfast'!AD20-1250</f>
        <v>10600</v>
      </c>
      <c r="AK16" s="134">
        <f>'C завтраками| Bed and breakfast'!AE20-1250</f>
        <v>11000</v>
      </c>
      <c r="AL16" s="134">
        <f>'C завтраками| Bed and breakfast'!AF20-1250</f>
        <v>10600</v>
      </c>
      <c r="AM16" s="134">
        <f>'C завтраками| Bed and breakfast'!AG20-1250</f>
        <v>11200</v>
      </c>
      <c r="AN16" s="134">
        <f>'C завтраками| Bed and breakfast'!AH20-1250</f>
        <v>11900</v>
      </c>
      <c r="AO16" s="134">
        <f>'C завтраками| Bed and breakfast'!AI20-1250</f>
        <v>11900</v>
      </c>
      <c r="AP16" s="134">
        <f>'C завтраками| Bed and breakfast'!AJ20-1250</f>
        <v>11400</v>
      </c>
      <c r="AQ16" s="134">
        <f>'C завтраками| Bed and breakfast'!AK20-1250</f>
        <v>11000</v>
      </c>
      <c r="AR16" s="134">
        <f>'C завтраками| Bed and breakfast'!AL20-1250</f>
        <v>11900</v>
      </c>
      <c r="AS16" s="134">
        <f>'C завтраками| Bed and breakfast'!AM20-1250</f>
        <v>11000</v>
      </c>
      <c r="AT16" s="134">
        <f>'C завтраками| Bed and breakfast'!AN20-1250</f>
        <v>11400</v>
      </c>
      <c r="AU16" s="134">
        <f>'C завтраками| Bed and breakfast'!AO20-1250</f>
        <v>11000</v>
      </c>
      <c r="AV16" s="134">
        <f>'C завтраками| Bed and breakfast'!AP20-1250</f>
        <v>11900</v>
      </c>
      <c r="AW16" s="134">
        <f>'C завтраками| Bed and breakfast'!AQ20-1250</f>
        <v>11200</v>
      </c>
      <c r="AX16" s="134">
        <f>'C завтраками| Bed and breakfast'!AR20-1250</f>
        <v>11000</v>
      </c>
      <c r="AY16" s="134">
        <f>'C завтраками| Bed and breakfast'!AS20-1250</f>
        <v>11400</v>
      </c>
      <c r="AZ16" s="134">
        <f>'C завтраками| Bed and breakfast'!AT20-1250</f>
        <v>10600</v>
      </c>
      <c r="BA16" s="134">
        <f>'C завтраками| Bed and breakfast'!AU20-1250</f>
        <v>10600</v>
      </c>
      <c r="BB16" s="134">
        <f>'C завтраками| Bed and breakfast'!AV20-1250</f>
        <v>10200</v>
      </c>
      <c r="BC16" s="134">
        <f>'C завтраками| Bed and breakfast'!AW20-1250</f>
        <v>9500</v>
      </c>
      <c r="BD16" s="134">
        <f>'C завтраками| Bed and breakfast'!AX20-1250</f>
        <v>10000</v>
      </c>
      <c r="BE16" s="134">
        <f>'C завтраками| Bed and breakfast'!AY20-1250</f>
        <v>9500</v>
      </c>
      <c r="BF16" s="134">
        <f>'C завтраками| Bed and breakfast'!AZ20-1250</f>
        <v>10000</v>
      </c>
      <c r="BG16" s="134">
        <f>'C завтраками| Bed and breakfast'!BA20-1250</f>
        <v>9500</v>
      </c>
    </row>
    <row r="17" spans="1:59" x14ac:dyDescent="0.2">
      <c r="A17" s="25"/>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row>
    <row r="18" spans="1:59" x14ac:dyDescent="0.2">
      <c r="A18" s="96" t="s">
        <v>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row>
    <row r="19" spans="1:59" ht="23.25" customHeight="1" x14ac:dyDescent="0.2">
      <c r="A19" s="16"/>
      <c r="B19" s="129" t="e">
        <f t="shared" ref="B19:E20" si="0">B5</f>
        <v>#REF!</v>
      </c>
      <c r="C19" s="46" t="e">
        <f t="shared" si="0"/>
        <v>#REF!</v>
      </c>
      <c r="D19" s="46" t="e">
        <f t="shared" si="0"/>
        <v>#REF!</v>
      </c>
      <c r="E19" s="46" t="e">
        <f t="shared" si="0"/>
        <v>#REF!</v>
      </c>
      <c r="F19" s="46" t="e">
        <f t="shared" ref="F19" si="1">F5</f>
        <v>#REF!</v>
      </c>
      <c r="G19" s="46" t="e">
        <f t="shared" ref="G19" si="2">G5</f>
        <v>#REF!</v>
      </c>
      <c r="H19" s="129">
        <f t="shared" ref="H19:BG19" si="3">H5</f>
        <v>45399</v>
      </c>
      <c r="I19" s="129">
        <f t="shared" si="3"/>
        <v>45401</v>
      </c>
      <c r="J19" s="129">
        <f t="shared" si="3"/>
        <v>45402</v>
      </c>
      <c r="K19" s="129">
        <f t="shared" si="3"/>
        <v>45403</v>
      </c>
      <c r="L19" s="129">
        <f t="shared" si="3"/>
        <v>45407</v>
      </c>
      <c r="M19" s="129">
        <f t="shared" si="3"/>
        <v>45409</v>
      </c>
      <c r="N19" s="129">
        <f t="shared" si="3"/>
        <v>45411</v>
      </c>
      <c r="O19" s="129">
        <f t="shared" si="3"/>
        <v>45413</v>
      </c>
      <c r="P19" s="129">
        <f t="shared" si="3"/>
        <v>45417</v>
      </c>
      <c r="Q19" s="129">
        <f t="shared" si="3"/>
        <v>45421</v>
      </c>
      <c r="R19" s="129">
        <f t="shared" si="3"/>
        <v>45422</v>
      </c>
      <c r="S19" s="129">
        <f t="shared" si="3"/>
        <v>45423</v>
      </c>
      <c r="T19" s="46">
        <f t="shared" si="3"/>
        <v>45424</v>
      </c>
      <c r="U19" s="129">
        <f t="shared" si="3"/>
        <v>45429</v>
      </c>
      <c r="V19" s="129">
        <f t="shared" si="3"/>
        <v>45431</v>
      </c>
      <c r="W19" s="129">
        <f t="shared" si="3"/>
        <v>45436</v>
      </c>
      <c r="X19" s="129">
        <f t="shared" si="3"/>
        <v>45438</v>
      </c>
      <c r="Y19" s="129">
        <f t="shared" si="3"/>
        <v>45439</v>
      </c>
      <c r="Z19" s="129">
        <f t="shared" si="3"/>
        <v>45443</v>
      </c>
      <c r="AA19" s="129">
        <f t="shared" si="3"/>
        <v>45444</v>
      </c>
      <c r="AB19" s="129">
        <f t="shared" si="3"/>
        <v>45445</v>
      </c>
      <c r="AC19" s="129">
        <f t="shared" si="3"/>
        <v>45453</v>
      </c>
      <c r="AD19" s="129">
        <f t="shared" si="3"/>
        <v>45454</v>
      </c>
      <c r="AE19" s="129">
        <f t="shared" si="3"/>
        <v>45460</v>
      </c>
      <c r="AF19" s="129">
        <f t="shared" si="3"/>
        <v>45466</v>
      </c>
      <c r="AG19" s="129">
        <f t="shared" si="3"/>
        <v>45471</v>
      </c>
      <c r="AH19" s="129">
        <f t="shared" si="3"/>
        <v>45474</v>
      </c>
      <c r="AI19" s="129">
        <f t="shared" si="3"/>
        <v>45487</v>
      </c>
      <c r="AJ19" s="129">
        <f t="shared" si="3"/>
        <v>45491</v>
      </c>
      <c r="AK19" s="129">
        <f t="shared" si="3"/>
        <v>45492</v>
      </c>
      <c r="AL19" s="129">
        <f t="shared" si="3"/>
        <v>45494</v>
      </c>
      <c r="AM19" s="129">
        <f t="shared" si="3"/>
        <v>45499</v>
      </c>
      <c r="AN19" s="129">
        <f t="shared" si="3"/>
        <v>45501</v>
      </c>
      <c r="AO19" s="129">
        <f t="shared" si="3"/>
        <v>45505</v>
      </c>
      <c r="AP19" s="129">
        <f t="shared" si="3"/>
        <v>45506</v>
      </c>
      <c r="AQ19" s="129">
        <f t="shared" si="3"/>
        <v>45508</v>
      </c>
      <c r="AR19" s="129">
        <f t="shared" si="3"/>
        <v>45513</v>
      </c>
      <c r="AS19" s="129">
        <f t="shared" si="3"/>
        <v>45515</v>
      </c>
      <c r="AT19" s="129">
        <f t="shared" si="3"/>
        <v>45520</v>
      </c>
      <c r="AU19" s="129">
        <f t="shared" si="3"/>
        <v>45522</v>
      </c>
      <c r="AV19" s="129">
        <f t="shared" si="3"/>
        <v>45523</v>
      </c>
      <c r="AW19" s="129">
        <f t="shared" si="3"/>
        <v>45525</v>
      </c>
      <c r="AX19" s="129">
        <f t="shared" si="3"/>
        <v>45526</v>
      </c>
      <c r="AY19" s="129">
        <f t="shared" si="3"/>
        <v>45527</v>
      </c>
      <c r="AZ19" s="129">
        <f t="shared" si="3"/>
        <v>45529</v>
      </c>
      <c r="BA19" s="129">
        <f t="shared" si="3"/>
        <v>45534</v>
      </c>
      <c r="BB19" s="129">
        <f t="shared" si="3"/>
        <v>45536</v>
      </c>
      <c r="BC19" s="129">
        <f t="shared" si="3"/>
        <v>45551</v>
      </c>
      <c r="BD19" s="129">
        <f t="shared" si="3"/>
        <v>45556</v>
      </c>
      <c r="BE19" s="129">
        <f t="shared" si="3"/>
        <v>45558</v>
      </c>
      <c r="BF19" s="129">
        <f t="shared" si="3"/>
        <v>45562</v>
      </c>
      <c r="BG19" s="129">
        <f t="shared" si="3"/>
        <v>45564</v>
      </c>
    </row>
    <row r="20" spans="1:59" ht="23.25" customHeight="1" x14ac:dyDescent="0.2">
      <c r="A20" s="16"/>
      <c r="B20" s="129" t="e">
        <f t="shared" si="0"/>
        <v>#REF!</v>
      </c>
      <c r="C20" s="46" t="e">
        <f t="shared" si="0"/>
        <v>#REF!</v>
      </c>
      <c r="D20" s="46" t="e">
        <f t="shared" si="0"/>
        <v>#REF!</v>
      </c>
      <c r="E20" s="46" t="e">
        <f t="shared" si="0"/>
        <v>#REF!</v>
      </c>
      <c r="F20" s="46" t="e">
        <f t="shared" ref="F20" si="4">F6</f>
        <v>#REF!</v>
      </c>
      <c r="G20" s="46" t="e">
        <f t="shared" ref="G20" si="5">G6</f>
        <v>#REF!</v>
      </c>
      <c r="H20" s="129">
        <f t="shared" ref="H20:BG20" si="6">H6</f>
        <v>45400</v>
      </c>
      <c r="I20" s="129">
        <f t="shared" si="6"/>
        <v>45401</v>
      </c>
      <c r="J20" s="129">
        <f t="shared" si="6"/>
        <v>45402</v>
      </c>
      <c r="K20" s="129">
        <f t="shared" si="6"/>
        <v>45406</v>
      </c>
      <c r="L20" s="129">
        <f t="shared" si="6"/>
        <v>45408</v>
      </c>
      <c r="M20" s="129">
        <f t="shared" si="6"/>
        <v>45410</v>
      </c>
      <c r="N20" s="129">
        <f t="shared" si="6"/>
        <v>45412</v>
      </c>
      <c r="O20" s="129">
        <f t="shared" si="6"/>
        <v>45416</v>
      </c>
      <c r="P20" s="129">
        <f t="shared" si="6"/>
        <v>45420</v>
      </c>
      <c r="Q20" s="129">
        <f t="shared" si="6"/>
        <v>45421</v>
      </c>
      <c r="R20" s="129">
        <f t="shared" si="6"/>
        <v>45422</v>
      </c>
      <c r="S20" s="129">
        <f t="shared" si="6"/>
        <v>45423</v>
      </c>
      <c r="T20" s="46">
        <f t="shared" si="6"/>
        <v>45428</v>
      </c>
      <c r="U20" s="129">
        <f t="shared" si="6"/>
        <v>45430</v>
      </c>
      <c r="V20" s="129">
        <f t="shared" si="6"/>
        <v>45435</v>
      </c>
      <c r="W20" s="129">
        <f t="shared" si="6"/>
        <v>45437</v>
      </c>
      <c r="X20" s="129">
        <f t="shared" si="6"/>
        <v>45438</v>
      </c>
      <c r="Y20" s="129">
        <f t="shared" si="6"/>
        <v>45442</v>
      </c>
      <c r="Z20" s="129">
        <f t="shared" si="6"/>
        <v>45443</v>
      </c>
      <c r="AA20" s="129">
        <f t="shared" si="6"/>
        <v>45444</v>
      </c>
      <c r="AB20" s="129">
        <f t="shared" si="6"/>
        <v>45452</v>
      </c>
      <c r="AC20" s="129">
        <f t="shared" si="6"/>
        <v>45453</v>
      </c>
      <c r="AD20" s="129">
        <f t="shared" si="6"/>
        <v>45459</v>
      </c>
      <c r="AE20" s="129">
        <f t="shared" si="6"/>
        <v>45465</v>
      </c>
      <c r="AF20" s="129">
        <f t="shared" si="6"/>
        <v>45470</v>
      </c>
      <c r="AG20" s="129">
        <f t="shared" si="6"/>
        <v>45473</v>
      </c>
      <c r="AH20" s="129">
        <f t="shared" si="6"/>
        <v>45486</v>
      </c>
      <c r="AI20" s="129">
        <f t="shared" si="6"/>
        <v>45490</v>
      </c>
      <c r="AJ20" s="129">
        <f t="shared" si="6"/>
        <v>45491</v>
      </c>
      <c r="AK20" s="129">
        <f t="shared" si="6"/>
        <v>45493</v>
      </c>
      <c r="AL20" s="129">
        <f t="shared" si="6"/>
        <v>45498</v>
      </c>
      <c r="AM20" s="129">
        <f t="shared" si="6"/>
        <v>45500</v>
      </c>
      <c r="AN20" s="129">
        <f t="shared" si="6"/>
        <v>45504</v>
      </c>
      <c r="AO20" s="129">
        <f t="shared" si="6"/>
        <v>45505</v>
      </c>
      <c r="AP20" s="129">
        <f t="shared" si="6"/>
        <v>45507</v>
      </c>
      <c r="AQ20" s="129">
        <f t="shared" si="6"/>
        <v>45512</v>
      </c>
      <c r="AR20" s="129">
        <f t="shared" si="6"/>
        <v>45514</v>
      </c>
      <c r="AS20" s="129">
        <f t="shared" si="6"/>
        <v>45519</v>
      </c>
      <c r="AT20" s="129">
        <f t="shared" si="6"/>
        <v>45521</v>
      </c>
      <c r="AU20" s="129">
        <f t="shared" si="6"/>
        <v>45522</v>
      </c>
      <c r="AV20" s="129">
        <f t="shared" si="6"/>
        <v>45524</v>
      </c>
      <c r="AW20" s="129">
        <f t="shared" si="6"/>
        <v>45525</v>
      </c>
      <c r="AX20" s="129">
        <f t="shared" si="6"/>
        <v>45526</v>
      </c>
      <c r="AY20" s="129">
        <f t="shared" si="6"/>
        <v>45528</v>
      </c>
      <c r="AZ20" s="129">
        <f t="shared" si="6"/>
        <v>45533</v>
      </c>
      <c r="BA20" s="129">
        <f t="shared" si="6"/>
        <v>45535</v>
      </c>
      <c r="BB20" s="129">
        <f t="shared" si="6"/>
        <v>45550</v>
      </c>
      <c r="BC20" s="129">
        <f t="shared" si="6"/>
        <v>45555</v>
      </c>
      <c r="BD20" s="129">
        <f t="shared" si="6"/>
        <v>45557</v>
      </c>
      <c r="BE20" s="129">
        <f t="shared" si="6"/>
        <v>45561</v>
      </c>
      <c r="BF20" s="129">
        <f t="shared" si="6"/>
        <v>45563</v>
      </c>
      <c r="BG20" s="129">
        <f t="shared" si="6"/>
        <v>45565</v>
      </c>
    </row>
    <row r="21" spans="1:59" x14ac:dyDescent="0.2">
      <c r="A21" s="16" t="s">
        <v>11</v>
      </c>
      <c r="B21" s="133"/>
      <c r="C21" s="133"/>
      <c r="D21" s="133"/>
      <c r="E21" s="133"/>
    </row>
    <row r="22" spans="1:59" x14ac:dyDescent="0.2">
      <c r="A22" s="16">
        <v>1</v>
      </c>
      <c r="B22" s="137" t="e">
        <f t="shared" ref="B22:E22" si="7">ROUNDUP(B8*0.87,)</f>
        <v>#REF!</v>
      </c>
      <c r="C22" s="137" t="e">
        <f t="shared" si="7"/>
        <v>#REF!</v>
      </c>
      <c r="D22" s="137" t="e">
        <f t="shared" si="7"/>
        <v>#REF!</v>
      </c>
      <c r="E22" s="137" t="e">
        <f t="shared" si="7"/>
        <v>#REF!</v>
      </c>
      <c r="F22" s="137" t="e">
        <f t="shared" ref="F22" si="8">ROUNDUP(F8*0.87,)</f>
        <v>#REF!</v>
      </c>
      <c r="G22" s="137" t="e">
        <f t="shared" ref="G22" si="9">ROUNDUP(G8*0.87,)</f>
        <v>#REF!</v>
      </c>
      <c r="H22" s="137">
        <f t="shared" ref="H22:BG22" si="10">ROUNDUP(H8*0.87,)</f>
        <v>5307</v>
      </c>
      <c r="I22" s="137">
        <f t="shared" si="10"/>
        <v>4611</v>
      </c>
      <c r="J22" s="137">
        <f t="shared" si="10"/>
        <v>4350</v>
      </c>
      <c r="K22" s="137">
        <f t="shared" si="10"/>
        <v>3915</v>
      </c>
      <c r="L22" s="137">
        <f t="shared" si="10"/>
        <v>6003</v>
      </c>
      <c r="M22" s="137">
        <f t="shared" si="10"/>
        <v>6699</v>
      </c>
      <c r="N22" s="137">
        <f t="shared" si="10"/>
        <v>5307</v>
      </c>
      <c r="O22" s="137">
        <f t="shared" si="10"/>
        <v>6003</v>
      </c>
      <c r="P22" s="137">
        <f t="shared" si="10"/>
        <v>4611</v>
      </c>
      <c r="Q22" s="137">
        <f t="shared" si="10"/>
        <v>5307</v>
      </c>
      <c r="R22" s="137">
        <f t="shared" si="10"/>
        <v>6003</v>
      </c>
      <c r="S22" s="137">
        <f t="shared" si="10"/>
        <v>5307</v>
      </c>
      <c r="T22" s="137">
        <f t="shared" si="10"/>
        <v>3915</v>
      </c>
      <c r="U22" s="137">
        <f t="shared" si="10"/>
        <v>4263</v>
      </c>
      <c r="V22" s="137">
        <f t="shared" si="10"/>
        <v>3915</v>
      </c>
      <c r="W22" s="137">
        <f t="shared" si="10"/>
        <v>4263</v>
      </c>
      <c r="X22" s="137">
        <f t="shared" si="10"/>
        <v>3915</v>
      </c>
      <c r="Y22" s="137">
        <f t="shared" si="10"/>
        <v>4263</v>
      </c>
      <c r="Z22" s="137">
        <f t="shared" si="10"/>
        <v>6003</v>
      </c>
      <c r="AA22" s="137">
        <f t="shared" si="10"/>
        <v>6003</v>
      </c>
      <c r="AB22" s="137">
        <f t="shared" si="10"/>
        <v>6003</v>
      </c>
      <c r="AC22" s="137">
        <f t="shared" si="10"/>
        <v>6003</v>
      </c>
      <c r="AD22" s="137">
        <f t="shared" si="10"/>
        <v>4611</v>
      </c>
      <c r="AE22" s="137">
        <f t="shared" si="10"/>
        <v>5307</v>
      </c>
      <c r="AF22" s="137">
        <f t="shared" si="10"/>
        <v>4611</v>
      </c>
      <c r="AG22" s="137">
        <f t="shared" si="10"/>
        <v>6699</v>
      </c>
      <c r="AH22" s="137">
        <f t="shared" si="10"/>
        <v>6699</v>
      </c>
      <c r="AI22" s="137">
        <f t="shared" si="10"/>
        <v>4698</v>
      </c>
      <c r="AJ22" s="137">
        <f t="shared" si="10"/>
        <v>4872</v>
      </c>
      <c r="AK22" s="137">
        <f t="shared" si="10"/>
        <v>5220</v>
      </c>
      <c r="AL22" s="137">
        <f t="shared" si="10"/>
        <v>4872</v>
      </c>
      <c r="AM22" s="137">
        <f t="shared" si="10"/>
        <v>5394</v>
      </c>
      <c r="AN22" s="137">
        <f t="shared" si="10"/>
        <v>6003</v>
      </c>
      <c r="AO22" s="137">
        <f t="shared" si="10"/>
        <v>6003</v>
      </c>
      <c r="AP22" s="137">
        <f t="shared" si="10"/>
        <v>5568</v>
      </c>
      <c r="AQ22" s="137">
        <f t="shared" si="10"/>
        <v>5220</v>
      </c>
      <c r="AR22" s="137">
        <f t="shared" si="10"/>
        <v>6003</v>
      </c>
      <c r="AS22" s="137">
        <f t="shared" si="10"/>
        <v>5220</v>
      </c>
      <c r="AT22" s="137">
        <f t="shared" si="10"/>
        <v>5568</v>
      </c>
      <c r="AU22" s="137">
        <f t="shared" si="10"/>
        <v>5220</v>
      </c>
      <c r="AV22" s="137">
        <f t="shared" si="10"/>
        <v>6003</v>
      </c>
      <c r="AW22" s="137">
        <f t="shared" si="10"/>
        <v>5394</v>
      </c>
      <c r="AX22" s="137">
        <f t="shared" si="10"/>
        <v>5220</v>
      </c>
      <c r="AY22" s="137">
        <f t="shared" si="10"/>
        <v>5568</v>
      </c>
      <c r="AZ22" s="137">
        <f t="shared" si="10"/>
        <v>4872</v>
      </c>
      <c r="BA22" s="137">
        <f t="shared" si="10"/>
        <v>4872</v>
      </c>
      <c r="BB22" s="137">
        <f t="shared" si="10"/>
        <v>4524</v>
      </c>
      <c r="BC22" s="137">
        <f t="shared" si="10"/>
        <v>3915</v>
      </c>
      <c r="BD22" s="137">
        <f t="shared" si="10"/>
        <v>4350</v>
      </c>
      <c r="BE22" s="137">
        <f t="shared" si="10"/>
        <v>3915</v>
      </c>
      <c r="BF22" s="137">
        <f t="shared" si="10"/>
        <v>4350</v>
      </c>
      <c r="BG22" s="137">
        <f t="shared" si="10"/>
        <v>3915</v>
      </c>
    </row>
    <row r="23" spans="1:59" x14ac:dyDescent="0.2">
      <c r="A23" s="120" t="s">
        <v>107</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row>
    <row r="24" spans="1:59" x14ac:dyDescent="0.2">
      <c r="A24" s="3">
        <v>1</v>
      </c>
      <c r="B24" s="137" t="e">
        <f t="shared" ref="B24:E24" si="11">ROUNDUP(B10*0.87,)</f>
        <v>#REF!</v>
      </c>
      <c r="C24" s="137" t="e">
        <f t="shared" si="11"/>
        <v>#REF!</v>
      </c>
      <c r="D24" s="137" t="e">
        <f t="shared" si="11"/>
        <v>#REF!</v>
      </c>
      <c r="E24" s="137" t="e">
        <f t="shared" si="11"/>
        <v>#REF!</v>
      </c>
      <c r="F24" s="137" t="e">
        <f t="shared" ref="F24" si="12">ROUNDUP(F10*0.87,)</f>
        <v>#REF!</v>
      </c>
      <c r="G24" s="137" t="e">
        <f t="shared" ref="G24" si="13">ROUNDUP(G10*0.87,)</f>
        <v>#REF!</v>
      </c>
      <c r="H24" s="137">
        <f t="shared" ref="H24:BG24" si="14">ROUNDUP(H10*0.87,)</f>
        <v>6177</v>
      </c>
      <c r="I24" s="137">
        <f t="shared" si="14"/>
        <v>5481</v>
      </c>
      <c r="J24" s="137">
        <f t="shared" si="14"/>
        <v>5220</v>
      </c>
      <c r="K24" s="137">
        <f t="shared" si="14"/>
        <v>4785</v>
      </c>
      <c r="L24" s="137">
        <f t="shared" si="14"/>
        <v>6873</v>
      </c>
      <c r="M24" s="137">
        <f t="shared" si="14"/>
        <v>7569</v>
      </c>
      <c r="N24" s="137">
        <f t="shared" si="14"/>
        <v>6177</v>
      </c>
      <c r="O24" s="137">
        <f t="shared" si="14"/>
        <v>6873</v>
      </c>
      <c r="P24" s="137">
        <f t="shared" si="14"/>
        <v>5481</v>
      </c>
      <c r="Q24" s="137">
        <f t="shared" si="14"/>
        <v>6177</v>
      </c>
      <c r="R24" s="137">
        <f t="shared" si="14"/>
        <v>6873</v>
      </c>
      <c r="S24" s="137">
        <f t="shared" si="14"/>
        <v>6177</v>
      </c>
      <c r="T24" s="137">
        <f t="shared" si="14"/>
        <v>4785</v>
      </c>
      <c r="U24" s="137">
        <f t="shared" si="14"/>
        <v>5133</v>
      </c>
      <c r="V24" s="137">
        <f t="shared" si="14"/>
        <v>4785</v>
      </c>
      <c r="W24" s="137">
        <f t="shared" si="14"/>
        <v>5133</v>
      </c>
      <c r="X24" s="137">
        <f t="shared" si="14"/>
        <v>4785</v>
      </c>
      <c r="Y24" s="137">
        <f t="shared" si="14"/>
        <v>5133</v>
      </c>
      <c r="Z24" s="137">
        <f t="shared" si="14"/>
        <v>6873</v>
      </c>
      <c r="AA24" s="137">
        <f t="shared" si="14"/>
        <v>6873</v>
      </c>
      <c r="AB24" s="137">
        <f t="shared" si="14"/>
        <v>6873</v>
      </c>
      <c r="AC24" s="137">
        <f t="shared" si="14"/>
        <v>6873</v>
      </c>
      <c r="AD24" s="137">
        <f t="shared" si="14"/>
        <v>5481</v>
      </c>
      <c r="AE24" s="137">
        <f t="shared" si="14"/>
        <v>6177</v>
      </c>
      <c r="AF24" s="137">
        <f t="shared" si="14"/>
        <v>5481</v>
      </c>
      <c r="AG24" s="137">
        <f t="shared" si="14"/>
        <v>7569</v>
      </c>
      <c r="AH24" s="137">
        <f t="shared" si="14"/>
        <v>7569</v>
      </c>
      <c r="AI24" s="137">
        <f t="shared" si="14"/>
        <v>5568</v>
      </c>
      <c r="AJ24" s="137">
        <f t="shared" si="14"/>
        <v>5742</v>
      </c>
      <c r="AK24" s="137">
        <f t="shared" si="14"/>
        <v>6090</v>
      </c>
      <c r="AL24" s="137">
        <f t="shared" si="14"/>
        <v>5742</v>
      </c>
      <c r="AM24" s="137">
        <f t="shared" si="14"/>
        <v>6264</v>
      </c>
      <c r="AN24" s="137">
        <f t="shared" si="14"/>
        <v>6873</v>
      </c>
      <c r="AO24" s="137">
        <f t="shared" si="14"/>
        <v>6873</v>
      </c>
      <c r="AP24" s="137">
        <f t="shared" si="14"/>
        <v>6438</v>
      </c>
      <c r="AQ24" s="137">
        <f t="shared" si="14"/>
        <v>6090</v>
      </c>
      <c r="AR24" s="137">
        <f t="shared" si="14"/>
        <v>6873</v>
      </c>
      <c r="AS24" s="137">
        <f t="shared" si="14"/>
        <v>6090</v>
      </c>
      <c r="AT24" s="137">
        <f t="shared" si="14"/>
        <v>6438</v>
      </c>
      <c r="AU24" s="137">
        <f t="shared" si="14"/>
        <v>6090</v>
      </c>
      <c r="AV24" s="137">
        <f t="shared" si="14"/>
        <v>6873</v>
      </c>
      <c r="AW24" s="137">
        <f t="shared" si="14"/>
        <v>6264</v>
      </c>
      <c r="AX24" s="137">
        <f t="shared" si="14"/>
        <v>6090</v>
      </c>
      <c r="AY24" s="137">
        <f t="shared" si="14"/>
        <v>6438</v>
      </c>
      <c r="AZ24" s="137">
        <f t="shared" si="14"/>
        <v>5742</v>
      </c>
      <c r="BA24" s="137">
        <f t="shared" si="14"/>
        <v>5742</v>
      </c>
      <c r="BB24" s="137">
        <f t="shared" si="14"/>
        <v>5394</v>
      </c>
      <c r="BC24" s="137">
        <f t="shared" si="14"/>
        <v>4785</v>
      </c>
      <c r="BD24" s="137">
        <f t="shared" si="14"/>
        <v>5220</v>
      </c>
      <c r="BE24" s="137">
        <f t="shared" si="14"/>
        <v>4785</v>
      </c>
      <c r="BF24" s="137">
        <f t="shared" si="14"/>
        <v>5220</v>
      </c>
      <c r="BG24" s="137">
        <f t="shared" si="14"/>
        <v>4785</v>
      </c>
    </row>
    <row r="25" spans="1:59" x14ac:dyDescent="0.2">
      <c r="A25" s="5" t="s">
        <v>86</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row>
    <row r="26" spans="1:59" x14ac:dyDescent="0.2">
      <c r="A26" s="16">
        <v>1</v>
      </c>
      <c r="B26" s="137" t="e">
        <f t="shared" ref="B26:E26" si="15">ROUNDUP(B12*0.87,)</f>
        <v>#REF!</v>
      </c>
      <c r="C26" s="137" t="e">
        <f t="shared" si="15"/>
        <v>#REF!</v>
      </c>
      <c r="D26" s="137" t="e">
        <f t="shared" si="15"/>
        <v>#REF!</v>
      </c>
      <c r="E26" s="137" t="e">
        <f t="shared" si="15"/>
        <v>#REF!</v>
      </c>
      <c r="F26" s="137" t="e">
        <f t="shared" ref="F26" si="16">ROUNDUP(F12*0.87,)</f>
        <v>#REF!</v>
      </c>
      <c r="G26" s="137" t="e">
        <f t="shared" ref="G26" si="17">ROUNDUP(G12*0.87,)</f>
        <v>#REF!</v>
      </c>
      <c r="H26" s="137">
        <f t="shared" ref="H26:BG26" si="18">ROUNDUP(H12*0.87,)</f>
        <v>7482</v>
      </c>
      <c r="I26" s="137">
        <f t="shared" si="18"/>
        <v>6786</v>
      </c>
      <c r="J26" s="137">
        <f t="shared" si="18"/>
        <v>6525</v>
      </c>
      <c r="K26" s="137">
        <f t="shared" si="18"/>
        <v>6090</v>
      </c>
      <c r="L26" s="137">
        <f t="shared" si="18"/>
        <v>8178</v>
      </c>
      <c r="M26" s="137">
        <f t="shared" si="18"/>
        <v>8874</v>
      </c>
      <c r="N26" s="137">
        <f t="shared" si="18"/>
        <v>7482</v>
      </c>
      <c r="O26" s="137">
        <f t="shared" si="18"/>
        <v>8178</v>
      </c>
      <c r="P26" s="137">
        <f t="shared" si="18"/>
        <v>6786</v>
      </c>
      <c r="Q26" s="137">
        <f t="shared" si="18"/>
        <v>7482</v>
      </c>
      <c r="R26" s="137">
        <f t="shared" si="18"/>
        <v>8178</v>
      </c>
      <c r="S26" s="137">
        <f t="shared" si="18"/>
        <v>7482</v>
      </c>
      <c r="T26" s="137">
        <f t="shared" si="18"/>
        <v>6090</v>
      </c>
      <c r="U26" s="137">
        <f t="shared" si="18"/>
        <v>6438</v>
      </c>
      <c r="V26" s="137">
        <f t="shared" si="18"/>
        <v>6090</v>
      </c>
      <c r="W26" s="137">
        <f t="shared" si="18"/>
        <v>6438</v>
      </c>
      <c r="X26" s="137">
        <f t="shared" si="18"/>
        <v>6090</v>
      </c>
      <c r="Y26" s="137">
        <f t="shared" si="18"/>
        <v>6438</v>
      </c>
      <c r="Z26" s="137">
        <f t="shared" si="18"/>
        <v>8178</v>
      </c>
      <c r="AA26" s="137">
        <f t="shared" si="18"/>
        <v>8178</v>
      </c>
      <c r="AB26" s="137">
        <f t="shared" si="18"/>
        <v>8178</v>
      </c>
      <c r="AC26" s="137">
        <f t="shared" si="18"/>
        <v>8178</v>
      </c>
      <c r="AD26" s="137">
        <f t="shared" si="18"/>
        <v>6786</v>
      </c>
      <c r="AE26" s="137">
        <f t="shared" si="18"/>
        <v>7482</v>
      </c>
      <c r="AF26" s="137">
        <f t="shared" si="18"/>
        <v>6786</v>
      </c>
      <c r="AG26" s="137">
        <f t="shared" si="18"/>
        <v>8874</v>
      </c>
      <c r="AH26" s="137">
        <f t="shared" si="18"/>
        <v>8874</v>
      </c>
      <c r="AI26" s="137">
        <f t="shared" si="18"/>
        <v>6873</v>
      </c>
      <c r="AJ26" s="137">
        <f t="shared" si="18"/>
        <v>7047</v>
      </c>
      <c r="AK26" s="137">
        <f t="shared" si="18"/>
        <v>7395</v>
      </c>
      <c r="AL26" s="137">
        <f t="shared" si="18"/>
        <v>7047</v>
      </c>
      <c r="AM26" s="137">
        <f t="shared" si="18"/>
        <v>7569</v>
      </c>
      <c r="AN26" s="137">
        <f t="shared" si="18"/>
        <v>8178</v>
      </c>
      <c r="AO26" s="137">
        <f t="shared" si="18"/>
        <v>8178</v>
      </c>
      <c r="AP26" s="137">
        <f t="shared" si="18"/>
        <v>7743</v>
      </c>
      <c r="AQ26" s="137">
        <f t="shared" si="18"/>
        <v>7395</v>
      </c>
      <c r="AR26" s="137">
        <f t="shared" si="18"/>
        <v>8178</v>
      </c>
      <c r="AS26" s="137">
        <f t="shared" si="18"/>
        <v>7395</v>
      </c>
      <c r="AT26" s="137">
        <f t="shared" si="18"/>
        <v>7743</v>
      </c>
      <c r="AU26" s="137">
        <f t="shared" si="18"/>
        <v>7395</v>
      </c>
      <c r="AV26" s="137">
        <f t="shared" si="18"/>
        <v>8178</v>
      </c>
      <c r="AW26" s="137">
        <f t="shared" si="18"/>
        <v>7569</v>
      </c>
      <c r="AX26" s="137">
        <f t="shared" si="18"/>
        <v>7395</v>
      </c>
      <c r="AY26" s="137">
        <f t="shared" si="18"/>
        <v>7743</v>
      </c>
      <c r="AZ26" s="137">
        <f t="shared" si="18"/>
        <v>7047</v>
      </c>
      <c r="BA26" s="137">
        <f t="shared" si="18"/>
        <v>7047</v>
      </c>
      <c r="BB26" s="137">
        <f t="shared" si="18"/>
        <v>6699</v>
      </c>
      <c r="BC26" s="137">
        <f t="shared" si="18"/>
        <v>6090</v>
      </c>
      <c r="BD26" s="137">
        <f t="shared" si="18"/>
        <v>6525</v>
      </c>
      <c r="BE26" s="137">
        <f t="shared" si="18"/>
        <v>6090</v>
      </c>
      <c r="BF26" s="137">
        <f t="shared" si="18"/>
        <v>6525</v>
      </c>
      <c r="BG26" s="137">
        <f t="shared" si="18"/>
        <v>6090</v>
      </c>
    </row>
    <row r="27" spans="1:59" x14ac:dyDescent="0.2">
      <c r="A27" s="4" t="s">
        <v>91</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row>
    <row r="28" spans="1:59" x14ac:dyDescent="0.2">
      <c r="A28" s="16">
        <v>1</v>
      </c>
      <c r="B28" s="137" t="e">
        <f t="shared" ref="B28:E28" si="19">ROUNDUP(B14*0.87,)</f>
        <v>#REF!</v>
      </c>
      <c r="C28" s="137" t="e">
        <f t="shared" si="19"/>
        <v>#REF!</v>
      </c>
      <c r="D28" s="137" t="e">
        <f t="shared" si="19"/>
        <v>#REF!</v>
      </c>
      <c r="E28" s="137" t="e">
        <f t="shared" si="19"/>
        <v>#REF!</v>
      </c>
      <c r="F28" s="137" t="e">
        <f t="shared" ref="F28" si="20">ROUNDUP(F14*0.87,)</f>
        <v>#REF!</v>
      </c>
      <c r="G28" s="137" t="e">
        <f t="shared" ref="G28" si="21">ROUNDUP(G14*0.87,)</f>
        <v>#REF!</v>
      </c>
      <c r="H28" s="137">
        <f t="shared" ref="H28:BG28" si="22">ROUNDUP(H14*0.87,)</f>
        <v>8352</v>
      </c>
      <c r="I28" s="137">
        <f t="shared" si="22"/>
        <v>7656</v>
      </c>
      <c r="J28" s="137">
        <f t="shared" si="22"/>
        <v>7395</v>
      </c>
      <c r="K28" s="137">
        <f t="shared" si="22"/>
        <v>6960</v>
      </c>
      <c r="L28" s="137">
        <f t="shared" si="22"/>
        <v>9048</v>
      </c>
      <c r="M28" s="137">
        <f t="shared" si="22"/>
        <v>9744</v>
      </c>
      <c r="N28" s="137">
        <f t="shared" si="22"/>
        <v>8352</v>
      </c>
      <c r="O28" s="137">
        <f t="shared" si="22"/>
        <v>9048</v>
      </c>
      <c r="P28" s="137">
        <f t="shared" si="22"/>
        <v>7656</v>
      </c>
      <c r="Q28" s="137">
        <f t="shared" si="22"/>
        <v>8352</v>
      </c>
      <c r="R28" s="137">
        <f t="shared" si="22"/>
        <v>9048</v>
      </c>
      <c r="S28" s="137">
        <f t="shared" si="22"/>
        <v>8352</v>
      </c>
      <c r="T28" s="137">
        <f t="shared" si="22"/>
        <v>6960</v>
      </c>
      <c r="U28" s="137">
        <f t="shared" si="22"/>
        <v>7308</v>
      </c>
      <c r="V28" s="137">
        <f t="shared" si="22"/>
        <v>6960</v>
      </c>
      <c r="W28" s="137">
        <f t="shared" si="22"/>
        <v>7308</v>
      </c>
      <c r="X28" s="137">
        <f t="shared" si="22"/>
        <v>6960</v>
      </c>
      <c r="Y28" s="137">
        <f t="shared" si="22"/>
        <v>7308</v>
      </c>
      <c r="Z28" s="137">
        <f t="shared" si="22"/>
        <v>9048</v>
      </c>
      <c r="AA28" s="137">
        <f t="shared" si="22"/>
        <v>9048</v>
      </c>
      <c r="AB28" s="137">
        <f t="shared" si="22"/>
        <v>9048</v>
      </c>
      <c r="AC28" s="137">
        <f t="shared" si="22"/>
        <v>9048</v>
      </c>
      <c r="AD28" s="137">
        <f t="shared" si="22"/>
        <v>7656</v>
      </c>
      <c r="AE28" s="137">
        <f t="shared" si="22"/>
        <v>8352</v>
      </c>
      <c r="AF28" s="137">
        <f t="shared" si="22"/>
        <v>7656</v>
      </c>
      <c r="AG28" s="137">
        <f t="shared" si="22"/>
        <v>9744</v>
      </c>
      <c r="AH28" s="137">
        <f t="shared" si="22"/>
        <v>9744</v>
      </c>
      <c r="AI28" s="137">
        <f t="shared" si="22"/>
        <v>7743</v>
      </c>
      <c r="AJ28" s="137">
        <f t="shared" si="22"/>
        <v>7917</v>
      </c>
      <c r="AK28" s="137">
        <f t="shared" si="22"/>
        <v>8265</v>
      </c>
      <c r="AL28" s="137">
        <f t="shared" si="22"/>
        <v>7917</v>
      </c>
      <c r="AM28" s="137">
        <f t="shared" si="22"/>
        <v>8439</v>
      </c>
      <c r="AN28" s="137">
        <f t="shared" si="22"/>
        <v>9048</v>
      </c>
      <c r="AO28" s="137">
        <f t="shared" si="22"/>
        <v>9048</v>
      </c>
      <c r="AP28" s="137">
        <f t="shared" si="22"/>
        <v>8613</v>
      </c>
      <c r="AQ28" s="137">
        <f t="shared" si="22"/>
        <v>8265</v>
      </c>
      <c r="AR28" s="137">
        <f t="shared" si="22"/>
        <v>9048</v>
      </c>
      <c r="AS28" s="137">
        <f t="shared" si="22"/>
        <v>8265</v>
      </c>
      <c r="AT28" s="137">
        <f t="shared" si="22"/>
        <v>8613</v>
      </c>
      <c r="AU28" s="137">
        <f t="shared" si="22"/>
        <v>8265</v>
      </c>
      <c r="AV28" s="137">
        <f t="shared" si="22"/>
        <v>9048</v>
      </c>
      <c r="AW28" s="137">
        <f t="shared" si="22"/>
        <v>8439</v>
      </c>
      <c r="AX28" s="137">
        <f t="shared" si="22"/>
        <v>8265</v>
      </c>
      <c r="AY28" s="137">
        <f t="shared" si="22"/>
        <v>8613</v>
      </c>
      <c r="AZ28" s="137">
        <f t="shared" si="22"/>
        <v>7917</v>
      </c>
      <c r="BA28" s="137">
        <f t="shared" si="22"/>
        <v>7917</v>
      </c>
      <c r="BB28" s="137">
        <f t="shared" si="22"/>
        <v>7569</v>
      </c>
      <c r="BC28" s="137">
        <f t="shared" si="22"/>
        <v>6960</v>
      </c>
      <c r="BD28" s="137">
        <f t="shared" si="22"/>
        <v>7395</v>
      </c>
      <c r="BE28" s="137">
        <f t="shared" si="22"/>
        <v>6960</v>
      </c>
      <c r="BF28" s="137">
        <f t="shared" si="22"/>
        <v>7395</v>
      </c>
      <c r="BG28" s="137">
        <f t="shared" si="22"/>
        <v>6960</v>
      </c>
    </row>
    <row r="29" spans="1:59" x14ac:dyDescent="0.2">
      <c r="A29" s="2" t="s">
        <v>92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row>
    <row r="30" spans="1:59" x14ac:dyDescent="0.2">
      <c r="A30" s="16">
        <v>1</v>
      </c>
      <c r="B30" s="137" t="e">
        <f t="shared" ref="B30:E30" si="23">ROUNDUP(B16*0.87,)</f>
        <v>#REF!</v>
      </c>
      <c r="C30" s="137" t="e">
        <f t="shared" si="23"/>
        <v>#REF!</v>
      </c>
      <c r="D30" s="137" t="e">
        <f t="shared" si="23"/>
        <v>#REF!</v>
      </c>
      <c r="E30" s="137" t="e">
        <f t="shared" si="23"/>
        <v>#REF!</v>
      </c>
      <c r="F30" s="137" t="e">
        <f t="shared" ref="F30" si="24">ROUNDUP(F16*0.87,)</f>
        <v>#REF!</v>
      </c>
      <c r="G30" s="137" t="e">
        <f t="shared" ref="G30" si="25">ROUNDUP(G16*0.87,)</f>
        <v>#REF!</v>
      </c>
      <c r="H30" s="137">
        <f t="shared" ref="H30:BG30" si="26">ROUNDUP(H16*0.87,)</f>
        <v>9657</v>
      </c>
      <c r="I30" s="137">
        <f t="shared" si="26"/>
        <v>8961</v>
      </c>
      <c r="J30" s="137">
        <f t="shared" si="26"/>
        <v>8700</v>
      </c>
      <c r="K30" s="137">
        <f t="shared" si="26"/>
        <v>8265</v>
      </c>
      <c r="L30" s="137">
        <f t="shared" si="26"/>
        <v>10353</v>
      </c>
      <c r="M30" s="137">
        <f t="shared" si="26"/>
        <v>11049</v>
      </c>
      <c r="N30" s="137">
        <f t="shared" si="26"/>
        <v>9657</v>
      </c>
      <c r="O30" s="137">
        <f t="shared" si="26"/>
        <v>10353</v>
      </c>
      <c r="P30" s="137">
        <f t="shared" si="26"/>
        <v>8961</v>
      </c>
      <c r="Q30" s="137">
        <f t="shared" si="26"/>
        <v>9657</v>
      </c>
      <c r="R30" s="137">
        <f t="shared" si="26"/>
        <v>10353</v>
      </c>
      <c r="S30" s="137">
        <f t="shared" si="26"/>
        <v>9657</v>
      </c>
      <c r="T30" s="137">
        <f t="shared" si="26"/>
        <v>8265</v>
      </c>
      <c r="U30" s="137">
        <f t="shared" si="26"/>
        <v>8613</v>
      </c>
      <c r="V30" s="137">
        <f t="shared" si="26"/>
        <v>8265</v>
      </c>
      <c r="W30" s="137">
        <f t="shared" si="26"/>
        <v>8613</v>
      </c>
      <c r="X30" s="137">
        <f t="shared" si="26"/>
        <v>8265</v>
      </c>
      <c r="Y30" s="137">
        <f t="shared" si="26"/>
        <v>8613</v>
      </c>
      <c r="Z30" s="137">
        <f t="shared" si="26"/>
        <v>10353</v>
      </c>
      <c r="AA30" s="137">
        <f t="shared" si="26"/>
        <v>10353</v>
      </c>
      <c r="AB30" s="137">
        <f t="shared" si="26"/>
        <v>10353</v>
      </c>
      <c r="AC30" s="137">
        <f t="shared" si="26"/>
        <v>10353</v>
      </c>
      <c r="AD30" s="137">
        <f t="shared" si="26"/>
        <v>8961</v>
      </c>
      <c r="AE30" s="137">
        <f t="shared" si="26"/>
        <v>9657</v>
      </c>
      <c r="AF30" s="137">
        <f t="shared" si="26"/>
        <v>8961</v>
      </c>
      <c r="AG30" s="137">
        <f t="shared" si="26"/>
        <v>11049</v>
      </c>
      <c r="AH30" s="137">
        <f t="shared" si="26"/>
        <v>11049</v>
      </c>
      <c r="AI30" s="137">
        <f t="shared" si="26"/>
        <v>9048</v>
      </c>
      <c r="AJ30" s="137">
        <f t="shared" si="26"/>
        <v>9222</v>
      </c>
      <c r="AK30" s="137">
        <f t="shared" si="26"/>
        <v>9570</v>
      </c>
      <c r="AL30" s="137">
        <f t="shared" si="26"/>
        <v>9222</v>
      </c>
      <c r="AM30" s="137">
        <f t="shared" si="26"/>
        <v>9744</v>
      </c>
      <c r="AN30" s="137">
        <f t="shared" si="26"/>
        <v>10353</v>
      </c>
      <c r="AO30" s="137">
        <f t="shared" si="26"/>
        <v>10353</v>
      </c>
      <c r="AP30" s="137">
        <f t="shared" si="26"/>
        <v>9918</v>
      </c>
      <c r="AQ30" s="137">
        <f t="shared" si="26"/>
        <v>9570</v>
      </c>
      <c r="AR30" s="137">
        <f t="shared" si="26"/>
        <v>10353</v>
      </c>
      <c r="AS30" s="137">
        <f t="shared" si="26"/>
        <v>9570</v>
      </c>
      <c r="AT30" s="137">
        <f t="shared" si="26"/>
        <v>9918</v>
      </c>
      <c r="AU30" s="137">
        <f t="shared" si="26"/>
        <v>9570</v>
      </c>
      <c r="AV30" s="137">
        <f t="shared" si="26"/>
        <v>10353</v>
      </c>
      <c r="AW30" s="137">
        <f t="shared" si="26"/>
        <v>9744</v>
      </c>
      <c r="AX30" s="137">
        <f t="shared" si="26"/>
        <v>9570</v>
      </c>
      <c r="AY30" s="137">
        <f t="shared" si="26"/>
        <v>9918</v>
      </c>
      <c r="AZ30" s="137">
        <f t="shared" si="26"/>
        <v>9222</v>
      </c>
      <c r="BA30" s="137">
        <f t="shared" si="26"/>
        <v>9222</v>
      </c>
      <c r="BB30" s="137">
        <f t="shared" si="26"/>
        <v>8874</v>
      </c>
      <c r="BC30" s="137">
        <f t="shared" si="26"/>
        <v>8265</v>
      </c>
      <c r="BD30" s="137">
        <f t="shared" si="26"/>
        <v>8700</v>
      </c>
      <c r="BE30" s="137">
        <f t="shared" si="26"/>
        <v>8265</v>
      </c>
      <c r="BF30" s="137">
        <f t="shared" si="26"/>
        <v>8700</v>
      </c>
      <c r="BG30" s="137">
        <f t="shared" si="26"/>
        <v>8265</v>
      </c>
    </row>
    <row r="31" spans="1:59" x14ac:dyDescent="0.2">
      <c r="A31" s="1"/>
    </row>
    <row r="32" spans="1:59" x14ac:dyDescent="0.2">
      <c r="A32" s="45" t="s">
        <v>3</v>
      </c>
    </row>
    <row r="33" spans="1:5" x14ac:dyDescent="0.2">
      <c r="A33" s="15" t="s">
        <v>4</v>
      </c>
    </row>
    <row r="34" spans="1:5" x14ac:dyDescent="0.2">
      <c r="A34" s="15" t="s">
        <v>5</v>
      </c>
    </row>
    <row r="35" spans="1:5" x14ac:dyDescent="0.2">
      <c r="A35" s="15" t="s">
        <v>6</v>
      </c>
    </row>
    <row r="36" spans="1:5" x14ac:dyDescent="0.2">
      <c r="A36" s="42" t="s">
        <v>75</v>
      </c>
    </row>
    <row r="37" spans="1:5" x14ac:dyDescent="0.2">
      <c r="A37" s="15"/>
    </row>
    <row r="38" spans="1:5" x14ac:dyDescent="0.2">
      <c r="A38" s="43" t="s">
        <v>8</v>
      </c>
    </row>
    <row r="39" spans="1:5" ht="73.5" customHeight="1" thickBot="1" x14ac:dyDescent="0.25">
      <c r="A39" s="44" t="s">
        <v>19</v>
      </c>
    </row>
    <row r="40" spans="1:5" s="160" customFormat="1" thickBot="1" x14ac:dyDescent="0.25">
      <c r="A40" s="123" t="s">
        <v>108</v>
      </c>
      <c r="B40" s="22"/>
      <c r="C40" s="22"/>
      <c r="D40" s="22"/>
      <c r="E40" s="22"/>
    </row>
    <row r="41" spans="1:5" s="160" customFormat="1" ht="12" x14ac:dyDescent="0.2">
      <c r="A41" s="141" t="s">
        <v>190</v>
      </c>
      <c r="B41" s="22"/>
      <c r="C41" s="22"/>
      <c r="D41" s="22"/>
      <c r="E41" s="22"/>
    </row>
  </sheetData>
  <pageMargins left="0.7" right="0.7" top="0.75" bottom="0.75" header="0.3" footer="0.3"/>
  <pageSetup paperSize="9" orientation="portrait" horizontalDpi="4294967295" verticalDpi="4294967295"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
  <sheetViews>
    <sheetView zoomScaleNormal="100" workbookViewId="0">
      <pane xSplit="1" topLeftCell="H1" activePane="topRight" state="frozen"/>
      <selection pane="topRight"/>
    </sheetView>
  </sheetViews>
  <sheetFormatPr defaultColWidth="8.7109375" defaultRowHeight="12.75" x14ac:dyDescent="0.2"/>
  <cols>
    <col min="1" max="1" width="82.85546875" style="7" customWidth="1"/>
    <col min="2" max="2" width="9.42578125" style="7" hidden="1" customWidth="1"/>
    <col min="3" max="5" width="10.42578125" style="7" hidden="1" customWidth="1"/>
    <col min="6" max="7" width="8.42578125" style="7" hidden="1" customWidth="1"/>
    <col min="8" max="32" width="9.42578125" style="7" bestFit="1" customWidth="1"/>
    <col min="33" max="34" width="8.42578125" style="7" bestFit="1" customWidth="1"/>
    <col min="35" max="59" width="9.42578125" style="7" bestFit="1" customWidth="1"/>
    <col min="60" max="16384" width="8.7109375" style="7"/>
  </cols>
  <sheetData>
    <row r="1" spans="1:59" x14ac:dyDescent="0.2">
      <c r="A1" s="9" t="s">
        <v>187</v>
      </c>
    </row>
    <row r="2" spans="1:59" x14ac:dyDescent="0.2">
      <c r="A2" s="14" t="s">
        <v>15</v>
      </c>
    </row>
    <row r="3" spans="1:59" x14ac:dyDescent="0.2">
      <c r="A3" s="1"/>
    </row>
    <row r="4" spans="1:59" x14ac:dyDescent="0.2">
      <c r="A4" s="95" t="s">
        <v>1</v>
      </c>
      <c r="B4" s="133"/>
      <c r="C4" s="133"/>
      <c r="D4" s="133"/>
      <c r="E4" s="133"/>
    </row>
    <row r="5" spans="1:59" ht="21" customHeight="1" x14ac:dyDescent="0.2">
      <c r="A5" s="16"/>
      <c r="B5" s="129" t="e">
        <f>'C завтраками| Bed and breakfast'!#REF!</f>
        <v>#REF!</v>
      </c>
      <c r="C5" s="46" t="e">
        <f>'C завтраками| Bed and breakfast'!#REF!</f>
        <v>#REF!</v>
      </c>
      <c r="D5" s="46" t="e">
        <f>'C завтраками| Bed and breakfast'!#REF!</f>
        <v>#REF!</v>
      </c>
      <c r="E5" s="46" t="e">
        <f>'C завтраками| Bed and breakfast'!#REF!</f>
        <v>#REF!</v>
      </c>
      <c r="F5" s="46" t="e">
        <f>'C завтраками| Bed and breakfast'!#REF!</f>
        <v>#REF!</v>
      </c>
      <c r="G5" s="46" t="e">
        <f>'C завтраками| Bed and breakfast'!#REF!</f>
        <v>#REF!</v>
      </c>
      <c r="H5" s="129">
        <f>'C завтраками| Bed and breakfast'!B5</f>
        <v>45399</v>
      </c>
      <c r="I5" s="129">
        <f>'C завтраками| Bed and breakfast'!C5</f>
        <v>45401</v>
      </c>
      <c r="J5" s="129">
        <f>'C завтраками| Bed and breakfast'!D5</f>
        <v>45402</v>
      </c>
      <c r="K5" s="129">
        <f>'C завтраками| Bed and breakfast'!E5</f>
        <v>45403</v>
      </c>
      <c r="L5" s="129">
        <f>'C завтраками| Bed and breakfast'!F5</f>
        <v>45407</v>
      </c>
      <c r="M5" s="129">
        <f>'C завтраками| Bed and breakfast'!G5</f>
        <v>45409</v>
      </c>
      <c r="N5" s="129">
        <f>'C завтраками| Bed and breakfast'!H5</f>
        <v>45411</v>
      </c>
      <c r="O5" s="129">
        <f>'C завтраками| Bed and breakfast'!I5</f>
        <v>45413</v>
      </c>
      <c r="P5" s="129">
        <f>'C завтраками| Bed and breakfast'!J5</f>
        <v>45417</v>
      </c>
      <c r="Q5" s="129">
        <f>'C завтраками| Bed and breakfast'!K5</f>
        <v>45421</v>
      </c>
      <c r="R5" s="129">
        <f>'C завтраками| Bed and breakfast'!L5</f>
        <v>45422</v>
      </c>
      <c r="S5" s="129">
        <f>'C завтраками| Bed and breakfast'!M5</f>
        <v>45423</v>
      </c>
      <c r="T5" s="46">
        <f>'C завтраками| Bed and breakfast'!N5</f>
        <v>45424</v>
      </c>
      <c r="U5" s="129">
        <f>'C завтраками| Bed and breakfast'!O5</f>
        <v>45429</v>
      </c>
      <c r="V5" s="129">
        <f>'C завтраками| Bed and breakfast'!P5</f>
        <v>45431</v>
      </c>
      <c r="W5" s="129">
        <f>'C завтраками| Bed and breakfast'!Q5</f>
        <v>45436</v>
      </c>
      <c r="X5" s="129">
        <f>'C завтраками| Bed and breakfast'!R5</f>
        <v>45438</v>
      </c>
      <c r="Y5" s="129">
        <f>'C завтраками| Bed and breakfast'!S5</f>
        <v>45439</v>
      </c>
      <c r="Z5" s="129">
        <f>'C завтраками| Bed and breakfast'!T5</f>
        <v>45443</v>
      </c>
      <c r="AA5" s="129">
        <f>'C завтраками| Bed and breakfast'!U5</f>
        <v>45444</v>
      </c>
      <c r="AB5" s="129">
        <f>'C завтраками| Bed and breakfast'!V5</f>
        <v>45445</v>
      </c>
      <c r="AC5" s="129">
        <f>'C завтраками| Bed and breakfast'!W5</f>
        <v>45453</v>
      </c>
      <c r="AD5" s="129">
        <f>'C завтраками| Bed and breakfast'!X5</f>
        <v>45454</v>
      </c>
      <c r="AE5" s="129">
        <f>'C завтраками| Bed and breakfast'!Y5</f>
        <v>45460</v>
      </c>
      <c r="AF5" s="129">
        <f>'C завтраками| Bed and breakfast'!Z5</f>
        <v>45466</v>
      </c>
      <c r="AG5" s="129">
        <f>'C завтраками| Bed and breakfast'!AA5</f>
        <v>45471</v>
      </c>
      <c r="AH5" s="129">
        <f>'C завтраками| Bed and breakfast'!AB5</f>
        <v>45474</v>
      </c>
      <c r="AI5" s="129">
        <f>'C завтраками| Bed and breakfast'!AC5</f>
        <v>45487</v>
      </c>
      <c r="AJ5" s="129">
        <f>'C завтраками| Bed and breakfast'!AD5</f>
        <v>45491</v>
      </c>
      <c r="AK5" s="129">
        <f>'C завтраками| Bed and breakfast'!AE5</f>
        <v>45492</v>
      </c>
      <c r="AL5" s="129">
        <f>'C завтраками| Bed and breakfast'!AF5</f>
        <v>45494</v>
      </c>
      <c r="AM5" s="129">
        <f>'C завтраками| Bed and breakfast'!AG5</f>
        <v>45499</v>
      </c>
      <c r="AN5" s="129">
        <f>'C завтраками| Bed and breakfast'!AH5</f>
        <v>45501</v>
      </c>
      <c r="AO5" s="129">
        <f>'C завтраками| Bed and breakfast'!AI5</f>
        <v>45505</v>
      </c>
      <c r="AP5" s="129">
        <f>'C завтраками| Bed and breakfast'!AJ5</f>
        <v>45506</v>
      </c>
      <c r="AQ5" s="129">
        <f>'C завтраками| Bed and breakfast'!AK5</f>
        <v>45508</v>
      </c>
      <c r="AR5" s="129">
        <f>'C завтраками| Bed and breakfast'!AL5</f>
        <v>45513</v>
      </c>
      <c r="AS5" s="129">
        <f>'C завтраками| Bed and breakfast'!AM5</f>
        <v>45515</v>
      </c>
      <c r="AT5" s="129">
        <f>'C завтраками| Bed and breakfast'!AN5</f>
        <v>45520</v>
      </c>
      <c r="AU5" s="129">
        <f>'C завтраками| Bed and breakfast'!AO5</f>
        <v>45522</v>
      </c>
      <c r="AV5" s="129">
        <f>'C завтраками| Bed and breakfast'!AP5</f>
        <v>45523</v>
      </c>
      <c r="AW5" s="129">
        <f>'C завтраками| Bed and breakfast'!AQ5</f>
        <v>45525</v>
      </c>
      <c r="AX5" s="129">
        <f>'C завтраками| Bed and breakfast'!AR5</f>
        <v>45526</v>
      </c>
      <c r="AY5" s="129">
        <f>'C завтраками| Bed and breakfast'!AS5</f>
        <v>45527</v>
      </c>
      <c r="AZ5" s="129">
        <f>'C завтраками| Bed and breakfast'!AT5</f>
        <v>45529</v>
      </c>
      <c r="BA5" s="129">
        <f>'C завтраками| Bed and breakfast'!AU5</f>
        <v>45534</v>
      </c>
      <c r="BB5" s="129">
        <f>'C завтраками| Bed and breakfast'!AV5</f>
        <v>45536</v>
      </c>
      <c r="BC5" s="129">
        <f>'C завтраками| Bed and breakfast'!AW5</f>
        <v>45551</v>
      </c>
      <c r="BD5" s="129">
        <f>'C завтраками| Bed and breakfast'!AX5</f>
        <v>45556</v>
      </c>
      <c r="BE5" s="129">
        <f>'C завтраками| Bed and breakfast'!AY5</f>
        <v>45558</v>
      </c>
      <c r="BF5" s="129">
        <f>'C завтраками| Bed and breakfast'!AZ5</f>
        <v>45562</v>
      </c>
      <c r="BG5" s="129">
        <f>'C завтраками| Bed and breakfast'!BA5</f>
        <v>45564</v>
      </c>
    </row>
    <row r="6" spans="1:59" ht="24" customHeight="1" x14ac:dyDescent="0.2">
      <c r="A6" s="16"/>
      <c r="B6" s="129" t="e">
        <f>'C завтраками| Bed and breakfast'!#REF!</f>
        <v>#REF!</v>
      </c>
      <c r="C6" s="46" t="e">
        <f>'C завтраками| Bed and breakfast'!#REF!</f>
        <v>#REF!</v>
      </c>
      <c r="D6" s="46" t="e">
        <f>'C завтраками| Bed and breakfast'!#REF!</f>
        <v>#REF!</v>
      </c>
      <c r="E6" s="46" t="e">
        <f>'C завтраками| Bed and breakfast'!#REF!</f>
        <v>#REF!</v>
      </c>
      <c r="F6" s="46" t="e">
        <f>'C завтраками| Bed and breakfast'!#REF!</f>
        <v>#REF!</v>
      </c>
      <c r="G6" s="46" t="e">
        <f>'C завтраками| Bed and breakfast'!#REF!</f>
        <v>#REF!</v>
      </c>
      <c r="H6" s="129">
        <f>'C завтраками| Bed and breakfast'!B6</f>
        <v>45400</v>
      </c>
      <c r="I6" s="129">
        <f>'C завтраками| Bed and breakfast'!C6</f>
        <v>45401</v>
      </c>
      <c r="J6" s="129">
        <f>'C завтраками| Bed and breakfast'!D6</f>
        <v>45402</v>
      </c>
      <c r="K6" s="129">
        <f>'C завтраками| Bed and breakfast'!E6</f>
        <v>45406</v>
      </c>
      <c r="L6" s="129">
        <f>'C завтраками| Bed and breakfast'!F6</f>
        <v>45408</v>
      </c>
      <c r="M6" s="129">
        <f>'C завтраками| Bed and breakfast'!G6</f>
        <v>45410</v>
      </c>
      <c r="N6" s="129">
        <f>'C завтраками| Bed and breakfast'!H6</f>
        <v>45412</v>
      </c>
      <c r="O6" s="129">
        <f>'C завтраками| Bed and breakfast'!I6</f>
        <v>45416</v>
      </c>
      <c r="P6" s="129">
        <f>'C завтраками| Bed and breakfast'!J6</f>
        <v>45420</v>
      </c>
      <c r="Q6" s="129">
        <f>'C завтраками| Bed and breakfast'!K6</f>
        <v>45421</v>
      </c>
      <c r="R6" s="129">
        <f>'C завтраками| Bed and breakfast'!L6</f>
        <v>45422</v>
      </c>
      <c r="S6" s="129">
        <f>'C завтраками| Bed and breakfast'!M6</f>
        <v>45423</v>
      </c>
      <c r="T6" s="46">
        <f>'C завтраками| Bed and breakfast'!N6</f>
        <v>45428</v>
      </c>
      <c r="U6" s="129">
        <f>'C завтраками| Bed and breakfast'!O6</f>
        <v>45430</v>
      </c>
      <c r="V6" s="129">
        <f>'C завтраками| Bed and breakfast'!P6</f>
        <v>45435</v>
      </c>
      <c r="W6" s="129">
        <f>'C завтраками| Bed and breakfast'!Q6</f>
        <v>45437</v>
      </c>
      <c r="X6" s="129">
        <f>'C завтраками| Bed and breakfast'!R6</f>
        <v>45438</v>
      </c>
      <c r="Y6" s="129">
        <f>'C завтраками| Bed and breakfast'!S6</f>
        <v>45442</v>
      </c>
      <c r="Z6" s="129">
        <f>'C завтраками| Bed and breakfast'!T6</f>
        <v>45443</v>
      </c>
      <c r="AA6" s="129">
        <f>'C завтраками| Bed and breakfast'!U6</f>
        <v>45444</v>
      </c>
      <c r="AB6" s="129">
        <f>'C завтраками| Bed and breakfast'!V6</f>
        <v>45452</v>
      </c>
      <c r="AC6" s="129">
        <f>'C завтраками| Bed and breakfast'!W6</f>
        <v>45453</v>
      </c>
      <c r="AD6" s="129">
        <f>'C завтраками| Bed and breakfast'!X6</f>
        <v>45459</v>
      </c>
      <c r="AE6" s="129">
        <f>'C завтраками| Bed and breakfast'!Y6</f>
        <v>45465</v>
      </c>
      <c r="AF6" s="129">
        <f>'C завтраками| Bed and breakfast'!Z6</f>
        <v>45470</v>
      </c>
      <c r="AG6" s="129">
        <f>'C завтраками| Bed and breakfast'!AA6</f>
        <v>45473</v>
      </c>
      <c r="AH6" s="129">
        <f>'C завтраками| Bed and breakfast'!AB6</f>
        <v>45486</v>
      </c>
      <c r="AI6" s="129">
        <f>'C завтраками| Bed and breakfast'!AC6</f>
        <v>45490</v>
      </c>
      <c r="AJ6" s="129">
        <f>'C завтраками| Bed and breakfast'!AD6</f>
        <v>45491</v>
      </c>
      <c r="AK6" s="129">
        <f>'C завтраками| Bed and breakfast'!AE6</f>
        <v>45493</v>
      </c>
      <c r="AL6" s="129">
        <f>'C завтраками| Bed and breakfast'!AF6</f>
        <v>45498</v>
      </c>
      <c r="AM6" s="129">
        <f>'C завтраками| Bed and breakfast'!AG6</f>
        <v>45500</v>
      </c>
      <c r="AN6" s="129">
        <f>'C завтраками| Bed and breakfast'!AH6</f>
        <v>45504</v>
      </c>
      <c r="AO6" s="129">
        <f>'C завтраками| Bed and breakfast'!AI6</f>
        <v>45505</v>
      </c>
      <c r="AP6" s="129">
        <f>'C завтраками| Bed and breakfast'!AJ6</f>
        <v>45507</v>
      </c>
      <c r="AQ6" s="129">
        <f>'C завтраками| Bed and breakfast'!AK6</f>
        <v>45512</v>
      </c>
      <c r="AR6" s="129">
        <f>'C завтраками| Bed and breakfast'!AL6</f>
        <v>45514</v>
      </c>
      <c r="AS6" s="129">
        <f>'C завтраками| Bed and breakfast'!AM6</f>
        <v>45519</v>
      </c>
      <c r="AT6" s="129">
        <f>'C завтраками| Bed and breakfast'!AN6</f>
        <v>45521</v>
      </c>
      <c r="AU6" s="129">
        <f>'C завтраками| Bed and breakfast'!AO6</f>
        <v>45522</v>
      </c>
      <c r="AV6" s="129">
        <f>'C завтраками| Bed and breakfast'!AP6</f>
        <v>45524</v>
      </c>
      <c r="AW6" s="129">
        <f>'C завтраками| Bed and breakfast'!AQ6</f>
        <v>45525</v>
      </c>
      <c r="AX6" s="129">
        <f>'C завтраками| Bed and breakfast'!AR6</f>
        <v>45526</v>
      </c>
      <c r="AY6" s="129">
        <f>'C завтраками| Bed and breakfast'!AS6</f>
        <v>45528</v>
      </c>
      <c r="AZ6" s="129">
        <f>'C завтраками| Bed and breakfast'!AT6</f>
        <v>45533</v>
      </c>
      <c r="BA6" s="129">
        <f>'C завтраками| Bed and breakfast'!AU6</f>
        <v>45535</v>
      </c>
      <c r="BB6" s="129">
        <f>'C завтраками| Bed and breakfast'!AV6</f>
        <v>45550</v>
      </c>
      <c r="BC6" s="129">
        <f>'C завтраками| Bed and breakfast'!AW6</f>
        <v>45555</v>
      </c>
      <c r="BD6" s="129">
        <f>'C завтраками| Bed and breakfast'!AX6</f>
        <v>45557</v>
      </c>
      <c r="BE6" s="129">
        <f>'C завтраками| Bed and breakfast'!AY6</f>
        <v>45561</v>
      </c>
      <c r="BF6" s="129">
        <f>'C завтраками| Bed and breakfast'!AZ6</f>
        <v>45563</v>
      </c>
      <c r="BG6" s="129">
        <f>'C завтраками| Bed and breakfast'!BA6</f>
        <v>45565</v>
      </c>
    </row>
    <row r="7" spans="1:59" x14ac:dyDescent="0.2">
      <c r="A7" s="16" t="s">
        <v>11</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row>
    <row r="8" spans="1:59" x14ac:dyDescent="0.2">
      <c r="A8" s="16">
        <v>1</v>
      </c>
      <c r="B8" s="134" t="e">
        <f>'C завтраками| Bed and breakfast'!#REF!-1250</f>
        <v>#REF!</v>
      </c>
      <c r="C8" s="134" t="e">
        <f>'C завтраками| Bed and breakfast'!#REF!-1250</f>
        <v>#REF!</v>
      </c>
      <c r="D8" s="134" t="e">
        <f>'C завтраками| Bed and breakfast'!#REF!-1250</f>
        <v>#REF!</v>
      </c>
      <c r="E8" s="134" t="e">
        <f>'C завтраками| Bed and breakfast'!#REF!-1250</f>
        <v>#REF!</v>
      </c>
      <c r="F8" s="134" t="e">
        <f>'C завтраками| Bed and breakfast'!#REF!-1250</f>
        <v>#REF!</v>
      </c>
      <c r="G8" s="134" t="e">
        <f>'C завтраками| Bed and breakfast'!#REF!-1250</f>
        <v>#REF!</v>
      </c>
      <c r="H8" s="134">
        <f>'C завтраками| Bed and breakfast'!B8-1250</f>
        <v>6100</v>
      </c>
      <c r="I8" s="134">
        <f>'C завтраками| Bed and breakfast'!C8-1250</f>
        <v>5300</v>
      </c>
      <c r="J8" s="134">
        <f>'C завтраками| Bed and breakfast'!D8-1250</f>
        <v>5000</v>
      </c>
      <c r="K8" s="134">
        <f>'C завтраками| Bed and breakfast'!E8-1250</f>
        <v>4500</v>
      </c>
      <c r="L8" s="134">
        <f>'C завтраками| Bed and breakfast'!F8-1250</f>
        <v>6900</v>
      </c>
      <c r="M8" s="134">
        <f>'C завтраками| Bed and breakfast'!G8-1250</f>
        <v>7700</v>
      </c>
      <c r="N8" s="134">
        <f>'C завтраками| Bed and breakfast'!H8-1250</f>
        <v>6100</v>
      </c>
      <c r="O8" s="134">
        <f>'C завтраками| Bed and breakfast'!I8-1250</f>
        <v>6900</v>
      </c>
      <c r="P8" s="134">
        <f>'C завтраками| Bed and breakfast'!J8-1250</f>
        <v>5300</v>
      </c>
      <c r="Q8" s="134">
        <f>'C завтраками| Bed and breakfast'!K8-1250</f>
        <v>6100</v>
      </c>
      <c r="R8" s="134">
        <f>'C завтраками| Bed and breakfast'!L8-1250</f>
        <v>6900</v>
      </c>
      <c r="S8" s="134">
        <f>'C завтраками| Bed and breakfast'!M8-1250</f>
        <v>6100</v>
      </c>
      <c r="T8" s="134">
        <f>'C завтраками| Bed and breakfast'!N8-1250</f>
        <v>4500</v>
      </c>
      <c r="U8" s="134">
        <f>'C завтраками| Bed and breakfast'!O8-1250</f>
        <v>4900</v>
      </c>
      <c r="V8" s="134">
        <f>'C завтраками| Bed and breakfast'!P8-1250</f>
        <v>4500</v>
      </c>
      <c r="W8" s="134">
        <f>'C завтраками| Bed and breakfast'!Q8-1250</f>
        <v>4900</v>
      </c>
      <c r="X8" s="134">
        <f>'C завтраками| Bed and breakfast'!R8-1250</f>
        <v>4500</v>
      </c>
      <c r="Y8" s="134">
        <f>'C завтраками| Bed and breakfast'!S8-1250</f>
        <v>4900</v>
      </c>
      <c r="Z8" s="134">
        <f>'C завтраками| Bed and breakfast'!T8-1250</f>
        <v>6900</v>
      </c>
      <c r="AA8" s="134">
        <f>'C завтраками| Bed and breakfast'!U8-1250</f>
        <v>6900</v>
      </c>
      <c r="AB8" s="134">
        <f>'C завтраками| Bed and breakfast'!V8-1250</f>
        <v>6900</v>
      </c>
      <c r="AC8" s="134">
        <f>'C завтраками| Bed and breakfast'!W8-1250</f>
        <v>6900</v>
      </c>
      <c r="AD8" s="134">
        <f>'C завтраками| Bed and breakfast'!X8-1250</f>
        <v>5300</v>
      </c>
      <c r="AE8" s="134">
        <f>'C завтраками| Bed and breakfast'!Y8-1250</f>
        <v>6100</v>
      </c>
      <c r="AF8" s="134">
        <f>'C завтраками| Bed and breakfast'!Z8-1250</f>
        <v>5300</v>
      </c>
      <c r="AG8" s="134">
        <f>'C завтраками| Bed and breakfast'!AA8-1250</f>
        <v>7700</v>
      </c>
      <c r="AH8" s="134">
        <f>'C завтраками| Bed and breakfast'!AB8-1250</f>
        <v>7700</v>
      </c>
      <c r="AI8" s="134">
        <f>'C завтраками| Bed and breakfast'!AC8-1250</f>
        <v>5400</v>
      </c>
      <c r="AJ8" s="134">
        <f>'C завтраками| Bed and breakfast'!AD8-1250</f>
        <v>5600</v>
      </c>
      <c r="AK8" s="134">
        <f>'C завтраками| Bed and breakfast'!AE8-1250</f>
        <v>6000</v>
      </c>
      <c r="AL8" s="134">
        <f>'C завтраками| Bed and breakfast'!AF8-1250</f>
        <v>5600</v>
      </c>
      <c r="AM8" s="134">
        <f>'C завтраками| Bed and breakfast'!AG8-1250</f>
        <v>6200</v>
      </c>
      <c r="AN8" s="134">
        <f>'C завтраками| Bed and breakfast'!AH8-1250</f>
        <v>6900</v>
      </c>
      <c r="AO8" s="134">
        <f>'C завтраками| Bed and breakfast'!AI8-1250</f>
        <v>6900</v>
      </c>
      <c r="AP8" s="134">
        <f>'C завтраками| Bed and breakfast'!AJ8-1250</f>
        <v>6400</v>
      </c>
      <c r="AQ8" s="134">
        <f>'C завтраками| Bed and breakfast'!AK8-1250</f>
        <v>6000</v>
      </c>
      <c r="AR8" s="134">
        <f>'C завтраками| Bed and breakfast'!AL8-1250</f>
        <v>6900</v>
      </c>
      <c r="AS8" s="134">
        <f>'C завтраками| Bed and breakfast'!AM8-1250</f>
        <v>6000</v>
      </c>
      <c r="AT8" s="134">
        <f>'C завтраками| Bed and breakfast'!AN8-1250</f>
        <v>6400</v>
      </c>
      <c r="AU8" s="134">
        <f>'C завтраками| Bed and breakfast'!AO8-1250</f>
        <v>6000</v>
      </c>
      <c r="AV8" s="134">
        <f>'C завтраками| Bed and breakfast'!AP8-1250</f>
        <v>6900</v>
      </c>
      <c r="AW8" s="134">
        <f>'C завтраками| Bed and breakfast'!AQ8-1250</f>
        <v>6200</v>
      </c>
      <c r="AX8" s="134">
        <f>'C завтраками| Bed and breakfast'!AR8-1250</f>
        <v>6000</v>
      </c>
      <c r="AY8" s="134">
        <f>'C завтраками| Bed and breakfast'!AS8-1250</f>
        <v>6400</v>
      </c>
      <c r="AZ8" s="134">
        <f>'C завтраками| Bed and breakfast'!AT8-1250</f>
        <v>5600</v>
      </c>
      <c r="BA8" s="134">
        <f>'C завтраками| Bed and breakfast'!AU8-1250</f>
        <v>5600</v>
      </c>
      <c r="BB8" s="134">
        <f>'C завтраками| Bed and breakfast'!AV8-1250</f>
        <v>5200</v>
      </c>
      <c r="BC8" s="134">
        <f>'C завтраками| Bed and breakfast'!AW8-1250</f>
        <v>4500</v>
      </c>
      <c r="BD8" s="134">
        <f>'C завтраками| Bed and breakfast'!AX8-1250</f>
        <v>5000</v>
      </c>
      <c r="BE8" s="134">
        <f>'C завтраками| Bed and breakfast'!AY8-1250</f>
        <v>4500</v>
      </c>
      <c r="BF8" s="134">
        <f>'C завтраками| Bed and breakfast'!AZ8-1250</f>
        <v>5000</v>
      </c>
      <c r="BG8" s="134">
        <f>'C завтраками| Bed and breakfast'!BA8-1250</f>
        <v>4500</v>
      </c>
    </row>
    <row r="9" spans="1:59" x14ac:dyDescent="0.2">
      <c r="A9" s="120" t="s">
        <v>107</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row>
    <row r="10" spans="1:59" x14ac:dyDescent="0.2">
      <c r="A10" s="3">
        <v>1</v>
      </c>
      <c r="B10" s="134" t="e">
        <f>'C завтраками| Bed and breakfast'!#REF!-1250</f>
        <v>#REF!</v>
      </c>
      <c r="C10" s="134" t="e">
        <f>'C завтраками| Bed and breakfast'!#REF!-1250</f>
        <v>#REF!</v>
      </c>
      <c r="D10" s="134" t="e">
        <f>'C завтраками| Bed and breakfast'!#REF!-1250</f>
        <v>#REF!</v>
      </c>
      <c r="E10" s="134" t="e">
        <f>'C завтраками| Bed and breakfast'!#REF!-1250</f>
        <v>#REF!</v>
      </c>
      <c r="F10" s="134" t="e">
        <f>'C завтраками| Bed and breakfast'!#REF!-1250</f>
        <v>#REF!</v>
      </c>
      <c r="G10" s="134" t="e">
        <f>'C завтраками| Bed and breakfast'!#REF!-1250</f>
        <v>#REF!</v>
      </c>
      <c r="H10" s="134">
        <f>'C завтраками| Bed and breakfast'!B11-1250</f>
        <v>7100</v>
      </c>
      <c r="I10" s="134">
        <f>'C завтраками| Bed and breakfast'!C11-1250</f>
        <v>6300</v>
      </c>
      <c r="J10" s="134">
        <f>'C завтраками| Bed and breakfast'!D11-1250</f>
        <v>6000</v>
      </c>
      <c r="K10" s="134">
        <f>'C завтраками| Bed and breakfast'!E11-1250</f>
        <v>5500</v>
      </c>
      <c r="L10" s="134">
        <f>'C завтраками| Bed and breakfast'!F11-1250</f>
        <v>7900</v>
      </c>
      <c r="M10" s="134">
        <f>'C завтраками| Bed and breakfast'!G11-1250</f>
        <v>8700</v>
      </c>
      <c r="N10" s="134">
        <f>'C завтраками| Bed and breakfast'!H11-1250</f>
        <v>7100</v>
      </c>
      <c r="O10" s="134">
        <f>'C завтраками| Bed and breakfast'!I11-1250</f>
        <v>7900</v>
      </c>
      <c r="P10" s="134">
        <f>'C завтраками| Bed and breakfast'!J11-1250</f>
        <v>6300</v>
      </c>
      <c r="Q10" s="134">
        <f>'C завтраками| Bed and breakfast'!K11-1250</f>
        <v>7100</v>
      </c>
      <c r="R10" s="134">
        <f>'C завтраками| Bed and breakfast'!L11-1250</f>
        <v>7900</v>
      </c>
      <c r="S10" s="134">
        <f>'C завтраками| Bed and breakfast'!M11-1250</f>
        <v>7100</v>
      </c>
      <c r="T10" s="134">
        <f>'C завтраками| Bed and breakfast'!N11-1250</f>
        <v>5500</v>
      </c>
      <c r="U10" s="134">
        <f>'C завтраками| Bed and breakfast'!O11-1250</f>
        <v>5900</v>
      </c>
      <c r="V10" s="134">
        <f>'C завтраками| Bed and breakfast'!P11-1250</f>
        <v>5500</v>
      </c>
      <c r="W10" s="134">
        <f>'C завтраками| Bed and breakfast'!Q11-1250</f>
        <v>5900</v>
      </c>
      <c r="X10" s="134">
        <f>'C завтраками| Bed and breakfast'!R11-1250</f>
        <v>5500</v>
      </c>
      <c r="Y10" s="134">
        <f>'C завтраками| Bed and breakfast'!S11-1250</f>
        <v>5900</v>
      </c>
      <c r="Z10" s="134">
        <f>'C завтраками| Bed and breakfast'!T11-1250</f>
        <v>7900</v>
      </c>
      <c r="AA10" s="134">
        <f>'C завтраками| Bed and breakfast'!U11-1250</f>
        <v>7900</v>
      </c>
      <c r="AB10" s="134">
        <f>'C завтраками| Bed and breakfast'!V11-1250</f>
        <v>7900</v>
      </c>
      <c r="AC10" s="134">
        <f>'C завтраками| Bed and breakfast'!W11-1250</f>
        <v>7900</v>
      </c>
      <c r="AD10" s="134">
        <f>'C завтраками| Bed and breakfast'!X11-1250</f>
        <v>6300</v>
      </c>
      <c r="AE10" s="134">
        <f>'C завтраками| Bed and breakfast'!Y11-1250</f>
        <v>7100</v>
      </c>
      <c r="AF10" s="134">
        <f>'C завтраками| Bed and breakfast'!Z11-1250</f>
        <v>6300</v>
      </c>
      <c r="AG10" s="134">
        <f>'C завтраками| Bed and breakfast'!AA11-1250</f>
        <v>8700</v>
      </c>
      <c r="AH10" s="134">
        <f>'C завтраками| Bed and breakfast'!AB11-1250</f>
        <v>8700</v>
      </c>
      <c r="AI10" s="134">
        <f>'C завтраками| Bed and breakfast'!AC11-1250</f>
        <v>6400</v>
      </c>
      <c r="AJ10" s="134">
        <f>'C завтраками| Bed and breakfast'!AD11-1250</f>
        <v>6600</v>
      </c>
      <c r="AK10" s="134">
        <f>'C завтраками| Bed and breakfast'!AE11-1250</f>
        <v>7000</v>
      </c>
      <c r="AL10" s="134">
        <f>'C завтраками| Bed and breakfast'!AF11-1250</f>
        <v>6600</v>
      </c>
      <c r="AM10" s="134">
        <f>'C завтраками| Bed and breakfast'!AG11-1250</f>
        <v>7200</v>
      </c>
      <c r="AN10" s="134">
        <f>'C завтраками| Bed and breakfast'!AH11-1250</f>
        <v>7900</v>
      </c>
      <c r="AO10" s="134">
        <f>'C завтраками| Bed and breakfast'!AI11-1250</f>
        <v>7900</v>
      </c>
      <c r="AP10" s="134">
        <f>'C завтраками| Bed and breakfast'!AJ11-1250</f>
        <v>7400</v>
      </c>
      <c r="AQ10" s="134">
        <f>'C завтраками| Bed and breakfast'!AK11-1250</f>
        <v>7000</v>
      </c>
      <c r="AR10" s="134">
        <f>'C завтраками| Bed and breakfast'!AL11-1250</f>
        <v>7900</v>
      </c>
      <c r="AS10" s="134">
        <f>'C завтраками| Bed and breakfast'!AM11-1250</f>
        <v>7000</v>
      </c>
      <c r="AT10" s="134">
        <f>'C завтраками| Bed and breakfast'!AN11-1250</f>
        <v>7400</v>
      </c>
      <c r="AU10" s="134">
        <f>'C завтраками| Bed and breakfast'!AO11-1250</f>
        <v>7000</v>
      </c>
      <c r="AV10" s="134">
        <f>'C завтраками| Bed and breakfast'!AP11-1250</f>
        <v>7900</v>
      </c>
      <c r="AW10" s="134">
        <f>'C завтраками| Bed and breakfast'!AQ11-1250</f>
        <v>7200</v>
      </c>
      <c r="AX10" s="134">
        <f>'C завтраками| Bed and breakfast'!AR11-1250</f>
        <v>7000</v>
      </c>
      <c r="AY10" s="134">
        <f>'C завтраками| Bed and breakfast'!AS11-1250</f>
        <v>7400</v>
      </c>
      <c r="AZ10" s="134">
        <f>'C завтраками| Bed and breakfast'!AT11-1250</f>
        <v>6600</v>
      </c>
      <c r="BA10" s="134">
        <f>'C завтраками| Bed and breakfast'!AU11-1250</f>
        <v>6600</v>
      </c>
      <c r="BB10" s="134">
        <f>'C завтраками| Bed and breakfast'!AV11-1250</f>
        <v>6200</v>
      </c>
      <c r="BC10" s="134">
        <f>'C завтраками| Bed and breakfast'!AW11-1250</f>
        <v>5500</v>
      </c>
      <c r="BD10" s="134">
        <f>'C завтраками| Bed and breakfast'!AX11-1250</f>
        <v>6000</v>
      </c>
      <c r="BE10" s="134">
        <f>'C завтраками| Bed and breakfast'!AY11-1250</f>
        <v>5500</v>
      </c>
      <c r="BF10" s="134">
        <f>'C завтраками| Bed and breakfast'!AZ11-1250</f>
        <v>6000</v>
      </c>
      <c r="BG10" s="134">
        <f>'C завтраками| Bed and breakfast'!BA11-1250</f>
        <v>5500</v>
      </c>
    </row>
    <row r="11" spans="1:59" x14ac:dyDescent="0.2">
      <c r="A11" s="5" t="s">
        <v>86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row>
    <row r="12" spans="1:59" x14ac:dyDescent="0.2">
      <c r="A12" s="16">
        <v>1</v>
      </c>
      <c r="B12" s="134" t="e">
        <f>'C завтраками| Bed and breakfast'!#REF!-1250</f>
        <v>#REF!</v>
      </c>
      <c r="C12" s="134" t="e">
        <f>'C завтраками| Bed and breakfast'!#REF!-1250</f>
        <v>#REF!</v>
      </c>
      <c r="D12" s="134" t="e">
        <f>'C завтраками| Bed and breakfast'!#REF!-1250</f>
        <v>#REF!</v>
      </c>
      <c r="E12" s="134" t="e">
        <f>'C завтраками| Bed and breakfast'!#REF!-1250</f>
        <v>#REF!</v>
      </c>
      <c r="F12" s="134" t="e">
        <f>'C завтраками| Bed and breakfast'!#REF!-1250</f>
        <v>#REF!</v>
      </c>
      <c r="G12" s="134" t="e">
        <f>'C завтраками| Bed and breakfast'!#REF!-1250</f>
        <v>#REF!</v>
      </c>
      <c r="H12" s="134">
        <f>'C завтраками| Bed and breakfast'!B14-1250</f>
        <v>8600</v>
      </c>
      <c r="I12" s="134">
        <f>'C завтраками| Bed and breakfast'!C14-1250</f>
        <v>7800</v>
      </c>
      <c r="J12" s="134">
        <f>'C завтраками| Bed and breakfast'!D14-1250</f>
        <v>7500</v>
      </c>
      <c r="K12" s="134">
        <f>'C завтраками| Bed and breakfast'!E14-1250</f>
        <v>7000</v>
      </c>
      <c r="L12" s="134">
        <f>'C завтраками| Bed and breakfast'!F14-1250</f>
        <v>9400</v>
      </c>
      <c r="M12" s="134">
        <f>'C завтраками| Bed and breakfast'!G14-1250</f>
        <v>10200</v>
      </c>
      <c r="N12" s="134">
        <f>'C завтраками| Bed and breakfast'!H14-1250</f>
        <v>8600</v>
      </c>
      <c r="O12" s="134">
        <f>'C завтраками| Bed and breakfast'!I14-1250</f>
        <v>9400</v>
      </c>
      <c r="P12" s="134">
        <f>'C завтраками| Bed and breakfast'!J14-1250</f>
        <v>7800</v>
      </c>
      <c r="Q12" s="134">
        <f>'C завтраками| Bed and breakfast'!K14-1250</f>
        <v>8600</v>
      </c>
      <c r="R12" s="134">
        <f>'C завтраками| Bed and breakfast'!L14-1250</f>
        <v>9400</v>
      </c>
      <c r="S12" s="134">
        <f>'C завтраками| Bed and breakfast'!M14-1250</f>
        <v>8600</v>
      </c>
      <c r="T12" s="134">
        <f>'C завтраками| Bed and breakfast'!N14-1250</f>
        <v>7000</v>
      </c>
      <c r="U12" s="134">
        <f>'C завтраками| Bed and breakfast'!O14-1250</f>
        <v>7400</v>
      </c>
      <c r="V12" s="134">
        <f>'C завтраками| Bed and breakfast'!P14-1250</f>
        <v>7000</v>
      </c>
      <c r="W12" s="134">
        <f>'C завтраками| Bed and breakfast'!Q14-1250</f>
        <v>7400</v>
      </c>
      <c r="X12" s="134">
        <f>'C завтраками| Bed and breakfast'!R14-1250</f>
        <v>7000</v>
      </c>
      <c r="Y12" s="134">
        <f>'C завтраками| Bed and breakfast'!S14-1250</f>
        <v>7400</v>
      </c>
      <c r="Z12" s="134">
        <f>'C завтраками| Bed and breakfast'!T14-1250</f>
        <v>9400</v>
      </c>
      <c r="AA12" s="134">
        <f>'C завтраками| Bed and breakfast'!U14-1250</f>
        <v>9400</v>
      </c>
      <c r="AB12" s="134">
        <f>'C завтраками| Bed and breakfast'!V14-1250</f>
        <v>9400</v>
      </c>
      <c r="AC12" s="134">
        <f>'C завтраками| Bed and breakfast'!W14-1250</f>
        <v>9400</v>
      </c>
      <c r="AD12" s="134">
        <f>'C завтраками| Bed and breakfast'!X14-1250</f>
        <v>7800</v>
      </c>
      <c r="AE12" s="134">
        <f>'C завтраками| Bed and breakfast'!Y14-1250</f>
        <v>8600</v>
      </c>
      <c r="AF12" s="134">
        <f>'C завтраками| Bed and breakfast'!Z14-1250</f>
        <v>7800</v>
      </c>
      <c r="AG12" s="134">
        <f>'C завтраками| Bed and breakfast'!AA14-1250</f>
        <v>10200</v>
      </c>
      <c r="AH12" s="134">
        <f>'C завтраками| Bed and breakfast'!AB14-1250</f>
        <v>10200</v>
      </c>
      <c r="AI12" s="134">
        <f>'C завтраками| Bed and breakfast'!AC14-1250</f>
        <v>7900</v>
      </c>
      <c r="AJ12" s="134">
        <f>'C завтраками| Bed and breakfast'!AD14-1250</f>
        <v>8100</v>
      </c>
      <c r="AK12" s="134">
        <f>'C завтраками| Bed and breakfast'!AE14-1250</f>
        <v>8500</v>
      </c>
      <c r="AL12" s="134">
        <f>'C завтраками| Bed and breakfast'!AF14-1250</f>
        <v>8100</v>
      </c>
      <c r="AM12" s="134">
        <f>'C завтраками| Bed and breakfast'!AG14-1250</f>
        <v>8700</v>
      </c>
      <c r="AN12" s="134">
        <f>'C завтраками| Bed and breakfast'!AH14-1250</f>
        <v>9400</v>
      </c>
      <c r="AO12" s="134">
        <f>'C завтраками| Bed and breakfast'!AI14-1250</f>
        <v>9400</v>
      </c>
      <c r="AP12" s="134">
        <f>'C завтраками| Bed and breakfast'!AJ14-1250</f>
        <v>8900</v>
      </c>
      <c r="AQ12" s="134">
        <f>'C завтраками| Bed and breakfast'!AK14-1250</f>
        <v>8500</v>
      </c>
      <c r="AR12" s="134">
        <f>'C завтраками| Bed and breakfast'!AL14-1250</f>
        <v>9400</v>
      </c>
      <c r="AS12" s="134">
        <f>'C завтраками| Bed and breakfast'!AM14-1250</f>
        <v>8500</v>
      </c>
      <c r="AT12" s="134">
        <f>'C завтраками| Bed and breakfast'!AN14-1250</f>
        <v>8900</v>
      </c>
      <c r="AU12" s="134">
        <f>'C завтраками| Bed and breakfast'!AO14-1250</f>
        <v>8500</v>
      </c>
      <c r="AV12" s="134">
        <f>'C завтраками| Bed and breakfast'!AP14-1250</f>
        <v>9400</v>
      </c>
      <c r="AW12" s="134">
        <f>'C завтраками| Bed and breakfast'!AQ14-1250</f>
        <v>8700</v>
      </c>
      <c r="AX12" s="134">
        <f>'C завтраками| Bed and breakfast'!AR14-1250</f>
        <v>8500</v>
      </c>
      <c r="AY12" s="134">
        <f>'C завтраками| Bed and breakfast'!AS14-1250</f>
        <v>8900</v>
      </c>
      <c r="AZ12" s="134">
        <f>'C завтраками| Bed and breakfast'!AT14-1250</f>
        <v>8100</v>
      </c>
      <c r="BA12" s="134">
        <f>'C завтраками| Bed and breakfast'!AU14-1250</f>
        <v>8100</v>
      </c>
      <c r="BB12" s="134">
        <f>'C завтраками| Bed and breakfast'!AV14-1250</f>
        <v>7700</v>
      </c>
      <c r="BC12" s="134">
        <f>'C завтраками| Bed and breakfast'!AW14-1250</f>
        <v>7000</v>
      </c>
      <c r="BD12" s="134">
        <f>'C завтраками| Bed and breakfast'!AX14-1250</f>
        <v>7500</v>
      </c>
      <c r="BE12" s="134">
        <f>'C завтраками| Bed and breakfast'!AY14-1250</f>
        <v>7000</v>
      </c>
      <c r="BF12" s="134">
        <f>'C завтраками| Bed and breakfast'!AZ14-1250</f>
        <v>7500</v>
      </c>
      <c r="BG12" s="134">
        <f>'C завтраками| Bed and breakfast'!BA14-1250</f>
        <v>7000</v>
      </c>
    </row>
    <row r="13" spans="1:59" x14ac:dyDescent="0.2">
      <c r="A13" s="4" t="s">
        <v>91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row>
    <row r="14" spans="1:59" x14ac:dyDescent="0.2">
      <c r="A14" s="16">
        <v>1</v>
      </c>
      <c r="B14" s="134" t="e">
        <f>'C завтраками| Bed and breakfast'!#REF!-1250</f>
        <v>#REF!</v>
      </c>
      <c r="C14" s="134" t="e">
        <f>'C завтраками| Bed and breakfast'!#REF!-1250</f>
        <v>#REF!</v>
      </c>
      <c r="D14" s="134" t="e">
        <f>'C завтраками| Bed and breakfast'!#REF!-1250</f>
        <v>#REF!</v>
      </c>
      <c r="E14" s="134" t="e">
        <f>'C завтраками| Bed and breakfast'!#REF!-1250</f>
        <v>#REF!</v>
      </c>
      <c r="F14" s="134" t="e">
        <f>'C завтраками| Bed and breakfast'!#REF!-1250</f>
        <v>#REF!</v>
      </c>
      <c r="G14" s="134" t="e">
        <f>'C завтраками| Bed and breakfast'!#REF!-1250</f>
        <v>#REF!</v>
      </c>
      <c r="H14" s="134">
        <f>'C завтраками| Bed and breakfast'!B17-1250</f>
        <v>9600</v>
      </c>
      <c r="I14" s="134">
        <f>'C завтраками| Bed and breakfast'!C17-1250</f>
        <v>8800</v>
      </c>
      <c r="J14" s="134">
        <f>'C завтраками| Bed and breakfast'!D17-1250</f>
        <v>8500</v>
      </c>
      <c r="K14" s="134">
        <f>'C завтраками| Bed and breakfast'!E17-1250</f>
        <v>8000</v>
      </c>
      <c r="L14" s="134">
        <f>'C завтраками| Bed and breakfast'!F17-1250</f>
        <v>10400</v>
      </c>
      <c r="M14" s="134">
        <f>'C завтраками| Bed and breakfast'!G17-1250</f>
        <v>11200</v>
      </c>
      <c r="N14" s="134">
        <f>'C завтраками| Bed and breakfast'!H17-1250</f>
        <v>9600</v>
      </c>
      <c r="O14" s="134">
        <f>'C завтраками| Bed and breakfast'!I17-1250</f>
        <v>10400</v>
      </c>
      <c r="P14" s="134">
        <f>'C завтраками| Bed and breakfast'!J17-1250</f>
        <v>8800</v>
      </c>
      <c r="Q14" s="134">
        <f>'C завтраками| Bed and breakfast'!K17-1250</f>
        <v>9600</v>
      </c>
      <c r="R14" s="134">
        <f>'C завтраками| Bed and breakfast'!L17-1250</f>
        <v>10400</v>
      </c>
      <c r="S14" s="134">
        <f>'C завтраками| Bed and breakfast'!M17-1250</f>
        <v>9600</v>
      </c>
      <c r="T14" s="134">
        <f>'C завтраками| Bed and breakfast'!N17-1250</f>
        <v>8000</v>
      </c>
      <c r="U14" s="134">
        <f>'C завтраками| Bed and breakfast'!O17-1250</f>
        <v>8400</v>
      </c>
      <c r="V14" s="134">
        <f>'C завтраками| Bed and breakfast'!P17-1250</f>
        <v>8000</v>
      </c>
      <c r="W14" s="134">
        <f>'C завтраками| Bed and breakfast'!Q17-1250</f>
        <v>8400</v>
      </c>
      <c r="X14" s="134">
        <f>'C завтраками| Bed and breakfast'!R17-1250</f>
        <v>8000</v>
      </c>
      <c r="Y14" s="134">
        <f>'C завтраками| Bed and breakfast'!S17-1250</f>
        <v>8400</v>
      </c>
      <c r="Z14" s="134">
        <f>'C завтраками| Bed and breakfast'!T17-1250</f>
        <v>10400</v>
      </c>
      <c r="AA14" s="134">
        <f>'C завтраками| Bed and breakfast'!U17-1250</f>
        <v>10400</v>
      </c>
      <c r="AB14" s="134">
        <f>'C завтраками| Bed and breakfast'!V17-1250</f>
        <v>10400</v>
      </c>
      <c r="AC14" s="134">
        <f>'C завтраками| Bed and breakfast'!W17-1250</f>
        <v>10400</v>
      </c>
      <c r="AD14" s="134">
        <f>'C завтраками| Bed and breakfast'!X17-1250</f>
        <v>8800</v>
      </c>
      <c r="AE14" s="134">
        <f>'C завтраками| Bed and breakfast'!Y17-1250</f>
        <v>9600</v>
      </c>
      <c r="AF14" s="134">
        <f>'C завтраками| Bed and breakfast'!Z17-1250</f>
        <v>8800</v>
      </c>
      <c r="AG14" s="134">
        <f>'C завтраками| Bed and breakfast'!AA17-1250</f>
        <v>11200</v>
      </c>
      <c r="AH14" s="134">
        <f>'C завтраками| Bed and breakfast'!AB17-1250</f>
        <v>11200</v>
      </c>
      <c r="AI14" s="134">
        <f>'C завтраками| Bed and breakfast'!AC17-1250</f>
        <v>8900</v>
      </c>
      <c r="AJ14" s="134">
        <f>'C завтраками| Bed and breakfast'!AD17-1250</f>
        <v>9100</v>
      </c>
      <c r="AK14" s="134">
        <f>'C завтраками| Bed and breakfast'!AE17-1250</f>
        <v>9500</v>
      </c>
      <c r="AL14" s="134">
        <f>'C завтраками| Bed and breakfast'!AF17-1250</f>
        <v>9100</v>
      </c>
      <c r="AM14" s="134">
        <f>'C завтраками| Bed and breakfast'!AG17-1250</f>
        <v>9700</v>
      </c>
      <c r="AN14" s="134">
        <f>'C завтраками| Bed and breakfast'!AH17-1250</f>
        <v>10400</v>
      </c>
      <c r="AO14" s="134">
        <f>'C завтраками| Bed and breakfast'!AI17-1250</f>
        <v>10400</v>
      </c>
      <c r="AP14" s="134">
        <f>'C завтраками| Bed and breakfast'!AJ17-1250</f>
        <v>9900</v>
      </c>
      <c r="AQ14" s="134">
        <f>'C завтраками| Bed and breakfast'!AK17-1250</f>
        <v>9500</v>
      </c>
      <c r="AR14" s="134">
        <f>'C завтраками| Bed and breakfast'!AL17-1250</f>
        <v>10400</v>
      </c>
      <c r="AS14" s="134">
        <f>'C завтраками| Bed and breakfast'!AM17-1250</f>
        <v>9500</v>
      </c>
      <c r="AT14" s="134">
        <f>'C завтраками| Bed and breakfast'!AN17-1250</f>
        <v>9900</v>
      </c>
      <c r="AU14" s="134">
        <f>'C завтраками| Bed and breakfast'!AO17-1250</f>
        <v>9500</v>
      </c>
      <c r="AV14" s="134">
        <f>'C завтраками| Bed and breakfast'!AP17-1250</f>
        <v>10400</v>
      </c>
      <c r="AW14" s="134">
        <f>'C завтраками| Bed and breakfast'!AQ17-1250</f>
        <v>9700</v>
      </c>
      <c r="AX14" s="134">
        <f>'C завтраками| Bed and breakfast'!AR17-1250</f>
        <v>9500</v>
      </c>
      <c r="AY14" s="134">
        <f>'C завтраками| Bed and breakfast'!AS17-1250</f>
        <v>9900</v>
      </c>
      <c r="AZ14" s="134">
        <f>'C завтраками| Bed and breakfast'!AT17-1250</f>
        <v>9100</v>
      </c>
      <c r="BA14" s="134">
        <f>'C завтраками| Bed and breakfast'!AU17-1250</f>
        <v>9100</v>
      </c>
      <c r="BB14" s="134">
        <f>'C завтраками| Bed and breakfast'!AV17-1250</f>
        <v>8700</v>
      </c>
      <c r="BC14" s="134">
        <f>'C завтраками| Bed and breakfast'!AW17-1250</f>
        <v>8000</v>
      </c>
      <c r="BD14" s="134">
        <f>'C завтраками| Bed and breakfast'!AX17-1250</f>
        <v>8500</v>
      </c>
      <c r="BE14" s="134">
        <f>'C завтраками| Bed and breakfast'!AY17-1250</f>
        <v>8000</v>
      </c>
      <c r="BF14" s="134">
        <f>'C завтраками| Bed and breakfast'!AZ17-1250</f>
        <v>8500</v>
      </c>
      <c r="BG14" s="134">
        <f>'C завтраками| Bed and breakfast'!BA17-1250</f>
        <v>8000</v>
      </c>
    </row>
    <row r="15" spans="1:59" x14ac:dyDescent="0.2">
      <c r="A15" s="2" t="s">
        <v>92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row>
    <row r="16" spans="1:59" x14ac:dyDescent="0.2">
      <c r="A16" s="16">
        <v>1</v>
      </c>
      <c r="B16" s="134" t="e">
        <f>'C завтраками| Bed and breakfast'!#REF!-1250</f>
        <v>#REF!</v>
      </c>
      <c r="C16" s="134" t="e">
        <f>'C завтраками| Bed and breakfast'!#REF!-1250</f>
        <v>#REF!</v>
      </c>
      <c r="D16" s="134" t="e">
        <f>'C завтраками| Bed and breakfast'!#REF!-1250</f>
        <v>#REF!</v>
      </c>
      <c r="E16" s="134" t="e">
        <f>'C завтраками| Bed and breakfast'!#REF!-1250</f>
        <v>#REF!</v>
      </c>
      <c r="F16" s="134" t="e">
        <f>'C завтраками| Bed and breakfast'!#REF!-1250</f>
        <v>#REF!</v>
      </c>
      <c r="G16" s="134" t="e">
        <f>'C завтраками| Bed and breakfast'!#REF!-1250</f>
        <v>#REF!</v>
      </c>
      <c r="H16" s="134">
        <f>'C завтраками| Bed and breakfast'!B20-1250</f>
        <v>11100</v>
      </c>
      <c r="I16" s="134">
        <f>'C завтраками| Bed and breakfast'!C20-1250</f>
        <v>10300</v>
      </c>
      <c r="J16" s="134">
        <f>'C завтраками| Bed and breakfast'!D20-1250</f>
        <v>10000</v>
      </c>
      <c r="K16" s="134">
        <f>'C завтраками| Bed and breakfast'!E20-1250</f>
        <v>9500</v>
      </c>
      <c r="L16" s="134">
        <f>'C завтраками| Bed and breakfast'!F20-1250</f>
        <v>11900</v>
      </c>
      <c r="M16" s="134">
        <f>'C завтраками| Bed and breakfast'!G20-1250</f>
        <v>12700</v>
      </c>
      <c r="N16" s="134">
        <f>'C завтраками| Bed and breakfast'!H20-1250</f>
        <v>11100</v>
      </c>
      <c r="O16" s="134">
        <f>'C завтраками| Bed and breakfast'!I20-1250</f>
        <v>11900</v>
      </c>
      <c r="P16" s="134">
        <f>'C завтраками| Bed and breakfast'!J20-1250</f>
        <v>10300</v>
      </c>
      <c r="Q16" s="134">
        <f>'C завтраками| Bed and breakfast'!K20-1250</f>
        <v>11100</v>
      </c>
      <c r="R16" s="134">
        <f>'C завтраками| Bed and breakfast'!L20-1250</f>
        <v>11900</v>
      </c>
      <c r="S16" s="134">
        <f>'C завтраками| Bed and breakfast'!M20-1250</f>
        <v>11100</v>
      </c>
      <c r="T16" s="134">
        <f>'C завтраками| Bed and breakfast'!N20-1250</f>
        <v>9500</v>
      </c>
      <c r="U16" s="134">
        <f>'C завтраками| Bed and breakfast'!O20-1250</f>
        <v>9900</v>
      </c>
      <c r="V16" s="134">
        <f>'C завтраками| Bed and breakfast'!P20-1250</f>
        <v>9500</v>
      </c>
      <c r="W16" s="134">
        <f>'C завтраками| Bed and breakfast'!Q20-1250</f>
        <v>9900</v>
      </c>
      <c r="X16" s="134">
        <f>'C завтраками| Bed and breakfast'!R20-1250</f>
        <v>9500</v>
      </c>
      <c r="Y16" s="134">
        <f>'C завтраками| Bed and breakfast'!S20-1250</f>
        <v>9900</v>
      </c>
      <c r="Z16" s="134">
        <f>'C завтраками| Bed and breakfast'!T20-1250</f>
        <v>11900</v>
      </c>
      <c r="AA16" s="134">
        <f>'C завтраками| Bed and breakfast'!U20-1250</f>
        <v>11900</v>
      </c>
      <c r="AB16" s="134">
        <f>'C завтраками| Bed and breakfast'!V20-1250</f>
        <v>11900</v>
      </c>
      <c r="AC16" s="134">
        <f>'C завтраками| Bed and breakfast'!W20-1250</f>
        <v>11900</v>
      </c>
      <c r="AD16" s="134">
        <f>'C завтраками| Bed and breakfast'!X20-1250</f>
        <v>10300</v>
      </c>
      <c r="AE16" s="134">
        <f>'C завтраками| Bed and breakfast'!Y20-1250</f>
        <v>11100</v>
      </c>
      <c r="AF16" s="134">
        <f>'C завтраками| Bed and breakfast'!Z20-1250</f>
        <v>10300</v>
      </c>
      <c r="AG16" s="134">
        <f>'C завтраками| Bed and breakfast'!AA20-1250</f>
        <v>12700</v>
      </c>
      <c r="AH16" s="134">
        <f>'C завтраками| Bed and breakfast'!AB20-1250</f>
        <v>12700</v>
      </c>
      <c r="AI16" s="134">
        <f>'C завтраками| Bed and breakfast'!AC20-1250</f>
        <v>10400</v>
      </c>
      <c r="AJ16" s="134">
        <f>'C завтраками| Bed and breakfast'!AD20-1250</f>
        <v>10600</v>
      </c>
      <c r="AK16" s="134">
        <f>'C завтраками| Bed and breakfast'!AE20-1250</f>
        <v>11000</v>
      </c>
      <c r="AL16" s="134">
        <f>'C завтраками| Bed and breakfast'!AF20-1250</f>
        <v>10600</v>
      </c>
      <c r="AM16" s="134">
        <f>'C завтраками| Bed and breakfast'!AG20-1250</f>
        <v>11200</v>
      </c>
      <c r="AN16" s="134">
        <f>'C завтраками| Bed and breakfast'!AH20-1250</f>
        <v>11900</v>
      </c>
      <c r="AO16" s="134">
        <f>'C завтраками| Bed and breakfast'!AI20-1250</f>
        <v>11900</v>
      </c>
      <c r="AP16" s="134">
        <f>'C завтраками| Bed and breakfast'!AJ20-1250</f>
        <v>11400</v>
      </c>
      <c r="AQ16" s="134">
        <f>'C завтраками| Bed and breakfast'!AK20-1250</f>
        <v>11000</v>
      </c>
      <c r="AR16" s="134">
        <f>'C завтраками| Bed and breakfast'!AL20-1250</f>
        <v>11900</v>
      </c>
      <c r="AS16" s="134">
        <f>'C завтраками| Bed and breakfast'!AM20-1250</f>
        <v>11000</v>
      </c>
      <c r="AT16" s="134">
        <f>'C завтраками| Bed and breakfast'!AN20-1250</f>
        <v>11400</v>
      </c>
      <c r="AU16" s="134">
        <f>'C завтраками| Bed and breakfast'!AO20-1250</f>
        <v>11000</v>
      </c>
      <c r="AV16" s="134">
        <f>'C завтраками| Bed and breakfast'!AP20-1250</f>
        <v>11900</v>
      </c>
      <c r="AW16" s="134">
        <f>'C завтраками| Bed and breakfast'!AQ20-1250</f>
        <v>11200</v>
      </c>
      <c r="AX16" s="134">
        <f>'C завтраками| Bed and breakfast'!AR20-1250</f>
        <v>11000</v>
      </c>
      <c r="AY16" s="134">
        <f>'C завтраками| Bed and breakfast'!AS20-1250</f>
        <v>11400</v>
      </c>
      <c r="AZ16" s="134">
        <f>'C завтраками| Bed and breakfast'!AT20-1250</f>
        <v>10600</v>
      </c>
      <c r="BA16" s="134">
        <f>'C завтраками| Bed and breakfast'!AU20-1250</f>
        <v>10600</v>
      </c>
      <c r="BB16" s="134">
        <f>'C завтраками| Bed and breakfast'!AV20-1250</f>
        <v>10200</v>
      </c>
      <c r="BC16" s="134">
        <f>'C завтраками| Bed and breakfast'!AW20-1250</f>
        <v>9500</v>
      </c>
      <c r="BD16" s="134">
        <f>'C завтраками| Bed and breakfast'!AX20-1250</f>
        <v>10000</v>
      </c>
      <c r="BE16" s="134">
        <f>'C завтраками| Bed and breakfast'!AY20-1250</f>
        <v>9500</v>
      </c>
      <c r="BF16" s="134">
        <f>'C завтраками| Bed and breakfast'!AZ20-1250</f>
        <v>10000</v>
      </c>
      <c r="BG16" s="134">
        <f>'C завтраками| Bed and breakfast'!BA20-1250</f>
        <v>9500</v>
      </c>
    </row>
    <row r="17" spans="1:59" x14ac:dyDescent="0.2">
      <c r="A17" s="25"/>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row>
    <row r="18" spans="1:59" x14ac:dyDescent="0.2">
      <c r="A18" s="96" t="s">
        <v>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row>
    <row r="19" spans="1:59" ht="23.25" customHeight="1" x14ac:dyDescent="0.2">
      <c r="A19" s="16"/>
      <c r="B19" s="129" t="e">
        <f t="shared" ref="B19:F20" si="0">B5</f>
        <v>#REF!</v>
      </c>
      <c r="C19" s="46" t="e">
        <f t="shared" si="0"/>
        <v>#REF!</v>
      </c>
      <c r="D19" s="46" t="e">
        <f t="shared" si="0"/>
        <v>#REF!</v>
      </c>
      <c r="E19" s="46" t="e">
        <f t="shared" si="0"/>
        <v>#REF!</v>
      </c>
      <c r="F19" s="46" t="e">
        <f t="shared" si="0"/>
        <v>#REF!</v>
      </c>
      <c r="G19" s="46" t="e">
        <f t="shared" ref="G19" si="1">G5</f>
        <v>#REF!</v>
      </c>
      <c r="H19" s="129">
        <f t="shared" ref="H19:BG19" si="2">H5</f>
        <v>45399</v>
      </c>
      <c r="I19" s="129">
        <f t="shared" si="2"/>
        <v>45401</v>
      </c>
      <c r="J19" s="129">
        <f t="shared" si="2"/>
        <v>45402</v>
      </c>
      <c r="K19" s="129">
        <f t="shared" si="2"/>
        <v>45403</v>
      </c>
      <c r="L19" s="129">
        <f t="shared" si="2"/>
        <v>45407</v>
      </c>
      <c r="M19" s="129">
        <f t="shared" si="2"/>
        <v>45409</v>
      </c>
      <c r="N19" s="129">
        <f t="shared" si="2"/>
        <v>45411</v>
      </c>
      <c r="O19" s="129">
        <f t="shared" si="2"/>
        <v>45413</v>
      </c>
      <c r="P19" s="129">
        <f t="shared" si="2"/>
        <v>45417</v>
      </c>
      <c r="Q19" s="129">
        <f t="shared" si="2"/>
        <v>45421</v>
      </c>
      <c r="R19" s="129">
        <f t="shared" si="2"/>
        <v>45422</v>
      </c>
      <c r="S19" s="129">
        <f t="shared" si="2"/>
        <v>45423</v>
      </c>
      <c r="T19" s="46">
        <f t="shared" si="2"/>
        <v>45424</v>
      </c>
      <c r="U19" s="129">
        <f t="shared" si="2"/>
        <v>45429</v>
      </c>
      <c r="V19" s="129">
        <f t="shared" si="2"/>
        <v>45431</v>
      </c>
      <c r="W19" s="129">
        <f t="shared" si="2"/>
        <v>45436</v>
      </c>
      <c r="X19" s="129">
        <f t="shared" si="2"/>
        <v>45438</v>
      </c>
      <c r="Y19" s="129">
        <f t="shared" si="2"/>
        <v>45439</v>
      </c>
      <c r="Z19" s="129">
        <f t="shared" si="2"/>
        <v>45443</v>
      </c>
      <c r="AA19" s="129">
        <f t="shared" si="2"/>
        <v>45444</v>
      </c>
      <c r="AB19" s="129">
        <f t="shared" si="2"/>
        <v>45445</v>
      </c>
      <c r="AC19" s="129">
        <f t="shared" si="2"/>
        <v>45453</v>
      </c>
      <c r="AD19" s="129">
        <f t="shared" si="2"/>
        <v>45454</v>
      </c>
      <c r="AE19" s="129">
        <f t="shared" si="2"/>
        <v>45460</v>
      </c>
      <c r="AF19" s="129">
        <f t="shared" si="2"/>
        <v>45466</v>
      </c>
      <c r="AG19" s="129">
        <f t="shared" si="2"/>
        <v>45471</v>
      </c>
      <c r="AH19" s="129">
        <f t="shared" si="2"/>
        <v>45474</v>
      </c>
      <c r="AI19" s="129">
        <f t="shared" si="2"/>
        <v>45487</v>
      </c>
      <c r="AJ19" s="129">
        <f t="shared" si="2"/>
        <v>45491</v>
      </c>
      <c r="AK19" s="129">
        <f t="shared" si="2"/>
        <v>45492</v>
      </c>
      <c r="AL19" s="129">
        <f t="shared" si="2"/>
        <v>45494</v>
      </c>
      <c r="AM19" s="129">
        <f t="shared" si="2"/>
        <v>45499</v>
      </c>
      <c r="AN19" s="129">
        <f t="shared" si="2"/>
        <v>45501</v>
      </c>
      <c r="AO19" s="129">
        <f t="shared" si="2"/>
        <v>45505</v>
      </c>
      <c r="AP19" s="129">
        <f t="shared" si="2"/>
        <v>45506</v>
      </c>
      <c r="AQ19" s="129">
        <f t="shared" si="2"/>
        <v>45508</v>
      </c>
      <c r="AR19" s="129">
        <f t="shared" si="2"/>
        <v>45513</v>
      </c>
      <c r="AS19" s="129">
        <f t="shared" si="2"/>
        <v>45515</v>
      </c>
      <c r="AT19" s="129">
        <f t="shared" si="2"/>
        <v>45520</v>
      </c>
      <c r="AU19" s="129">
        <f t="shared" si="2"/>
        <v>45522</v>
      </c>
      <c r="AV19" s="129">
        <f t="shared" si="2"/>
        <v>45523</v>
      </c>
      <c r="AW19" s="129">
        <f t="shared" si="2"/>
        <v>45525</v>
      </c>
      <c r="AX19" s="129">
        <f t="shared" si="2"/>
        <v>45526</v>
      </c>
      <c r="AY19" s="129">
        <f t="shared" si="2"/>
        <v>45527</v>
      </c>
      <c r="AZ19" s="129">
        <f t="shared" si="2"/>
        <v>45529</v>
      </c>
      <c r="BA19" s="129">
        <f t="shared" si="2"/>
        <v>45534</v>
      </c>
      <c r="BB19" s="129">
        <f t="shared" si="2"/>
        <v>45536</v>
      </c>
      <c r="BC19" s="129">
        <f t="shared" si="2"/>
        <v>45551</v>
      </c>
      <c r="BD19" s="129">
        <f t="shared" si="2"/>
        <v>45556</v>
      </c>
      <c r="BE19" s="129">
        <f t="shared" si="2"/>
        <v>45558</v>
      </c>
      <c r="BF19" s="129">
        <f t="shared" si="2"/>
        <v>45562</v>
      </c>
      <c r="BG19" s="129">
        <f t="shared" si="2"/>
        <v>45564</v>
      </c>
    </row>
    <row r="20" spans="1:59" ht="23.25" customHeight="1" x14ac:dyDescent="0.2">
      <c r="A20" s="16"/>
      <c r="B20" s="129" t="e">
        <f t="shared" si="0"/>
        <v>#REF!</v>
      </c>
      <c r="C20" s="46" t="e">
        <f t="shared" si="0"/>
        <v>#REF!</v>
      </c>
      <c r="D20" s="46" t="e">
        <f t="shared" si="0"/>
        <v>#REF!</v>
      </c>
      <c r="E20" s="46" t="e">
        <f t="shared" si="0"/>
        <v>#REF!</v>
      </c>
      <c r="F20" s="46" t="e">
        <f t="shared" si="0"/>
        <v>#REF!</v>
      </c>
      <c r="G20" s="46" t="e">
        <f t="shared" ref="G20" si="3">G6</f>
        <v>#REF!</v>
      </c>
      <c r="H20" s="129">
        <f t="shared" ref="H20:BG20" si="4">H6</f>
        <v>45400</v>
      </c>
      <c r="I20" s="129">
        <f t="shared" si="4"/>
        <v>45401</v>
      </c>
      <c r="J20" s="129">
        <f t="shared" si="4"/>
        <v>45402</v>
      </c>
      <c r="K20" s="129">
        <f t="shared" si="4"/>
        <v>45406</v>
      </c>
      <c r="L20" s="129">
        <f t="shared" si="4"/>
        <v>45408</v>
      </c>
      <c r="M20" s="129">
        <f t="shared" si="4"/>
        <v>45410</v>
      </c>
      <c r="N20" s="129">
        <f t="shared" si="4"/>
        <v>45412</v>
      </c>
      <c r="O20" s="129">
        <f t="shared" si="4"/>
        <v>45416</v>
      </c>
      <c r="P20" s="129">
        <f t="shared" si="4"/>
        <v>45420</v>
      </c>
      <c r="Q20" s="129">
        <f t="shared" si="4"/>
        <v>45421</v>
      </c>
      <c r="R20" s="129">
        <f t="shared" si="4"/>
        <v>45422</v>
      </c>
      <c r="S20" s="129">
        <f t="shared" si="4"/>
        <v>45423</v>
      </c>
      <c r="T20" s="46">
        <f t="shared" si="4"/>
        <v>45428</v>
      </c>
      <c r="U20" s="129">
        <f t="shared" si="4"/>
        <v>45430</v>
      </c>
      <c r="V20" s="129">
        <f t="shared" si="4"/>
        <v>45435</v>
      </c>
      <c r="W20" s="129">
        <f t="shared" si="4"/>
        <v>45437</v>
      </c>
      <c r="X20" s="129">
        <f t="shared" si="4"/>
        <v>45438</v>
      </c>
      <c r="Y20" s="129">
        <f t="shared" si="4"/>
        <v>45442</v>
      </c>
      <c r="Z20" s="129">
        <f t="shared" si="4"/>
        <v>45443</v>
      </c>
      <c r="AA20" s="129">
        <f t="shared" si="4"/>
        <v>45444</v>
      </c>
      <c r="AB20" s="129">
        <f t="shared" si="4"/>
        <v>45452</v>
      </c>
      <c r="AC20" s="129">
        <f t="shared" si="4"/>
        <v>45453</v>
      </c>
      <c r="AD20" s="129">
        <f t="shared" si="4"/>
        <v>45459</v>
      </c>
      <c r="AE20" s="129">
        <f t="shared" si="4"/>
        <v>45465</v>
      </c>
      <c r="AF20" s="129">
        <f t="shared" si="4"/>
        <v>45470</v>
      </c>
      <c r="AG20" s="129">
        <f t="shared" si="4"/>
        <v>45473</v>
      </c>
      <c r="AH20" s="129">
        <f t="shared" si="4"/>
        <v>45486</v>
      </c>
      <c r="AI20" s="129">
        <f t="shared" si="4"/>
        <v>45490</v>
      </c>
      <c r="AJ20" s="129">
        <f t="shared" si="4"/>
        <v>45491</v>
      </c>
      <c r="AK20" s="129">
        <f t="shared" si="4"/>
        <v>45493</v>
      </c>
      <c r="AL20" s="129">
        <f t="shared" si="4"/>
        <v>45498</v>
      </c>
      <c r="AM20" s="129">
        <f t="shared" si="4"/>
        <v>45500</v>
      </c>
      <c r="AN20" s="129">
        <f t="shared" si="4"/>
        <v>45504</v>
      </c>
      <c r="AO20" s="129">
        <f t="shared" si="4"/>
        <v>45505</v>
      </c>
      <c r="AP20" s="129">
        <f t="shared" si="4"/>
        <v>45507</v>
      </c>
      <c r="AQ20" s="129">
        <f t="shared" si="4"/>
        <v>45512</v>
      </c>
      <c r="AR20" s="129">
        <f t="shared" si="4"/>
        <v>45514</v>
      </c>
      <c r="AS20" s="129">
        <f t="shared" si="4"/>
        <v>45519</v>
      </c>
      <c r="AT20" s="129">
        <f t="shared" si="4"/>
        <v>45521</v>
      </c>
      <c r="AU20" s="129">
        <f t="shared" si="4"/>
        <v>45522</v>
      </c>
      <c r="AV20" s="129">
        <f t="shared" si="4"/>
        <v>45524</v>
      </c>
      <c r="AW20" s="129">
        <f t="shared" si="4"/>
        <v>45525</v>
      </c>
      <c r="AX20" s="129">
        <f t="shared" si="4"/>
        <v>45526</v>
      </c>
      <c r="AY20" s="129">
        <f t="shared" si="4"/>
        <v>45528</v>
      </c>
      <c r="AZ20" s="129">
        <f t="shared" si="4"/>
        <v>45533</v>
      </c>
      <c r="BA20" s="129">
        <f t="shared" si="4"/>
        <v>45535</v>
      </c>
      <c r="BB20" s="129">
        <f t="shared" si="4"/>
        <v>45550</v>
      </c>
      <c r="BC20" s="129">
        <f t="shared" si="4"/>
        <v>45555</v>
      </c>
      <c r="BD20" s="129">
        <f t="shared" si="4"/>
        <v>45557</v>
      </c>
      <c r="BE20" s="129">
        <f t="shared" si="4"/>
        <v>45561</v>
      </c>
      <c r="BF20" s="129">
        <f t="shared" si="4"/>
        <v>45563</v>
      </c>
      <c r="BG20" s="129">
        <f t="shared" si="4"/>
        <v>45565</v>
      </c>
    </row>
    <row r="21" spans="1:59" x14ac:dyDescent="0.2">
      <c r="A21" s="16" t="s">
        <v>11</v>
      </c>
      <c r="B21" s="133"/>
      <c r="C21" s="133"/>
      <c r="D21" s="133"/>
      <c r="E21" s="133"/>
    </row>
    <row r="22" spans="1:59" x14ac:dyDescent="0.2">
      <c r="A22" s="16">
        <v>1</v>
      </c>
      <c r="B22" s="137" t="e">
        <f t="shared" ref="B22:E22" si="5">ROUNDUP(B8*0.87,)</f>
        <v>#REF!</v>
      </c>
      <c r="C22" s="137" t="e">
        <f t="shared" si="5"/>
        <v>#REF!</v>
      </c>
      <c r="D22" s="137" t="e">
        <f t="shared" si="5"/>
        <v>#REF!</v>
      </c>
      <c r="E22" s="137" t="e">
        <f t="shared" si="5"/>
        <v>#REF!</v>
      </c>
      <c r="F22" s="60" t="e">
        <f>ROUNDUP(F8*0.82,)+35</f>
        <v>#REF!</v>
      </c>
      <c r="G22" s="60" t="e">
        <f t="shared" ref="G22" si="6">ROUNDUP(G8*0.82,)+35</f>
        <v>#REF!</v>
      </c>
      <c r="H22" s="60">
        <f t="shared" ref="H22:BG22" si="7">ROUNDUP(H8*0.82,)+35</f>
        <v>5037</v>
      </c>
      <c r="I22" s="60">
        <f t="shared" si="7"/>
        <v>4381</v>
      </c>
      <c r="J22" s="60">
        <f t="shared" si="7"/>
        <v>4135</v>
      </c>
      <c r="K22" s="60">
        <f t="shared" si="7"/>
        <v>3725</v>
      </c>
      <c r="L22" s="60">
        <f t="shared" si="7"/>
        <v>5693</v>
      </c>
      <c r="M22" s="60">
        <f t="shared" si="7"/>
        <v>6349</v>
      </c>
      <c r="N22" s="60">
        <f t="shared" si="7"/>
        <v>5037</v>
      </c>
      <c r="O22" s="60">
        <f t="shared" si="7"/>
        <v>5693</v>
      </c>
      <c r="P22" s="60">
        <f t="shared" si="7"/>
        <v>4381</v>
      </c>
      <c r="Q22" s="60">
        <f t="shared" si="7"/>
        <v>5037</v>
      </c>
      <c r="R22" s="60">
        <f t="shared" si="7"/>
        <v>5693</v>
      </c>
      <c r="S22" s="60">
        <f t="shared" si="7"/>
        <v>5037</v>
      </c>
      <c r="T22" s="60">
        <f t="shared" si="7"/>
        <v>3725</v>
      </c>
      <c r="U22" s="60">
        <f t="shared" si="7"/>
        <v>4053</v>
      </c>
      <c r="V22" s="60">
        <f t="shared" si="7"/>
        <v>3725</v>
      </c>
      <c r="W22" s="60">
        <f t="shared" si="7"/>
        <v>4053</v>
      </c>
      <c r="X22" s="60">
        <f t="shared" si="7"/>
        <v>3725</v>
      </c>
      <c r="Y22" s="60">
        <f t="shared" si="7"/>
        <v>4053</v>
      </c>
      <c r="Z22" s="60">
        <f t="shared" si="7"/>
        <v>5693</v>
      </c>
      <c r="AA22" s="60">
        <f t="shared" si="7"/>
        <v>5693</v>
      </c>
      <c r="AB22" s="60">
        <f t="shared" si="7"/>
        <v>5693</v>
      </c>
      <c r="AC22" s="60">
        <f t="shared" si="7"/>
        <v>5693</v>
      </c>
      <c r="AD22" s="60">
        <f t="shared" si="7"/>
        <v>4381</v>
      </c>
      <c r="AE22" s="60">
        <f t="shared" si="7"/>
        <v>5037</v>
      </c>
      <c r="AF22" s="60">
        <f t="shared" si="7"/>
        <v>4381</v>
      </c>
      <c r="AG22" s="60">
        <f t="shared" si="7"/>
        <v>6349</v>
      </c>
      <c r="AH22" s="60">
        <f t="shared" si="7"/>
        <v>6349</v>
      </c>
      <c r="AI22" s="60">
        <f t="shared" si="7"/>
        <v>4463</v>
      </c>
      <c r="AJ22" s="60">
        <f t="shared" si="7"/>
        <v>4627</v>
      </c>
      <c r="AK22" s="60">
        <f t="shared" si="7"/>
        <v>4955</v>
      </c>
      <c r="AL22" s="60">
        <f t="shared" si="7"/>
        <v>4627</v>
      </c>
      <c r="AM22" s="60">
        <f t="shared" si="7"/>
        <v>5119</v>
      </c>
      <c r="AN22" s="60">
        <f t="shared" si="7"/>
        <v>5693</v>
      </c>
      <c r="AO22" s="60">
        <f t="shared" si="7"/>
        <v>5693</v>
      </c>
      <c r="AP22" s="60">
        <f t="shared" si="7"/>
        <v>5283</v>
      </c>
      <c r="AQ22" s="60">
        <f t="shared" si="7"/>
        <v>4955</v>
      </c>
      <c r="AR22" s="60">
        <f t="shared" si="7"/>
        <v>5693</v>
      </c>
      <c r="AS22" s="60">
        <f t="shared" si="7"/>
        <v>4955</v>
      </c>
      <c r="AT22" s="60">
        <f t="shared" si="7"/>
        <v>5283</v>
      </c>
      <c r="AU22" s="60">
        <f t="shared" si="7"/>
        <v>4955</v>
      </c>
      <c r="AV22" s="60">
        <f t="shared" si="7"/>
        <v>5693</v>
      </c>
      <c r="AW22" s="60">
        <f t="shared" si="7"/>
        <v>5119</v>
      </c>
      <c r="AX22" s="60">
        <f t="shared" si="7"/>
        <v>4955</v>
      </c>
      <c r="AY22" s="60">
        <f t="shared" si="7"/>
        <v>5283</v>
      </c>
      <c r="AZ22" s="60">
        <f t="shared" si="7"/>
        <v>4627</v>
      </c>
      <c r="BA22" s="60">
        <f t="shared" si="7"/>
        <v>4627</v>
      </c>
      <c r="BB22" s="60">
        <f t="shared" si="7"/>
        <v>4299</v>
      </c>
      <c r="BC22" s="60">
        <f t="shared" si="7"/>
        <v>3725</v>
      </c>
      <c r="BD22" s="60">
        <f t="shared" si="7"/>
        <v>4135</v>
      </c>
      <c r="BE22" s="60">
        <f t="shared" si="7"/>
        <v>3725</v>
      </c>
      <c r="BF22" s="60">
        <f t="shared" si="7"/>
        <v>4135</v>
      </c>
      <c r="BG22" s="60">
        <f t="shared" si="7"/>
        <v>3725</v>
      </c>
    </row>
    <row r="23" spans="1:59" x14ac:dyDescent="0.2">
      <c r="A23" s="120" t="s">
        <v>107</v>
      </c>
      <c r="B23" s="137"/>
      <c r="C23" s="137"/>
      <c r="D23" s="137"/>
      <c r="E23" s="137"/>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row>
    <row r="24" spans="1:59" x14ac:dyDescent="0.2">
      <c r="A24" s="3">
        <v>1</v>
      </c>
      <c r="B24" s="137" t="e">
        <f t="shared" ref="B24:E24" si="8">ROUNDUP(B10*0.87,)</f>
        <v>#REF!</v>
      </c>
      <c r="C24" s="137" t="e">
        <f t="shared" si="8"/>
        <v>#REF!</v>
      </c>
      <c r="D24" s="137" t="e">
        <f t="shared" si="8"/>
        <v>#REF!</v>
      </c>
      <c r="E24" s="137" t="e">
        <f t="shared" si="8"/>
        <v>#REF!</v>
      </c>
      <c r="F24" s="60" t="e">
        <f t="shared" ref="F24:G30" si="9">ROUNDUP(F10*0.82,)+35</f>
        <v>#REF!</v>
      </c>
      <c r="G24" s="60" t="e">
        <f t="shared" si="9"/>
        <v>#REF!</v>
      </c>
      <c r="H24" s="60">
        <f t="shared" ref="H24:BG24" si="10">ROUNDUP(H10*0.82,)+35</f>
        <v>5857</v>
      </c>
      <c r="I24" s="60">
        <f t="shared" si="10"/>
        <v>5201</v>
      </c>
      <c r="J24" s="60">
        <f t="shared" si="10"/>
        <v>4955</v>
      </c>
      <c r="K24" s="60">
        <f t="shared" si="10"/>
        <v>4545</v>
      </c>
      <c r="L24" s="60">
        <f t="shared" si="10"/>
        <v>6513</v>
      </c>
      <c r="M24" s="60">
        <f t="shared" si="10"/>
        <v>7169</v>
      </c>
      <c r="N24" s="60">
        <f t="shared" si="10"/>
        <v>5857</v>
      </c>
      <c r="O24" s="60">
        <f t="shared" si="10"/>
        <v>6513</v>
      </c>
      <c r="P24" s="60">
        <f t="shared" si="10"/>
        <v>5201</v>
      </c>
      <c r="Q24" s="60">
        <f t="shared" si="10"/>
        <v>5857</v>
      </c>
      <c r="R24" s="60">
        <f t="shared" si="10"/>
        <v>6513</v>
      </c>
      <c r="S24" s="60">
        <f t="shared" si="10"/>
        <v>5857</v>
      </c>
      <c r="T24" s="60">
        <f t="shared" si="10"/>
        <v>4545</v>
      </c>
      <c r="U24" s="60">
        <f t="shared" si="10"/>
        <v>4873</v>
      </c>
      <c r="V24" s="60">
        <f t="shared" si="10"/>
        <v>4545</v>
      </c>
      <c r="W24" s="60">
        <f t="shared" si="10"/>
        <v>4873</v>
      </c>
      <c r="X24" s="60">
        <f t="shared" si="10"/>
        <v>4545</v>
      </c>
      <c r="Y24" s="60">
        <f t="shared" si="10"/>
        <v>4873</v>
      </c>
      <c r="Z24" s="60">
        <f t="shared" si="10"/>
        <v>6513</v>
      </c>
      <c r="AA24" s="60">
        <f t="shared" si="10"/>
        <v>6513</v>
      </c>
      <c r="AB24" s="60">
        <f t="shared" si="10"/>
        <v>6513</v>
      </c>
      <c r="AC24" s="60">
        <f t="shared" si="10"/>
        <v>6513</v>
      </c>
      <c r="AD24" s="60">
        <f t="shared" si="10"/>
        <v>5201</v>
      </c>
      <c r="AE24" s="60">
        <f t="shared" si="10"/>
        <v>5857</v>
      </c>
      <c r="AF24" s="60">
        <f t="shared" si="10"/>
        <v>5201</v>
      </c>
      <c r="AG24" s="60">
        <f t="shared" si="10"/>
        <v>7169</v>
      </c>
      <c r="AH24" s="60">
        <f t="shared" si="10"/>
        <v>7169</v>
      </c>
      <c r="AI24" s="60">
        <f t="shared" si="10"/>
        <v>5283</v>
      </c>
      <c r="AJ24" s="60">
        <f t="shared" si="10"/>
        <v>5447</v>
      </c>
      <c r="AK24" s="60">
        <f t="shared" si="10"/>
        <v>5775</v>
      </c>
      <c r="AL24" s="60">
        <f t="shared" si="10"/>
        <v>5447</v>
      </c>
      <c r="AM24" s="60">
        <f t="shared" si="10"/>
        <v>5939</v>
      </c>
      <c r="AN24" s="60">
        <f t="shared" si="10"/>
        <v>6513</v>
      </c>
      <c r="AO24" s="60">
        <f t="shared" si="10"/>
        <v>6513</v>
      </c>
      <c r="AP24" s="60">
        <f t="shared" si="10"/>
        <v>6103</v>
      </c>
      <c r="AQ24" s="60">
        <f t="shared" si="10"/>
        <v>5775</v>
      </c>
      <c r="AR24" s="60">
        <f t="shared" si="10"/>
        <v>6513</v>
      </c>
      <c r="AS24" s="60">
        <f t="shared" si="10"/>
        <v>5775</v>
      </c>
      <c r="AT24" s="60">
        <f t="shared" si="10"/>
        <v>6103</v>
      </c>
      <c r="AU24" s="60">
        <f t="shared" si="10"/>
        <v>5775</v>
      </c>
      <c r="AV24" s="60">
        <f t="shared" si="10"/>
        <v>6513</v>
      </c>
      <c r="AW24" s="60">
        <f t="shared" si="10"/>
        <v>5939</v>
      </c>
      <c r="AX24" s="60">
        <f t="shared" si="10"/>
        <v>5775</v>
      </c>
      <c r="AY24" s="60">
        <f t="shared" si="10"/>
        <v>6103</v>
      </c>
      <c r="AZ24" s="60">
        <f t="shared" si="10"/>
        <v>5447</v>
      </c>
      <c r="BA24" s="60">
        <f t="shared" si="10"/>
        <v>5447</v>
      </c>
      <c r="BB24" s="60">
        <f t="shared" si="10"/>
        <v>5119</v>
      </c>
      <c r="BC24" s="60">
        <f t="shared" si="10"/>
        <v>4545</v>
      </c>
      <c r="BD24" s="60">
        <f t="shared" si="10"/>
        <v>4955</v>
      </c>
      <c r="BE24" s="60">
        <f t="shared" si="10"/>
        <v>4545</v>
      </c>
      <c r="BF24" s="60">
        <f t="shared" si="10"/>
        <v>4955</v>
      </c>
      <c r="BG24" s="60">
        <f t="shared" si="10"/>
        <v>4545</v>
      </c>
    </row>
    <row r="25" spans="1:59" x14ac:dyDescent="0.2">
      <c r="A25" s="5" t="s">
        <v>86</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row>
    <row r="26" spans="1:59" x14ac:dyDescent="0.2">
      <c r="A26" s="16">
        <v>1</v>
      </c>
      <c r="B26" s="137" t="e">
        <f t="shared" ref="B26:E26" si="11">ROUNDUP(B12*0.87,)</f>
        <v>#REF!</v>
      </c>
      <c r="C26" s="137" t="e">
        <f t="shared" si="11"/>
        <v>#REF!</v>
      </c>
      <c r="D26" s="137" t="e">
        <f t="shared" si="11"/>
        <v>#REF!</v>
      </c>
      <c r="E26" s="137" t="e">
        <f t="shared" si="11"/>
        <v>#REF!</v>
      </c>
      <c r="F26" s="137" t="e">
        <f t="shared" si="9"/>
        <v>#REF!</v>
      </c>
      <c r="G26" s="137" t="e">
        <f t="shared" ref="G26:G30" si="12">ROUNDUP(G12*0.82,)+35</f>
        <v>#REF!</v>
      </c>
      <c r="H26" s="137">
        <f t="shared" ref="H26:BG26" si="13">ROUNDUP(H12*0.82,)+35</f>
        <v>7087</v>
      </c>
      <c r="I26" s="137">
        <f t="shared" si="13"/>
        <v>6431</v>
      </c>
      <c r="J26" s="137">
        <f t="shared" si="13"/>
        <v>6185</v>
      </c>
      <c r="K26" s="137">
        <f t="shared" si="13"/>
        <v>5775</v>
      </c>
      <c r="L26" s="137">
        <f t="shared" si="13"/>
        <v>7743</v>
      </c>
      <c r="M26" s="137">
        <f t="shared" si="13"/>
        <v>8399</v>
      </c>
      <c r="N26" s="137">
        <f t="shared" si="13"/>
        <v>7087</v>
      </c>
      <c r="O26" s="137">
        <f t="shared" si="13"/>
        <v>7743</v>
      </c>
      <c r="P26" s="137">
        <f t="shared" si="13"/>
        <v>6431</v>
      </c>
      <c r="Q26" s="137">
        <f t="shared" si="13"/>
        <v>7087</v>
      </c>
      <c r="R26" s="137">
        <f t="shared" si="13"/>
        <v>7743</v>
      </c>
      <c r="S26" s="137">
        <f t="shared" si="13"/>
        <v>7087</v>
      </c>
      <c r="T26" s="137">
        <f t="shared" si="13"/>
        <v>5775</v>
      </c>
      <c r="U26" s="137">
        <f t="shared" si="13"/>
        <v>6103</v>
      </c>
      <c r="V26" s="137">
        <f t="shared" si="13"/>
        <v>5775</v>
      </c>
      <c r="W26" s="137">
        <f t="shared" si="13"/>
        <v>6103</v>
      </c>
      <c r="X26" s="137">
        <f t="shared" si="13"/>
        <v>5775</v>
      </c>
      <c r="Y26" s="137">
        <f t="shared" si="13"/>
        <v>6103</v>
      </c>
      <c r="Z26" s="137">
        <f t="shared" si="13"/>
        <v>7743</v>
      </c>
      <c r="AA26" s="137">
        <f t="shared" si="13"/>
        <v>7743</v>
      </c>
      <c r="AB26" s="137">
        <f t="shared" si="13"/>
        <v>7743</v>
      </c>
      <c r="AC26" s="137">
        <f t="shared" si="13"/>
        <v>7743</v>
      </c>
      <c r="AD26" s="137">
        <f t="shared" si="13"/>
        <v>6431</v>
      </c>
      <c r="AE26" s="137">
        <f t="shared" si="13"/>
        <v>7087</v>
      </c>
      <c r="AF26" s="137">
        <f t="shared" si="13"/>
        <v>6431</v>
      </c>
      <c r="AG26" s="137">
        <f t="shared" si="13"/>
        <v>8399</v>
      </c>
      <c r="AH26" s="137">
        <f t="shared" si="13"/>
        <v>8399</v>
      </c>
      <c r="AI26" s="137">
        <f t="shared" si="13"/>
        <v>6513</v>
      </c>
      <c r="AJ26" s="137">
        <f t="shared" si="13"/>
        <v>6677</v>
      </c>
      <c r="AK26" s="137">
        <f t="shared" si="13"/>
        <v>7005</v>
      </c>
      <c r="AL26" s="137">
        <f t="shared" si="13"/>
        <v>6677</v>
      </c>
      <c r="AM26" s="137">
        <f t="shared" si="13"/>
        <v>7169</v>
      </c>
      <c r="AN26" s="137">
        <f t="shared" si="13"/>
        <v>7743</v>
      </c>
      <c r="AO26" s="137">
        <f t="shared" si="13"/>
        <v>7743</v>
      </c>
      <c r="AP26" s="137">
        <f t="shared" si="13"/>
        <v>7333</v>
      </c>
      <c r="AQ26" s="137">
        <f t="shared" si="13"/>
        <v>7005</v>
      </c>
      <c r="AR26" s="137">
        <f t="shared" si="13"/>
        <v>7743</v>
      </c>
      <c r="AS26" s="137">
        <f t="shared" si="13"/>
        <v>7005</v>
      </c>
      <c r="AT26" s="137">
        <f t="shared" si="13"/>
        <v>7333</v>
      </c>
      <c r="AU26" s="137">
        <f t="shared" si="13"/>
        <v>7005</v>
      </c>
      <c r="AV26" s="137">
        <f t="shared" si="13"/>
        <v>7743</v>
      </c>
      <c r="AW26" s="137">
        <f t="shared" si="13"/>
        <v>7169</v>
      </c>
      <c r="AX26" s="137">
        <f t="shared" si="13"/>
        <v>7005</v>
      </c>
      <c r="AY26" s="137">
        <f t="shared" si="13"/>
        <v>7333</v>
      </c>
      <c r="AZ26" s="137">
        <f t="shared" si="13"/>
        <v>6677</v>
      </c>
      <c r="BA26" s="137">
        <f t="shared" si="13"/>
        <v>6677</v>
      </c>
      <c r="BB26" s="137">
        <f t="shared" si="13"/>
        <v>6349</v>
      </c>
      <c r="BC26" s="137">
        <f t="shared" si="13"/>
        <v>5775</v>
      </c>
      <c r="BD26" s="137">
        <f t="shared" si="13"/>
        <v>6185</v>
      </c>
      <c r="BE26" s="137">
        <f t="shared" si="13"/>
        <v>5775</v>
      </c>
      <c r="BF26" s="137">
        <f t="shared" si="13"/>
        <v>6185</v>
      </c>
      <c r="BG26" s="137">
        <f t="shared" si="13"/>
        <v>5775</v>
      </c>
    </row>
    <row r="27" spans="1:59" x14ac:dyDescent="0.2">
      <c r="A27" s="4" t="s">
        <v>91</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row>
    <row r="28" spans="1:59" x14ac:dyDescent="0.2">
      <c r="A28" s="16">
        <v>1</v>
      </c>
      <c r="B28" s="137" t="e">
        <f t="shared" ref="B28:E28" si="14">ROUNDUP(B14*0.87,)</f>
        <v>#REF!</v>
      </c>
      <c r="C28" s="137" t="e">
        <f t="shared" si="14"/>
        <v>#REF!</v>
      </c>
      <c r="D28" s="137" t="e">
        <f t="shared" si="14"/>
        <v>#REF!</v>
      </c>
      <c r="E28" s="137" t="e">
        <f t="shared" si="14"/>
        <v>#REF!</v>
      </c>
      <c r="F28" s="137" t="e">
        <f t="shared" si="9"/>
        <v>#REF!</v>
      </c>
      <c r="G28" s="137" t="e">
        <f t="shared" si="12"/>
        <v>#REF!</v>
      </c>
      <c r="H28" s="137">
        <f t="shared" ref="H28:BG28" si="15">ROUNDUP(H14*0.82,)+35</f>
        <v>7907</v>
      </c>
      <c r="I28" s="137">
        <f t="shared" si="15"/>
        <v>7251</v>
      </c>
      <c r="J28" s="137">
        <f t="shared" si="15"/>
        <v>7005</v>
      </c>
      <c r="K28" s="137">
        <f t="shared" si="15"/>
        <v>6595</v>
      </c>
      <c r="L28" s="137">
        <f t="shared" si="15"/>
        <v>8563</v>
      </c>
      <c r="M28" s="137">
        <f t="shared" si="15"/>
        <v>9219</v>
      </c>
      <c r="N28" s="137">
        <f t="shared" si="15"/>
        <v>7907</v>
      </c>
      <c r="O28" s="137">
        <f t="shared" si="15"/>
        <v>8563</v>
      </c>
      <c r="P28" s="137">
        <f t="shared" si="15"/>
        <v>7251</v>
      </c>
      <c r="Q28" s="137">
        <f t="shared" si="15"/>
        <v>7907</v>
      </c>
      <c r="R28" s="137">
        <f t="shared" si="15"/>
        <v>8563</v>
      </c>
      <c r="S28" s="137">
        <f t="shared" si="15"/>
        <v>7907</v>
      </c>
      <c r="T28" s="137">
        <f t="shared" si="15"/>
        <v>6595</v>
      </c>
      <c r="U28" s="137">
        <f t="shared" si="15"/>
        <v>6923</v>
      </c>
      <c r="V28" s="137">
        <f t="shared" si="15"/>
        <v>6595</v>
      </c>
      <c r="W28" s="137">
        <f t="shared" si="15"/>
        <v>6923</v>
      </c>
      <c r="X28" s="137">
        <f t="shared" si="15"/>
        <v>6595</v>
      </c>
      <c r="Y28" s="137">
        <f t="shared" si="15"/>
        <v>6923</v>
      </c>
      <c r="Z28" s="137">
        <f t="shared" si="15"/>
        <v>8563</v>
      </c>
      <c r="AA28" s="137">
        <f t="shared" si="15"/>
        <v>8563</v>
      </c>
      <c r="AB28" s="137">
        <f t="shared" si="15"/>
        <v>8563</v>
      </c>
      <c r="AC28" s="137">
        <f t="shared" si="15"/>
        <v>8563</v>
      </c>
      <c r="AD28" s="137">
        <f t="shared" si="15"/>
        <v>7251</v>
      </c>
      <c r="AE28" s="137">
        <f t="shared" si="15"/>
        <v>7907</v>
      </c>
      <c r="AF28" s="137">
        <f t="shared" si="15"/>
        <v>7251</v>
      </c>
      <c r="AG28" s="137">
        <f t="shared" si="15"/>
        <v>9219</v>
      </c>
      <c r="AH28" s="137">
        <f t="shared" si="15"/>
        <v>9219</v>
      </c>
      <c r="AI28" s="137">
        <f t="shared" si="15"/>
        <v>7333</v>
      </c>
      <c r="AJ28" s="137">
        <f t="shared" si="15"/>
        <v>7497</v>
      </c>
      <c r="AK28" s="137">
        <f t="shared" si="15"/>
        <v>7825</v>
      </c>
      <c r="AL28" s="137">
        <f t="shared" si="15"/>
        <v>7497</v>
      </c>
      <c r="AM28" s="137">
        <f t="shared" si="15"/>
        <v>7989</v>
      </c>
      <c r="AN28" s="137">
        <f t="shared" si="15"/>
        <v>8563</v>
      </c>
      <c r="AO28" s="137">
        <f t="shared" si="15"/>
        <v>8563</v>
      </c>
      <c r="AP28" s="137">
        <f t="shared" si="15"/>
        <v>8153</v>
      </c>
      <c r="AQ28" s="137">
        <f t="shared" si="15"/>
        <v>7825</v>
      </c>
      <c r="AR28" s="137">
        <f t="shared" si="15"/>
        <v>8563</v>
      </c>
      <c r="AS28" s="137">
        <f t="shared" si="15"/>
        <v>7825</v>
      </c>
      <c r="AT28" s="137">
        <f t="shared" si="15"/>
        <v>8153</v>
      </c>
      <c r="AU28" s="137">
        <f t="shared" si="15"/>
        <v>7825</v>
      </c>
      <c r="AV28" s="137">
        <f t="shared" si="15"/>
        <v>8563</v>
      </c>
      <c r="AW28" s="137">
        <f t="shared" si="15"/>
        <v>7989</v>
      </c>
      <c r="AX28" s="137">
        <f t="shared" si="15"/>
        <v>7825</v>
      </c>
      <c r="AY28" s="137">
        <f t="shared" si="15"/>
        <v>8153</v>
      </c>
      <c r="AZ28" s="137">
        <f t="shared" si="15"/>
        <v>7497</v>
      </c>
      <c r="BA28" s="137">
        <f t="shared" si="15"/>
        <v>7497</v>
      </c>
      <c r="BB28" s="137">
        <f t="shared" si="15"/>
        <v>7169</v>
      </c>
      <c r="BC28" s="137">
        <f t="shared" si="15"/>
        <v>6595</v>
      </c>
      <c r="BD28" s="137">
        <f t="shared" si="15"/>
        <v>7005</v>
      </c>
      <c r="BE28" s="137">
        <f t="shared" si="15"/>
        <v>6595</v>
      </c>
      <c r="BF28" s="137">
        <f t="shared" si="15"/>
        <v>7005</v>
      </c>
      <c r="BG28" s="137">
        <f t="shared" si="15"/>
        <v>6595</v>
      </c>
    </row>
    <row r="29" spans="1:59" x14ac:dyDescent="0.2">
      <c r="A29" s="2" t="s">
        <v>92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row>
    <row r="30" spans="1:59" x14ac:dyDescent="0.2">
      <c r="A30" s="16">
        <v>1</v>
      </c>
      <c r="B30" s="137" t="e">
        <f t="shared" ref="B30:E30" si="16">ROUNDUP(B16*0.87,)</f>
        <v>#REF!</v>
      </c>
      <c r="C30" s="137" t="e">
        <f t="shared" si="16"/>
        <v>#REF!</v>
      </c>
      <c r="D30" s="137" t="e">
        <f t="shared" si="16"/>
        <v>#REF!</v>
      </c>
      <c r="E30" s="137" t="e">
        <f t="shared" si="16"/>
        <v>#REF!</v>
      </c>
      <c r="F30" s="137" t="e">
        <f t="shared" si="9"/>
        <v>#REF!</v>
      </c>
      <c r="G30" s="137" t="e">
        <f t="shared" si="12"/>
        <v>#REF!</v>
      </c>
      <c r="H30" s="137">
        <f t="shared" ref="H30:BG30" si="17">ROUNDUP(H16*0.82,)+35</f>
        <v>9137</v>
      </c>
      <c r="I30" s="137">
        <f t="shared" si="17"/>
        <v>8481</v>
      </c>
      <c r="J30" s="137">
        <f t="shared" si="17"/>
        <v>8235</v>
      </c>
      <c r="K30" s="137">
        <f t="shared" si="17"/>
        <v>7825</v>
      </c>
      <c r="L30" s="137">
        <f t="shared" si="17"/>
        <v>9793</v>
      </c>
      <c r="M30" s="137">
        <f t="shared" si="17"/>
        <v>10449</v>
      </c>
      <c r="N30" s="137">
        <f t="shared" si="17"/>
        <v>9137</v>
      </c>
      <c r="O30" s="137">
        <f t="shared" si="17"/>
        <v>9793</v>
      </c>
      <c r="P30" s="137">
        <f t="shared" si="17"/>
        <v>8481</v>
      </c>
      <c r="Q30" s="137">
        <f t="shared" si="17"/>
        <v>9137</v>
      </c>
      <c r="R30" s="137">
        <f t="shared" si="17"/>
        <v>9793</v>
      </c>
      <c r="S30" s="137">
        <f t="shared" si="17"/>
        <v>9137</v>
      </c>
      <c r="T30" s="137">
        <f t="shared" si="17"/>
        <v>7825</v>
      </c>
      <c r="U30" s="137">
        <f t="shared" si="17"/>
        <v>8153</v>
      </c>
      <c r="V30" s="137">
        <f t="shared" si="17"/>
        <v>7825</v>
      </c>
      <c r="W30" s="137">
        <f t="shared" si="17"/>
        <v>8153</v>
      </c>
      <c r="X30" s="137">
        <f t="shared" si="17"/>
        <v>7825</v>
      </c>
      <c r="Y30" s="137">
        <f t="shared" si="17"/>
        <v>8153</v>
      </c>
      <c r="Z30" s="137">
        <f t="shared" si="17"/>
        <v>9793</v>
      </c>
      <c r="AA30" s="137">
        <f t="shared" si="17"/>
        <v>9793</v>
      </c>
      <c r="AB30" s="137">
        <f t="shared" si="17"/>
        <v>9793</v>
      </c>
      <c r="AC30" s="137">
        <f t="shared" si="17"/>
        <v>9793</v>
      </c>
      <c r="AD30" s="137">
        <f t="shared" si="17"/>
        <v>8481</v>
      </c>
      <c r="AE30" s="137">
        <f t="shared" si="17"/>
        <v>9137</v>
      </c>
      <c r="AF30" s="137">
        <f t="shared" si="17"/>
        <v>8481</v>
      </c>
      <c r="AG30" s="137">
        <f t="shared" si="17"/>
        <v>10449</v>
      </c>
      <c r="AH30" s="137">
        <f t="shared" si="17"/>
        <v>10449</v>
      </c>
      <c r="AI30" s="137">
        <f t="shared" si="17"/>
        <v>8563</v>
      </c>
      <c r="AJ30" s="137">
        <f t="shared" si="17"/>
        <v>8727</v>
      </c>
      <c r="AK30" s="137">
        <f t="shared" si="17"/>
        <v>9055</v>
      </c>
      <c r="AL30" s="137">
        <f t="shared" si="17"/>
        <v>8727</v>
      </c>
      <c r="AM30" s="137">
        <f t="shared" si="17"/>
        <v>9219</v>
      </c>
      <c r="AN30" s="137">
        <f t="shared" si="17"/>
        <v>9793</v>
      </c>
      <c r="AO30" s="137">
        <f t="shared" si="17"/>
        <v>9793</v>
      </c>
      <c r="AP30" s="137">
        <f t="shared" si="17"/>
        <v>9383</v>
      </c>
      <c r="AQ30" s="137">
        <f t="shared" si="17"/>
        <v>9055</v>
      </c>
      <c r="AR30" s="137">
        <f t="shared" si="17"/>
        <v>9793</v>
      </c>
      <c r="AS30" s="137">
        <f t="shared" si="17"/>
        <v>9055</v>
      </c>
      <c r="AT30" s="137">
        <f t="shared" si="17"/>
        <v>9383</v>
      </c>
      <c r="AU30" s="137">
        <f t="shared" si="17"/>
        <v>9055</v>
      </c>
      <c r="AV30" s="137">
        <f t="shared" si="17"/>
        <v>9793</v>
      </c>
      <c r="AW30" s="137">
        <f t="shared" si="17"/>
        <v>9219</v>
      </c>
      <c r="AX30" s="137">
        <f t="shared" si="17"/>
        <v>9055</v>
      </c>
      <c r="AY30" s="137">
        <f t="shared" si="17"/>
        <v>9383</v>
      </c>
      <c r="AZ30" s="137">
        <f t="shared" si="17"/>
        <v>8727</v>
      </c>
      <c r="BA30" s="137">
        <f t="shared" si="17"/>
        <v>8727</v>
      </c>
      <c r="BB30" s="137">
        <f t="shared" si="17"/>
        <v>8399</v>
      </c>
      <c r="BC30" s="137">
        <f t="shared" si="17"/>
        <v>7825</v>
      </c>
      <c r="BD30" s="137">
        <f t="shared" si="17"/>
        <v>8235</v>
      </c>
      <c r="BE30" s="137">
        <f t="shared" si="17"/>
        <v>7825</v>
      </c>
      <c r="BF30" s="137">
        <f t="shared" si="17"/>
        <v>8235</v>
      </c>
      <c r="BG30" s="137">
        <f t="shared" si="17"/>
        <v>7825</v>
      </c>
    </row>
    <row r="31" spans="1:59" x14ac:dyDescent="0.2">
      <c r="A31" s="1"/>
    </row>
    <row r="32" spans="1:59" x14ac:dyDescent="0.2">
      <c r="A32" s="45" t="s">
        <v>3</v>
      </c>
    </row>
    <row r="33" spans="1:1" x14ac:dyDescent="0.2">
      <c r="A33" s="15" t="s">
        <v>4</v>
      </c>
    </row>
    <row r="34" spans="1:1" x14ac:dyDescent="0.2">
      <c r="A34" s="15" t="s">
        <v>5</v>
      </c>
    </row>
    <row r="35" spans="1:1" x14ac:dyDescent="0.2">
      <c r="A35" s="15" t="s">
        <v>6</v>
      </c>
    </row>
    <row r="36" spans="1:1" x14ac:dyDescent="0.2">
      <c r="A36" s="42" t="s">
        <v>75</v>
      </c>
    </row>
    <row r="37" spans="1:1" x14ac:dyDescent="0.2">
      <c r="A37" s="15"/>
    </row>
    <row r="38" spans="1:1" x14ac:dyDescent="0.2">
      <c r="A38" s="43" t="s">
        <v>8</v>
      </c>
    </row>
    <row r="39" spans="1:1" ht="73.5" customHeight="1" thickBot="1" x14ac:dyDescent="0.25">
      <c r="A39" s="44" t="s">
        <v>19</v>
      </c>
    </row>
    <row r="40" spans="1:1" s="22" customFormat="1" thickBot="1" x14ac:dyDescent="0.25">
      <c r="A40" s="123" t="s">
        <v>108</v>
      </c>
    </row>
    <row r="41" spans="1:1" s="22" customFormat="1" ht="12" x14ac:dyDescent="0.2">
      <c r="A41" s="141" t="s">
        <v>190</v>
      </c>
    </row>
  </sheetData>
  <pageMargins left="0.7" right="0.7" top="0.75" bottom="0.75" header="0.3" footer="0.3"/>
  <pageSetup paperSize="9" orientation="portrait" horizontalDpi="4294967295" verticalDpi="4294967295"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
  <sheetViews>
    <sheetView zoomScaleNormal="100" workbookViewId="0">
      <pane xSplit="1" topLeftCell="H1" activePane="topRight" state="frozen"/>
      <selection pane="topRight"/>
    </sheetView>
  </sheetViews>
  <sheetFormatPr defaultColWidth="8.7109375" defaultRowHeight="12.75" x14ac:dyDescent="0.2"/>
  <cols>
    <col min="1" max="1" width="82.85546875" style="7" customWidth="1"/>
    <col min="2" max="2" width="9.42578125" style="7" hidden="1" customWidth="1"/>
    <col min="3" max="5" width="10.42578125" style="7" hidden="1" customWidth="1"/>
    <col min="6" max="7" width="8.42578125" style="7" hidden="1" customWidth="1"/>
    <col min="8" max="32" width="9.42578125" style="7" bestFit="1" customWidth="1"/>
    <col min="33" max="33" width="8.42578125" style="7" bestFit="1" customWidth="1"/>
    <col min="34" max="59" width="9.42578125" style="7" bestFit="1" customWidth="1"/>
    <col min="60" max="16384" width="8.7109375" style="7"/>
  </cols>
  <sheetData>
    <row r="1" spans="1:59" x14ac:dyDescent="0.2">
      <c r="A1" s="9" t="s">
        <v>187</v>
      </c>
    </row>
    <row r="2" spans="1:59" s="133" customFormat="1" x14ac:dyDescent="0.2">
      <c r="A2" s="14" t="s">
        <v>15</v>
      </c>
      <c r="B2" s="7"/>
      <c r="C2" s="7"/>
      <c r="D2" s="7"/>
      <c r="E2" s="7"/>
    </row>
    <row r="3" spans="1:59" s="133" customFormat="1" x14ac:dyDescent="0.2">
      <c r="A3" s="1"/>
      <c r="B3" s="7"/>
      <c r="C3" s="7"/>
      <c r="D3" s="7"/>
      <c r="E3" s="7"/>
    </row>
    <row r="4" spans="1:59" s="133" customFormat="1" x14ac:dyDescent="0.2">
      <c r="A4" s="95" t="s">
        <v>1</v>
      </c>
    </row>
    <row r="5" spans="1:59" s="133" customFormat="1" ht="21" customHeight="1" x14ac:dyDescent="0.2">
      <c r="A5" s="16"/>
      <c r="B5" s="129" t="e">
        <f>'C завтраками| Bed and breakfast'!#REF!</f>
        <v>#REF!</v>
      </c>
      <c r="C5" s="46" t="e">
        <f>'C завтраками| Bed and breakfast'!#REF!</f>
        <v>#REF!</v>
      </c>
      <c r="D5" s="46" t="e">
        <f>'C завтраками| Bed and breakfast'!#REF!</f>
        <v>#REF!</v>
      </c>
      <c r="E5" s="46" t="e">
        <f>'C завтраками| Bed and breakfast'!#REF!</f>
        <v>#REF!</v>
      </c>
      <c r="F5" s="46" t="e">
        <f>'C завтраками| Bed and breakfast'!#REF!</f>
        <v>#REF!</v>
      </c>
      <c r="G5" s="46" t="e">
        <f>'C завтраками| Bed and breakfast'!#REF!</f>
        <v>#REF!</v>
      </c>
      <c r="H5" s="129">
        <f>'C завтраками| Bed and breakfast'!B5</f>
        <v>45399</v>
      </c>
      <c r="I5" s="129">
        <f>'C завтраками| Bed and breakfast'!C5</f>
        <v>45401</v>
      </c>
      <c r="J5" s="129">
        <f>'C завтраками| Bed and breakfast'!D5</f>
        <v>45402</v>
      </c>
      <c r="K5" s="129">
        <f>'C завтраками| Bed and breakfast'!E5</f>
        <v>45403</v>
      </c>
      <c r="L5" s="129">
        <f>'C завтраками| Bed and breakfast'!F5</f>
        <v>45407</v>
      </c>
      <c r="M5" s="129">
        <f>'C завтраками| Bed and breakfast'!G5</f>
        <v>45409</v>
      </c>
      <c r="N5" s="129">
        <f>'C завтраками| Bed and breakfast'!H5</f>
        <v>45411</v>
      </c>
      <c r="O5" s="129">
        <f>'C завтраками| Bed and breakfast'!I5</f>
        <v>45413</v>
      </c>
      <c r="P5" s="129">
        <f>'C завтраками| Bed and breakfast'!J5</f>
        <v>45417</v>
      </c>
      <c r="Q5" s="129">
        <f>'C завтраками| Bed and breakfast'!K5</f>
        <v>45421</v>
      </c>
      <c r="R5" s="129">
        <f>'C завтраками| Bed and breakfast'!L5</f>
        <v>45422</v>
      </c>
      <c r="S5" s="129">
        <f>'C завтраками| Bed and breakfast'!M5</f>
        <v>45423</v>
      </c>
      <c r="T5" s="46">
        <f>'C завтраками| Bed and breakfast'!N5</f>
        <v>45424</v>
      </c>
      <c r="U5" s="129">
        <f>'C завтраками| Bed and breakfast'!O5</f>
        <v>45429</v>
      </c>
      <c r="V5" s="129">
        <f>'C завтраками| Bed and breakfast'!P5</f>
        <v>45431</v>
      </c>
      <c r="W5" s="129">
        <f>'C завтраками| Bed and breakfast'!Q5</f>
        <v>45436</v>
      </c>
      <c r="X5" s="129">
        <f>'C завтраками| Bed and breakfast'!R5</f>
        <v>45438</v>
      </c>
      <c r="Y5" s="129">
        <f>'C завтраками| Bed and breakfast'!S5</f>
        <v>45439</v>
      </c>
      <c r="Z5" s="129">
        <f>'C завтраками| Bed and breakfast'!T5</f>
        <v>45443</v>
      </c>
      <c r="AA5" s="129">
        <f>'C завтраками| Bed and breakfast'!U5</f>
        <v>45444</v>
      </c>
      <c r="AB5" s="129">
        <f>'C завтраками| Bed and breakfast'!V5</f>
        <v>45445</v>
      </c>
      <c r="AC5" s="129">
        <f>'C завтраками| Bed and breakfast'!W5</f>
        <v>45453</v>
      </c>
      <c r="AD5" s="129">
        <f>'C завтраками| Bed and breakfast'!X5</f>
        <v>45454</v>
      </c>
      <c r="AE5" s="129">
        <f>'C завтраками| Bed and breakfast'!Y5</f>
        <v>45460</v>
      </c>
      <c r="AF5" s="129">
        <f>'C завтраками| Bed and breakfast'!Z5</f>
        <v>45466</v>
      </c>
      <c r="AG5" s="129">
        <f>'C завтраками| Bed and breakfast'!AA5</f>
        <v>45471</v>
      </c>
      <c r="AH5" s="129">
        <f>'C завтраками| Bed and breakfast'!AB5</f>
        <v>45474</v>
      </c>
      <c r="AI5" s="129">
        <f>'C завтраками| Bed and breakfast'!AC5</f>
        <v>45487</v>
      </c>
      <c r="AJ5" s="129">
        <f>'C завтраками| Bed and breakfast'!AD5</f>
        <v>45491</v>
      </c>
      <c r="AK5" s="129">
        <f>'C завтраками| Bed and breakfast'!AE5</f>
        <v>45492</v>
      </c>
      <c r="AL5" s="129">
        <f>'C завтраками| Bed and breakfast'!AF5</f>
        <v>45494</v>
      </c>
      <c r="AM5" s="129">
        <f>'C завтраками| Bed and breakfast'!AG5</f>
        <v>45499</v>
      </c>
      <c r="AN5" s="129">
        <f>'C завтраками| Bed and breakfast'!AH5</f>
        <v>45501</v>
      </c>
      <c r="AO5" s="129">
        <f>'C завтраками| Bed and breakfast'!AI5</f>
        <v>45505</v>
      </c>
      <c r="AP5" s="129">
        <f>'C завтраками| Bed and breakfast'!AJ5</f>
        <v>45506</v>
      </c>
      <c r="AQ5" s="129">
        <f>'C завтраками| Bed and breakfast'!AK5</f>
        <v>45508</v>
      </c>
      <c r="AR5" s="129">
        <f>'C завтраками| Bed and breakfast'!AL5</f>
        <v>45513</v>
      </c>
      <c r="AS5" s="129">
        <f>'C завтраками| Bed and breakfast'!AM5</f>
        <v>45515</v>
      </c>
      <c r="AT5" s="129">
        <f>'C завтраками| Bed and breakfast'!AN5</f>
        <v>45520</v>
      </c>
      <c r="AU5" s="129">
        <f>'C завтраками| Bed and breakfast'!AO5</f>
        <v>45522</v>
      </c>
      <c r="AV5" s="129">
        <f>'C завтраками| Bed and breakfast'!AP5</f>
        <v>45523</v>
      </c>
      <c r="AW5" s="129">
        <f>'C завтраками| Bed and breakfast'!AQ5</f>
        <v>45525</v>
      </c>
      <c r="AX5" s="129">
        <f>'C завтраками| Bed and breakfast'!AR5</f>
        <v>45526</v>
      </c>
      <c r="AY5" s="129">
        <f>'C завтраками| Bed and breakfast'!AS5</f>
        <v>45527</v>
      </c>
      <c r="AZ5" s="129">
        <f>'C завтраками| Bed and breakfast'!AT5</f>
        <v>45529</v>
      </c>
      <c r="BA5" s="129">
        <f>'C завтраками| Bed and breakfast'!AU5</f>
        <v>45534</v>
      </c>
      <c r="BB5" s="129">
        <f>'C завтраками| Bed and breakfast'!AV5</f>
        <v>45536</v>
      </c>
      <c r="BC5" s="129">
        <f>'C завтраками| Bed and breakfast'!AW5</f>
        <v>45551</v>
      </c>
      <c r="BD5" s="129">
        <f>'C завтраками| Bed and breakfast'!AX5</f>
        <v>45556</v>
      </c>
      <c r="BE5" s="129">
        <f>'C завтраками| Bed and breakfast'!AY5</f>
        <v>45558</v>
      </c>
      <c r="BF5" s="129">
        <f>'C завтраками| Bed and breakfast'!AZ5</f>
        <v>45562</v>
      </c>
      <c r="BG5" s="129">
        <f>'C завтраками| Bed and breakfast'!BA5</f>
        <v>45564</v>
      </c>
    </row>
    <row r="6" spans="1:59" s="133" customFormat="1" ht="24" customHeight="1" x14ac:dyDescent="0.2">
      <c r="A6" s="16"/>
      <c r="B6" s="129" t="e">
        <f>'C завтраками| Bed and breakfast'!#REF!</f>
        <v>#REF!</v>
      </c>
      <c r="C6" s="46" t="e">
        <f>'C завтраками| Bed and breakfast'!#REF!</f>
        <v>#REF!</v>
      </c>
      <c r="D6" s="46" t="e">
        <f>'C завтраками| Bed and breakfast'!#REF!</f>
        <v>#REF!</v>
      </c>
      <c r="E6" s="46" t="e">
        <f>'C завтраками| Bed and breakfast'!#REF!</f>
        <v>#REF!</v>
      </c>
      <c r="F6" s="46" t="e">
        <f>'C завтраками| Bed and breakfast'!#REF!</f>
        <v>#REF!</v>
      </c>
      <c r="G6" s="46" t="e">
        <f>'C завтраками| Bed and breakfast'!#REF!</f>
        <v>#REF!</v>
      </c>
      <c r="H6" s="129">
        <f>'C завтраками| Bed and breakfast'!B6</f>
        <v>45400</v>
      </c>
      <c r="I6" s="129">
        <f>'C завтраками| Bed and breakfast'!C6</f>
        <v>45401</v>
      </c>
      <c r="J6" s="129">
        <f>'C завтраками| Bed and breakfast'!D6</f>
        <v>45402</v>
      </c>
      <c r="K6" s="129">
        <f>'C завтраками| Bed and breakfast'!E6</f>
        <v>45406</v>
      </c>
      <c r="L6" s="129">
        <f>'C завтраками| Bed and breakfast'!F6</f>
        <v>45408</v>
      </c>
      <c r="M6" s="129">
        <f>'C завтраками| Bed and breakfast'!G6</f>
        <v>45410</v>
      </c>
      <c r="N6" s="129">
        <f>'C завтраками| Bed and breakfast'!H6</f>
        <v>45412</v>
      </c>
      <c r="O6" s="129">
        <f>'C завтраками| Bed and breakfast'!I6</f>
        <v>45416</v>
      </c>
      <c r="P6" s="129">
        <f>'C завтраками| Bed and breakfast'!J6</f>
        <v>45420</v>
      </c>
      <c r="Q6" s="129">
        <f>'C завтраками| Bed and breakfast'!K6</f>
        <v>45421</v>
      </c>
      <c r="R6" s="129">
        <f>'C завтраками| Bed and breakfast'!L6</f>
        <v>45422</v>
      </c>
      <c r="S6" s="129">
        <f>'C завтраками| Bed and breakfast'!M6</f>
        <v>45423</v>
      </c>
      <c r="T6" s="46">
        <f>'C завтраками| Bed and breakfast'!N6</f>
        <v>45428</v>
      </c>
      <c r="U6" s="129">
        <f>'C завтраками| Bed and breakfast'!O6</f>
        <v>45430</v>
      </c>
      <c r="V6" s="129">
        <f>'C завтраками| Bed and breakfast'!P6</f>
        <v>45435</v>
      </c>
      <c r="W6" s="129">
        <f>'C завтраками| Bed and breakfast'!Q6</f>
        <v>45437</v>
      </c>
      <c r="X6" s="129">
        <f>'C завтраками| Bed and breakfast'!R6</f>
        <v>45438</v>
      </c>
      <c r="Y6" s="129">
        <f>'C завтраками| Bed and breakfast'!S6</f>
        <v>45442</v>
      </c>
      <c r="Z6" s="129">
        <f>'C завтраками| Bed and breakfast'!T6</f>
        <v>45443</v>
      </c>
      <c r="AA6" s="129">
        <f>'C завтраками| Bed and breakfast'!U6</f>
        <v>45444</v>
      </c>
      <c r="AB6" s="129">
        <f>'C завтраками| Bed and breakfast'!V6</f>
        <v>45452</v>
      </c>
      <c r="AC6" s="129">
        <f>'C завтраками| Bed and breakfast'!W6</f>
        <v>45453</v>
      </c>
      <c r="AD6" s="129">
        <f>'C завтраками| Bed and breakfast'!X6</f>
        <v>45459</v>
      </c>
      <c r="AE6" s="129">
        <f>'C завтраками| Bed and breakfast'!Y6</f>
        <v>45465</v>
      </c>
      <c r="AF6" s="129">
        <f>'C завтраками| Bed and breakfast'!Z6</f>
        <v>45470</v>
      </c>
      <c r="AG6" s="129">
        <f>'C завтраками| Bed and breakfast'!AA6</f>
        <v>45473</v>
      </c>
      <c r="AH6" s="129">
        <f>'C завтраками| Bed and breakfast'!AB6</f>
        <v>45486</v>
      </c>
      <c r="AI6" s="129">
        <f>'C завтраками| Bed and breakfast'!AC6</f>
        <v>45490</v>
      </c>
      <c r="AJ6" s="129">
        <f>'C завтраками| Bed and breakfast'!AD6</f>
        <v>45491</v>
      </c>
      <c r="AK6" s="129">
        <f>'C завтраками| Bed and breakfast'!AE6</f>
        <v>45493</v>
      </c>
      <c r="AL6" s="129">
        <f>'C завтраками| Bed and breakfast'!AF6</f>
        <v>45498</v>
      </c>
      <c r="AM6" s="129">
        <f>'C завтраками| Bed and breakfast'!AG6</f>
        <v>45500</v>
      </c>
      <c r="AN6" s="129">
        <f>'C завтраками| Bed and breakfast'!AH6</f>
        <v>45504</v>
      </c>
      <c r="AO6" s="129">
        <f>'C завтраками| Bed and breakfast'!AI6</f>
        <v>45505</v>
      </c>
      <c r="AP6" s="129">
        <f>'C завтраками| Bed and breakfast'!AJ6</f>
        <v>45507</v>
      </c>
      <c r="AQ6" s="129">
        <f>'C завтраками| Bed and breakfast'!AK6</f>
        <v>45512</v>
      </c>
      <c r="AR6" s="129">
        <f>'C завтраками| Bed and breakfast'!AL6</f>
        <v>45514</v>
      </c>
      <c r="AS6" s="129">
        <f>'C завтраками| Bed and breakfast'!AM6</f>
        <v>45519</v>
      </c>
      <c r="AT6" s="129">
        <f>'C завтраками| Bed and breakfast'!AN6</f>
        <v>45521</v>
      </c>
      <c r="AU6" s="129">
        <f>'C завтраками| Bed and breakfast'!AO6</f>
        <v>45522</v>
      </c>
      <c r="AV6" s="129">
        <f>'C завтраками| Bed and breakfast'!AP6</f>
        <v>45524</v>
      </c>
      <c r="AW6" s="129">
        <f>'C завтраками| Bed and breakfast'!AQ6</f>
        <v>45525</v>
      </c>
      <c r="AX6" s="129">
        <f>'C завтраками| Bed and breakfast'!AR6</f>
        <v>45526</v>
      </c>
      <c r="AY6" s="129">
        <f>'C завтраками| Bed and breakfast'!AS6</f>
        <v>45528</v>
      </c>
      <c r="AZ6" s="129">
        <f>'C завтраками| Bed and breakfast'!AT6</f>
        <v>45533</v>
      </c>
      <c r="BA6" s="129">
        <f>'C завтраками| Bed and breakfast'!AU6</f>
        <v>45535</v>
      </c>
      <c r="BB6" s="129">
        <f>'C завтраками| Bed and breakfast'!AV6</f>
        <v>45550</v>
      </c>
      <c r="BC6" s="129">
        <f>'C завтраками| Bed and breakfast'!AW6</f>
        <v>45555</v>
      </c>
      <c r="BD6" s="129">
        <f>'C завтраками| Bed and breakfast'!AX6</f>
        <v>45557</v>
      </c>
      <c r="BE6" s="129">
        <f>'C завтраками| Bed and breakfast'!AY6</f>
        <v>45561</v>
      </c>
      <c r="BF6" s="129">
        <f>'C завтраками| Bed and breakfast'!AZ6</f>
        <v>45563</v>
      </c>
      <c r="BG6" s="129">
        <f>'C завтраками| Bed and breakfast'!BA6</f>
        <v>45565</v>
      </c>
    </row>
    <row r="7" spans="1:59" s="133" customFormat="1" x14ac:dyDescent="0.2">
      <c r="A7" s="16" t="s">
        <v>11</v>
      </c>
    </row>
    <row r="8" spans="1:59" s="133" customFormat="1" x14ac:dyDescent="0.2">
      <c r="A8" s="16">
        <v>1</v>
      </c>
      <c r="B8" s="134" t="e">
        <f>'C завтраками| Bed and breakfast'!#REF!-1250</f>
        <v>#REF!</v>
      </c>
      <c r="C8" s="134" t="e">
        <f>'C завтраками| Bed and breakfast'!#REF!-1250</f>
        <v>#REF!</v>
      </c>
      <c r="D8" s="134" t="e">
        <f>'C завтраками| Bed and breakfast'!#REF!-1250</f>
        <v>#REF!</v>
      </c>
      <c r="E8" s="134" t="e">
        <f>'C завтраками| Bed and breakfast'!#REF!-1250</f>
        <v>#REF!</v>
      </c>
      <c r="F8" s="134" t="e">
        <f>'C завтраками| Bed and breakfast'!#REF!-1250</f>
        <v>#REF!</v>
      </c>
      <c r="G8" s="134" t="e">
        <f>'C завтраками| Bed and breakfast'!#REF!-1250</f>
        <v>#REF!</v>
      </c>
      <c r="H8" s="134">
        <f>'C завтраками| Bed and breakfast'!B8-1250</f>
        <v>6100</v>
      </c>
      <c r="I8" s="134">
        <f>'C завтраками| Bed and breakfast'!C8-1250</f>
        <v>5300</v>
      </c>
      <c r="J8" s="134">
        <f>'C завтраками| Bed and breakfast'!D8-1250</f>
        <v>5000</v>
      </c>
      <c r="K8" s="134">
        <f>'C завтраками| Bed and breakfast'!E8-1250</f>
        <v>4500</v>
      </c>
      <c r="L8" s="134">
        <f>'C завтраками| Bed and breakfast'!F8-1250</f>
        <v>6900</v>
      </c>
      <c r="M8" s="134">
        <f>'C завтраками| Bed and breakfast'!G8-1250</f>
        <v>7700</v>
      </c>
      <c r="N8" s="134">
        <f>'C завтраками| Bed and breakfast'!H8-1250</f>
        <v>6100</v>
      </c>
      <c r="O8" s="134">
        <f>'C завтраками| Bed and breakfast'!I8-1250</f>
        <v>6900</v>
      </c>
      <c r="P8" s="134">
        <f>'C завтраками| Bed and breakfast'!J8-1250</f>
        <v>5300</v>
      </c>
      <c r="Q8" s="134">
        <f>'C завтраками| Bed and breakfast'!K8-1250</f>
        <v>6100</v>
      </c>
      <c r="R8" s="134">
        <f>'C завтраками| Bed and breakfast'!L8-1250</f>
        <v>6900</v>
      </c>
      <c r="S8" s="134">
        <f>'C завтраками| Bed and breakfast'!M8-1250</f>
        <v>6100</v>
      </c>
      <c r="T8" s="134">
        <f>'C завтраками| Bed and breakfast'!N8-1250</f>
        <v>4500</v>
      </c>
      <c r="U8" s="134">
        <f>'C завтраками| Bed and breakfast'!O8-1250</f>
        <v>4900</v>
      </c>
      <c r="V8" s="134">
        <f>'C завтраками| Bed and breakfast'!P8-1250</f>
        <v>4500</v>
      </c>
      <c r="W8" s="134">
        <f>'C завтраками| Bed and breakfast'!Q8-1250</f>
        <v>4900</v>
      </c>
      <c r="X8" s="134">
        <f>'C завтраками| Bed and breakfast'!R8-1250</f>
        <v>4500</v>
      </c>
      <c r="Y8" s="134">
        <f>'C завтраками| Bed and breakfast'!S8-1250</f>
        <v>4900</v>
      </c>
      <c r="Z8" s="134">
        <f>'C завтраками| Bed and breakfast'!T8-1250</f>
        <v>6900</v>
      </c>
      <c r="AA8" s="134">
        <f>'C завтраками| Bed and breakfast'!U8-1250</f>
        <v>6900</v>
      </c>
      <c r="AB8" s="134">
        <f>'C завтраками| Bed and breakfast'!V8-1250</f>
        <v>6900</v>
      </c>
      <c r="AC8" s="134">
        <f>'C завтраками| Bed and breakfast'!W8-1250</f>
        <v>6900</v>
      </c>
      <c r="AD8" s="134">
        <f>'C завтраками| Bed and breakfast'!X8-1250</f>
        <v>5300</v>
      </c>
      <c r="AE8" s="134">
        <f>'C завтраками| Bed and breakfast'!Y8-1250</f>
        <v>6100</v>
      </c>
      <c r="AF8" s="134">
        <f>'C завтраками| Bed and breakfast'!Z8-1250</f>
        <v>5300</v>
      </c>
      <c r="AG8" s="134">
        <f>'C завтраками| Bed and breakfast'!AA8-1250</f>
        <v>7700</v>
      </c>
      <c r="AH8" s="134">
        <f>'C завтраками| Bed and breakfast'!AB8-1250</f>
        <v>7700</v>
      </c>
      <c r="AI8" s="134">
        <f>'C завтраками| Bed and breakfast'!AC8-1250</f>
        <v>5400</v>
      </c>
      <c r="AJ8" s="134">
        <f>'C завтраками| Bed and breakfast'!AD8-1250</f>
        <v>5600</v>
      </c>
      <c r="AK8" s="134">
        <f>'C завтраками| Bed and breakfast'!AE8-1250</f>
        <v>6000</v>
      </c>
      <c r="AL8" s="134">
        <f>'C завтраками| Bed and breakfast'!AF8-1250</f>
        <v>5600</v>
      </c>
      <c r="AM8" s="134">
        <f>'C завтраками| Bed and breakfast'!AG8-1250</f>
        <v>6200</v>
      </c>
      <c r="AN8" s="134">
        <f>'C завтраками| Bed and breakfast'!AH8-1250</f>
        <v>6900</v>
      </c>
      <c r="AO8" s="134">
        <f>'C завтраками| Bed and breakfast'!AI8-1250</f>
        <v>6900</v>
      </c>
      <c r="AP8" s="134">
        <f>'C завтраками| Bed and breakfast'!AJ8-1250</f>
        <v>6400</v>
      </c>
      <c r="AQ8" s="134">
        <f>'C завтраками| Bed and breakfast'!AK8-1250</f>
        <v>6000</v>
      </c>
      <c r="AR8" s="134">
        <f>'C завтраками| Bed and breakfast'!AL8-1250</f>
        <v>6900</v>
      </c>
      <c r="AS8" s="134">
        <f>'C завтраками| Bed and breakfast'!AM8-1250</f>
        <v>6000</v>
      </c>
      <c r="AT8" s="134">
        <f>'C завтраками| Bed and breakfast'!AN8-1250</f>
        <v>6400</v>
      </c>
      <c r="AU8" s="134">
        <f>'C завтраками| Bed and breakfast'!AO8-1250</f>
        <v>6000</v>
      </c>
      <c r="AV8" s="134">
        <f>'C завтраками| Bed and breakfast'!AP8-1250</f>
        <v>6900</v>
      </c>
      <c r="AW8" s="134">
        <f>'C завтраками| Bed and breakfast'!AQ8-1250</f>
        <v>6200</v>
      </c>
      <c r="AX8" s="134">
        <f>'C завтраками| Bed and breakfast'!AR8-1250</f>
        <v>6000</v>
      </c>
      <c r="AY8" s="134">
        <f>'C завтраками| Bed and breakfast'!AS8-1250</f>
        <v>6400</v>
      </c>
      <c r="AZ8" s="134">
        <f>'C завтраками| Bed and breakfast'!AT8-1250</f>
        <v>5600</v>
      </c>
      <c r="BA8" s="134">
        <f>'C завтраками| Bed and breakfast'!AU8-1250</f>
        <v>5600</v>
      </c>
      <c r="BB8" s="134">
        <f>'C завтраками| Bed and breakfast'!AV8-1250</f>
        <v>5200</v>
      </c>
      <c r="BC8" s="134">
        <f>'C завтраками| Bed and breakfast'!AW8-1250</f>
        <v>4500</v>
      </c>
      <c r="BD8" s="134">
        <f>'C завтраками| Bed and breakfast'!AX8-1250</f>
        <v>5000</v>
      </c>
      <c r="BE8" s="134">
        <f>'C завтраками| Bed and breakfast'!AY8-1250</f>
        <v>4500</v>
      </c>
      <c r="BF8" s="134">
        <f>'C завтраками| Bed and breakfast'!AZ8-1250</f>
        <v>5000</v>
      </c>
      <c r="BG8" s="134">
        <f>'C завтраками| Bed and breakfast'!BA8-1250</f>
        <v>4500</v>
      </c>
    </row>
    <row r="9" spans="1:59" s="133" customFormat="1" x14ac:dyDescent="0.2">
      <c r="A9" s="120" t="s">
        <v>107</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row>
    <row r="10" spans="1:59" s="133" customFormat="1" x14ac:dyDescent="0.2">
      <c r="A10" s="3">
        <v>1</v>
      </c>
      <c r="B10" s="134" t="e">
        <f>'C завтраками| Bed and breakfast'!#REF!-1250</f>
        <v>#REF!</v>
      </c>
      <c r="C10" s="134" t="e">
        <f>'C завтраками| Bed and breakfast'!#REF!-1250</f>
        <v>#REF!</v>
      </c>
      <c r="D10" s="134" t="e">
        <f>'C завтраками| Bed and breakfast'!#REF!-1250</f>
        <v>#REF!</v>
      </c>
      <c r="E10" s="134" t="e">
        <f>'C завтраками| Bed and breakfast'!#REF!-1250</f>
        <v>#REF!</v>
      </c>
      <c r="F10" s="134" t="e">
        <f>'C завтраками| Bed and breakfast'!#REF!-1250</f>
        <v>#REF!</v>
      </c>
      <c r="G10" s="134" t="e">
        <f>'C завтраками| Bed and breakfast'!#REF!-1250</f>
        <v>#REF!</v>
      </c>
      <c r="H10" s="134">
        <f>'C завтраками| Bed and breakfast'!B11-1250</f>
        <v>7100</v>
      </c>
      <c r="I10" s="134">
        <f>'C завтраками| Bed and breakfast'!C11-1250</f>
        <v>6300</v>
      </c>
      <c r="J10" s="134">
        <f>'C завтраками| Bed and breakfast'!D11-1250</f>
        <v>6000</v>
      </c>
      <c r="K10" s="134">
        <f>'C завтраками| Bed and breakfast'!E11-1250</f>
        <v>5500</v>
      </c>
      <c r="L10" s="134">
        <f>'C завтраками| Bed and breakfast'!F11-1250</f>
        <v>7900</v>
      </c>
      <c r="M10" s="134">
        <f>'C завтраками| Bed and breakfast'!G11-1250</f>
        <v>8700</v>
      </c>
      <c r="N10" s="134">
        <f>'C завтраками| Bed and breakfast'!H11-1250</f>
        <v>7100</v>
      </c>
      <c r="O10" s="134">
        <f>'C завтраками| Bed and breakfast'!I11-1250</f>
        <v>7900</v>
      </c>
      <c r="P10" s="134">
        <f>'C завтраками| Bed and breakfast'!J11-1250</f>
        <v>6300</v>
      </c>
      <c r="Q10" s="134">
        <f>'C завтраками| Bed and breakfast'!K11-1250</f>
        <v>7100</v>
      </c>
      <c r="R10" s="134">
        <f>'C завтраками| Bed and breakfast'!L11-1250</f>
        <v>7900</v>
      </c>
      <c r="S10" s="134">
        <f>'C завтраками| Bed and breakfast'!M11-1250</f>
        <v>7100</v>
      </c>
      <c r="T10" s="134">
        <f>'C завтраками| Bed and breakfast'!N11-1250</f>
        <v>5500</v>
      </c>
      <c r="U10" s="134">
        <f>'C завтраками| Bed and breakfast'!O11-1250</f>
        <v>5900</v>
      </c>
      <c r="V10" s="134">
        <f>'C завтраками| Bed and breakfast'!P11-1250</f>
        <v>5500</v>
      </c>
      <c r="W10" s="134">
        <f>'C завтраками| Bed and breakfast'!Q11-1250</f>
        <v>5900</v>
      </c>
      <c r="X10" s="134">
        <f>'C завтраками| Bed and breakfast'!R11-1250</f>
        <v>5500</v>
      </c>
      <c r="Y10" s="134">
        <f>'C завтраками| Bed and breakfast'!S11-1250</f>
        <v>5900</v>
      </c>
      <c r="Z10" s="134">
        <f>'C завтраками| Bed and breakfast'!T11-1250</f>
        <v>7900</v>
      </c>
      <c r="AA10" s="134">
        <f>'C завтраками| Bed and breakfast'!U11-1250</f>
        <v>7900</v>
      </c>
      <c r="AB10" s="134">
        <f>'C завтраками| Bed and breakfast'!V11-1250</f>
        <v>7900</v>
      </c>
      <c r="AC10" s="134">
        <f>'C завтраками| Bed and breakfast'!W11-1250</f>
        <v>7900</v>
      </c>
      <c r="AD10" s="134">
        <f>'C завтраками| Bed and breakfast'!X11-1250</f>
        <v>6300</v>
      </c>
      <c r="AE10" s="134">
        <f>'C завтраками| Bed and breakfast'!Y11-1250</f>
        <v>7100</v>
      </c>
      <c r="AF10" s="134">
        <f>'C завтраками| Bed and breakfast'!Z11-1250</f>
        <v>6300</v>
      </c>
      <c r="AG10" s="134">
        <f>'C завтраками| Bed and breakfast'!AA11-1250</f>
        <v>8700</v>
      </c>
      <c r="AH10" s="134">
        <f>'C завтраками| Bed and breakfast'!AB11-1250</f>
        <v>8700</v>
      </c>
      <c r="AI10" s="134">
        <f>'C завтраками| Bed and breakfast'!AC11-1250</f>
        <v>6400</v>
      </c>
      <c r="AJ10" s="134">
        <f>'C завтраками| Bed and breakfast'!AD11-1250</f>
        <v>6600</v>
      </c>
      <c r="AK10" s="134">
        <f>'C завтраками| Bed and breakfast'!AE11-1250</f>
        <v>7000</v>
      </c>
      <c r="AL10" s="134">
        <f>'C завтраками| Bed and breakfast'!AF11-1250</f>
        <v>6600</v>
      </c>
      <c r="AM10" s="134">
        <f>'C завтраками| Bed and breakfast'!AG11-1250</f>
        <v>7200</v>
      </c>
      <c r="AN10" s="134">
        <f>'C завтраками| Bed and breakfast'!AH11-1250</f>
        <v>7900</v>
      </c>
      <c r="AO10" s="134">
        <f>'C завтраками| Bed and breakfast'!AI11-1250</f>
        <v>7900</v>
      </c>
      <c r="AP10" s="134">
        <f>'C завтраками| Bed and breakfast'!AJ11-1250</f>
        <v>7400</v>
      </c>
      <c r="AQ10" s="134">
        <f>'C завтраками| Bed and breakfast'!AK11-1250</f>
        <v>7000</v>
      </c>
      <c r="AR10" s="134">
        <f>'C завтраками| Bed and breakfast'!AL11-1250</f>
        <v>7900</v>
      </c>
      <c r="AS10" s="134">
        <f>'C завтраками| Bed and breakfast'!AM11-1250</f>
        <v>7000</v>
      </c>
      <c r="AT10" s="134">
        <f>'C завтраками| Bed and breakfast'!AN11-1250</f>
        <v>7400</v>
      </c>
      <c r="AU10" s="134">
        <f>'C завтраками| Bed and breakfast'!AO11-1250</f>
        <v>7000</v>
      </c>
      <c r="AV10" s="134">
        <f>'C завтраками| Bed and breakfast'!AP11-1250</f>
        <v>7900</v>
      </c>
      <c r="AW10" s="134">
        <f>'C завтраками| Bed and breakfast'!AQ11-1250</f>
        <v>7200</v>
      </c>
      <c r="AX10" s="134">
        <f>'C завтраками| Bed and breakfast'!AR11-1250</f>
        <v>7000</v>
      </c>
      <c r="AY10" s="134">
        <f>'C завтраками| Bed and breakfast'!AS11-1250</f>
        <v>7400</v>
      </c>
      <c r="AZ10" s="134">
        <f>'C завтраками| Bed and breakfast'!AT11-1250</f>
        <v>6600</v>
      </c>
      <c r="BA10" s="134">
        <f>'C завтраками| Bed and breakfast'!AU11-1250</f>
        <v>6600</v>
      </c>
      <c r="BB10" s="134">
        <f>'C завтраками| Bed and breakfast'!AV11-1250</f>
        <v>6200</v>
      </c>
      <c r="BC10" s="134">
        <f>'C завтраками| Bed and breakfast'!AW11-1250</f>
        <v>5500</v>
      </c>
      <c r="BD10" s="134">
        <f>'C завтраками| Bed and breakfast'!AX11-1250</f>
        <v>6000</v>
      </c>
      <c r="BE10" s="134">
        <f>'C завтраками| Bed and breakfast'!AY11-1250</f>
        <v>5500</v>
      </c>
      <c r="BF10" s="134">
        <f>'C завтраками| Bed and breakfast'!AZ11-1250</f>
        <v>6000</v>
      </c>
      <c r="BG10" s="134">
        <f>'C завтраками| Bed and breakfast'!BA11-1250</f>
        <v>5500</v>
      </c>
    </row>
    <row r="11" spans="1:59" s="133" customFormat="1" x14ac:dyDescent="0.2">
      <c r="A11" s="5" t="s">
        <v>86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row>
    <row r="12" spans="1:59" s="133" customFormat="1" x14ac:dyDescent="0.2">
      <c r="A12" s="16">
        <v>1</v>
      </c>
      <c r="B12" s="134" t="e">
        <f>'C завтраками| Bed and breakfast'!#REF!-1250</f>
        <v>#REF!</v>
      </c>
      <c r="C12" s="134" t="e">
        <f>'C завтраками| Bed and breakfast'!#REF!-1250</f>
        <v>#REF!</v>
      </c>
      <c r="D12" s="134" t="e">
        <f>'C завтраками| Bed and breakfast'!#REF!-1250</f>
        <v>#REF!</v>
      </c>
      <c r="E12" s="134" t="e">
        <f>'C завтраками| Bed and breakfast'!#REF!-1250</f>
        <v>#REF!</v>
      </c>
      <c r="F12" s="134" t="e">
        <f>'C завтраками| Bed and breakfast'!#REF!-1250</f>
        <v>#REF!</v>
      </c>
      <c r="G12" s="134" t="e">
        <f>'C завтраками| Bed and breakfast'!#REF!-1250</f>
        <v>#REF!</v>
      </c>
      <c r="H12" s="134">
        <f>'C завтраками| Bed and breakfast'!B14-1250</f>
        <v>8600</v>
      </c>
      <c r="I12" s="134">
        <f>'C завтраками| Bed and breakfast'!C14-1250</f>
        <v>7800</v>
      </c>
      <c r="J12" s="134">
        <f>'C завтраками| Bed and breakfast'!D14-1250</f>
        <v>7500</v>
      </c>
      <c r="K12" s="134">
        <f>'C завтраками| Bed and breakfast'!E14-1250</f>
        <v>7000</v>
      </c>
      <c r="L12" s="134">
        <f>'C завтраками| Bed and breakfast'!F14-1250</f>
        <v>9400</v>
      </c>
      <c r="M12" s="134">
        <f>'C завтраками| Bed and breakfast'!G14-1250</f>
        <v>10200</v>
      </c>
      <c r="N12" s="134">
        <f>'C завтраками| Bed and breakfast'!H14-1250</f>
        <v>8600</v>
      </c>
      <c r="O12" s="134">
        <f>'C завтраками| Bed and breakfast'!I14-1250</f>
        <v>9400</v>
      </c>
      <c r="P12" s="134">
        <f>'C завтраками| Bed and breakfast'!J14-1250</f>
        <v>7800</v>
      </c>
      <c r="Q12" s="134">
        <f>'C завтраками| Bed and breakfast'!K14-1250</f>
        <v>8600</v>
      </c>
      <c r="R12" s="134">
        <f>'C завтраками| Bed and breakfast'!L14-1250</f>
        <v>9400</v>
      </c>
      <c r="S12" s="134">
        <f>'C завтраками| Bed and breakfast'!M14-1250</f>
        <v>8600</v>
      </c>
      <c r="T12" s="134">
        <f>'C завтраками| Bed and breakfast'!N14-1250</f>
        <v>7000</v>
      </c>
      <c r="U12" s="134">
        <f>'C завтраками| Bed and breakfast'!O14-1250</f>
        <v>7400</v>
      </c>
      <c r="V12" s="134">
        <f>'C завтраками| Bed and breakfast'!P14-1250</f>
        <v>7000</v>
      </c>
      <c r="W12" s="134">
        <f>'C завтраками| Bed and breakfast'!Q14-1250</f>
        <v>7400</v>
      </c>
      <c r="X12" s="134">
        <f>'C завтраками| Bed and breakfast'!R14-1250</f>
        <v>7000</v>
      </c>
      <c r="Y12" s="134">
        <f>'C завтраками| Bed and breakfast'!S14-1250</f>
        <v>7400</v>
      </c>
      <c r="Z12" s="134">
        <f>'C завтраками| Bed and breakfast'!T14-1250</f>
        <v>9400</v>
      </c>
      <c r="AA12" s="134">
        <f>'C завтраками| Bed and breakfast'!U14-1250</f>
        <v>9400</v>
      </c>
      <c r="AB12" s="134">
        <f>'C завтраками| Bed and breakfast'!V14-1250</f>
        <v>9400</v>
      </c>
      <c r="AC12" s="134">
        <f>'C завтраками| Bed and breakfast'!W14-1250</f>
        <v>9400</v>
      </c>
      <c r="AD12" s="134">
        <f>'C завтраками| Bed and breakfast'!X14-1250</f>
        <v>7800</v>
      </c>
      <c r="AE12" s="134">
        <f>'C завтраками| Bed and breakfast'!Y14-1250</f>
        <v>8600</v>
      </c>
      <c r="AF12" s="134">
        <f>'C завтраками| Bed and breakfast'!Z14-1250</f>
        <v>7800</v>
      </c>
      <c r="AG12" s="134">
        <f>'C завтраками| Bed and breakfast'!AA14-1250</f>
        <v>10200</v>
      </c>
      <c r="AH12" s="134">
        <f>'C завтраками| Bed and breakfast'!AB14-1250</f>
        <v>10200</v>
      </c>
      <c r="AI12" s="134">
        <f>'C завтраками| Bed and breakfast'!AC14-1250</f>
        <v>7900</v>
      </c>
      <c r="AJ12" s="134">
        <f>'C завтраками| Bed and breakfast'!AD14-1250</f>
        <v>8100</v>
      </c>
      <c r="AK12" s="134">
        <f>'C завтраками| Bed and breakfast'!AE14-1250</f>
        <v>8500</v>
      </c>
      <c r="AL12" s="134">
        <f>'C завтраками| Bed and breakfast'!AF14-1250</f>
        <v>8100</v>
      </c>
      <c r="AM12" s="134">
        <f>'C завтраками| Bed and breakfast'!AG14-1250</f>
        <v>8700</v>
      </c>
      <c r="AN12" s="134">
        <f>'C завтраками| Bed and breakfast'!AH14-1250</f>
        <v>9400</v>
      </c>
      <c r="AO12" s="134">
        <f>'C завтраками| Bed and breakfast'!AI14-1250</f>
        <v>9400</v>
      </c>
      <c r="AP12" s="134">
        <f>'C завтраками| Bed and breakfast'!AJ14-1250</f>
        <v>8900</v>
      </c>
      <c r="AQ12" s="134">
        <f>'C завтраками| Bed and breakfast'!AK14-1250</f>
        <v>8500</v>
      </c>
      <c r="AR12" s="134">
        <f>'C завтраками| Bed and breakfast'!AL14-1250</f>
        <v>9400</v>
      </c>
      <c r="AS12" s="134">
        <f>'C завтраками| Bed and breakfast'!AM14-1250</f>
        <v>8500</v>
      </c>
      <c r="AT12" s="134">
        <f>'C завтраками| Bed and breakfast'!AN14-1250</f>
        <v>8900</v>
      </c>
      <c r="AU12" s="134">
        <f>'C завтраками| Bed and breakfast'!AO14-1250</f>
        <v>8500</v>
      </c>
      <c r="AV12" s="134">
        <f>'C завтраками| Bed and breakfast'!AP14-1250</f>
        <v>9400</v>
      </c>
      <c r="AW12" s="134">
        <f>'C завтраками| Bed and breakfast'!AQ14-1250</f>
        <v>8700</v>
      </c>
      <c r="AX12" s="134">
        <f>'C завтраками| Bed and breakfast'!AR14-1250</f>
        <v>8500</v>
      </c>
      <c r="AY12" s="134">
        <f>'C завтраками| Bed and breakfast'!AS14-1250</f>
        <v>8900</v>
      </c>
      <c r="AZ12" s="134">
        <f>'C завтраками| Bed and breakfast'!AT14-1250</f>
        <v>8100</v>
      </c>
      <c r="BA12" s="134">
        <f>'C завтраками| Bed and breakfast'!AU14-1250</f>
        <v>8100</v>
      </c>
      <c r="BB12" s="134">
        <f>'C завтраками| Bed and breakfast'!AV14-1250</f>
        <v>7700</v>
      </c>
      <c r="BC12" s="134">
        <f>'C завтраками| Bed and breakfast'!AW14-1250</f>
        <v>7000</v>
      </c>
      <c r="BD12" s="134">
        <f>'C завтраками| Bed and breakfast'!AX14-1250</f>
        <v>7500</v>
      </c>
      <c r="BE12" s="134">
        <f>'C завтраками| Bed and breakfast'!AY14-1250</f>
        <v>7000</v>
      </c>
      <c r="BF12" s="134">
        <f>'C завтраками| Bed and breakfast'!AZ14-1250</f>
        <v>7500</v>
      </c>
      <c r="BG12" s="134">
        <f>'C завтраками| Bed and breakfast'!BA14-1250</f>
        <v>7000</v>
      </c>
    </row>
    <row r="13" spans="1:59" s="133" customFormat="1" x14ac:dyDescent="0.2">
      <c r="A13" s="4" t="s">
        <v>91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row>
    <row r="14" spans="1:59" s="133" customFormat="1" x14ac:dyDescent="0.2">
      <c r="A14" s="16">
        <v>1</v>
      </c>
      <c r="B14" s="134" t="e">
        <f>'C завтраками| Bed and breakfast'!#REF!-1250</f>
        <v>#REF!</v>
      </c>
      <c r="C14" s="134" t="e">
        <f>'C завтраками| Bed and breakfast'!#REF!-1250</f>
        <v>#REF!</v>
      </c>
      <c r="D14" s="134" t="e">
        <f>'C завтраками| Bed and breakfast'!#REF!-1250</f>
        <v>#REF!</v>
      </c>
      <c r="E14" s="134" t="e">
        <f>'C завтраками| Bed and breakfast'!#REF!-1250</f>
        <v>#REF!</v>
      </c>
      <c r="F14" s="134" t="e">
        <f>'C завтраками| Bed and breakfast'!#REF!-1250</f>
        <v>#REF!</v>
      </c>
      <c r="G14" s="134" t="e">
        <f>'C завтраками| Bed and breakfast'!#REF!-1250</f>
        <v>#REF!</v>
      </c>
      <c r="H14" s="134">
        <f>'C завтраками| Bed and breakfast'!B17-1250</f>
        <v>9600</v>
      </c>
      <c r="I14" s="134">
        <f>'C завтраками| Bed and breakfast'!C17-1250</f>
        <v>8800</v>
      </c>
      <c r="J14" s="134">
        <f>'C завтраками| Bed and breakfast'!D17-1250</f>
        <v>8500</v>
      </c>
      <c r="K14" s="134">
        <f>'C завтраками| Bed and breakfast'!E17-1250</f>
        <v>8000</v>
      </c>
      <c r="L14" s="134">
        <f>'C завтраками| Bed and breakfast'!F17-1250</f>
        <v>10400</v>
      </c>
      <c r="M14" s="134">
        <f>'C завтраками| Bed and breakfast'!G17-1250</f>
        <v>11200</v>
      </c>
      <c r="N14" s="134">
        <f>'C завтраками| Bed and breakfast'!H17-1250</f>
        <v>9600</v>
      </c>
      <c r="O14" s="134">
        <f>'C завтраками| Bed and breakfast'!I17-1250</f>
        <v>10400</v>
      </c>
      <c r="P14" s="134">
        <f>'C завтраками| Bed and breakfast'!J17-1250</f>
        <v>8800</v>
      </c>
      <c r="Q14" s="134">
        <f>'C завтраками| Bed and breakfast'!K17-1250</f>
        <v>9600</v>
      </c>
      <c r="R14" s="134">
        <f>'C завтраками| Bed and breakfast'!L17-1250</f>
        <v>10400</v>
      </c>
      <c r="S14" s="134">
        <f>'C завтраками| Bed and breakfast'!M17-1250</f>
        <v>9600</v>
      </c>
      <c r="T14" s="134">
        <f>'C завтраками| Bed and breakfast'!N17-1250</f>
        <v>8000</v>
      </c>
      <c r="U14" s="134">
        <f>'C завтраками| Bed and breakfast'!O17-1250</f>
        <v>8400</v>
      </c>
      <c r="V14" s="134">
        <f>'C завтраками| Bed and breakfast'!P17-1250</f>
        <v>8000</v>
      </c>
      <c r="W14" s="134">
        <f>'C завтраками| Bed and breakfast'!Q17-1250</f>
        <v>8400</v>
      </c>
      <c r="X14" s="134">
        <f>'C завтраками| Bed and breakfast'!R17-1250</f>
        <v>8000</v>
      </c>
      <c r="Y14" s="134">
        <f>'C завтраками| Bed and breakfast'!S17-1250</f>
        <v>8400</v>
      </c>
      <c r="Z14" s="134">
        <f>'C завтраками| Bed and breakfast'!T17-1250</f>
        <v>10400</v>
      </c>
      <c r="AA14" s="134">
        <f>'C завтраками| Bed and breakfast'!U17-1250</f>
        <v>10400</v>
      </c>
      <c r="AB14" s="134">
        <f>'C завтраками| Bed and breakfast'!V17-1250</f>
        <v>10400</v>
      </c>
      <c r="AC14" s="134">
        <f>'C завтраками| Bed and breakfast'!W17-1250</f>
        <v>10400</v>
      </c>
      <c r="AD14" s="134">
        <f>'C завтраками| Bed and breakfast'!X17-1250</f>
        <v>8800</v>
      </c>
      <c r="AE14" s="134">
        <f>'C завтраками| Bed and breakfast'!Y17-1250</f>
        <v>9600</v>
      </c>
      <c r="AF14" s="134">
        <f>'C завтраками| Bed and breakfast'!Z17-1250</f>
        <v>8800</v>
      </c>
      <c r="AG14" s="134">
        <f>'C завтраками| Bed and breakfast'!AA17-1250</f>
        <v>11200</v>
      </c>
      <c r="AH14" s="134">
        <f>'C завтраками| Bed and breakfast'!AB17-1250</f>
        <v>11200</v>
      </c>
      <c r="AI14" s="134">
        <f>'C завтраками| Bed and breakfast'!AC17-1250</f>
        <v>8900</v>
      </c>
      <c r="AJ14" s="134">
        <f>'C завтраками| Bed and breakfast'!AD17-1250</f>
        <v>9100</v>
      </c>
      <c r="AK14" s="134">
        <f>'C завтраками| Bed and breakfast'!AE17-1250</f>
        <v>9500</v>
      </c>
      <c r="AL14" s="134">
        <f>'C завтраками| Bed and breakfast'!AF17-1250</f>
        <v>9100</v>
      </c>
      <c r="AM14" s="134">
        <f>'C завтраками| Bed and breakfast'!AG17-1250</f>
        <v>9700</v>
      </c>
      <c r="AN14" s="134">
        <f>'C завтраками| Bed and breakfast'!AH17-1250</f>
        <v>10400</v>
      </c>
      <c r="AO14" s="134">
        <f>'C завтраками| Bed and breakfast'!AI17-1250</f>
        <v>10400</v>
      </c>
      <c r="AP14" s="134">
        <f>'C завтраками| Bed and breakfast'!AJ17-1250</f>
        <v>9900</v>
      </c>
      <c r="AQ14" s="134">
        <f>'C завтраками| Bed and breakfast'!AK17-1250</f>
        <v>9500</v>
      </c>
      <c r="AR14" s="134">
        <f>'C завтраками| Bed and breakfast'!AL17-1250</f>
        <v>10400</v>
      </c>
      <c r="AS14" s="134">
        <f>'C завтраками| Bed and breakfast'!AM17-1250</f>
        <v>9500</v>
      </c>
      <c r="AT14" s="134">
        <f>'C завтраками| Bed and breakfast'!AN17-1250</f>
        <v>9900</v>
      </c>
      <c r="AU14" s="134">
        <f>'C завтраками| Bed and breakfast'!AO17-1250</f>
        <v>9500</v>
      </c>
      <c r="AV14" s="134">
        <f>'C завтраками| Bed and breakfast'!AP17-1250</f>
        <v>10400</v>
      </c>
      <c r="AW14" s="134">
        <f>'C завтраками| Bed and breakfast'!AQ17-1250</f>
        <v>9700</v>
      </c>
      <c r="AX14" s="134">
        <f>'C завтраками| Bed and breakfast'!AR17-1250</f>
        <v>9500</v>
      </c>
      <c r="AY14" s="134">
        <f>'C завтраками| Bed and breakfast'!AS17-1250</f>
        <v>9900</v>
      </c>
      <c r="AZ14" s="134">
        <f>'C завтраками| Bed and breakfast'!AT17-1250</f>
        <v>9100</v>
      </c>
      <c r="BA14" s="134">
        <f>'C завтраками| Bed and breakfast'!AU17-1250</f>
        <v>9100</v>
      </c>
      <c r="BB14" s="134">
        <f>'C завтраками| Bed and breakfast'!AV17-1250</f>
        <v>8700</v>
      </c>
      <c r="BC14" s="134">
        <f>'C завтраками| Bed and breakfast'!AW17-1250</f>
        <v>8000</v>
      </c>
      <c r="BD14" s="134">
        <f>'C завтраками| Bed and breakfast'!AX17-1250</f>
        <v>8500</v>
      </c>
      <c r="BE14" s="134">
        <f>'C завтраками| Bed and breakfast'!AY17-1250</f>
        <v>8000</v>
      </c>
      <c r="BF14" s="134">
        <f>'C завтраками| Bed and breakfast'!AZ17-1250</f>
        <v>8500</v>
      </c>
      <c r="BG14" s="134">
        <f>'C завтраками| Bed and breakfast'!BA17-1250</f>
        <v>8000</v>
      </c>
    </row>
    <row r="15" spans="1:59" s="133" customFormat="1" x14ac:dyDescent="0.2">
      <c r="A15" s="2" t="s">
        <v>92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row>
    <row r="16" spans="1:59" s="133" customFormat="1" x14ac:dyDescent="0.2">
      <c r="A16" s="16">
        <v>1</v>
      </c>
      <c r="B16" s="134" t="e">
        <f>'C завтраками| Bed and breakfast'!#REF!-1250</f>
        <v>#REF!</v>
      </c>
      <c r="C16" s="134" t="e">
        <f>'C завтраками| Bed and breakfast'!#REF!-1250</f>
        <v>#REF!</v>
      </c>
      <c r="D16" s="134" t="e">
        <f>'C завтраками| Bed and breakfast'!#REF!-1250</f>
        <v>#REF!</v>
      </c>
      <c r="E16" s="134" t="e">
        <f>'C завтраками| Bed and breakfast'!#REF!-1250</f>
        <v>#REF!</v>
      </c>
      <c r="F16" s="134" t="e">
        <f>'C завтраками| Bed and breakfast'!#REF!-1250</f>
        <v>#REF!</v>
      </c>
      <c r="G16" s="134" t="e">
        <f>'C завтраками| Bed and breakfast'!#REF!-1250</f>
        <v>#REF!</v>
      </c>
      <c r="H16" s="134">
        <f>'C завтраками| Bed and breakfast'!B20-1250</f>
        <v>11100</v>
      </c>
      <c r="I16" s="134">
        <f>'C завтраками| Bed and breakfast'!C20-1250</f>
        <v>10300</v>
      </c>
      <c r="J16" s="134">
        <f>'C завтраками| Bed and breakfast'!D20-1250</f>
        <v>10000</v>
      </c>
      <c r="K16" s="134">
        <f>'C завтраками| Bed and breakfast'!E20-1250</f>
        <v>9500</v>
      </c>
      <c r="L16" s="134">
        <f>'C завтраками| Bed and breakfast'!F20-1250</f>
        <v>11900</v>
      </c>
      <c r="M16" s="134">
        <f>'C завтраками| Bed and breakfast'!G20-1250</f>
        <v>12700</v>
      </c>
      <c r="N16" s="134">
        <f>'C завтраками| Bed and breakfast'!H20-1250</f>
        <v>11100</v>
      </c>
      <c r="O16" s="134">
        <f>'C завтраками| Bed and breakfast'!I20-1250</f>
        <v>11900</v>
      </c>
      <c r="P16" s="134">
        <f>'C завтраками| Bed and breakfast'!J20-1250</f>
        <v>10300</v>
      </c>
      <c r="Q16" s="134">
        <f>'C завтраками| Bed and breakfast'!K20-1250</f>
        <v>11100</v>
      </c>
      <c r="R16" s="134">
        <f>'C завтраками| Bed and breakfast'!L20-1250</f>
        <v>11900</v>
      </c>
      <c r="S16" s="134">
        <f>'C завтраками| Bed and breakfast'!M20-1250</f>
        <v>11100</v>
      </c>
      <c r="T16" s="134">
        <f>'C завтраками| Bed and breakfast'!N20-1250</f>
        <v>9500</v>
      </c>
      <c r="U16" s="134">
        <f>'C завтраками| Bed and breakfast'!O20-1250</f>
        <v>9900</v>
      </c>
      <c r="V16" s="134">
        <f>'C завтраками| Bed and breakfast'!P20-1250</f>
        <v>9500</v>
      </c>
      <c r="W16" s="134">
        <f>'C завтраками| Bed and breakfast'!Q20-1250</f>
        <v>9900</v>
      </c>
      <c r="X16" s="134">
        <f>'C завтраками| Bed and breakfast'!R20-1250</f>
        <v>9500</v>
      </c>
      <c r="Y16" s="134">
        <f>'C завтраками| Bed and breakfast'!S20-1250</f>
        <v>9900</v>
      </c>
      <c r="Z16" s="134">
        <f>'C завтраками| Bed and breakfast'!T20-1250</f>
        <v>11900</v>
      </c>
      <c r="AA16" s="134">
        <f>'C завтраками| Bed and breakfast'!U20-1250</f>
        <v>11900</v>
      </c>
      <c r="AB16" s="134">
        <f>'C завтраками| Bed and breakfast'!V20-1250</f>
        <v>11900</v>
      </c>
      <c r="AC16" s="134">
        <f>'C завтраками| Bed and breakfast'!W20-1250</f>
        <v>11900</v>
      </c>
      <c r="AD16" s="134">
        <f>'C завтраками| Bed and breakfast'!X20-1250</f>
        <v>10300</v>
      </c>
      <c r="AE16" s="134">
        <f>'C завтраками| Bed and breakfast'!Y20-1250</f>
        <v>11100</v>
      </c>
      <c r="AF16" s="134">
        <f>'C завтраками| Bed and breakfast'!Z20-1250</f>
        <v>10300</v>
      </c>
      <c r="AG16" s="134">
        <f>'C завтраками| Bed and breakfast'!AA20-1250</f>
        <v>12700</v>
      </c>
      <c r="AH16" s="134">
        <f>'C завтраками| Bed and breakfast'!AB20-1250</f>
        <v>12700</v>
      </c>
      <c r="AI16" s="134">
        <f>'C завтраками| Bed and breakfast'!AC20-1250</f>
        <v>10400</v>
      </c>
      <c r="AJ16" s="134">
        <f>'C завтраками| Bed and breakfast'!AD20-1250</f>
        <v>10600</v>
      </c>
      <c r="AK16" s="134">
        <f>'C завтраками| Bed and breakfast'!AE20-1250</f>
        <v>11000</v>
      </c>
      <c r="AL16" s="134">
        <f>'C завтраками| Bed and breakfast'!AF20-1250</f>
        <v>10600</v>
      </c>
      <c r="AM16" s="134">
        <f>'C завтраками| Bed and breakfast'!AG20-1250</f>
        <v>11200</v>
      </c>
      <c r="AN16" s="134">
        <f>'C завтраками| Bed and breakfast'!AH20-1250</f>
        <v>11900</v>
      </c>
      <c r="AO16" s="134">
        <f>'C завтраками| Bed and breakfast'!AI20-1250</f>
        <v>11900</v>
      </c>
      <c r="AP16" s="134">
        <f>'C завтраками| Bed and breakfast'!AJ20-1250</f>
        <v>11400</v>
      </c>
      <c r="AQ16" s="134">
        <f>'C завтраками| Bed and breakfast'!AK20-1250</f>
        <v>11000</v>
      </c>
      <c r="AR16" s="134">
        <f>'C завтраками| Bed and breakfast'!AL20-1250</f>
        <v>11900</v>
      </c>
      <c r="AS16" s="134">
        <f>'C завтраками| Bed and breakfast'!AM20-1250</f>
        <v>11000</v>
      </c>
      <c r="AT16" s="134">
        <f>'C завтраками| Bed and breakfast'!AN20-1250</f>
        <v>11400</v>
      </c>
      <c r="AU16" s="134">
        <f>'C завтраками| Bed and breakfast'!AO20-1250</f>
        <v>11000</v>
      </c>
      <c r="AV16" s="134">
        <f>'C завтраками| Bed and breakfast'!AP20-1250</f>
        <v>11900</v>
      </c>
      <c r="AW16" s="134">
        <f>'C завтраками| Bed and breakfast'!AQ20-1250</f>
        <v>11200</v>
      </c>
      <c r="AX16" s="134">
        <f>'C завтраками| Bed and breakfast'!AR20-1250</f>
        <v>11000</v>
      </c>
      <c r="AY16" s="134">
        <f>'C завтраками| Bed and breakfast'!AS20-1250</f>
        <v>11400</v>
      </c>
      <c r="AZ16" s="134">
        <f>'C завтраками| Bed and breakfast'!AT20-1250</f>
        <v>10600</v>
      </c>
      <c r="BA16" s="134">
        <f>'C завтраками| Bed and breakfast'!AU20-1250</f>
        <v>10600</v>
      </c>
      <c r="BB16" s="134">
        <f>'C завтраками| Bed and breakfast'!AV20-1250</f>
        <v>10200</v>
      </c>
      <c r="BC16" s="134">
        <f>'C завтраками| Bed and breakfast'!AW20-1250</f>
        <v>9500</v>
      </c>
      <c r="BD16" s="134">
        <f>'C завтраками| Bed and breakfast'!AX20-1250</f>
        <v>10000</v>
      </c>
      <c r="BE16" s="134">
        <f>'C завтраками| Bed and breakfast'!AY20-1250</f>
        <v>9500</v>
      </c>
      <c r="BF16" s="134">
        <f>'C завтраками| Bed and breakfast'!AZ20-1250</f>
        <v>10000</v>
      </c>
      <c r="BG16" s="134">
        <f>'C завтраками| Bed and breakfast'!BA20-1250</f>
        <v>9500</v>
      </c>
    </row>
    <row r="17" spans="1:59" s="133" customFormat="1" x14ac:dyDescent="0.2">
      <c r="A17" s="25"/>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row>
    <row r="18" spans="1:59" s="133" customFormat="1" x14ac:dyDescent="0.2">
      <c r="A18" s="96" t="s">
        <v>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row>
    <row r="19" spans="1:59" s="133" customFormat="1" ht="23.25" customHeight="1" x14ac:dyDescent="0.2">
      <c r="A19" s="16"/>
      <c r="B19" s="129" t="e">
        <f t="shared" ref="B19:F20" si="0">B5</f>
        <v>#REF!</v>
      </c>
      <c r="C19" s="46" t="e">
        <f t="shared" si="0"/>
        <v>#REF!</v>
      </c>
      <c r="D19" s="46" t="e">
        <f t="shared" si="0"/>
        <v>#REF!</v>
      </c>
      <c r="E19" s="46" t="e">
        <f t="shared" si="0"/>
        <v>#REF!</v>
      </c>
      <c r="F19" s="46" t="e">
        <f t="shared" si="0"/>
        <v>#REF!</v>
      </c>
      <c r="G19" s="46" t="e">
        <f t="shared" ref="G19" si="1">G5</f>
        <v>#REF!</v>
      </c>
      <c r="H19" s="129">
        <f t="shared" ref="H19" si="2">H5</f>
        <v>45399</v>
      </c>
      <c r="I19" s="129">
        <f t="shared" ref="I19:BG19" si="3">I5</f>
        <v>45401</v>
      </c>
      <c r="J19" s="129">
        <f t="shared" si="3"/>
        <v>45402</v>
      </c>
      <c r="K19" s="129">
        <f t="shared" si="3"/>
        <v>45403</v>
      </c>
      <c r="L19" s="129">
        <f t="shared" si="3"/>
        <v>45407</v>
      </c>
      <c r="M19" s="129">
        <f t="shared" si="3"/>
        <v>45409</v>
      </c>
      <c r="N19" s="129">
        <f t="shared" si="3"/>
        <v>45411</v>
      </c>
      <c r="O19" s="129">
        <f t="shared" si="3"/>
        <v>45413</v>
      </c>
      <c r="P19" s="129">
        <f t="shared" si="3"/>
        <v>45417</v>
      </c>
      <c r="Q19" s="129">
        <f t="shared" si="3"/>
        <v>45421</v>
      </c>
      <c r="R19" s="129">
        <f t="shared" si="3"/>
        <v>45422</v>
      </c>
      <c r="S19" s="129">
        <f t="shared" si="3"/>
        <v>45423</v>
      </c>
      <c r="T19" s="46">
        <f t="shared" si="3"/>
        <v>45424</v>
      </c>
      <c r="U19" s="129">
        <f t="shared" si="3"/>
        <v>45429</v>
      </c>
      <c r="V19" s="129">
        <f t="shared" si="3"/>
        <v>45431</v>
      </c>
      <c r="W19" s="129">
        <f t="shared" si="3"/>
        <v>45436</v>
      </c>
      <c r="X19" s="129">
        <f t="shared" si="3"/>
        <v>45438</v>
      </c>
      <c r="Y19" s="129">
        <f t="shared" si="3"/>
        <v>45439</v>
      </c>
      <c r="Z19" s="129">
        <f t="shared" si="3"/>
        <v>45443</v>
      </c>
      <c r="AA19" s="129">
        <f t="shared" si="3"/>
        <v>45444</v>
      </c>
      <c r="AB19" s="129">
        <f t="shared" si="3"/>
        <v>45445</v>
      </c>
      <c r="AC19" s="129">
        <f t="shared" si="3"/>
        <v>45453</v>
      </c>
      <c r="AD19" s="129">
        <f t="shared" si="3"/>
        <v>45454</v>
      </c>
      <c r="AE19" s="129">
        <f t="shared" si="3"/>
        <v>45460</v>
      </c>
      <c r="AF19" s="129">
        <f t="shared" si="3"/>
        <v>45466</v>
      </c>
      <c r="AG19" s="129">
        <f t="shared" si="3"/>
        <v>45471</v>
      </c>
      <c r="AH19" s="129">
        <f t="shared" si="3"/>
        <v>45474</v>
      </c>
      <c r="AI19" s="129">
        <f t="shared" si="3"/>
        <v>45487</v>
      </c>
      <c r="AJ19" s="129">
        <f t="shared" si="3"/>
        <v>45491</v>
      </c>
      <c r="AK19" s="129">
        <f t="shared" si="3"/>
        <v>45492</v>
      </c>
      <c r="AL19" s="129">
        <f t="shared" si="3"/>
        <v>45494</v>
      </c>
      <c r="AM19" s="129">
        <f t="shared" si="3"/>
        <v>45499</v>
      </c>
      <c r="AN19" s="129">
        <f t="shared" si="3"/>
        <v>45501</v>
      </c>
      <c r="AO19" s="129">
        <f t="shared" si="3"/>
        <v>45505</v>
      </c>
      <c r="AP19" s="129">
        <f t="shared" si="3"/>
        <v>45506</v>
      </c>
      <c r="AQ19" s="129">
        <f t="shared" si="3"/>
        <v>45508</v>
      </c>
      <c r="AR19" s="129">
        <f t="shared" si="3"/>
        <v>45513</v>
      </c>
      <c r="AS19" s="129">
        <f t="shared" si="3"/>
        <v>45515</v>
      </c>
      <c r="AT19" s="129">
        <f t="shared" si="3"/>
        <v>45520</v>
      </c>
      <c r="AU19" s="129">
        <f t="shared" si="3"/>
        <v>45522</v>
      </c>
      <c r="AV19" s="129">
        <f t="shared" si="3"/>
        <v>45523</v>
      </c>
      <c r="AW19" s="129">
        <f t="shared" si="3"/>
        <v>45525</v>
      </c>
      <c r="AX19" s="129">
        <f t="shared" si="3"/>
        <v>45526</v>
      </c>
      <c r="AY19" s="129">
        <f t="shared" si="3"/>
        <v>45527</v>
      </c>
      <c r="AZ19" s="129">
        <f t="shared" si="3"/>
        <v>45529</v>
      </c>
      <c r="BA19" s="129">
        <f t="shared" si="3"/>
        <v>45534</v>
      </c>
      <c r="BB19" s="129">
        <f t="shared" si="3"/>
        <v>45536</v>
      </c>
      <c r="BC19" s="129">
        <f t="shared" si="3"/>
        <v>45551</v>
      </c>
      <c r="BD19" s="129">
        <f t="shared" si="3"/>
        <v>45556</v>
      </c>
      <c r="BE19" s="129">
        <f t="shared" si="3"/>
        <v>45558</v>
      </c>
      <c r="BF19" s="129">
        <f t="shared" si="3"/>
        <v>45562</v>
      </c>
      <c r="BG19" s="129">
        <f t="shared" si="3"/>
        <v>45564</v>
      </c>
    </row>
    <row r="20" spans="1:59" s="133" customFormat="1" ht="23.25" customHeight="1" x14ac:dyDescent="0.2">
      <c r="A20" s="16"/>
      <c r="B20" s="129" t="e">
        <f t="shared" si="0"/>
        <v>#REF!</v>
      </c>
      <c r="C20" s="46" t="e">
        <f t="shared" si="0"/>
        <v>#REF!</v>
      </c>
      <c r="D20" s="46" t="e">
        <f t="shared" si="0"/>
        <v>#REF!</v>
      </c>
      <c r="E20" s="46" t="e">
        <f t="shared" si="0"/>
        <v>#REF!</v>
      </c>
      <c r="F20" s="46" t="e">
        <f t="shared" si="0"/>
        <v>#REF!</v>
      </c>
      <c r="G20" s="46" t="e">
        <f t="shared" ref="G20" si="4">G6</f>
        <v>#REF!</v>
      </c>
      <c r="H20" s="129">
        <f t="shared" ref="H20" si="5">H6</f>
        <v>45400</v>
      </c>
      <c r="I20" s="129">
        <f t="shared" ref="I20:BG20" si="6">I6</f>
        <v>45401</v>
      </c>
      <c r="J20" s="129">
        <f t="shared" si="6"/>
        <v>45402</v>
      </c>
      <c r="K20" s="129">
        <f t="shared" si="6"/>
        <v>45406</v>
      </c>
      <c r="L20" s="129">
        <f t="shared" si="6"/>
        <v>45408</v>
      </c>
      <c r="M20" s="129">
        <f t="shared" si="6"/>
        <v>45410</v>
      </c>
      <c r="N20" s="129">
        <f t="shared" si="6"/>
        <v>45412</v>
      </c>
      <c r="O20" s="129">
        <f t="shared" si="6"/>
        <v>45416</v>
      </c>
      <c r="P20" s="129">
        <f t="shared" si="6"/>
        <v>45420</v>
      </c>
      <c r="Q20" s="129">
        <f t="shared" si="6"/>
        <v>45421</v>
      </c>
      <c r="R20" s="129">
        <f t="shared" si="6"/>
        <v>45422</v>
      </c>
      <c r="S20" s="129">
        <f t="shared" si="6"/>
        <v>45423</v>
      </c>
      <c r="T20" s="46">
        <f t="shared" si="6"/>
        <v>45428</v>
      </c>
      <c r="U20" s="129">
        <f t="shared" si="6"/>
        <v>45430</v>
      </c>
      <c r="V20" s="129">
        <f t="shared" si="6"/>
        <v>45435</v>
      </c>
      <c r="W20" s="129">
        <f t="shared" si="6"/>
        <v>45437</v>
      </c>
      <c r="X20" s="129">
        <f t="shared" si="6"/>
        <v>45438</v>
      </c>
      <c r="Y20" s="129">
        <f t="shared" si="6"/>
        <v>45442</v>
      </c>
      <c r="Z20" s="129">
        <f t="shared" si="6"/>
        <v>45443</v>
      </c>
      <c r="AA20" s="129">
        <f t="shared" si="6"/>
        <v>45444</v>
      </c>
      <c r="AB20" s="129">
        <f t="shared" si="6"/>
        <v>45452</v>
      </c>
      <c r="AC20" s="129">
        <f t="shared" si="6"/>
        <v>45453</v>
      </c>
      <c r="AD20" s="129">
        <f t="shared" si="6"/>
        <v>45459</v>
      </c>
      <c r="AE20" s="129">
        <f t="shared" si="6"/>
        <v>45465</v>
      </c>
      <c r="AF20" s="129">
        <f t="shared" si="6"/>
        <v>45470</v>
      </c>
      <c r="AG20" s="129">
        <f t="shared" si="6"/>
        <v>45473</v>
      </c>
      <c r="AH20" s="129">
        <f t="shared" si="6"/>
        <v>45486</v>
      </c>
      <c r="AI20" s="129">
        <f t="shared" si="6"/>
        <v>45490</v>
      </c>
      <c r="AJ20" s="129">
        <f t="shared" si="6"/>
        <v>45491</v>
      </c>
      <c r="AK20" s="129">
        <f t="shared" si="6"/>
        <v>45493</v>
      </c>
      <c r="AL20" s="129">
        <f t="shared" si="6"/>
        <v>45498</v>
      </c>
      <c r="AM20" s="129">
        <f t="shared" si="6"/>
        <v>45500</v>
      </c>
      <c r="AN20" s="129">
        <f t="shared" si="6"/>
        <v>45504</v>
      </c>
      <c r="AO20" s="129">
        <f t="shared" si="6"/>
        <v>45505</v>
      </c>
      <c r="AP20" s="129">
        <f t="shared" si="6"/>
        <v>45507</v>
      </c>
      <c r="AQ20" s="129">
        <f t="shared" si="6"/>
        <v>45512</v>
      </c>
      <c r="AR20" s="129">
        <f t="shared" si="6"/>
        <v>45514</v>
      </c>
      <c r="AS20" s="129">
        <f t="shared" si="6"/>
        <v>45519</v>
      </c>
      <c r="AT20" s="129">
        <f t="shared" si="6"/>
        <v>45521</v>
      </c>
      <c r="AU20" s="129">
        <f t="shared" si="6"/>
        <v>45522</v>
      </c>
      <c r="AV20" s="129">
        <f t="shared" si="6"/>
        <v>45524</v>
      </c>
      <c r="AW20" s="129">
        <f t="shared" si="6"/>
        <v>45525</v>
      </c>
      <c r="AX20" s="129">
        <f t="shared" si="6"/>
        <v>45526</v>
      </c>
      <c r="AY20" s="129">
        <f t="shared" si="6"/>
        <v>45528</v>
      </c>
      <c r="AZ20" s="129">
        <f t="shared" si="6"/>
        <v>45533</v>
      </c>
      <c r="BA20" s="129">
        <f t="shared" si="6"/>
        <v>45535</v>
      </c>
      <c r="BB20" s="129">
        <f t="shared" si="6"/>
        <v>45550</v>
      </c>
      <c r="BC20" s="129">
        <f t="shared" si="6"/>
        <v>45555</v>
      </c>
      <c r="BD20" s="129">
        <f t="shared" si="6"/>
        <v>45557</v>
      </c>
      <c r="BE20" s="129">
        <f t="shared" si="6"/>
        <v>45561</v>
      </c>
      <c r="BF20" s="129">
        <f t="shared" si="6"/>
        <v>45563</v>
      </c>
      <c r="BG20" s="129">
        <f t="shared" si="6"/>
        <v>45565</v>
      </c>
    </row>
    <row r="21" spans="1:59" s="133" customFormat="1" x14ac:dyDescent="0.2">
      <c r="A21" s="16" t="s">
        <v>11</v>
      </c>
    </row>
    <row r="22" spans="1:59" s="133" customFormat="1" x14ac:dyDescent="0.2">
      <c r="A22" s="16">
        <v>1</v>
      </c>
      <c r="B22" s="137" t="e">
        <f t="shared" ref="B22:E22" si="7">ROUNDUP(B8*0.87,)</f>
        <v>#REF!</v>
      </c>
      <c r="C22" s="137" t="e">
        <f t="shared" si="7"/>
        <v>#REF!</v>
      </c>
      <c r="D22" s="137" t="e">
        <f t="shared" si="7"/>
        <v>#REF!</v>
      </c>
      <c r="E22" s="137" t="e">
        <f t="shared" si="7"/>
        <v>#REF!</v>
      </c>
      <c r="F22" s="137" t="e">
        <f>ROUNDUP(F8*0.85,)+25</f>
        <v>#REF!</v>
      </c>
      <c r="G22" s="137" t="e">
        <f t="shared" ref="G22" si="8">ROUNDUP(G8*0.85,)+25</f>
        <v>#REF!</v>
      </c>
      <c r="H22" s="137">
        <f t="shared" ref="H22" si="9">ROUNDUP(H8*0.85,)+25</f>
        <v>5210</v>
      </c>
      <c r="I22" s="137">
        <f t="shared" ref="I22:BG22" si="10">ROUNDUP(I8*0.85,)+25</f>
        <v>4530</v>
      </c>
      <c r="J22" s="137">
        <f t="shared" si="10"/>
        <v>4275</v>
      </c>
      <c r="K22" s="137">
        <f t="shared" si="10"/>
        <v>3850</v>
      </c>
      <c r="L22" s="137">
        <f t="shared" si="10"/>
        <v>5890</v>
      </c>
      <c r="M22" s="137">
        <f t="shared" si="10"/>
        <v>6570</v>
      </c>
      <c r="N22" s="137">
        <f t="shared" si="10"/>
        <v>5210</v>
      </c>
      <c r="O22" s="137">
        <f t="shared" si="10"/>
        <v>5890</v>
      </c>
      <c r="P22" s="137">
        <f t="shared" si="10"/>
        <v>4530</v>
      </c>
      <c r="Q22" s="137">
        <f t="shared" si="10"/>
        <v>5210</v>
      </c>
      <c r="R22" s="137">
        <f t="shared" si="10"/>
        <v>5890</v>
      </c>
      <c r="S22" s="137">
        <f t="shared" si="10"/>
        <v>5210</v>
      </c>
      <c r="T22" s="137">
        <f t="shared" si="10"/>
        <v>3850</v>
      </c>
      <c r="U22" s="137">
        <f t="shared" si="10"/>
        <v>4190</v>
      </c>
      <c r="V22" s="137">
        <f t="shared" si="10"/>
        <v>3850</v>
      </c>
      <c r="W22" s="137">
        <f t="shared" si="10"/>
        <v>4190</v>
      </c>
      <c r="X22" s="137">
        <f t="shared" si="10"/>
        <v>3850</v>
      </c>
      <c r="Y22" s="137">
        <f t="shared" si="10"/>
        <v>4190</v>
      </c>
      <c r="Z22" s="137">
        <f t="shared" si="10"/>
        <v>5890</v>
      </c>
      <c r="AA22" s="137">
        <f t="shared" si="10"/>
        <v>5890</v>
      </c>
      <c r="AB22" s="137">
        <f t="shared" si="10"/>
        <v>5890</v>
      </c>
      <c r="AC22" s="137">
        <f t="shared" si="10"/>
        <v>5890</v>
      </c>
      <c r="AD22" s="137">
        <f t="shared" si="10"/>
        <v>4530</v>
      </c>
      <c r="AE22" s="137">
        <f t="shared" si="10"/>
        <v>5210</v>
      </c>
      <c r="AF22" s="137">
        <f t="shared" si="10"/>
        <v>4530</v>
      </c>
      <c r="AG22" s="137">
        <f t="shared" si="10"/>
        <v>6570</v>
      </c>
      <c r="AH22" s="137">
        <f t="shared" si="10"/>
        <v>6570</v>
      </c>
      <c r="AI22" s="137">
        <f t="shared" si="10"/>
        <v>4615</v>
      </c>
      <c r="AJ22" s="137">
        <f t="shared" si="10"/>
        <v>4785</v>
      </c>
      <c r="AK22" s="137">
        <f t="shared" si="10"/>
        <v>5125</v>
      </c>
      <c r="AL22" s="137">
        <f t="shared" si="10"/>
        <v>4785</v>
      </c>
      <c r="AM22" s="137">
        <f t="shared" si="10"/>
        <v>5295</v>
      </c>
      <c r="AN22" s="137">
        <f t="shared" si="10"/>
        <v>5890</v>
      </c>
      <c r="AO22" s="137">
        <f t="shared" si="10"/>
        <v>5890</v>
      </c>
      <c r="AP22" s="137">
        <f t="shared" si="10"/>
        <v>5465</v>
      </c>
      <c r="AQ22" s="137">
        <f t="shared" si="10"/>
        <v>5125</v>
      </c>
      <c r="AR22" s="137">
        <f t="shared" si="10"/>
        <v>5890</v>
      </c>
      <c r="AS22" s="137">
        <f t="shared" si="10"/>
        <v>5125</v>
      </c>
      <c r="AT22" s="137">
        <f t="shared" si="10"/>
        <v>5465</v>
      </c>
      <c r="AU22" s="137">
        <f t="shared" si="10"/>
        <v>5125</v>
      </c>
      <c r="AV22" s="137">
        <f t="shared" si="10"/>
        <v>5890</v>
      </c>
      <c r="AW22" s="137">
        <f t="shared" si="10"/>
        <v>5295</v>
      </c>
      <c r="AX22" s="137">
        <f t="shared" si="10"/>
        <v>5125</v>
      </c>
      <c r="AY22" s="137">
        <f t="shared" si="10"/>
        <v>5465</v>
      </c>
      <c r="AZ22" s="137">
        <f t="shared" si="10"/>
        <v>4785</v>
      </c>
      <c r="BA22" s="137">
        <f t="shared" si="10"/>
        <v>4785</v>
      </c>
      <c r="BB22" s="137">
        <f t="shared" si="10"/>
        <v>4445</v>
      </c>
      <c r="BC22" s="137">
        <f t="shared" si="10"/>
        <v>3850</v>
      </c>
      <c r="BD22" s="137">
        <f t="shared" si="10"/>
        <v>4275</v>
      </c>
      <c r="BE22" s="137">
        <f t="shared" si="10"/>
        <v>3850</v>
      </c>
      <c r="BF22" s="137">
        <f t="shared" si="10"/>
        <v>4275</v>
      </c>
      <c r="BG22" s="137">
        <f t="shared" si="10"/>
        <v>3850</v>
      </c>
    </row>
    <row r="23" spans="1:59" s="133" customFormat="1" x14ac:dyDescent="0.2">
      <c r="A23" s="120" t="s">
        <v>107</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row>
    <row r="24" spans="1:59" s="133" customFormat="1" x14ac:dyDescent="0.2">
      <c r="A24" s="3">
        <v>1</v>
      </c>
      <c r="B24" s="137" t="e">
        <f t="shared" ref="B24:E24" si="11">ROUNDUP(B10*0.87,)</f>
        <v>#REF!</v>
      </c>
      <c r="C24" s="137" t="e">
        <f t="shared" si="11"/>
        <v>#REF!</v>
      </c>
      <c r="D24" s="137" t="e">
        <f t="shared" si="11"/>
        <v>#REF!</v>
      </c>
      <c r="E24" s="137" t="e">
        <f t="shared" si="11"/>
        <v>#REF!</v>
      </c>
      <c r="F24" s="137" t="e">
        <f t="shared" ref="F24:G30" si="12">ROUNDUP(F10*0.85,)+25</f>
        <v>#REF!</v>
      </c>
      <c r="G24" s="137" t="e">
        <f t="shared" si="12"/>
        <v>#REF!</v>
      </c>
      <c r="H24" s="137">
        <f t="shared" ref="H24" si="13">ROUNDUP(H10*0.85,)+25</f>
        <v>6060</v>
      </c>
      <c r="I24" s="137">
        <f t="shared" ref="I24:BG24" si="14">ROUNDUP(I10*0.85,)+25</f>
        <v>5380</v>
      </c>
      <c r="J24" s="137">
        <f t="shared" si="14"/>
        <v>5125</v>
      </c>
      <c r="K24" s="137">
        <f t="shared" si="14"/>
        <v>4700</v>
      </c>
      <c r="L24" s="137">
        <f t="shared" si="14"/>
        <v>6740</v>
      </c>
      <c r="M24" s="137">
        <f t="shared" si="14"/>
        <v>7420</v>
      </c>
      <c r="N24" s="137">
        <f t="shared" si="14"/>
        <v>6060</v>
      </c>
      <c r="O24" s="137">
        <f t="shared" si="14"/>
        <v>6740</v>
      </c>
      <c r="P24" s="137">
        <f t="shared" si="14"/>
        <v>5380</v>
      </c>
      <c r="Q24" s="137">
        <f t="shared" si="14"/>
        <v>6060</v>
      </c>
      <c r="R24" s="137">
        <f t="shared" si="14"/>
        <v>6740</v>
      </c>
      <c r="S24" s="137">
        <f t="shared" si="14"/>
        <v>6060</v>
      </c>
      <c r="T24" s="137">
        <f t="shared" si="14"/>
        <v>4700</v>
      </c>
      <c r="U24" s="137">
        <f t="shared" si="14"/>
        <v>5040</v>
      </c>
      <c r="V24" s="137">
        <f t="shared" si="14"/>
        <v>4700</v>
      </c>
      <c r="W24" s="137">
        <f t="shared" si="14"/>
        <v>5040</v>
      </c>
      <c r="X24" s="137">
        <f t="shared" si="14"/>
        <v>4700</v>
      </c>
      <c r="Y24" s="137">
        <f t="shared" si="14"/>
        <v>5040</v>
      </c>
      <c r="Z24" s="137">
        <f t="shared" si="14"/>
        <v>6740</v>
      </c>
      <c r="AA24" s="137">
        <f t="shared" si="14"/>
        <v>6740</v>
      </c>
      <c r="AB24" s="137">
        <f t="shared" si="14"/>
        <v>6740</v>
      </c>
      <c r="AC24" s="137">
        <f t="shared" si="14"/>
        <v>6740</v>
      </c>
      <c r="AD24" s="137">
        <f t="shared" si="14"/>
        <v>5380</v>
      </c>
      <c r="AE24" s="137">
        <f t="shared" si="14"/>
        <v>6060</v>
      </c>
      <c r="AF24" s="137">
        <f t="shared" si="14"/>
        <v>5380</v>
      </c>
      <c r="AG24" s="137">
        <f t="shared" si="14"/>
        <v>7420</v>
      </c>
      <c r="AH24" s="137">
        <f t="shared" si="14"/>
        <v>7420</v>
      </c>
      <c r="AI24" s="137">
        <f t="shared" si="14"/>
        <v>5465</v>
      </c>
      <c r="AJ24" s="137">
        <f t="shared" si="14"/>
        <v>5635</v>
      </c>
      <c r="AK24" s="137">
        <f t="shared" si="14"/>
        <v>5975</v>
      </c>
      <c r="AL24" s="137">
        <f t="shared" si="14"/>
        <v>5635</v>
      </c>
      <c r="AM24" s="137">
        <f t="shared" si="14"/>
        <v>6145</v>
      </c>
      <c r="AN24" s="137">
        <f t="shared" si="14"/>
        <v>6740</v>
      </c>
      <c r="AO24" s="137">
        <f t="shared" si="14"/>
        <v>6740</v>
      </c>
      <c r="AP24" s="137">
        <f t="shared" si="14"/>
        <v>6315</v>
      </c>
      <c r="AQ24" s="137">
        <f t="shared" si="14"/>
        <v>5975</v>
      </c>
      <c r="AR24" s="137">
        <f t="shared" si="14"/>
        <v>6740</v>
      </c>
      <c r="AS24" s="137">
        <f t="shared" si="14"/>
        <v>5975</v>
      </c>
      <c r="AT24" s="137">
        <f t="shared" si="14"/>
        <v>6315</v>
      </c>
      <c r="AU24" s="137">
        <f t="shared" si="14"/>
        <v>5975</v>
      </c>
      <c r="AV24" s="137">
        <f t="shared" si="14"/>
        <v>6740</v>
      </c>
      <c r="AW24" s="137">
        <f t="shared" si="14"/>
        <v>6145</v>
      </c>
      <c r="AX24" s="137">
        <f t="shared" si="14"/>
        <v>5975</v>
      </c>
      <c r="AY24" s="137">
        <f t="shared" si="14"/>
        <v>6315</v>
      </c>
      <c r="AZ24" s="137">
        <f t="shared" si="14"/>
        <v>5635</v>
      </c>
      <c r="BA24" s="137">
        <f t="shared" si="14"/>
        <v>5635</v>
      </c>
      <c r="BB24" s="137">
        <f t="shared" si="14"/>
        <v>5295</v>
      </c>
      <c r="BC24" s="137">
        <f t="shared" si="14"/>
        <v>4700</v>
      </c>
      <c r="BD24" s="137">
        <f t="shared" si="14"/>
        <v>5125</v>
      </c>
      <c r="BE24" s="137">
        <f t="shared" si="14"/>
        <v>4700</v>
      </c>
      <c r="BF24" s="137">
        <f t="shared" si="14"/>
        <v>5125</v>
      </c>
      <c r="BG24" s="137">
        <f t="shared" si="14"/>
        <v>4700</v>
      </c>
    </row>
    <row r="25" spans="1:59" s="133" customFormat="1" x14ac:dyDescent="0.2">
      <c r="A25" s="5" t="s">
        <v>86</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row>
    <row r="26" spans="1:59" s="133" customFormat="1" x14ac:dyDescent="0.2">
      <c r="A26" s="16">
        <v>1</v>
      </c>
      <c r="B26" s="137" t="e">
        <f t="shared" ref="B26:E26" si="15">ROUNDUP(B12*0.87,)</f>
        <v>#REF!</v>
      </c>
      <c r="C26" s="137" t="e">
        <f t="shared" si="15"/>
        <v>#REF!</v>
      </c>
      <c r="D26" s="137" t="e">
        <f t="shared" si="15"/>
        <v>#REF!</v>
      </c>
      <c r="E26" s="137" t="e">
        <f t="shared" si="15"/>
        <v>#REF!</v>
      </c>
      <c r="F26" s="137" t="e">
        <f t="shared" si="12"/>
        <v>#REF!</v>
      </c>
      <c r="G26" s="137" t="e">
        <f t="shared" ref="G26:G30" si="16">ROUNDUP(G12*0.85,)+25</f>
        <v>#REF!</v>
      </c>
      <c r="H26" s="137">
        <f t="shared" ref="H26" si="17">ROUNDUP(H12*0.85,)+25</f>
        <v>7335</v>
      </c>
      <c r="I26" s="137">
        <f t="shared" ref="I26:BG26" si="18">ROUNDUP(I12*0.85,)+25</f>
        <v>6655</v>
      </c>
      <c r="J26" s="137">
        <f t="shared" si="18"/>
        <v>6400</v>
      </c>
      <c r="K26" s="137">
        <f t="shared" si="18"/>
        <v>5975</v>
      </c>
      <c r="L26" s="137">
        <f t="shared" si="18"/>
        <v>8015</v>
      </c>
      <c r="M26" s="137">
        <f t="shared" si="18"/>
        <v>8695</v>
      </c>
      <c r="N26" s="137">
        <f t="shared" si="18"/>
        <v>7335</v>
      </c>
      <c r="O26" s="137">
        <f t="shared" si="18"/>
        <v>8015</v>
      </c>
      <c r="P26" s="137">
        <f t="shared" si="18"/>
        <v>6655</v>
      </c>
      <c r="Q26" s="137">
        <f t="shared" si="18"/>
        <v>7335</v>
      </c>
      <c r="R26" s="137">
        <f t="shared" si="18"/>
        <v>8015</v>
      </c>
      <c r="S26" s="137">
        <f t="shared" si="18"/>
        <v>7335</v>
      </c>
      <c r="T26" s="137">
        <f t="shared" si="18"/>
        <v>5975</v>
      </c>
      <c r="U26" s="137">
        <f t="shared" si="18"/>
        <v>6315</v>
      </c>
      <c r="V26" s="137">
        <f t="shared" si="18"/>
        <v>5975</v>
      </c>
      <c r="W26" s="137">
        <f t="shared" si="18"/>
        <v>6315</v>
      </c>
      <c r="X26" s="137">
        <f t="shared" si="18"/>
        <v>5975</v>
      </c>
      <c r="Y26" s="137">
        <f t="shared" si="18"/>
        <v>6315</v>
      </c>
      <c r="Z26" s="137">
        <f t="shared" si="18"/>
        <v>8015</v>
      </c>
      <c r="AA26" s="137">
        <f t="shared" si="18"/>
        <v>8015</v>
      </c>
      <c r="AB26" s="137">
        <f t="shared" si="18"/>
        <v>8015</v>
      </c>
      <c r="AC26" s="137">
        <f t="shared" si="18"/>
        <v>8015</v>
      </c>
      <c r="AD26" s="137">
        <f t="shared" si="18"/>
        <v>6655</v>
      </c>
      <c r="AE26" s="137">
        <f t="shared" si="18"/>
        <v>7335</v>
      </c>
      <c r="AF26" s="137">
        <f t="shared" si="18"/>
        <v>6655</v>
      </c>
      <c r="AG26" s="137">
        <f t="shared" si="18"/>
        <v>8695</v>
      </c>
      <c r="AH26" s="137">
        <f t="shared" si="18"/>
        <v>8695</v>
      </c>
      <c r="AI26" s="137">
        <f t="shared" si="18"/>
        <v>6740</v>
      </c>
      <c r="AJ26" s="137">
        <f t="shared" si="18"/>
        <v>6910</v>
      </c>
      <c r="AK26" s="137">
        <f t="shared" si="18"/>
        <v>7250</v>
      </c>
      <c r="AL26" s="137">
        <f t="shared" si="18"/>
        <v>6910</v>
      </c>
      <c r="AM26" s="137">
        <f t="shared" si="18"/>
        <v>7420</v>
      </c>
      <c r="AN26" s="137">
        <f t="shared" si="18"/>
        <v>8015</v>
      </c>
      <c r="AO26" s="137">
        <f t="shared" si="18"/>
        <v>8015</v>
      </c>
      <c r="AP26" s="137">
        <f t="shared" si="18"/>
        <v>7590</v>
      </c>
      <c r="AQ26" s="137">
        <f t="shared" si="18"/>
        <v>7250</v>
      </c>
      <c r="AR26" s="137">
        <f t="shared" si="18"/>
        <v>8015</v>
      </c>
      <c r="AS26" s="137">
        <f t="shared" si="18"/>
        <v>7250</v>
      </c>
      <c r="AT26" s="137">
        <f t="shared" si="18"/>
        <v>7590</v>
      </c>
      <c r="AU26" s="137">
        <f t="shared" si="18"/>
        <v>7250</v>
      </c>
      <c r="AV26" s="137">
        <f t="shared" si="18"/>
        <v>8015</v>
      </c>
      <c r="AW26" s="137">
        <f t="shared" si="18"/>
        <v>7420</v>
      </c>
      <c r="AX26" s="137">
        <f t="shared" si="18"/>
        <v>7250</v>
      </c>
      <c r="AY26" s="137">
        <f t="shared" si="18"/>
        <v>7590</v>
      </c>
      <c r="AZ26" s="137">
        <f t="shared" si="18"/>
        <v>6910</v>
      </c>
      <c r="BA26" s="137">
        <f t="shared" si="18"/>
        <v>6910</v>
      </c>
      <c r="BB26" s="137">
        <f t="shared" si="18"/>
        <v>6570</v>
      </c>
      <c r="BC26" s="137">
        <f t="shared" si="18"/>
        <v>5975</v>
      </c>
      <c r="BD26" s="137">
        <f t="shared" si="18"/>
        <v>6400</v>
      </c>
      <c r="BE26" s="137">
        <f t="shared" si="18"/>
        <v>5975</v>
      </c>
      <c r="BF26" s="137">
        <f t="shared" si="18"/>
        <v>6400</v>
      </c>
      <c r="BG26" s="137">
        <f t="shared" si="18"/>
        <v>5975</v>
      </c>
    </row>
    <row r="27" spans="1:59" x14ac:dyDescent="0.2">
      <c r="A27" s="4" t="s">
        <v>91</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row>
    <row r="28" spans="1:59" x14ac:dyDescent="0.2">
      <c r="A28" s="16">
        <v>1</v>
      </c>
      <c r="B28" s="137" t="e">
        <f t="shared" ref="B28:E28" si="19">ROUNDUP(B14*0.87,)</f>
        <v>#REF!</v>
      </c>
      <c r="C28" s="137" t="e">
        <f t="shared" si="19"/>
        <v>#REF!</v>
      </c>
      <c r="D28" s="137" t="e">
        <f t="shared" si="19"/>
        <v>#REF!</v>
      </c>
      <c r="E28" s="137" t="e">
        <f t="shared" si="19"/>
        <v>#REF!</v>
      </c>
      <c r="F28" s="137" t="e">
        <f t="shared" si="12"/>
        <v>#REF!</v>
      </c>
      <c r="G28" s="137" t="e">
        <f t="shared" si="16"/>
        <v>#REF!</v>
      </c>
      <c r="H28" s="137">
        <f t="shared" ref="H28" si="20">ROUNDUP(H14*0.85,)+25</f>
        <v>8185</v>
      </c>
      <c r="I28" s="137">
        <f t="shared" ref="I28:BG28" si="21">ROUNDUP(I14*0.85,)+25</f>
        <v>7505</v>
      </c>
      <c r="J28" s="137">
        <f t="shared" si="21"/>
        <v>7250</v>
      </c>
      <c r="K28" s="137">
        <f t="shared" si="21"/>
        <v>6825</v>
      </c>
      <c r="L28" s="137">
        <f t="shared" si="21"/>
        <v>8865</v>
      </c>
      <c r="M28" s="137">
        <f t="shared" si="21"/>
        <v>9545</v>
      </c>
      <c r="N28" s="137">
        <f t="shared" si="21"/>
        <v>8185</v>
      </c>
      <c r="O28" s="137">
        <f t="shared" si="21"/>
        <v>8865</v>
      </c>
      <c r="P28" s="137">
        <f t="shared" si="21"/>
        <v>7505</v>
      </c>
      <c r="Q28" s="137">
        <f t="shared" si="21"/>
        <v>8185</v>
      </c>
      <c r="R28" s="137">
        <f t="shared" si="21"/>
        <v>8865</v>
      </c>
      <c r="S28" s="137">
        <f t="shared" si="21"/>
        <v>8185</v>
      </c>
      <c r="T28" s="137">
        <f t="shared" si="21"/>
        <v>6825</v>
      </c>
      <c r="U28" s="137">
        <f t="shared" si="21"/>
        <v>7165</v>
      </c>
      <c r="V28" s="137">
        <f t="shared" si="21"/>
        <v>6825</v>
      </c>
      <c r="W28" s="137">
        <f t="shared" si="21"/>
        <v>7165</v>
      </c>
      <c r="X28" s="137">
        <f t="shared" si="21"/>
        <v>6825</v>
      </c>
      <c r="Y28" s="137">
        <f t="shared" si="21"/>
        <v>7165</v>
      </c>
      <c r="Z28" s="137">
        <f t="shared" si="21"/>
        <v>8865</v>
      </c>
      <c r="AA28" s="137">
        <f t="shared" si="21"/>
        <v>8865</v>
      </c>
      <c r="AB28" s="137">
        <f t="shared" si="21"/>
        <v>8865</v>
      </c>
      <c r="AC28" s="137">
        <f t="shared" si="21"/>
        <v>8865</v>
      </c>
      <c r="AD28" s="137">
        <f t="shared" si="21"/>
        <v>7505</v>
      </c>
      <c r="AE28" s="137">
        <f t="shared" si="21"/>
        <v>8185</v>
      </c>
      <c r="AF28" s="137">
        <f t="shared" si="21"/>
        <v>7505</v>
      </c>
      <c r="AG28" s="137">
        <f t="shared" si="21"/>
        <v>9545</v>
      </c>
      <c r="AH28" s="137">
        <f t="shared" si="21"/>
        <v>9545</v>
      </c>
      <c r="AI28" s="137">
        <f t="shared" si="21"/>
        <v>7590</v>
      </c>
      <c r="AJ28" s="137">
        <f t="shared" si="21"/>
        <v>7760</v>
      </c>
      <c r="AK28" s="137">
        <f t="shared" si="21"/>
        <v>8100</v>
      </c>
      <c r="AL28" s="137">
        <f t="shared" si="21"/>
        <v>7760</v>
      </c>
      <c r="AM28" s="137">
        <f t="shared" si="21"/>
        <v>8270</v>
      </c>
      <c r="AN28" s="137">
        <f t="shared" si="21"/>
        <v>8865</v>
      </c>
      <c r="AO28" s="137">
        <f t="shared" si="21"/>
        <v>8865</v>
      </c>
      <c r="AP28" s="137">
        <f t="shared" si="21"/>
        <v>8440</v>
      </c>
      <c r="AQ28" s="137">
        <f t="shared" si="21"/>
        <v>8100</v>
      </c>
      <c r="AR28" s="137">
        <f t="shared" si="21"/>
        <v>8865</v>
      </c>
      <c r="AS28" s="137">
        <f t="shared" si="21"/>
        <v>8100</v>
      </c>
      <c r="AT28" s="137">
        <f t="shared" si="21"/>
        <v>8440</v>
      </c>
      <c r="AU28" s="137">
        <f t="shared" si="21"/>
        <v>8100</v>
      </c>
      <c r="AV28" s="137">
        <f t="shared" si="21"/>
        <v>8865</v>
      </c>
      <c r="AW28" s="137">
        <f t="shared" si="21"/>
        <v>8270</v>
      </c>
      <c r="AX28" s="137">
        <f t="shared" si="21"/>
        <v>8100</v>
      </c>
      <c r="AY28" s="137">
        <f t="shared" si="21"/>
        <v>8440</v>
      </c>
      <c r="AZ28" s="137">
        <f t="shared" si="21"/>
        <v>7760</v>
      </c>
      <c r="BA28" s="137">
        <f t="shared" si="21"/>
        <v>7760</v>
      </c>
      <c r="BB28" s="137">
        <f t="shared" si="21"/>
        <v>7420</v>
      </c>
      <c r="BC28" s="137">
        <f t="shared" si="21"/>
        <v>6825</v>
      </c>
      <c r="BD28" s="137">
        <f t="shared" si="21"/>
        <v>7250</v>
      </c>
      <c r="BE28" s="137">
        <f t="shared" si="21"/>
        <v>6825</v>
      </c>
      <c r="BF28" s="137">
        <f t="shared" si="21"/>
        <v>7250</v>
      </c>
      <c r="BG28" s="137">
        <f t="shared" si="21"/>
        <v>6825</v>
      </c>
    </row>
    <row r="29" spans="1:59" x14ac:dyDescent="0.2">
      <c r="A29" s="2" t="s">
        <v>92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row>
    <row r="30" spans="1:59" x14ac:dyDescent="0.2">
      <c r="A30" s="16">
        <v>1</v>
      </c>
      <c r="B30" s="137" t="e">
        <f t="shared" ref="B30:E30" si="22">ROUNDUP(B16*0.87,)</f>
        <v>#REF!</v>
      </c>
      <c r="C30" s="137" t="e">
        <f t="shared" si="22"/>
        <v>#REF!</v>
      </c>
      <c r="D30" s="137" t="e">
        <f t="shared" si="22"/>
        <v>#REF!</v>
      </c>
      <c r="E30" s="137" t="e">
        <f t="shared" si="22"/>
        <v>#REF!</v>
      </c>
      <c r="F30" s="137" t="e">
        <f t="shared" si="12"/>
        <v>#REF!</v>
      </c>
      <c r="G30" s="137" t="e">
        <f t="shared" si="16"/>
        <v>#REF!</v>
      </c>
      <c r="H30" s="137">
        <f t="shared" ref="H30" si="23">ROUNDUP(H16*0.85,)+25</f>
        <v>9460</v>
      </c>
      <c r="I30" s="137">
        <f t="shared" ref="I30:BG30" si="24">ROUNDUP(I16*0.85,)+25</f>
        <v>8780</v>
      </c>
      <c r="J30" s="137">
        <f t="shared" si="24"/>
        <v>8525</v>
      </c>
      <c r="K30" s="137">
        <f t="shared" si="24"/>
        <v>8100</v>
      </c>
      <c r="L30" s="137">
        <f t="shared" si="24"/>
        <v>10140</v>
      </c>
      <c r="M30" s="137">
        <f t="shared" si="24"/>
        <v>10820</v>
      </c>
      <c r="N30" s="137">
        <f t="shared" si="24"/>
        <v>9460</v>
      </c>
      <c r="O30" s="137">
        <f t="shared" si="24"/>
        <v>10140</v>
      </c>
      <c r="P30" s="137">
        <f t="shared" si="24"/>
        <v>8780</v>
      </c>
      <c r="Q30" s="137">
        <f t="shared" si="24"/>
        <v>9460</v>
      </c>
      <c r="R30" s="137">
        <f t="shared" si="24"/>
        <v>10140</v>
      </c>
      <c r="S30" s="137">
        <f t="shared" si="24"/>
        <v>9460</v>
      </c>
      <c r="T30" s="137">
        <f t="shared" si="24"/>
        <v>8100</v>
      </c>
      <c r="U30" s="137">
        <f t="shared" si="24"/>
        <v>8440</v>
      </c>
      <c r="V30" s="137">
        <f t="shared" si="24"/>
        <v>8100</v>
      </c>
      <c r="W30" s="137">
        <f t="shared" si="24"/>
        <v>8440</v>
      </c>
      <c r="X30" s="137">
        <f t="shared" si="24"/>
        <v>8100</v>
      </c>
      <c r="Y30" s="137">
        <f t="shared" si="24"/>
        <v>8440</v>
      </c>
      <c r="Z30" s="137">
        <f t="shared" si="24"/>
        <v>10140</v>
      </c>
      <c r="AA30" s="137">
        <f t="shared" si="24"/>
        <v>10140</v>
      </c>
      <c r="AB30" s="137">
        <f t="shared" si="24"/>
        <v>10140</v>
      </c>
      <c r="AC30" s="137">
        <f t="shared" si="24"/>
        <v>10140</v>
      </c>
      <c r="AD30" s="137">
        <f t="shared" si="24"/>
        <v>8780</v>
      </c>
      <c r="AE30" s="137">
        <f t="shared" si="24"/>
        <v>9460</v>
      </c>
      <c r="AF30" s="137">
        <f t="shared" si="24"/>
        <v>8780</v>
      </c>
      <c r="AG30" s="137">
        <f t="shared" si="24"/>
        <v>10820</v>
      </c>
      <c r="AH30" s="137">
        <f t="shared" si="24"/>
        <v>10820</v>
      </c>
      <c r="AI30" s="137">
        <f t="shared" si="24"/>
        <v>8865</v>
      </c>
      <c r="AJ30" s="137">
        <f t="shared" si="24"/>
        <v>9035</v>
      </c>
      <c r="AK30" s="137">
        <f t="shared" si="24"/>
        <v>9375</v>
      </c>
      <c r="AL30" s="137">
        <f t="shared" si="24"/>
        <v>9035</v>
      </c>
      <c r="AM30" s="137">
        <f t="shared" si="24"/>
        <v>9545</v>
      </c>
      <c r="AN30" s="137">
        <f t="shared" si="24"/>
        <v>10140</v>
      </c>
      <c r="AO30" s="137">
        <f t="shared" si="24"/>
        <v>10140</v>
      </c>
      <c r="AP30" s="137">
        <f t="shared" si="24"/>
        <v>9715</v>
      </c>
      <c r="AQ30" s="137">
        <f t="shared" si="24"/>
        <v>9375</v>
      </c>
      <c r="AR30" s="137">
        <f t="shared" si="24"/>
        <v>10140</v>
      </c>
      <c r="AS30" s="137">
        <f t="shared" si="24"/>
        <v>9375</v>
      </c>
      <c r="AT30" s="137">
        <f t="shared" si="24"/>
        <v>9715</v>
      </c>
      <c r="AU30" s="137">
        <f t="shared" si="24"/>
        <v>9375</v>
      </c>
      <c r="AV30" s="137">
        <f t="shared" si="24"/>
        <v>10140</v>
      </c>
      <c r="AW30" s="137">
        <f t="shared" si="24"/>
        <v>9545</v>
      </c>
      <c r="AX30" s="137">
        <f t="shared" si="24"/>
        <v>9375</v>
      </c>
      <c r="AY30" s="137">
        <f t="shared" si="24"/>
        <v>9715</v>
      </c>
      <c r="AZ30" s="137">
        <f t="shared" si="24"/>
        <v>9035</v>
      </c>
      <c r="BA30" s="137">
        <f t="shared" si="24"/>
        <v>9035</v>
      </c>
      <c r="BB30" s="137">
        <f t="shared" si="24"/>
        <v>8695</v>
      </c>
      <c r="BC30" s="137">
        <f t="shared" si="24"/>
        <v>8100</v>
      </c>
      <c r="BD30" s="137">
        <f t="shared" si="24"/>
        <v>8525</v>
      </c>
      <c r="BE30" s="137">
        <f t="shared" si="24"/>
        <v>8100</v>
      </c>
      <c r="BF30" s="137">
        <f t="shared" si="24"/>
        <v>8525</v>
      </c>
      <c r="BG30" s="137">
        <f t="shared" si="24"/>
        <v>8100</v>
      </c>
    </row>
    <row r="31" spans="1:59" x14ac:dyDescent="0.2">
      <c r="A31" s="1"/>
    </row>
    <row r="32" spans="1:59" x14ac:dyDescent="0.2">
      <c r="A32" s="45" t="s">
        <v>3</v>
      </c>
    </row>
    <row r="33" spans="1:1" x14ac:dyDescent="0.2">
      <c r="A33" s="15" t="s">
        <v>4</v>
      </c>
    </row>
    <row r="34" spans="1:1" x14ac:dyDescent="0.2">
      <c r="A34" s="15" t="s">
        <v>5</v>
      </c>
    </row>
    <row r="35" spans="1:1" x14ac:dyDescent="0.2">
      <c r="A35" s="15" t="s">
        <v>6</v>
      </c>
    </row>
    <row r="36" spans="1:1" x14ac:dyDescent="0.2">
      <c r="A36" s="42" t="s">
        <v>75</v>
      </c>
    </row>
    <row r="37" spans="1:1" x14ac:dyDescent="0.2">
      <c r="A37" s="15"/>
    </row>
    <row r="38" spans="1:1" x14ac:dyDescent="0.2">
      <c r="A38" s="43" t="s">
        <v>8</v>
      </c>
    </row>
    <row r="39" spans="1:1" ht="73.5" customHeight="1" thickBot="1" x14ac:dyDescent="0.25">
      <c r="A39" s="44" t="s">
        <v>19</v>
      </c>
    </row>
    <row r="40" spans="1:1" s="22" customFormat="1" thickBot="1" x14ac:dyDescent="0.25">
      <c r="A40" s="123" t="s">
        <v>108</v>
      </c>
    </row>
    <row r="41" spans="1:1" s="22" customFormat="1" ht="12" x14ac:dyDescent="0.2">
      <c r="A41" s="141" t="s">
        <v>190</v>
      </c>
    </row>
  </sheetData>
  <pageMargins left="0.7" right="0.7" top="0.75" bottom="0.75" header="0.3" footer="0.3"/>
  <pageSetup paperSize="9" orientation="portrait" horizontalDpi="4294967295" verticalDpi="4294967295"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
  <sheetViews>
    <sheetView zoomScaleNormal="100" workbookViewId="0">
      <pane xSplit="1" topLeftCell="H1" activePane="topRight" state="frozen"/>
      <selection pane="topRight"/>
    </sheetView>
  </sheetViews>
  <sheetFormatPr defaultColWidth="8.7109375" defaultRowHeight="12.75" x14ac:dyDescent="0.2"/>
  <cols>
    <col min="1" max="1" width="82.85546875" style="7" customWidth="1"/>
    <col min="2" max="2" width="9.42578125" style="7" hidden="1" customWidth="1"/>
    <col min="3" max="5" width="10.42578125" style="7" hidden="1" customWidth="1"/>
    <col min="6" max="7" width="8.42578125" style="7" hidden="1" customWidth="1"/>
    <col min="8" max="32" width="9.42578125" style="7" bestFit="1" customWidth="1"/>
    <col min="33" max="34" width="8.42578125" style="7" bestFit="1" customWidth="1"/>
    <col min="35" max="59" width="9.42578125" style="7" bestFit="1" customWidth="1"/>
    <col min="60" max="16384" width="8.7109375" style="7"/>
  </cols>
  <sheetData>
    <row r="1" spans="1:59" x14ac:dyDescent="0.2">
      <c r="A1" s="9" t="s">
        <v>187</v>
      </c>
    </row>
    <row r="2" spans="1:59" x14ac:dyDescent="0.2">
      <c r="A2" s="14" t="s">
        <v>15</v>
      </c>
    </row>
    <row r="3" spans="1:59" x14ac:dyDescent="0.2">
      <c r="A3" s="1"/>
    </row>
    <row r="4" spans="1:59" s="133" customFormat="1" x14ac:dyDescent="0.2">
      <c r="A4" s="95" t="s">
        <v>1</v>
      </c>
    </row>
    <row r="5" spans="1:59" s="133" customFormat="1" ht="21" customHeight="1" x14ac:dyDescent="0.2">
      <c r="A5" s="16"/>
      <c r="B5" s="129" t="e">
        <f>'C завтраками| Bed and breakfast'!#REF!</f>
        <v>#REF!</v>
      </c>
      <c r="C5" s="46" t="e">
        <f>'C завтраками| Bed and breakfast'!#REF!</f>
        <v>#REF!</v>
      </c>
      <c r="D5" s="46" t="e">
        <f>'C завтраками| Bed and breakfast'!#REF!</f>
        <v>#REF!</v>
      </c>
      <c r="E5" s="46" t="e">
        <f>'C завтраками| Bed and breakfast'!#REF!</f>
        <v>#REF!</v>
      </c>
      <c r="F5" s="46" t="e">
        <f>'C завтраками| Bed and breakfast'!#REF!</f>
        <v>#REF!</v>
      </c>
      <c r="G5" s="46" t="e">
        <f>'C завтраками| Bed and breakfast'!#REF!</f>
        <v>#REF!</v>
      </c>
      <c r="H5" s="129">
        <f>'C завтраками| Bed and breakfast'!B5</f>
        <v>45399</v>
      </c>
      <c r="I5" s="129">
        <f>'C завтраками| Bed and breakfast'!C5</f>
        <v>45401</v>
      </c>
      <c r="J5" s="129">
        <f>'C завтраками| Bed and breakfast'!D5</f>
        <v>45402</v>
      </c>
      <c r="K5" s="129">
        <f>'C завтраками| Bed and breakfast'!E5</f>
        <v>45403</v>
      </c>
      <c r="L5" s="129">
        <f>'C завтраками| Bed and breakfast'!F5</f>
        <v>45407</v>
      </c>
      <c r="M5" s="129">
        <f>'C завтраками| Bed and breakfast'!G5</f>
        <v>45409</v>
      </c>
      <c r="N5" s="129">
        <f>'C завтраками| Bed and breakfast'!H5</f>
        <v>45411</v>
      </c>
      <c r="O5" s="129">
        <f>'C завтраками| Bed and breakfast'!I5</f>
        <v>45413</v>
      </c>
      <c r="P5" s="129">
        <f>'C завтраками| Bed and breakfast'!J5</f>
        <v>45417</v>
      </c>
      <c r="Q5" s="129">
        <f>'C завтраками| Bed and breakfast'!K5</f>
        <v>45421</v>
      </c>
      <c r="R5" s="129">
        <f>'C завтраками| Bed and breakfast'!L5</f>
        <v>45422</v>
      </c>
      <c r="S5" s="129">
        <f>'C завтраками| Bed and breakfast'!M5</f>
        <v>45423</v>
      </c>
      <c r="T5" s="46">
        <f>'C завтраками| Bed and breakfast'!N5</f>
        <v>45424</v>
      </c>
      <c r="U5" s="129">
        <f>'C завтраками| Bed and breakfast'!O5</f>
        <v>45429</v>
      </c>
      <c r="V5" s="129">
        <f>'C завтраками| Bed and breakfast'!P5</f>
        <v>45431</v>
      </c>
      <c r="W5" s="129">
        <f>'C завтраками| Bed and breakfast'!Q5</f>
        <v>45436</v>
      </c>
      <c r="X5" s="129">
        <f>'C завтраками| Bed and breakfast'!R5</f>
        <v>45438</v>
      </c>
      <c r="Y5" s="129">
        <f>'C завтраками| Bed and breakfast'!S5</f>
        <v>45439</v>
      </c>
      <c r="Z5" s="129">
        <f>'C завтраками| Bed and breakfast'!T5</f>
        <v>45443</v>
      </c>
      <c r="AA5" s="129">
        <f>'C завтраками| Bed and breakfast'!U5</f>
        <v>45444</v>
      </c>
      <c r="AB5" s="129">
        <f>'C завтраками| Bed and breakfast'!V5</f>
        <v>45445</v>
      </c>
      <c r="AC5" s="129">
        <f>'C завтраками| Bed and breakfast'!W5</f>
        <v>45453</v>
      </c>
      <c r="AD5" s="129">
        <f>'C завтраками| Bed and breakfast'!X5</f>
        <v>45454</v>
      </c>
      <c r="AE5" s="129">
        <f>'C завтраками| Bed and breakfast'!Y5</f>
        <v>45460</v>
      </c>
      <c r="AF5" s="129">
        <f>'C завтраками| Bed and breakfast'!Z5</f>
        <v>45466</v>
      </c>
      <c r="AG5" s="129">
        <f>'C завтраками| Bed and breakfast'!AA5</f>
        <v>45471</v>
      </c>
      <c r="AH5" s="129">
        <f>'C завтраками| Bed and breakfast'!AB5</f>
        <v>45474</v>
      </c>
      <c r="AI5" s="129">
        <f>'C завтраками| Bed and breakfast'!AC5</f>
        <v>45487</v>
      </c>
      <c r="AJ5" s="129">
        <f>'C завтраками| Bed and breakfast'!AD5</f>
        <v>45491</v>
      </c>
      <c r="AK5" s="129">
        <f>'C завтраками| Bed and breakfast'!AE5</f>
        <v>45492</v>
      </c>
      <c r="AL5" s="129">
        <f>'C завтраками| Bed and breakfast'!AF5</f>
        <v>45494</v>
      </c>
      <c r="AM5" s="129">
        <f>'C завтраками| Bed and breakfast'!AG5</f>
        <v>45499</v>
      </c>
      <c r="AN5" s="129">
        <f>'C завтраками| Bed and breakfast'!AH5</f>
        <v>45501</v>
      </c>
      <c r="AO5" s="129">
        <f>'C завтраками| Bed and breakfast'!AI5</f>
        <v>45505</v>
      </c>
      <c r="AP5" s="129">
        <f>'C завтраками| Bed and breakfast'!AJ5</f>
        <v>45506</v>
      </c>
      <c r="AQ5" s="129">
        <f>'C завтраками| Bed and breakfast'!AK5</f>
        <v>45508</v>
      </c>
      <c r="AR5" s="129">
        <f>'C завтраками| Bed and breakfast'!AL5</f>
        <v>45513</v>
      </c>
      <c r="AS5" s="129">
        <f>'C завтраками| Bed and breakfast'!AM5</f>
        <v>45515</v>
      </c>
      <c r="AT5" s="129">
        <f>'C завтраками| Bed and breakfast'!AN5</f>
        <v>45520</v>
      </c>
      <c r="AU5" s="129">
        <f>'C завтраками| Bed and breakfast'!AO5</f>
        <v>45522</v>
      </c>
      <c r="AV5" s="129">
        <f>'C завтраками| Bed and breakfast'!AP5</f>
        <v>45523</v>
      </c>
      <c r="AW5" s="129">
        <f>'C завтраками| Bed and breakfast'!AQ5</f>
        <v>45525</v>
      </c>
      <c r="AX5" s="129">
        <f>'C завтраками| Bed and breakfast'!AR5</f>
        <v>45526</v>
      </c>
      <c r="AY5" s="129">
        <f>'C завтраками| Bed and breakfast'!AS5</f>
        <v>45527</v>
      </c>
      <c r="AZ5" s="129">
        <f>'C завтраками| Bed and breakfast'!AT5</f>
        <v>45529</v>
      </c>
      <c r="BA5" s="129">
        <f>'C завтраками| Bed and breakfast'!AU5</f>
        <v>45534</v>
      </c>
      <c r="BB5" s="129">
        <f>'C завтраками| Bed and breakfast'!AV5</f>
        <v>45536</v>
      </c>
      <c r="BC5" s="129">
        <f>'C завтраками| Bed and breakfast'!AW5</f>
        <v>45551</v>
      </c>
      <c r="BD5" s="129">
        <f>'C завтраками| Bed and breakfast'!AX5</f>
        <v>45556</v>
      </c>
      <c r="BE5" s="129">
        <f>'C завтраками| Bed and breakfast'!AY5</f>
        <v>45558</v>
      </c>
      <c r="BF5" s="129">
        <f>'C завтраками| Bed and breakfast'!AZ5</f>
        <v>45562</v>
      </c>
      <c r="BG5" s="129">
        <f>'C завтраками| Bed and breakfast'!BA5</f>
        <v>45564</v>
      </c>
    </row>
    <row r="6" spans="1:59" s="133" customFormat="1" ht="24" customHeight="1" x14ac:dyDescent="0.2">
      <c r="A6" s="16"/>
      <c r="B6" s="129" t="e">
        <f>'C завтраками| Bed and breakfast'!#REF!</f>
        <v>#REF!</v>
      </c>
      <c r="C6" s="46" t="e">
        <f>'C завтраками| Bed and breakfast'!#REF!</f>
        <v>#REF!</v>
      </c>
      <c r="D6" s="46" t="e">
        <f>'C завтраками| Bed and breakfast'!#REF!</f>
        <v>#REF!</v>
      </c>
      <c r="E6" s="46" t="e">
        <f>'C завтраками| Bed and breakfast'!#REF!</f>
        <v>#REF!</v>
      </c>
      <c r="F6" s="46" t="e">
        <f>'C завтраками| Bed and breakfast'!#REF!</f>
        <v>#REF!</v>
      </c>
      <c r="G6" s="46" t="e">
        <f>'C завтраками| Bed and breakfast'!#REF!</f>
        <v>#REF!</v>
      </c>
      <c r="H6" s="129">
        <f>'C завтраками| Bed and breakfast'!B6</f>
        <v>45400</v>
      </c>
      <c r="I6" s="129">
        <f>'C завтраками| Bed and breakfast'!C6</f>
        <v>45401</v>
      </c>
      <c r="J6" s="129">
        <f>'C завтраками| Bed and breakfast'!D6</f>
        <v>45402</v>
      </c>
      <c r="K6" s="129">
        <f>'C завтраками| Bed and breakfast'!E6</f>
        <v>45406</v>
      </c>
      <c r="L6" s="129">
        <f>'C завтраками| Bed and breakfast'!F6</f>
        <v>45408</v>
      </c>
      <c r="M6" s="129">
        <f>'C завтраками| Bed and breakfast'!G6</f>
        <v>45410</v>
      </c>
      <c r="N6" s="129">
        <f>'C завтраками| Bed and breakfast'!H6</f>
        <v>45412</v>
      </c>
      <c r="O6" s="129">
        <f>'C завтраками| Bed and breakfast'!I6</f>
        <v>45416</v>
      </c>
      <c r="P6" s="129">
        <f>'C завтраками| Bed and breakfast'!J6</f>
        <v>45420</v>
      </c>
      <c r="Q6" s="129">
        <f>'C завтраками| Bed and breakfast'!K6</f>
        <v>45421</v>
      </c>
      <c r="R6" s="129">
        <f>'C завтраками| Bed and breakfast'!L6</f>
        <v>45422</v>
      </c>
      <c r="S6" s="129">
        <f>'C завтраками| Bed and breakfast'!M6</f>
        <v>45423</v>
      </c>
      <c r="T6" s="46">
        <f>'C завтраками| Bed and breakfast'!N6</f>
        <v>45428</v>
      </c>
      <c r="U6" s="129">
        <f>'C завтраками| Bed and breakfast'!O6</f>
        <v>45430</v>
      </c>
      <c r="V6" s="129">
        <f>'C завтраками| Bed and breakfast'!P6</f>
        <v>45435</v>
      </c>
      <c r="W6" s="129">
        <f>'C завтраками| Bed and breakfast'!Q6</f>
        <v>45437</v>
      </c>
      <c r="X6" s="129">
        <f>'C завтраками| Bed and breakfast'!R6</f>
        <v>45438</v>
      </c>
      <c r="Y6" s="129">
        <f>'C завтраками| Bed and breakfast'!S6</f>
        <v>45442</v>
      </c>
      <c r="Z6" s="129">
        <f>'C завтраками| Bed and breakfast'!T6</f>
        <v>45443</v>
      </c>
      <c r="AA6" s="129">
        <f>'C завтраками| Bed and breakfast'!U6</f>
        <v>45444</v>
      </c>
      <c r="AB6" s="129">
        <f>'C завтраками| Bed and breakfast'!V6</f>
        <v>45452</v>
      </c>
      <c r="AC6" s="129">
        <f>'C завтраками| Bed and breakfast'!W6</f>
        <v>45453</v>
      </c>
      <c r="AD6" s="129">
        <f>'C завтраками| Bed and breakfast'!X6</f>
        <v>45459</v>
      </c>
      <c r="AE6" s="129">
        <f>'C завтраками| Bed and breakfast'!Y6</f>
        <v>45465</v>
      </c>
      <c r="AF6" s="129">
        <f>'C завтраками| Bed and breakfast'!Z6</f>
        <v>45470</v>
      </c>
      <c r="AG6" s="129">
        <f>'C завтраками| Bed and breakfast'!AA6</f>
        <v>45473</v>
      </c>
      <c r="AH6" s="129">
        <f>'C завтраками| Bed and breakfast'!AB6</f>
        <v>45486</v>
      </c>
      <c r="AI6" s="129">
        <f>'C завтраками| Bed and breakfast'!AC6</f>
        <v>45490</v>
      </c>
      <c r="AJ6" s="129">
        <f>'C завтраками| Bed and breakfast'!AD6</f>
        <v>45491</v>
      </c>
      <c r="AK6" s="129">
        <f>'C завтраками| Bed and breakfast'!AE6</f>
        <v>45493</v>
      </c>
      <c r="AL6" s="129">
        <f>'C завтраками| Bed and breakfast'!AF6</f>
        <v>45498</v>
      </c>
      <c r="AM6" s="129">
        <f>'C завтраками| Bed and breakfast'!AG6</f>
        <v>45500</v>
      </c>
      <c r="AN6" s="129">
        <f>'C завтраками| Bed and breakfast'!AH6</f>
        <v>45504</v>
      </c>
      <c r="AO6" s="129">
        <f>'C завтраками| Bed and breakfast'!AI6</f>
        <v>45505</v>
      </c>
      <c r="AP6" s="129">
        <f>'C завтраками| Bed and breakfast'!AJ6</f>
        <v>45507</v>
      </c>
      <c r="AQ6" s="129">
        <f>'C завтраками| Bed and breakfast'!AK6</f>
        <v>45512</v>
      </c>
      <c r="AR6" s="129">
        <f>'C завтраками| Bed and breakfast'!AL6</f>
        <v>45514</v>
      </c>
      <c r="AS6" s="129">
        <f>'C завтраками| Bed and breakfast'!AM6</f>
        <v>45519</v>
      </c>
      <c r="AT6" s="129">
        <f>'C завтраками| Bed and breakfast'!AN6</f>
        <v>45521</v>
      </c>
      <c r="AU6" s="129">
        <f>'C завтраками| Bed and breakfast'!AO6</f>
        <v>45522</v>
      </c>
      <c r="AV6" s="129">
        <f>'C завтраками| Bed and breakfast'!AP6</f>
        <v>45524</v>
      </c>
      <c r="AW6" s="129">
        <f>'C завтраками| Bed and breakfast'!AQ6</f>
        <v>45525</v>
      </c>
      <c r="AX6" s="129">
        <f>'C завтраками| Bed and breakfast'!AR6</f>
        <v>45526</v>
      </c>
      <c r="AY6" s="129">
        <f>'C завтраками| Bed and breakfast'!AS6</f>
        <v>45528</v>
      </c>
      <c r="AZ6" s="129">
        <f>'C завтраками| Bed and breakfast'!AT6</f>
        <v>45533</v>
      </c>
      <c r="BA6" s="129">
        <f>'C завтраками| Bed and breakfast'!AU6</f>
        <v>45535</v>
      </c>
      <c r="BB6" s="129">
        <f>'C завтраками| Bed and breakfast'!AV6</f>
        <v>45550</v>
      </c>
      <c r="BC6" s="129">
        <f>'C завтраками| Bed and breakfast'!AW6</f>
        <v>45555</v>
      </c>
      <c r="BD6" s="129">
        <f>'C завтраками| Bed and breakfast'!AX6</f>
        <v>45557</v>
      </c>
      <c r="BE6" s="129">
        <f>'C завтраками| Bed and breakfast'!AY6</f>
        <v>45561</v>
      </c>
      <c r="BF6" s="129">
        <f>'C завтраками| Bed and breakfast'!AZ6</f>
        <v>45563</v>
      </c>
      <c r="BG6" s="129">
        <f>'C завтраками| Bed and breakfast'!BA6</f>
        <v>45565</v>
      </c>
    </row>
    <row r="7" spans="1:59" s="133" customFormat="1" x14ac:dyDescent="0.2">
      <c r="A7" s="16" t="s">
        <v>11</v>
      </c>
    </row>
    <row r="8" spans="1:59" s="133" customFormat="1" x14ac:dyDescent="0.2">
      <c r="A8" s="16">
        <v>1</v>
      </c>
      <c r="B8" s="134" t="e">
        <f>'C завтраками| Bed and breakfast'!#REF!-1250</f>
        <v>#REF!</v>
      </c>
      <c r="C8" s="134" t="e">
        <f>'C завтраками| Bed and breakfast'!#REF!-1250</f>
        <v>#REF!</v>
      </c>
      <c r="D8" s="134" t="e">
        <f>'C завтраками| Bed and breakfast'!#REF!-1250</f>
        <v>#REF!</v>
      </c>
      <c r="E8" s="134" t="e">
        <f>'C завтраками| Bed and breakfast'!#REF!-1250</f>
        <v>#REF!</v>
      </c>
      <c r="F8" s="134" t="e">
        <f>'C завтраками| Bed and breakfast'!#REF!-1250</f>
        <v>#REF!</v>
      </c>
      <c r="G8" s="134" t="e">
        <f>'C завтраками| Bed and breakfast'!#REF!-1250</f>
        <v>#REF!</v>
      </c>
      <c r="H8" s="134">
        <f>'C завтраками| Bed and breakfast'!B8-1250</f>
        <v>6100</v>
      </c>
      <c r="I8" s="134">
        <f>'C завтраками| Bed and breakfast'!C8-1250</f>
        <v>5300</v>
      </c>
      <c r="J8" s="134">
        <f>'C завтраками| Bed and breakfast'!D8-1250</f>
        <v>5000</v>
      </c>
      <c r="K8" s="134">
        <f>'C завтраками| Bed and breakfast'!E8-1250</f>
        <v>4500</v>
      </c>
      <c r="L8" s="134">
        <f>'C завтраками| Bed and breakfast'!F8-1250</f>
        <v>6900</v>
      </c>
      <c r="M8" s="134">
        <f>'C завтраками| Bed and breakfast'!G8-1250</f>
        <v>7700</v>
      </c>
      <c r="N8" s="134">
        <f>'C завтраками| Bed and breakfast'!H8-1250</f>
        <v>6100</v>
      </c>
      <c r="O8" s="134">
        <f>'C завтраками| Bed and breakfast'!I8-1250</f>
        <v>6900</v>
      </c>
      <c r="P8" s="134">
        <f>'C завтраками| Bed and breakfast'!J8-1250</f>
        <v>5300</v>
      </c>
      <c r="Q8" s="134">
        <f>'C завтраками| Bed and breakfast'!K8-1250</f>
        <v>6100</v>
      </c>
      <c r="R8" s="134">
        <f>'C завтраками| Bed and breakfast'!L8-1250</f>
        <v>6900</v>
      </c>
      <c r="S8" s="134">
        <f>'C завтраками| Bed and breakfast'!M8-1250</f>
        <v>6100</v>
      </c>
      <c r="T8" s="134">
        <f>'C завтраками| Bed and breakfast'!N8-1250</f>
        <v>4500</v>
      </c>
      <c r="U8" s="134">
        <f>'C завтраками| Bed and breakfast'!O8-1250</f>
        <v>4900</v>
      </c>
      <c r="V8" s="134">
        <f>'C завтраками| Bed and breakfast'!P8-1250</f>
        <v>4500</v>
      </c>
      <c r="W8" s="134">
        <f>'C завтраками| Bed and breakfast'!Q8-1250</f>
        <v>4900</v>
      </c>
      <c r="X8" s="134">
        <f>'C завтраками| Bed and breakfast'!R8-1250</f>
        <v>4500</v>
      </c>
      <c r="Y8" s="134">
        <f>'C завтраками| Bed and breakfast'!S8-1250</f>
        <v>4900</v>
      </c>
      <c r="Z8" s="134">
        <f>'C завтраками| Bed and breakfast'!T8-1250</f>
        <v>6900</v>
      </c>
      <c r="AA8" s="134">
        <f>'C завтраками| Bed and breakfast'!U8-1250</f>
        <v>6900</v>
      </c>
      <c r="AB8" s="134">
        <f>'C завтраками| Bed and breakfast'!V8-1250</f>
        <v>6900</v>
      </c>
      <c r="AC8" s="134">
        <f>'C завтраками| Bed and breakfast'!W8-1250</f>
        <v>6900</v>
      </c>
      <c r="AD8" s="134">
        <f>'C завтраками| Bed and breakfast'!X8-1250</f>
        <v>5300</v>
      </c>
      <c r="AE8" s="134">
        <f>'C завтраками| Bed and breakfast'!Y8-1250</f>
        <v>6100</v>
      </c>
      <c r="AF8" s="134">
        <f>'C завтраками| Bed and breakfast'!Z8-1250</f>
        <v>5300</v>
      </c>
      <c r="AG8" s="134">
        <f>'C завтраками| Bed and breakfast'!AA8-1250</f>
        <v>7700</v>
      </c>
      <c r="AH8" s="134">
        <f>'C завтраками| Bed and breakfast'!AB8-1250</f>
        <v>7700</v>
      </c>
      <c r="AI8" s="134">
        <f>'C завтраками| Bed and breakfast'!AC8-1250</f>
        <v>5400</v>
      </c>
      <c r="AJ8" s="134">
        <f>'C завтраками| Bed and breakfast'!AD8-1250</f>
        <v>5600</v>
      </c>
      <c r="AK8" s="134">
        <f>'C завтраками| Bed and breakfast'!AE8-1250</f>
        <v>6000</v>
      </c>
      <c r="AL8" s="134">
        <f>'C завтраками| Bed and breakfast'!AF8-1250</f>
        <v>5600</v>
      </c>
      <c r="AM8" s="134">
        <f>'C завтраками| Bed and breakfast'!AG8-1250</f>
        <v>6200</v>
      </c>
      <c r="AN8" s="134">
        <f>'C завтраками| Bed and breakfast'!AH8-1250</f>
        <v>6900</v>
      </c>
      <c r="AO8" s="134">
        <f>'C завтраками| Bed and breakfast'!AI8-1250</f>
        <v>6900</v>
      </c>
      <c r="AP8" s="134">
        <f>'C завтраками| Bed and breakfast'!AJ8-1250</f>
        <v>6400</v>
      </c>
      <c r="AQ8" s="134">
        <f>'C завтраками| Bed and breakfast'!AK8-1250</f>
        <v>6000</v>
      </c>
      <c r="AR8" s="134">
        <f>'C завтраками| Bed and breakfast'!AL8-1250</f>
        <v>6900</v>
      </c>
      <c r="AS8" s="134">
        <f>'C завтраками| Bed and breakfast'!AM8-1250</f>
        <v>6000</v>
      </c>
      <c r="AT8" s="134">
        <f>'C завтраками| Bed and breakfast'!AN8-1250</f>
        <v>6400</v>
      </c>
      <c r="AU8" s="134">
        <f>'C завтраками| Bed and breakfast'!AO8-1250</f>
        <v>6000</v>
      </c>
      <c r="AV8" s="134">
        <f>'C завтраками| Bed and breakfast'!AP8-1250</f>
        <v>6900</v>
      </c>
      <c r="AW8" s="134">
        <f>'C завтраками| Bed and breakfast'!AQ8-1250</f>
        <v>6200</v>
      </c>
      <c r="AX8" s="134">
        <f>'C завтраками| Bed and breakfast'!AR8-1250</f>
        <v>6000</v>
      </c>
      <c r="AY8" s="134">
        <f>'C завтраками| Bed and breakfast'!AS8-1250</f>
        <v>6400</v>
      </c>
      <c r="AZ8" s="134">
        <f>'C завтраками| Bed and breakfast'!AT8-1250</f>
        <v>5600</v>
      </c>
      <c r="BA8" s="134">
        <f>'C завтраками| Bed and breakfast'!AU8-1250</f>
        <v>5600</v>
      </c>
      <c r="BB8" s="134">
        <f>'C завтраками| Bed and breakfast'!AV8-1250</f>
        <v>5200</v>
      </c>
      <c r="BC8" s="134">
        <f>'C завтраками| Bed and breakfast'!AW8-1250</f>
        <v>4500</v>
      </c>
      <c r="BD8" s="134">
        <f>'C завтраками| Bed and breakfast'!AX8-1250</f>
        <v>5000</v>
      </c>
      <c r="BE8" s="134">
        <f>'C завтраками| Bed and breakfast'!AY8-1250</f>
        <v>4500</v>
      </c>
      <c r="BF8" s="134">
        <f>'C завтраками| Bed and breakfast'!AZ8-1250</f>
        <v>5000</v>
      </c>
      <c r="BG8" s="134">
        <f>'C завтраками| Bed and breakfast'!BA8-1250</f>
        <v>4500</v>
      </c>
    </row>
    <row r="9" spans="1:59" s="133" customFormat="1" x14ac:dyDescent="0.2">
      <c r="A9" s="120" t="s">
        <v>107</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row>
    <row r="10" spans="1:59" s="133" customFormat="1" x14ac:dyDescent="0.2">
      <c r="A10" s="3">
        <v>1</v>
      </c>
      <c r="B10" s="134" t="e">
        <f>'C завтраками| Bed and breakfast'!#REF!-1250</f>
        <v>#REF!</v>
      </c>
      <c r="C10" s="134" t="e">
        <f>'C завтраками| Bed and breakfast'!#REF!-1250</f>
        <v>#REF!</v>
      </c>
      <c r="D10" s="134" t="e">
        <f>'C завтраками| Bed and breakfast'!#REF!-1250</f>
        <v>#REF!</v>
      </c>
      <c r="E10" s="134" t="e">
        <f>'C завтраками| Bed and breakfast'!#REF!-1250</f>
        <v>#REF!</v>
      </c>
      <c r="F10" s="134" t="e">
        <f>'C завтраками| Bed and breakfast'!#REF!-1250</f>
        <v>#REF!</v>
      </c>
      <c r="G10" s="134" t="e">
        <f>'C завтраками| Bed and breakfast'!#REF!-1250</f>
        <v>#REF!</v>
      </c>
      <c r="H10" s="134">
        <f>'C завтраками| Bed and breakfast'!B11-1250</f>
        <v>7100</v>
      </c>
      <c r="I10" s="134">
        <f>'C завтраками| Bed and breakfast'!C11-1250</f>
        <v>6300</v>
      </c>
      <c r="J10" s="134">
        <f>'C завтраками| Bed and breakfast'!D11-1250</f>
        <v>6000</v>
      </c>
      <c r="K10" s="134">
        <f>'C завтраками| Bed and breakfast'!E11-1250</f>
        <v>5500</v>
      </c>
      <c r="L10" s="134">
        <f>'C завтраками| Bed and breakfast'!F11-1250</f>
        <v>7900</v>
      </c>
      <c r="M10" s="134">
        <f>'C завтраками| Bed and breakfast'!G11-1250</f>
        <v>8700</v>
      </c>
      <c r="N10" s="134">
        <f>'C завтраками| Bed and breakfast'!H11-1250</f>
        <v>7100</v>
      </c>
      <c r="O10" s="134">
        <f>'C завтраками| Bed and breakfast'!I11-1250</f>
        <v>7900</v>
      </c>
      <c r="P10" s="134">
        <f>'C завтраками| Bed and breakfast'!J11-1250</f>
        <v>6300</v>
      </c>
      <c r="Q10" s="134">
        <f>'C завтраками| Bed and breakfast'!K11-1250</f>
        <v>7100</v>
      </c>
      <c r="R10" s="134">
        <f>'C завтраками| Bed and breakfast'!L11-1250</f>
        <v>7900</v>
      </c>
      <c r="S10" s="134">
        <f>'C завтраками| Bed and breakfast'!M11-1250</f>
        <v>7100</v>
      </c>
      <c r="T10" s="134">
        <f>'C завтраками| Bed and breakfast'!N11-1250</f>
        <v>5500</v>
      </c>
      <c r="U10" s="134">
        <f>'C завтраками| Bed and breakfast'!O11-1250</f>
        <v>5900</v>
      </c>
      <c r="V10" s="134">
        <f>'C завтраками| Bed and breakfast'!P11-1250</f>
        <v>5500</v>
      </c>
      <c r="W10" s="134">
        <f>'C завтраками| Bed and breakfast'!Q11-1250</f>
        <v>5900</v>
      </c>
      <c r="X10" s="134">
        <f>'C завтраками| Bed and breakfast'!R11-1250</f>
        <v>5500</v>
      </c>
      <c r="Y10" s="134">
        <f>'C завтраками| Bed and breakfast'!S11-1250</f>
        <v>5900</v>
      </c>
      <c r="Z10" s="134">
        <f>'C завтраками| Bed and breakfast'!T11-1250</f>
        <v>7900</v>
      </c>
      <c r="AA10" s="134">
        <f>'C завтраками| Bed and breakfast'!U11-1250</f>
        <v>7900</v>
      </c>
      <c r="AB10" s="134">
        <f>'C завтраками| Bed and breakfast'!V11-1250</f>
        <v>7900</v>
      </c>
      <c r="AC10" s="134">
        <f>'C завтраками| Bed and breakfast'!W11-1250</f>
        <v>7900</v>
      </c>
      <c r="AD10" s="134">
        <f>'C завтраками| Bed and breakfast'!X11-1250</f>
        <v>6300</v>
      </c>
      <c r="AE10" s="134">
        <f>'C завтраками| Bed and breakfast'!Y11-1250</f>
        <v>7100</v>
      </c>
      <c r="AF10" s="134">
        <f>'C завтраками| Bed and breakfast'!Z11-1250</f>
        <v>6300</v>
      </c>
      <c r="AG10" s="134">
        <f>'C завтраками| Bed and breakfast'!AA11-1250</f>
        <v>8700</v>
      </c>
      <c r="AH10" s="134">
        <f>'C завтраками| Bed and breakfast'!AB11-1250</f>
        <v>8700</v>
      </c>
      <c r="AI10" s="134">
        <f>'C завтраками| Bed and breakfast'!AC11-1250</f>
        <v>6400</v>
      </c>
      <c r="AJ10" s="134">
        <f>'C завтраками| Bed and breakfast'!AD11-1250</f>
        <v>6600</v>
      </c>
      <c r="AK10" s="134">
        <f>'C завтраками| Bed and breakfast'!AE11-1250</f>
        <v>7000</v>
      </c>
      <c r="AL10" s="134">
        <f>'C завтраками| Bed and breakfast'!AF11-1250</f>
        <v>6600</v>
      </c>
      <c r="AM10" s="134">
        <f>'C завтраками| Bed and breakfast'!AG11-1250</f>
        <v>7200</v>
      </c>
      <c r="AN10" s="134">
        <f>'C завтраками| Bed and breakfast'!AH11-1250</f>
        <v>7900</v>
      </c>
      <c r="AO10" s="134">
        <f>'C завтраками| Bed and breakfast'!AI11-1250</f>
        <v>7900</v>
      </c>
      <c r="AP10" s="134">
        <f>'C завтраками| Bed and breakfast'!AJ11-1250</f>
        <v>7400</v>
      </c>
      <c r="AQ10" s="134">
        <f>'C завтраками| Bed and breakfast'!AK11-1250</f>
        <v>7000</v>
      </c>
      <c r="AR10" s="134">
        <f>'C завтраками| Bed and breakfast'!AL11-1250</f>
        <v>7900</v>
      </c>
      <c r="AS10" s="134">
        <f>'C завтраками| Bed and breakfast'!AM11-1250</f>
        <v>7000</v>
      </c>
      <c r="AT10" s="134">
        <f>'C завтраками| Bed and breakfast'!AN11-1250</f>
        <v>7400</v>
      </c>
      <c r="AU10" s="134">
        <f>'C завтраками| Bed and breakfast'!AO11-1250</f>
        <v>7000</v>
      </c>
      <c r="AV10" s="134">
        <f>'C завтраками| Bed and breakfast'!AP11-1250</f>
        <v>7900</v>
      </c>
      <c r="AW10" s="134">
        <f>'C завтраками| Bed and breakfast'!AQ11-1250</f>
        <v>7200</v>
      </c>
      <c r="AX10" s="134">
        <f>'C завтраками| Bed and breakfast'!AR11-1250</f>
        <v>7000</v>
      </c>
      <c r="AY10" s="134">
        <f>'C завтраками| Bed and breakfast'!AS11-1250</f>
        <v>7400</v>
      </c>
      <c r="AZ10" s="134">
        <f>'C завтраками| Bed and breakfast'!AT11-1250</f>
        <v>6600</v>
      </c>
      <c r="BA10" s="134">
        <f>'C завтраками| Bed and breakfast'!AU11-1250</f>
        <v>6600</v>
      </c>
      <c r="BB10" s="134">
        <f>'C завтраками| Bed and breakfast'!AV11-1250</f>
        <v>6200</v>
      </c>
      <c r="BC10" s="134">
        <f>'C завтраками| Bed and breakfast'!AW11-1250</f>
        <v>5500</v>
      </c>
      <c r="BD10" s="134">
        <f>'C завтраками| Bed and breakfast'!AX11-1250</f>
        <v>6000</v>
      </c>
      <c r="BE10" s="134">
        <f>'C завтраками| Bed and breakfast'!AY11-1250</f>
        <v>5500</v>
      </c>
      <c r="BF10" s="134">
        <f>'C завтраками| Bed and breakfast'!AZ11-1250</f>
        <v>6000</v>
      </c>
      <c r="BG10" s="134">
        <f>'C завтраками| Bed and breakfast'!BA11-1250</f>
        <v>5500</v>
      </c>
    </row>
    <row r="11" spans="1:59" s="133" customFormat="1" x14ac:dyDescent="0.2">
      <c r="A11" s="5" t="s">
        <v>86</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row>
    <row r="12" spans="1:59" s="133" customFormat="1" x14ac:dyDescent="0.2">
      <c r="A12" s="16">
        <v>1</v>
      </c>
      <c r="B12" s="134" t="e">
        <f>'C завтраками| Bed and breakfast'!#REF!-1250</f>
        <v>#REF!</v>
      </c>
      <c r="C12" s="134" t="e">
        <f>'C завтраками| Bed and breakfast'!#REF!-1250</f>
        <v>#REF!</v>
      </c>
      <c r="D12" s="134" t="e">
        <f>'C завтраками| Bed and breakfast'!#REF!-1250</f>
        <v>#REF!</v>
      </c>
      <c r="E12" s="134" t="e">
        <f>'C завтраками| Bed and breakfast'!#REF!-1250</f>
        <v>#REF!</v>
      </c>
      <c r="F12" s="134" t="e">
        <f>'C завтраками| Bed and breakfast'!#REF!-1250</f>
        <v>#REF!</v>
      </c>
      <c r="G12" s="134" t="e">
        <f>'C завтраками| Bed and breakfast'!#REF!-1250</f>
        <v>#REF!</v>
      </c>
      <c r="H12" s="134">
        <f>'C завтраками| Bed and breakfast'!B14-1250</f>
        <v>8600</v>
      </c>
      <c r="I12" s="134">
        <f>'C завтраками| Bed and breakfast'!C14-1250</f>
        <v>7800</v>
      </c>
      <c r="J12" s="134">
        <f>'C завтраками| Bed and breakfast'!D14-1250</f>
        <v>7500</v>
      </c>
      <c r="K12" s="134">
        <f>'C завтраками| Bed and breakfast'!E14-1250</f>
        <v>7000</v>
      </c>
      <c r="L12" s="134">
        <f>'C завтраками| Bed and breakfast'!F14-1250</f>
        <v>9400</v>
      </c>
      <c r="M12" s="134">
        <f>'C завтраками| Bed and breakfast'!G14-1250</f>
        <v>10200</v>
      </c>
      <c r="N12" s="134">
        <f>'C завтраками| Bed and breakfast'!H14-1250</f>
        <v>8600</v>
      </c>
      <c r="O12" s="134">
        <f>'C завтраками| Bed and breakfast'!I14-1250</f>
        <v>9400</v>
      </c>
      <c r="P12" s="134">
        <f>'C завтраками| Bed and breakfast'!J14-1250</f>
        <v>7800</v>
      </c>
      <c r="Q12" s="134">
        <f>'C завтраками| Bed and breakfast'!K14-1250</f>
        <v>8600</v>
      </c>
      <c r="R12" s="134">
        <f>'C завтраками| Bed and breakfast'!L14-1250</f>
        <v>9400</v>
      </c>
      <c r="S12" s="134">
        <f>'C завтраками| Bed and breakfast'!M14-1250</f>
        <v>8600</v>
      </c>
      <c r="T12" s="134">
        <f>'C завтраками| Bed and breakfast'!N14-1250</f>
        <v>7000</v>
      </c>
      <c r="U12" s="134">
        <f>'C завтраками| Bed and breakfast'!O14-1250</f>
        <v>7400</v>
      </c>
      <c r="V12" s="134">
        <f>'C завтраками| Bed and breakfast'!P14-1250</f>
        <v>7000</v>
      </c>
      <c r="W12" s="134">
        <f>'C завтраками| Bed and breakfast'!Q14-1250</f>
        <v>7400</v>
      </c>
      <c r="X12" s="134">
        <f>'C завтраками| Bed and breakfast'!R14-1250</f>
        <v>7000</v>
      </c>
      <c r="Y12" s="134">
        <f>'C завтраками| Bed and breakfast'!S14-1250</f>
        <v>7400</v>
      </c>
      <c r="Z12" s="134">
        <f>'C завтраками| Bed and breakfast'!T14-1250</f>
        <v>9400</v>
      </c>
      <c r="AA12" s="134">
        <f>'C завтраками| Bed and breakfast'!U14-1250</f>
        <v>9400</v>
      </c>
      <c r="AB12" s="134">
        <f>'C завтраками| Bed and breakfast'!V14-1250</f>
        <v>9400</v>
      </c>
      <c r="AC12" s="134">
        <f>'C завтраками| Bed and breakfast'!W14-1250</f>
        <v>9400</v>
      </c>
      <c r="AD12" s="134">
        <f>'C завтраками| Bed and breakfast'!X14-1250</f>
        <v>7800</v>
      </c>
      <c r="AE12" s="134">
        <f>'C завтраками| Bed and breakfast'!Y14-1250</f>
        <v>8600</v>
      </c>
      <c r="AF12" s="134">
        <f>'C завтраками| Bed and breakfast'!Z14-1250</f>
        <v>7800</v>
      </c>
      <c r="AG12" s="134">
        <f>'C завтраками| Bed and breakfast'!AA14-1250</f>
        <v>10200</v>
      </c>
      <c r="AH12" s="134">
        <f>'C завтраками| Bed and breakfast'!AB14-1250</f>
        <v>10200</v>
      </c>
      <c r="AI12" s="134">
        <f>'C завтраками| Bed and breakfast'!AC14-1250</f>
        <v>7900</v>
      </c>
      <c r="AJ12" s="134">
        <f>'C завтраками| Bed and breakfast'!AD14-1250</f>
        <v>8100</v>
      </c>
      <c r="AK12" s="134">
        <f>'C завтраками| Bed and breakfast'!AE14-1250</f>
        <v>8500</v>
      </c>
      <c r="AL12" s="134">
        <f>'C завтраками| Bed and breakfast'!AF14-1250</f>
        <v>8100</v>
      </c>
      <c r="AM12" s="134">
        <f>'C завтраками| Bed and breakfast'!AG14-1250</f>
        <v>8700</v>
      </c>
      <c r="AN12" s="134">
        <f>'C завтраками| Bed and breakfast'!AH14-1250</f>
        <v>9400</v>
      </c>
      <c r="AO12" s="134">
        <f>'C завтраками| Bed and breakfast'!AI14-1250</f>
        <v>9400</v>
      </c>
      <c r="AP12" s="134">
        <f>'C завтраками| Bed and breakfast'!AJ14-1250</f>
        <v>8900</v>
      </c>
      <c r="AQ12" s="134">
        <f>'C завтраками| Bed and breakfast'!AK14-1250</f>
        <v>8500</v>
      </c>
      <c r="AR12" s="134">
        <f>'C завтраками| Bed and breakfast'!AL14-1250</f>
        <v>9400</v>
      </c>
      <c r="AS12" s="134">
        <f>'C завтраками| Bed and breakfast'!AM14-1250</f>
        <v>8500</v>
      </c>
      <c r="AT12" s="134">
        <f>'C завтраками| Bed and breakfast'!AN14-1250</f>
        <v>8900</v>
      </c>
      <c r="AU12" s="134">
        <f>'C завтраками| Bed and breakfast'!AO14-1250</f>
        <v>8500</v>
      </c>
      <c r="AV12" s="134">
        <f>'C завтраками| Bed and breakfast'!AP14-1250</f>
        <v>9400</v>
      </c>
      <c r="AW12" s="134">
        <f>'C завтраками| Bed and breakfast'!AQ14-1250</f>
        <v>8700</v>
      </c>
      <c r="AX12" s="134">
        <f>'C завтраками| Bed and breakfast'!AR14-1250</f>
        <v>8500</v>
      </c>
      <c r="AY12" s="134">
        <f>'C завтраками| Bed and breakfast'!AS14-1250</f>
        <v>8900</v>
      </c>
      <c r="AZ12" s="134">
        <f>'C завтраками| Bed and breakfast'!AT14-1250</f>
        <v>8100</v>
      </c>
      <c r="BA12" s="134">
        <f>'C завтраками| Bed and breakfast'!AU14-1250</f>
        <v>8100</v>
      </c>
      <c r="BB12" s="134">
        <f>'C завтраками| Bed and breakfast'!AV14-1250</f>
        <v>7700</v>
      </c>
      <c r="BC12" s="134">
        <f>'C завтраками| Bed and breakfast'!AW14-1250</f>
        <v>7000</v>
      </c>
      <c r="BD12" s="134">
        <f>'C завтраками| Bed and breakfast'!AX14-1250</f>
        <v>7500</v>
      </c>
      <c r="BE12" s="134">
        <f>'C завтраками| Bed and breakfast'!AY14-1250</f>
        <v>7000</v>
      </c>
      <c r="BF12" s="134">
        <f>'C завтраками| Bed and breakfast'!AZ14-1250</f>
        <v>7500</v>
      </c>
      <c r="BG12" s="134">
        <f>'C завтраками| Bed and breakfast'!BA14-1250</f>
        <v>7000</v>
      </c>
    </row>
    <row r="13" spans="1:59" s="133" customFormat="1" x14ac:dyDescent="0.2">
      <c r="A13" s="4" t="s">
        <v>91</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row>
    <row r="14" spans="1:59" s="133" customFormat="1" x14ac:dyDescent="0.2">
      <c r="A14" s="16">
        <v>1</v>
      </c>
      <c r="B14" s="134" t="e">
        <f>'C завтраками| Bed and breakfast'!#REF!-1250</f>
        <v>#REF!</v>
      </c>
      <c r="C14" s="134" t="e">
        <f>'C завтраками| Bed and breakfast'!#REF!-1250</f>
        <v>#REF!</v>
      </c>
      <c r="D14" s="134" t="e">
        <f>'C завтраками| Bed and breakfast'!#REF!-1250</f>
        <v>#REF!</v>
      </c>
      <c r="E14" s="134" t="e">
        <f>'C завтраками| Bed and breakfast'!#REF!-1250</f>
        <v>#REF!</v>
      </c>
      <c r="F14" s="134" t="e">
        <f>'C завтраками| Bed and breakfast'!#REF!-1250</f>
        <v>#REF!</v>
      </c>
      <c r="G14" s="134" t="e">
        <f>'C завтраками| Bed and breakfast'!#REF!-1250</f>
        <v>#REF!</v>
      </c>
      <c r="H14" s="134">
        <f>'C завтраками| Bed and breakfast'!B17-1250</f>
        <v>9600</v>
      </c>
      <c r="I14" s="134">
        <f>'C завтраками| Bed and breakfast'!C17-1250</f>
        <v>8800</v>
      </c>
      <c r="J14" s="134">
        <f>'C завтраками| Bed and breakfast'!D17-1250</f>
        <v>8500</v>
      </c>
      <c r="K14" s="134">
        <f>'C завтраками| Bed and breakfast'!E17-1250</f>
        <v>8000</v>
      </c>
      <c r="L14" s="134">
        <f>'C завтраками| Bed and breakfast'!F17-1250</f>
        <v>10400</v>
      </c>
      <c r="M14" s="134">
        <f>'C завтраками| Bed and breakfast'!G17-1250</f>
        <v>11200</v>
      </c>
      <c r="N14" s="134">
        <f>'C завтраками| Bed and breakfast'!H17-1250</f>
        <v>9600</v>
      </c>
      <c r="O14" s="134">
        <f>'C завтраками| Bed and breakfast'!I17-1250</f>
        <v>10400</v>
      </c>
      <c r="P14" s="134">
        <f>'C завтраками| Bed and breakfast'!J17-1250</f>
        <v>8800</v>
      </c>
      <c r="Q14" s="134">
        <f>'C завтраками| Bed and breakfast'!K17-1250</f>
        <v>9600</v>
      </c>
      <c r="R14" s="134">
        <f>'C завтраками| Bed and breakfast'!L17-1250</f>
        <v>10400</v>
      </c>
      <c r="S14" s="134">
        <f>'C завтраками| Bed and breakfast'!M17-1250</f>
        <v>9600</v>
      </c>
      <c r="T14" s="134">
        <f>'C завтраками| Bed and breakfast'!N17-1250</f>
        <v>8000</v>
      </c>
      <c r="U14" s="134">
        <f>'C завтраками| Bed and breakfast'!O17-1250</f>
        <v>8400</v>
      </c>
      <c r="V14" s="134">
        <f>'C завтраками| Bed and breakfast'!P17-1250</f>
        <v>8000</v>
      </c>
      <c r="W14" s="134">
        <f>'C завтраками| Bed and breakfast'!Q17-1250</f>
        <v>8400</v>
      </c>
      <c r="X14" s="134">
        <f>'C завтраками| Bed and breakfast'!R17-1250</f>
        <v>8000</v>
      </c>
      <c r="Y14" s="134">
        <f>'C завтраками| Bed and breakfast'!S17-1250</f>
        <v>8400</v>
      </c>
      <c r="Z14" s="134">
        <f>'C завтраками| Bed and breakfast'!T17-1250</f>
        <v>10400</v>
      </c>
      <c r="AA14" s="134">
        <f>'C завтраками| Bed and breakfast'!U17-1250</f>
        <v>10400</v>
      </c>
      <c r="AB14" s="134">
        <f>'C завтраками| Bed and breakfast'!V17-1250</f>
        <v>10400</v>
      </c>
      <c r="AC14" s="134">
        <f>'C завтраками| Bed and breakfast'!W17-1250</f>
        <v>10400</v>
      </c>
      <c r="AD14" s="134">
        <f>'C завтраками| Bed and breakfast'!X17-1250</f>
        <v>8800</v>
      </c>
      <c r="AE14" s="134">
        <f>'C завтраками| Bed and breakfast'!Y17-1250</f>
        <v>9600</v>
      </c>
      <c r="AF14" s="134">
        <f>'C завтраками| Bed and breakfast'!Z17-1250</f>
        <v>8800</v>
      </c>
      <c r="AG14" s="134">
        <f>'C завтраками| Bed and breakfast'!AA17-1250</f>
        <v>11200</v>
      </c>
      <c r="AH14" s="134">
        <f>'C завтраками| Bed and breakfast'!AB17-1250</f>
        <v>11200</v>
      </c>
      <c r="AI14" s="134">
        <f>'C завтраками| Bed and breakfast'!AC17-1250</f>
        <v>8900</v>
      </c>
      <c r="AJ14" s="134">
        <f>'C завтраками| Bed and breakfast'!AD17-1250</f>
        <v>9100</v>
      </c>
      <c r="AK14" s="134">
        <f>'C завтраками| Bed and breakfast'!AE17-1250</f>
        <v>9500</v>
      </c>
      <c r="AL14" s="134">
        <f>'C завтраками| Bed and breakfast'!AF17-1250</f>
        <v>9100</v>
      </c>
      <c r="AM14" s="134">
        <f>'C завтраками| Bed and breakfast'!AG17-1250</f>
        <v>9700</v>
      </c>
      <c r="AN14" s="134">
        <f>'C завтраками| Bed and breakfast'!AH17-1250</f>
        <v>10400</v>
      </c>
      <c r="AO14" s="134">
        <f>'C завтраками| Bed and breakfast'!AI17-1250</f>
        <v>10400</v>
      </c>
      <c r="AP14" s="134">
        <f>'C завтраками| Bed and breakfast'!AJ17-1250</f>
        <v>9900</v>
      </c>
      <c r="AQ14" s="134">
        <f>'C завтраками| Bed and breakfast'!AK17-1250</f>
        <v>9500</v>
      </c>
      <c r="AR14" s="134">
        <f>'C завтраками| Bed and breakfast'!AL17-1250</f>
        <v>10400</v>
      </c>
      <c r="AS14" s="134">
        <f>'C завтраками| Bed and breakfast'!AM17-1250</f>
        <v>9500</v>
      </c>
      <c r="AT14" s="134">
        <f>'C завтраками| Bed and breakfast'!AN17-1250</f>
        <v>9900</v>
      </c>
      <c r="AU14" s="134">
        <f>'C завтраками| Bed and breakfast'!AO17-1250</f>
        <v>9500</v>
      </c>
      <c r="AV14" s="134">
        <f>'C завтраками| Bed and breakfast'!AP17-1250</f>
        <v>10400</v>
      </c>
      <c r="AW14" s="134">
        <f>'C завтраками| Bed and breakfast'!AQ17-1250</f>
        <v>9700</v>
      </c>
      <c r="AX14" s="134">
        <f>'C завтраками| Bed and breakfast'!AR17-1250</f>
        <v>9500</v>
      </c>
      <c r="AY14" s="134">
        <f>'C завтраками| Bed and breakfast'!AS17-1250</f>
        <v>9900</v>
      </c>
      <c r="AZ14" s="134">
        <f>'C завтраками| Bed and breakfast'!AT17-1250</f>
        <v>9100</v>
      </c>
      <c r="BA14" s="134">
        <f>'C завтраками| Bed and breakfast'!AU17-1250</f>
        <v>9100</v>
      </c>
      <c r="BB14" s="134">
        <f>'C завтраками| Bed and breakfast'!AV17-1250</f>
        <v>8700</v>
      </c>
      <c r="BC14" s="134">
        <f>'C завтраками| Bed and breakfast'!AW17-1250</f>
        <v>8000</v>
      </c>
      <c r="BD14" s="134">
        <f>'C завтраками| Bed and breakfast'!AX17-1250</f>
        <v>8500</v>
      </c>
      <c r="BE14" s="134">
        <f>'C завтраками| Bed and breakfast'!AY17-1250</f>
        <v>8000</v>
      </c>
      <c r="BF14" s="134">
        <f>'C завтраками| Bed and breakfast'!AZ17-1250</f>
        <v>8500</v>
      </c>
      <c r="BG14" s="134">
        <f>'C завтраками| Bed and breakfast'!BA17-1250</f>
        <v>8000</v>
      </c>
    </row>
    <row r="15" spans="1:59" s="133" customFormat="1" x14ac:dyDescent="0.2">
      <c r="A15" s="2" t="s">
        <v>92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row>
    <row r="16" spans="1:59" s="133" customFormat="1" x14ac:dyDescent="0.2">
      <c r="A16" s="16">
        <v>1</v>
      </c>
      <c r="B16" s="134" t="e">
        <f>'C завтраками| Bed and breakfast'!#REF!-1250</f>
        <v>#REF!</v>
      </c>
      <c r="C16" s="134" t="e">
        <f>'C завтраками| Bed and breakfast'!#REF!-1250</f>
        <v>#REF!</v>
      </c>
      <c r="D16" s="134" t="e">
        <f>'C завтраками| Bed and breakfast'!#REF!-1250</f>
        <v>#REF!</v>
      </c>
      <c r="E16" s="134" t="e">
        <f>'C завтраками| Bed and breakfast'!#REF!-1250</f>
        <v>#REF!</v>
      </c>
      <c r="F16" s="134" t="e">
        <f>'C завтраками| Bed and breakfast'!#REF!-1250</f>
        <v>#REF!</v>
      </c>
      <c r="G16" s="134" t="e">
        <f>'C завтраками| Bed and breakfast'!#REF!-1250</f>
        <v>#REF!</v>
      </c>
      <c r="H16" s="134">
        <f>'C завтраками| Bed and breakfast'!B20-1250</f>
        <v>11100</v>
      </c>
      <c r="I16" s="134">
        <f>'C завтраками| Bed and breakfast'!C20-1250</f>
        <v>10300</v>
      </c>
      <c r="J16" s="134">
        <f>'C завтраками| Bed and breakfast'!D20-1250</f>
        <v>10000</v>
      </c>
      <c r="K16" s="134">
        <f>'C завтраками| Bed and breakfast'!E20-1250</f>
        <v>9500</v>
      </c>
      <c r="L16" s="134">
        <f>'C завтраками| Bed and breakfast'!F20-1250</f>
        <v>11900</v>
      </c>
      <c r="M16" s="134">
        <f>'C завтраками| Bed and breakfast'!G20-1250</f>
        <v>12700</v>
      </c>
      <c r="N16" s="134">
        <f>'C завтраками| Bed and breakfast'!H20-1250</f>
        <v>11100</v>
      </c>
      <c r="O16" s="134">
        <f>'C завтраками| Bed and breakfast'!I20-1250</f>
        <v>11900</v>
      </c>
      <c r="P16" s="134">
        <f>'C завтраками| Bed and breakfast'!J20-1250</f>
        <v>10300</v>
      </c>
      <c r="Q16" s="134">
        <f>'C завтраками| Bed and breakfast'!K20-1250</f>
        <v>11100</v>
      </c>
      <c r="R16" s="134">
        <f>'C завтраками| Bed and breakfast'!L20-1250</f>
        <v>11900</v>
      </c>
      <c r="S16" s="134">
        <f>'C завтраками| Bed and breakfast'!M20-1250</f>
        <v>11100</v>
      </c>
      <c r="T16" s="134">
        <f>'C завтраками| Bed and breakfast'!N20-1250</f>
        <v>9500</v>
      </c>
      <c r="U16" s="134">
        <f>'C завтраками| Bed and breakfast'!O20-1250</f>
        <v>9900</v>
      </c>
      <c r="V16" s="134">
        <f>'C завтраками| Bed and breakfast'!P20-1250</f>
        <v>9500</v>
      </c>
      <c r="W16" s="134">
        <f>'C завтраками| Bed and breakfast'!Q20-1250</f>
        <v>9900</v>
      </c>
      <c r="X16" s="134">
        <f>'C завтраками| Bed and breakfast'!R20-1250</f>
        <v>9500</v>
      </c>
      <c r="Y16" s="134">
        <f>'C завтраками| Bed and breakfast'!S20-1250</f>
        <v>9900</v>
      </c>
      <c r="Z16" s="134">
        <f>'C завтраками| Bed and breakfast'!T20-1250</f>
        <v>11900</v>
      </c>
      <c r="AA16" s="134">
        <f>'C завтраками| Bed and breakfast'!U20-1250</f>
        <v>11900</v>
      </c>
      <c r="AB16" s="134">
        <f>'C завтраками| Bed and breakfast'!V20-1250</f>
        <v>11900</v>
      </c>
      <c r="AC16" s="134">
        <f>'C завтраками| Bed and breakfast'!W20-1250</f>
        <v>11900</v>
      </c>
      <c r="AD16" s="134">
        <f>'C завтраками| Bed and breakfast'!X20-1250</f>
        <v>10300</v>
      </c>
      <c r="AE16" s="134">
        <f>'C завтраками| Bed and breakfast'!Y20-1250</f>
        <v>11100</v>
      </c>
      <c r="AF16" s="134">
        <f>'C завтраками| Bed and breakfast'!Z20-1250</f>
        <v>10300</v>
      </c>
      <c r="AG16" s="134">
        <f>'C завтраками| Bed and breakfast'!AA20-1250</f>
        <v>12700</v>
      </c>
      <c r="AH16" s="134">
        <f>'C завтраками| Bed and breakfast'!AB20-1250</f>
        <v>12700</v>
      </c>
      <c r="AI16" s="134">
        <f>'C завтраками| Bed and breakfast'!AC20-1250</f>
        <v>10400</v>
      </c>
      <c r="AJ16" s="134">
        <f>'C завтраками| Bed and breakfast'!AD20-1250</f>
        <v>10600</v>
      </c>
      <c r="AK16" s="134">
        <f>'C завтраками| Bed and breakfast'!AE20-1250</f>
        <v>11000</v>
      </c>
      <c r="AL16" s="134">
        <f>'C завтраками| Bed and breakfast'!AF20-1250</f>
        <v>10600</v>
      </c>
      <c r="AM16" s="134">
        <f>'C завтраками| Bed and breakfast'!AG20-1250</f>
        <v>11200</v>
      </c>
      <c r="AN16" s="134">
        <f>'C завтраками| Bed and breakfast'!AH20-1250</f>
        <v>11900</v>
      </c>
      <c r="AO16" s="134">
        <f>'C завтраками| Bed and breakfast'!AI20-1250</f>
        <v>11900</v>
      </c>
      <c r="AP16" s="134">
        <f>'C завтраками| Bed and breakfast'!AJ20-1250</f>
        <v>11400</v>
      </c>
      <c r="AQ16" s="134">
        <f>'C завтраками| Bed and breakfast'!AK20-1250</f>
        <v>11000</v>
      </c>
      <c r="AR16" s="134">
        <f>'C завтраками| Bed and breakfast'!AL20-1250</f>
        <v>11900</v>
      </c>
      <c r="AS16" s="134">
        <f>'C завтраками| Bed and breakfast'!AM20-1250</f>
        <v>11000</v>
      </c>
      <c r="AT16" s="134">
        <f>'C завтраками| Bed and breakfast'!AN20-1250</f>
        <v>11400</v>
      </c>
      <c r="AU16" s="134">
        <f>'C завтраками| Bed and breakfast'!AO20-1250</f>
        <v>11000</v>
      </c>
      <c r="AV16" s="134">
        <f>'C завтраками| Bed and breakfast'!AP20-1250</f>
        <v>11900</v>
      </c>
      <c r="AW16" s="134">
        <f>'C завтраками| Bed and breakfast'!AQ20-1250</f>
        <v>11200</v>
      </c>
      <c r="AX16" s="134">
        <f>'C завтраками| Bed and breakfast'!AR20-1250</f>
        <v>11000</v>
      </c>
      <c r="AY16" s="134">
        <f>'C завтраками| Bed and breakfast'!AS20-1250</f>
        <v>11400</v>
      </c>
      <c r="AZ16" s="134">
        <f>'C завтраками| Bed and breakfast'!AT20-1250</f>
        <v>10600</v>
      </c>
      <c r="BA16" s="134">
        <f>'C завтраками| Bed and breakfast'!AU20-1250</f>
        <v>10600</v>
      </c>
      <c r="BB16" s="134">
        <f>'C завтраками| Bed and breakfast'!AV20-1250</f>
        <v>10200</v>
      </c>
      <c r="BC16" s="134">
        <f>'C завтраками| Bed and breakfast'!AW20-1250</f>
        <v>9500</v>
      </c>
      <c r="BD16" s="134">
        <f>'C завтраками| Bed and breakfast'!AX20-1250</f>
        <v>10000</v>
      </c>
      <c r="BE16" s="134">
        <f>'C завтраками| Bed and breakfast'!AY20-1250</f>
        <v>9500</v>
      </c>
      <c r="BF16" s="134">
        <f>'C завтраками| Bed and breakfast'!AZ20-1250</f>
        <v>10000</v>
      </c>
      <c r="BG16" s="134">
        <f>'C завтраками| Bed and breakfast'!BA20-1250</f>
        <v>9500</v>
      </c>
    </row>
    <row r="17" spans="1:59" s="133" customFormat="1" x14ac:dyDescent="0.2">
      <c r="A17" s="25"/>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row>
    <row r="18" spans="1:59" s="133" customFormat="1" x14ac:dyDescent="0.2">
      <c r="A18" s="96" t="s">
        <v>2</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row>
    <row r="19" spans="1:59" s="133" customFormat="1" ht="23.25" customHeight="1" x14ac:dyDescent="0.2">
      <c r="A19" s="16"/>
      <c r="B19" s="129" t="e">
        <f t="shared" ref="B19:F20" si="0">B5</f>
        <v>#REF!</v>
      </c>
      <c r="C19" s="46" t="e">
        <f t="shared" si="0"/>
        <v>#REF!</v>
      </c>
      <c r="D19" s="46" t="e">
        <f t="shared" si="0"/>
        <v>#REF!</v>
      </c>
      <c r="E19" s="46" t="e">
        <f t="shared" si="0"/>
        <v>#REF!</v>
      </c>
      <c r="F19" s="46" t="e">
        <f t="shared" si="0"/>
        <v>#REF!</v>
      </c>
      <c r="G19" s="46" t="e">
        <f t="shared" ref="G19" si="1">G5</f>
        <v>#REF!</v>
      </c>
      <c r="H19" s="129">
        <f t="shared" ref="H19:BF19" si="2">H5</f>
        <v>45399</v>
      </c>
      <c r="I19" s="129">
        <f t="shared" si="2"/>
        <v>45401</v>
      </c>
      <c r="J19" s="129">
        <f t="shared" si="2"/>
        <v>45402</v>
      </c>
      <c r="K19" s="129">
        <f t="shared" si="2"/>
        <v>45403</v>
      </c>
      <c r="L19" s="129">
        <f t="shared" si="2"/>
        <v>45407</v>
      </c>
      <c r="M19" s="129">
        <f t="shared" si="2"/>
        <v>45409</v>
      </c>
      <c r="N19" s="129">
        <f t="shared" si="2"/>
        <v>45411</v>
      </c>
      <c r="O19" s="129">
        <f t="shared" si="2"/>
        <v>45413</v>
      </c>
      <c r="P19" s="129">
        <f t="shared" si="2"/>
        <v>45417</v>
      </c>
      <c r="Q19" s="129">
        <f t="shared" si="2"/>
        <v>45421</v>
      </c>
      <c r="R19" s="129">
        <f t="shared" si="2"/>
        <v>45422</v>
      </c>
      <c r="S19" s="129">
        <f t="shared" si="2"/>
        <v>45423</v>
      </c>
      <c r="T19" s="46">
        <f t="shared" si="2"/>
        <v>45424</v>
      </c>
      <c r="U19" s="129">
        <f t="shared" si="2"/>
        <v>45429</v>
      </c>
      <c r="V19" s="129">
        <f t="shared" si="2"/>
        <v>45431</v>
      </c>
      <c r="W19" s="129">
        <f t="shared" si="2"/>
        <v>45436</v>
      </c>
      <c r="X19" s="129">
        <f t="shared" si="2"/>
        <v>45438</v>
      </c>
      <c r="Y19" s="129">
        <f t="shared" si="2"/>
        <v>45439</v>
      </c>
      <c r="Z19" s="129">
        <f t="shared" si="2"/>
        <v>45443</v>
      </c>
      <c r="AA19" s="129">
        <f t="shared" si="2"/>
        <v>45444</v>
      </c>
      <c r="AB19" s="129">
        <f t="shared" si="2"/>
        <v>45445</v>
      </c>
      <c r="AC19" s="129">
        <f t="shared" si="2"/>
        <v>45453</v>
      </c>
      <c r="AD19" s="129">
        <f t="shared" si="2"/>
        <v>45454</v>
      </c>
      <c r="AE19" s="129">
        <f t="shared" si="2"/>
        <v>45460</v>
      </c>
      <c r="AF19" s="129">
        <f t="shared" si="2"/>
        <v>45466</v>
      </c>
      <c r="AG19" s="129">
        <f t="shared" si="2"/>
        <v>45471</v>
      </c>
      <c r="AH19" s="129">
        <f t="shared" si="2"/>
        <v>45474</v>
      </c>
      <c r="AI19" s="129">
        <f t="shared" si="2"/>
        <v>45487</v>
      </c>
      <c r="AJ19" s="129">
        <f t="shared" si="2"/>
        <v>45491</v>
      </c>
      <c r="AK19" s="129">
        <f t="shared" si="2"/>
        <v>45492</v>
      </c>
      <c r="AL19" s="129">
        <f t="shared" si="2"/>
        <v>45494</v>
      </c>
      <c r="AM19" s="129">
        <f t="shared" si="2"/>
        <v>45499</v>
      </c>
      <c r="AN19" s="129">
        <f t="shared" si="2"/>
        <v>45501</v>
      </c>
      <c r="AO19" s="129">
        <f t="shared" si="2"/>
        <v>45505</v>
      </c>
      <c r="AP19" s="129">
        <f t="shared" si="2"/>
        <v>45506</v>
      </c>
      <c r="AQ19" s="129">
        <f t="shared" si="2"/>
        <v>45508</v>
      </c>
      <c r="AR19" s="129">
        <f t="shared" si="2"/>
        <v>45513</v>
      </c>
      <c r="AS19" s="129">
        <f t="shared" si="2"/>
        <v>45515</v>
      </c>
      <c r="AT19" s="129">
        <f t="shared" si="2"/>
        <v>45520</v>
      </c>
      <c r="AU19" s="129">
        <f t="shared" si="2"/>
        <v>45522</v>
      </c>
      <c r="AV19" s="129">
        <f t="shared" si="2"/>
        <v>45523</v>
      </c>
      <c r="AW19" s="129">
        <f t="shared" si="2"/>
        <v>45525</v>
      </c>
      <c r="AX19" s="129">
        <f t="shared" si="2"/>
        <v>45526</v>
      </c>
      <c r="AY19" s="129">
        <f t="shared" si="2"/>
        <v>45527</v>
      </c>
      <c r="AZ19" s="129">
        <f t="shared" si="2"/>
        <v>45529</v>
      </c>
      <c r="BA19" s="129">
        <f t="shared" si="2"/>
        <v>45534</v>
      </c>
      <c r="BB19" s="129">
        <f t="shared" si="2"/>
        <v>45536</v>
      </c>
      <c r="BC19" s="129">
        <f t="shared" si="2"/>
        <v>45551</v>
      </c>
      <c r="BD19" s="129">
        <f t="shared" si="2"/>
        <v>45556</v>
      </c>
      <c r="BE19" s="129">
        <f t="shared" si="2"/>
        <v>45558</v>
      </c>
      <c r="BF19" s="129">
        <f t="shared" si="2"/>
        <v>45562</v>
      </c>
      <c r="BG19" s="129">
        <f t="shared" ref="BG19" si="3">BG5</f>
        <v>45564</v>
      </c>
    </row>
    <row r="20" spans="1:59" s="133" customFormat="1" ht="23.25" customHeight="1" x14ac:dyDescent="0.2">
      <c r="A20" s="16"/>
      <c r="B20" s="129" t="e">
        <f t="shared" si="0"/>
        <v>#REF!</v>
      </c>
      <c r="C20" s="46" t="e">
        <f t="shared" si="0"/>
        <v>#REF!</v>
      </c>
      <c r="D20" s="46" t="e">
        <f t="shared" si="0"/>
        <v>#REF!</v>
      </c>
      <c r="E20" s="46" t="e">
        <f t="shared" si="0"/>
        <v>#REF!</v>
      </c>
      <c r="F20" s="46" t="e">
        <f t="shared" si="0"/>
        <v>#REF!</v>
      </c>
      <c r="G20" s="46" t="e">
        <f t="shared" ref="G20" si="4">G6</f>
        <v>#REF!</v>
      </c>
      <c r="H20" s="129">
        <f t="shared" ref="H20:BF20" si="5">H6</f>
        <v>45400</v>
      </c>
      <c r="I20" s="129">
        <f t="shared" si="5"/>
        <v>45401</v>
      </c>
      <c r="J20" s="129">
        <f t="shared" si="5"/>
        <v>45402</v>
      </c>
      <c r="K20" s="129">
        <f t="shared" si="5"/>
        <v>45406</v>
      </c>
      <c r="L20" s="129">
        <f t="shared" si="5"/>
        <v>45408</v>
      </c>
      <c r="M20" s="129">
        <f t="shared" si="5"/>
        <v>45410</v>
      </c>
      <c r="N20" s="129">
        <f t="shared" si="5"/>
        <v>45412</v>
      </c>
      <c r="O20" s="129">
        <f t="shared" si="5"/>
        <v>45416</v>
      </c>
      <c r="P20" s="129">
        <f t="shared" si="5"/>
        <v>45420</v>
      </c>
      <c r="Q20" s="129">
        <f t="shared" si="5"/>
        <v>45421</v>
      </c>
      <c r="R20" s="129">
        <f t="shared" si="5"/>
        <v>45422</v>
      </c>
      <c r="S20" s="129">
        <f t="shared" si="5"/>
        <v>45423</v>
      </c>
      <c r="T20" s="46">
        <f t="shared" si="5"/>
        <v>45428</v>
      </c>
      <c r="U20" s="129">
        <f t="shared" si="5"/>
        <v>45430</v>
      </c>
      <c r="V20" s="129">
        <f t="shared" si="5"/>
        <v>45435</v>
      </c>
      <c r="W20" s="129">
        <f t="shared" si="5"/>
        <v>45437</v>
      </c>
      <c r="X20" s="129">
        <f t="shared" si="5"/>
        <v>45438</v>
      </c>
      <c r="Y20" s="129">
        <f t="shared" si="5"/>
        <v>45442</v>
      </c>
      <c r="Z20" s="129">
        <f t="shared" si="5"/>
        <v>45443</v>
      </c>
      <c r="AA20" s="129">
        <f t="shared" si="5"/>
        <v>45444</v>
      </c>
      <c r="AB20" s="129">
        <f t="shared" si="5"/>
        <v>45452</v>
      </c>
      <c r="AC20" s="129">
        <f t="shared" si="5"/>
        <v>45453</v>
      </c>
      <c r="AD20" s="129">
        <f t="shared" si="5"/>
        <v>45459</v>
      </c>
      <c r="AE20" s="129">
        <f t="shared" si="5"/>
        <v>45465</v>
      </c>
      <c r="AF20" s="129">
        <f t="shared" si="5"/>
        <v>45470</v>
      </c>
      <c r="AG20" s="129">
        <f t="shared" si="5"/>
        <v>45473</v>
      </c>
      <c r="AH20" s="129">
        <f t="shared" si="5"/>
        <v>45486</v>
      </c>
      <c r="AI20" s="129">
        <f t="shared" si="5"/>
        <v>45490</v>
      </c>
      <c r="AJ20" s="129">
        <f t="shared" si="5"/>
        <v>45491</v>
      </c>
      <c r="AK20" s="129">
        <f t="shared" si="5"/>
        <v>45493</v>
      </c>
      <c r="AL20" s="129">
        <f t="shared" si="5"/>
        <v>45498</v>
      </c>
      <c r="AM20" s="129">
        <f t="shared" si="5"/>
        <v>45500</v>
      </c>
      <c r="AN20" s="129">
        <f t="shared" si="5"/>
        <v>45504</v>
      </c>
      <c r="AO20" s="129">
        <f t="shared" si="5"/>
        <v>45505</v>
      </c>
      <c r="AP20" s="129">
        <f t="shared" si="5"/>
        <v>45507</v>
      </c>
      <c r="AQ20" s="129">
        <f t="shared" si="5"/>
        <v>45512</v>
      </c>
      <c r="AR20" s="129">
        <f t="shared" si="5"/>
        <v>45514</v>
      </c>
      <c r="AS20" s="129">
        <f t="shared" si="5"/>
        <v>45519</v>
      </c>
      <c r="AT20" s="129">
        <f t="shared" si="5"/>
        <v>45521</v>
      </c>
      <c r="AU20" s="129">
        <f t="shared" si="5"/>
        <v>45522</v>
      </c>
      <c r="AV20" s="129">
        <f t="shared" si="5"/>
        <v>45524</v>
      </c>
      <c r="AW20" s="129">
        <f t="shared" si="5"/>
        <v>45525</v>
      </c>
      <c r="AX20" s="129">
        <f t="shared" si="5"/>
        <v>45526</v>
      </c>
      <c r="AY20" s="129">
        <f t="shared" si="5"/>
        <v>45528</v>
      </c>
      <c r="AZ20" s="129">
        <f t="shared" si="5"/>
        <v>45533</v>
      </c>
      <c r="BA20" s="129">
        <f t="shared" si="5"/>
        <v>45535</v>
      </c>
      <c r="BB20" s="129">
        <f t="shared" si="5"/>
        <v>45550</v>
      </c>
      <c r="BC20" s="129">
        <f t="shared" si="5"/>
        <v>45555</v>
      </c>
      <c r="BD20" s="129">
        <f t="shared" si="5"/>
        <v>45557</v>
      </c>
      <c r="BE20" s="129">
        <f t="shared" si="5"/>
        <v>45561</v>
      </c>
      <c r="BF20" s="129">
        <f t="shared" si="5"/>
        <v>45563</v>
      </c>
      <c r="BG20" s="129">
        <f t="shared" ref="BG20" si="6">BG6</f>
        <v>45565</v>
      </c>
    </row>
    <row r="21" spans="1:59" s="133" customFormat="1" x14ac:dyDescent="0.2">
      <c r="A21" s="16" t="s">
        <v>11</v>
      </c>
    </row>
    <row r="22" spans="1:59" x14ac:dyDescent="0.2">
      <c r="A22" s="16">
        <v>1</v>
      </c>
      <c r="B22" s="137" t="e">
        <f t="shared" ref="B22:E22" si="7">ROUNDUP(B8*0.87,)</f>
        <v>#REF!</v>
      </c>
      <c r="C22" s="137" t="e">
        <f t="shared" si="7"/>
        <v>#REF!</v>
      </c>
      <c r="D22" s="137" t="e">
        <f t="shared" si="7"/>
        <v>#REF!</v>
      </c>
      <c r="E22" s="137" t="e">
        <f t="shared" si="7"/>
        <v>#REF!</v>
      </c>
      <c r="F22" s="137" t="e">
        <f>ROUNDUP(F8*0.85,)</f>
        <v>#REF!</v>
      </c>
      <c r="G22" s="137" t="e">
        <f t="shared" ref="G22" si="8">ROUNDUP(G8*0.85,)</f>
        <v>#REF!</v>
      </c>
      <c r="H22" s="137">
        <f t="shared" ref="H22:BF22" si="9">ROUNDUP(H8*0.85,)</f>
        <v>5185</v>
      </c>
      <c r="I22" s="137">
        <f t="shared" si="9"/>
        <v>4505</v>
      </c>
      <c r="J22" s="137">
        <f t="shared" si="9"/>
        <v>4250</v>
      </c>
      <c r="K22" s="137">
        <f t="shared" si="9"/>
        <v>3825</v>
      </c>
      <c r="L22" s="137">
        <f t="shared" si="9"/>
        <v>5865</v>
      </c>
      <c r="M22" s="137">
        <f t="shared" si="9"/>
        <v>6545</v>
      </c>
      <c r="N22" s="137">
        <f t="shared" si="9"/>
        <v>5185</v>
      </c>
      <c r="O22" s="137">
        <f t="shared" si="9"/>
        <v>5865</v>
      </c>
      <c r="P22" s="137">
        <f t="shared" si="9"/>
        <v>4505</v>
      </c>
      <c r="Q22" s="137">
        <f t="shared" si="9"/>
        <v>5185</v>
      </c>
      <c r="R22" s="137">
        <f t="shared" si="9"/>
        <v>5865</v>
      </c>
      <c r="S22" s="137">
        <f t="shared" si="9"/>
        <v>5185</v>
      </c>
      <c r="T22" s="137">
        <f t="shared" si="9"/>
        <v>3825</v>
      </c>
      <c r="U22" s="137">
        <f t="shared" si="9"/>
        <v>4165</v>
      </c>
      <c r="V22" s="137">
        <f t="shared" si="9"/>
        <v>3825</v>
      </c>
      <c r="W22" s="137">
        <f t="shared" si="9"/>
        <v>4165</v>
      </c>
      <c r="X22" s="137">
        <f t="shared" si="9"/>
        <v>3825</v>
      </c>
      <c r="Y22" s="137">
        <f t="shared" si="9"/>
        <v>4165</v>
      </c>
      <c r="Z22" s="137">
        <f t="shared" si="9"/>
        <v>5865</v>
      </c>
      <c r="AA22" s="137">
        <f t="shared" si="9"/>
        <v>5865</v>
      </c>
      <c r="AB22" s="137">
        <f t="shared" si="9"/>
        <v>5865</v>
      </c>
      <c r="AC22" s="137">
        <f t="shared" si="9"/>
        <v>5865</v>
      </c>
      <c r="AD22" s="137">
        <f t="shared" si="9"/>
        <v>4505</v>
      </c>
      <c r="AE22" s="137">
        <f t="shared" si="9"/>
        <v>5185</v>
      </c>
      <c r="AF22" s="137">
        <f t="shared" si="9"/>
        <v>4505</v>
      </c>
      <c r="AG22" s="137">
        <f t="shared" si="9"/>
        <v>6545</v>
      </c>
      <c r="AH22" s="137">
        <f t="shared" si="9"/>
        <v>6545</v>
      </c>
      <c r="AI22" s="137">
        <f t="shared" si="9"/>
        <v>4590</v>
      </c>
      <c r="AJ22" s="137">
        <f t="shared" si="9"/>
        <v>4760</v>
      </c>
      <c r="AK22" s="137">
        <f t="shared" si="9"/>
        <v>5100</v>
      </c>
      <c r="AL22" s="137">
        <f t="shared" si="9"/>
        <v>4760</v>
      </c>
      <c r="AM22" s="137">
        <f t="shared" si="9"/>
        <v>5270</v>
      </c>
      <c r="AN22" s="137">
        <f t="shared" si="9"/>
        <v>5865</v>
      </c>
      <c r="AO22" s="137">
        <f t="shared" si="9"/>
        <v>5865</v>
      </c>
      <c r="AP22" s="137">
        <f t="shared" si="9"/>
        <v>5440</v>
      </c>
      <c r="AQ22" s="137">
        <f t="shared" si="9"/>
        <v>5100</v>
      </c>
      <c r="AR22" s="137">
        <f t="shared" si="9"/>
        <v>5865</v>
      </c>
      <c r="AS22" s="137">
        <f t="shared" si="9"/>
        <v>5100</v>
      </c>
      <c r="AT22" s="137">
        <f t="shared" si="9"/>
        <v>5440</v>
      </c>
      <c r="AU22" s="137">
        <f t="shared" si="9"/>
        <v>5100</v>
      </c>
      <c r="AV22" s="137">
        <f t="shared" si="9"/>
        <v>5865</v>
      </c>
      <c r="AW22" s="137">
        <f t="shared" si="9"/>
        <v>5270</v>
      </c>
      <c r="AX22" s="137">
        <f t="shared" si="9"/>
        <v>5100</v>
      </c>
      <c r="AY22" s="137">
        <f t="shared" si="9"/>
        <v>5440</v>
      </c>
      <c r="AZ22" s="137">
        <f t="shared" si="9"/>
        <v>4760</v>
      </c>
      <c r="BA22" s="137">
        <f t="shared" si="9"/>
        <v>4760</v>
      </c>
      <c r="BB22" s="137">
        <f t="shared" si="9"/>
        <v>4420</v>
      </c>
      <c r="BC22" s="137">
        <f t="shared" si="9"/>
        <v>3825</v>
      </c>
      <c r="BD22" s="137">
        <f t="shared" si="9"/>
        <v>4250</v>
      </c>
      <c r="BE22" s="137">
        <f t="shared" si="9"/>
        <v>3825</v>
      </c>
      <c r="BF22" s="137">
        <f t="shared" si="9"/>
        <v>4250</v>
      </c>
      <c r="BG22" s="137">
        <f t="shared" ref="BG22" si="10">ROUNDUP(BG8*0.85,)</f>
        <v>3825</v>
      </c>
    </row>
    <row r="23" spans="1:59" x14ac:dyDescent="0.2">
      <c r="A23" s="120" t="s">
        <v>107</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row>
    <row r="24" spans="1:59" x14ac:dyDescent="0.2">
      <c r="A24" s="3">
        <v>1</v>
      </c>
      <c r="B24" s="137" t="e">
        <f t="shared" ref="B24:E24" si="11">ROUNDUP(B10*0.87,)</f>
        <v>#REF!</v>
      </c>
      <c r="C24" s="137" t="e">
        <f t="shared" si="11"/>
        <v>#REF!</v>
      </c>
      <c r="D24" s="137" t="e">
        <f t="shared" si="11"/>
        <v>#REF!</v>
      </c>
      <c r="E24" s="137" t="e">
        <f t="shared" si="11"/>
        <v>#REF!</v>
      </c>
      <c r="F24" s="137" t="e">
        <f t="shared" ref="F24:G30" si="12">ROUNDUP(F10*0.85,)</f>
        <v>#REF!</v>
      </c>
      <c r="G24" s="137" t="e">
        <f t="shared" si="12"/>
        <v>#REF!</v>
      </c>
      <c r="H24" s="137">
        <f t="shared" ref="H24:BF24" si="13">ROUNDUP(H10*0.85,)</f>
        <v>6035</v>
      </c>
      <c r="I24" s="137">
        <f t="shared" si="13"/>
        <v>5355</v>
      </c>
      <c r="J24" s="137">
        <f t="shared" si="13"/>
        <v>5100</v>
      </c>
      <c r="K24" s="137">
        <f t="shared" si="13"/>
        <v>4675</v>
      </c>
      <c r="L24" s="137">
        <f t="shared" si="13"/>
        <v>6715</v>
      </c>
      <c r="M24" s="137">
        <f t="shared" si="13"/>
        <v>7395</v>
      </c>
      <c r="N24" s="137">
        <f t="shared" si="13"/>
        <v>6035</v>
      </c>
      <c r="O24" s="137">
        <f t="shared" si="13"/>
        <v>6715</v>
      </c>
      <c r="P24" s="137">
        <f t="shared" si="13"/>
        <v>5355</v>
      </c>
      <c r="Q24" s="137">
        <f t="shared" si="13"/>
        <v>6035</v>
      </c>
      <c r="R24" s="137">
        <f t="shared" si="13"/>
        <v>6715</v>
      </c>
      <c r="S24" s="137">
        <f t="shared" si="13"/>
        <v>6035</v>
      </c>
      <c r="T24" s="137">
        <f t="shared" si="13"/>
        <v>4675</v>
      </c>
      <c r="U24" s="137">
        <f t="shared" si="13"/>
        <v>5015</v>
      </c>
      <c r="V24" s="137">
        <f t="shared" si="13"/>
        <v>4675</v>
      </c>
      <c r="W24" s="137">
        <f t="shared" si="13"/>
        <v>5015</v>
      </c>
      <c r="X24" s="137">
        <f t="shared" si="13"/>
        <v>4675</v>
      </c>
      <c r="Y24" s="137">
        <f t="shared" si="13"/>
        <v>5015</v>
      </c>
      <c r="Z24" s="137">
        <f t="shared" si="13"/>
        <v>6715</v>
      </c>
      <c r="AA24" s="137">
        <f t="shared" si="13"/>
        <v>6715</v>
      </c>
      <c r="AB24" s="137">
        <f t="shared" si="13"/>
        <v>6715</v>
      </c>
      <c r="AC24" s="137">
        <f t="shared" si="13"/>
        <v>6715</v>
      </c>
      <c r="AD24" s="137">
        <f t="shared" si="13"/>
        <v>5355</v>
      </c>
      <c r="AE24" s="137">
        <f t="shared" si="13"/>
        <v>6035</v>
      </c>
      <c r="AF24" s="137">
        <f t="shared" si="13"/>
        <v>5355</v>
      </c>
      <c r="AG24" s="137">
        <f t="shared" si="13"/>
        <v>7395</v>
      </c>
      <c r="AH24" s="137">
        <f t="shared" si="13"/>
        <v>7395</v>
      </c>
      <c r="AI24" s="137">
        <f t="shared" si="13"/>
        <v>5440</v>
      </c>
      <c r="AJ24" s="137">
        <f t="shared" si="13"/>
        <v>5610</v>
      </c>
      <c r="AK24" s="137">
        <f t="shared" si="13"/>
        <v>5950</v>
      </c>
      <c r="AL24" s="137">
        <f t="shared" si="13"/>
        <v>5610</v>
      </c>
      <c r="AM24" s="137">
        <f t="shared" si="13"/>
        <v>6120</v>
      </c>
      <c r="AN24" s="137">
        <f t="shared" si="13"/>
        <v>6715</v>
      </c>
      <c r="AO24" s="137">
        <f t="shared" si="13"/>
        <v>6715</v>
      </c>
      <c r="AP24" s="137">
        <f t="shared" si="13"/>
        <v>6290</v>
      </c>
      <c r="AQ24" s="137">
        <f t="shared" si="13"/>
        <v>5950</v>
      </c>
      <c r="AR24" s="137">
        <f t="shared" si="13"/>
        <v>6715</v>
      </c>
      <c r="AS24" s="137">
        <f t="shared" si="13"/>
        <v>5950</v>
      </c>
      <c r="AT24" s="137">
        <f t="shared" si="13"/>
        <v>6290</v>
      </c>
      <c r="AU24" s="137">
        <f t="shared" si="13"/>
        <v>5950</v>
      </c>
      <c r="AV24" s="137">
        <f t="shared" si="13"/>
        <v>6715</v>
      </c>
      <c r="AW24" s="137">
        <f t="shared" si="13"/>
        <v>6120</v>
      </c>
      <c r="AX24" s="137">
        <f t="shared" si="13"/>
        <v>5950</v>
      </c>
      <c r="AY24" s="137">
        <f t="shared" si="13"/>
        <v>6290</v>
      </c>
      <c r="AZ24" s="137">
        <f t="shared" si="13"/>
        <v>5610</v>
      </c>
      <c r="BA24" s="137">
        <f t="shared" si="13"/>
        <v>5610</v>
      </c>
      <c r="BB24" s="137">
        <f t="shared" si="13"/>
        <v>5270</v>
      </c>
      <c r="BC24" s="137">
        <f t="shared" si="13"/>
        <v>4675</v>
      </c>
      <c r="BD24" s="137">
        <f t="shared" si="13"/>
        <v>5100</v>
      </c>
      <c r="BE24" s="137">
        <f t="shared" si="13"/>
        <v>4675</v>
      </c>
      <c r="BF24" s="137">
        <f t="shared" si="13"/>
        <v>5100</v>
      </c>
      <c r="BG24" s="137">
        <f t="shared" ref="BG24" si="14">ROUNDUP(BG10*0.85,)</f>
        <v>4675</v>
      </c>
    </row>
    <row r="25" spans="1:59" x14ac:dyDescent="0.2">
      <c r="A25" s="5" t="s">
        <v>86</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row>
    <row r="26" spans="1:59" x14ac:dyDescent="0.2">
      <c r="A26" s="16">
        <v>1</v>
      </c>
      <c r="B26" s="137" t="e">
        <f t="shared" ref="B26:E26" si="15">ROUNDUP(B12*0.87,)</f>
        <v>#REF!</v>
      </c>
      <c r="C26" s="137" t="e">
        <f t="shared" si="15"/>
        <v>#REF!</v>
      </c>
      <c r="D26" s="137" t="e">
        <f t="shared" si="15"/>
        <v>#REF!</v>
      </c>
      <c r="E26" s="137" t="e">
        <f t="shared" si="15"/>
        <v>#REF!</v>
      </c>
      <c r="F26" s="137" t="e">
        <f t="shared" si="12"/>
        <v>#REF!</v>
      </c>
      <c r="G26" s="137" t="e">
        <f t="shared" ref="G26:G30" si="16">ROUNDUP(G12*0.85,)</f>
        <v>#REF!</v>
      </c>
      <c r="H26" s="137">
        <f t="shared" ref="H26:BF26" si="17">ROUNDUP(H12*0.85,)</f>
        <v>7310</v>
      </c>
      <c r="I26" s="137">
        <f t="shared" si="17"/>
        <v>6630</v>
      </c>
      <c r="J26" s="137">
        <f t="shared" si="17"/>
        <v>6375</v>
      </c>
      <c r="K26" s="137">
        <f t="shared" si="17"/>
        <v>5950</v>
      </c>
      <c r="L26" s="137">
        <f t="shared" si="17"/>
        <v>7990</v>
      </c>
      <c r="M26" s="137">
        <f t="shared" si="17"/>
        <v>8670</v>
      </c>
      <c r="N26" s="137">
        <f t="shared" si="17"/>
        <v>7310</v>
      </c>
      <c r="O26" s="137">
        <f t="shared" si="17"/>
        <v>7990</v>
      </c>
      <c r="P26" s="137">
        <f t="shared" si="17"/>
        <v>6630</v>
      </c>
      <c r="Q26" s="137">
        <f t="shared" si="17"/>
        <v>7310</v>
      </c>
      <c r="R26" s="137">
        <f t="shared" si="17"/>
        <v>7990</v>
      </c>
      <c r="S26" s="137">
        <f t="shared" si="17"/>
        <v>7310</v>
      </c>
      <c r="T26" s="137">
        <f t="shared" si="17"/>
        <v>5950</v>
      </c>
      <c r="U26" s="137">
        <f t="shared" si="17"/>
        <v>6290</v>
      </c>
      <c r="V26" s="137">
        <f t="shared" si="17"/>
        <v>5950</v>
      </c>
      <c r="W26" s="137">
        <f t="shared" si="17"/>
        <v>6290</v>
      </c>
      <c r="X26" s="137">
        <f t="shared" si="17"/>
        <v>5950</v>
      </c>
      <c r="Y26" s="137">
        <f t="shared" si="17"/>
        <v>6290</v>
      </c>
      <c r="Z26" s="137">
        <f t="shared" si="17"/>
        <v>7990</v>
      </c>
      <c r="AA26" s="137">
        <f t="shared" si="17"/>
        <v>7990</v>
      </c>
      <c r="AB26" s="137">
        <f t="shared" si="17"/>
        <v>7990</v>
      </c>
      <c r="AC26" s="137">
        <f t="shared" si="17"/>
        <v>7990</v>
      </c>
      <c r="AD26" s="137">
        <f t="shared" si="17"/>
        <v>6630</v>
      </c>
      <c r="AE26" s="137">
        <f t="shared" si="17"/>
        <v>7310</v>
      </c>
      <c r="AF26" s="137">
        <f t="shared" si="17"/>
        <v>6630</v>
      </c>
      <c r="AG26" s="137">
        <f t="shared" si="17"/>
        <v>8670</v>
      </c>
      <c r="AH26" s="137">
        <f t="shared" si="17"/>
        <v>8670</v>
      </c>
      <c r="AI26" s="137">
        <f t="shared" si="17"/>
        <v>6715</v>
      </c>
      <c r="AJ26" s="137">
        <f t="shared" si="17"/>
        <v>6885</v>
      </c>
      <c r="AK26" s="137">
        <f t="shared" si="17"/>
        <v>7225</v>
      </c>
      <c r="AL26" s="137">
        <f t="shared" si="17"/>
        <v>6885</v>
      </c>
      <c r="AM26" s="137">
        <f t="shared" si="17"/>
        <v>7395</v>
      </c>
      <c r="AN26" s="137">
        <f t="shared" si="17"/>
        <v>7990</v>
      </c>
      <c r="AO26" s="137">
        <f t="shared" si="17"/>
        <v>7990</v>
      </c>
      <c r="AP26" s="137">
        <f t="shared" si="17"/>
        <v>7565</v>
      </c>
      <c r="AQ26" s="137">
        <f t="shared" si="17"/>
        <v>7225</v>
      </c>
      <c r="AR26" s="137">
        <f t="shared" si="17"/>
        <v>7990</v>
      </c>
      <c r="AS26" s="137">
        <f t="shared" si="17"/>
        <v>7225</v>
      </c>
      <c r="AT26" s="137">
        <f t="shared" si="17"/>
        <v>7565</v>
      </c>
      <c r="AU26" s="137">
        <f t="shared" si="17"/>
        <v>7225</v>
      </c>
      <c r="AV26" s="137">
        <f t="shared" si="17"/>
        <v>7990</v>
      </c>
      <c r="AW26" s="137">
        <f t="shared" si="17"/>
        <v>7395</v>
      </c>
      <c r="AX26" s="137">
        <f t="shared" si="17"/>
        <v>7225</v>
      </c>
      <c r="AY26" s="137">
        <f t="shared" si="17"/>
        <v>7565</v>
      </c>
      <c r="AZ26" s="137">
        <f t="shared" si="17"/>
        <v>6885</v>
      </c>
      <c r="BA26" s="137">
        <f t="shared" si="17"/>
        <v>6885</v>
      </c>
      <c r="BB26" s="137">
        <f t="shared" si="17"/>
        <v>6545</v>
      </c>
      <c r="BC26" s="137">
        <f t="shared" si="17"/>
        <v>5950</v>
      </c>
      <c r="BD26" s="137">
        <f t="shared" si="17"/>
        <v>6375</v>
      </c>
      <c r="BE26" s="137">
        <f t="shared" si="17"/>
        <v>5950</v>
      </c>
      <c r="BF26" s="137">
        <f t="shared" si="17"/>
        <v>6375</v>
      </c>
      <c r="BG26" s="137">
        <f t="shared" ref="BG26" si="18">ROUNDUP(BG12*0.85,)</f>
        <v>5950</v>
      </c>
    </row>
    <row r="27" spans="1:59" x14ac:dyDescent="0.2">
      <c r="A27" s="4" t="s">
        <v>91</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row>
    <row r="28" spans="1:59" x14ac:dyDescent="0.2">
      <c r="A28" s="16">
        <v>1</v>
      </c>
      <c r="B28" s="137" t="e">
        <f t="shared" ref="B28:E28" si="19">ROUNDUP(B14*0.87,)</f>
        <v>#REF!</v>
      </c>
      <c r="C28" s="137" t="e">
        <f t="shared" si="19"/>
        <v>#REF!</v>
      </c>
      <c r="D28" s="137" t="e">
        <f t="shared" si="19"/>
        <v>#REF!</v>
      </c>
      <c r="E28" s="137" t="e">
        <f t="shared" si="19"/>
        <v>#REF!</v>
      </c>
      <c r="F28" s="137" t="e">
        <f t="shared" si="12"/>
        <v>#REF!</v>
      </c>
      <c r="G28" s="137" t="e">
        <f t="shared" si="16"/>
        <v>#REF!</v>
      </c>
      <c r="H28" s="137">
        <f t="shared" ref="H28:BF28" si="20">ROUNDUP(H14*0.85,)</f>
        <v>8160</v>
      </c>
      <c r="I28" s="137">
        <f t="shared" si="20"/>
        <v>7480</v>
      </c>
      <c r="J28" s="137">
        <f t="shared" si="20"/>
        <v>7225</v>
      </c>
      <c r="K28" s="137">
        <f t="shared" si="20"/>
        <v>6800</v>
      </c>
      <c r="L28" s="137">
        <f t="shared" si="20"/>
        <v>8840</v>
      </c>
      <c r="M28" s="137">
        <f t="shared" si="20"/>
        <v>9520</v>
      </c>
      <c r="N28" s="137">
        <f t="shared" si="20"/>
        <v>8160</v>
      </c>
      <c r="O28" s="137">
        <f t="shared" si="20"/>
        <v>8840</v>
      </c>
      <c r="P28" s="137">
        <f t="shared" si="20"/>
        <v>7480</v>
      </c>
      <c r="Q28" s="137">
        <f t="shared" si="20"/>
        <v>8160</v>
      </c>
      <c r="R28" s="137">
        <f t="shared" si="20"/>
        <v>8840</v>
      </c>
      <c r="S28" s="137">
        <f t="shared" si="20"/>
        <v>8160</v>
      </c>
      <c r="T28" s="137">
        <f t="shared" si="20"/>
        <v>6800</v>
      </c>
      <c r="U28" s="137">
        <f t="shared" si="20"/>
        <v>7140</v>
      </c>
      <c r="V28" s="137">
        <f t="shared" si="20"/>
        <v>6800</v>
      </c>
      <c r="W28" s="137">
        <f t="shared" si="20"/>
        <v>7140</v>
      </c>
      <c r="X28" s="137">
        <f t="shared" si="20"/>
        <v>6800</v>
      </c>
      <c r="Y28" s="137">
        <f t="shared" si="20"/>
        <v>7140</v>
      </c>
      <c r="Z28" s="137">
        <f t="shared" si="20"/>
        <v>8840</v>
      </c>
      <c r="AA28" s="137">
        <f t="shared" si="20"/>
        <v>8840</v>
      </c>
      <c r="AB28" s="137">
        <f t="shared" si="20"/>
        <v>8840</v>
      </c>
      <c r="AC28" s="137">
        <f t="shared" si="20"/>
        <v>8840</v>
      </c>
      <c r="AD28" s="137">
        <f t="shared" si="20"/>
        <v>7480</v>
      </c>
      <c r="AE28" s="137">
        <f t="shared" si="20"/>
        <v>8160</v>
      </c>
      <c r="AF28" s="137">
        <f t="shared" si="20"/>
        <v>7480</v>
      </c>
      <c r="AG28" s="137">
        <f t="shared" si="20"/>
        <v>9520</v>
      </c>
      <c r="AH28" s="137">
        <f t="shared" si="20"/>
        <v>9520</v>
      </c>
      <c r="AI28" s="137">
        <f t="shared" si="20"/>
        <v>7565</v>
      </c>
      <c r="AJ28" s="137">
        <f t="shared" si="20"/>
        <v>7735</v>
      </c>
      <c r="AK28" s="137">
        <f t="shared" si="20"/>
        <v>8075</v>
      </c>
      <c r="AL28" s="137">
        <f t="shared" si="20"/>
        <v>7735</v>
      </c>
      <c r="AM28" s="137">
        <f t="shared" si="20"/>
        <v>8245</v>
      </c>
      <c r="AN28" s="137">
        <f t="shared" si="20"/>
        <v>8840</v>
      </c>
      <c r="AO28" s="137">
        <f t="shared" si="20"/>
        <v>8840</v>
      </c>
      <c r="AP28" s="137">
        <f t="shared" si="20"/>
        <v>8415</v>
      </c>
      <c r="AQ28" s="137">
        <f t="shared" si="20"/>
        <v>8075</v>
      </c>
      <c r="AR28" s="137">
        <f t="shared" si="20"/>
        <v>8840</v>
      </c>
      <c r="AS28" s="137">
        <f t="shared" si="20"/>
        <v>8075</v>
      </c>
      <c r="AT28" s="137">
        <f t="shared" si="20"/>
        <v>8415</v>
      </c>
      <c r="AU28" s="137">
        <f t="shared" si="20"/>
        <v>8075</v>
      </c>
      <c r="AV28" s="137">
        <f t="shared" si="20"/>
        <v>8840</v>
      </c>
      <c r="AW28" s="137">
        <f t="shared" si="20"/>
        <v>8245</v>
      </c>
      <c r="AX28" s="137">
        <f t="shared" si="20"/>
        <v>8075</v>
      </c>
      <c r="AY28" s="137">
        <f t="shared" si="20"/>
        <v>8415</v>
      </c>
      <c r="AZ28" s="137">
        <f t="shared" si="20"/>
        <v>7735</v>
      </c>
      <c r="BA28" s="137">
        <f t="shared" si="20"/>
        <v>7735</v>
      </c>
      <c r="BB28" s="137">
        <f t="shared" si="20"/>
        <v>7395</v>
      </c>
      <c r="BC28" s="137">
        <f t="shared" si="20"/>
        <v>6800</v>
      </c>
      <c r="BD28" s="137">
        <f t="shared" si="20"/>
        <v>7225</v>
      </c>
      <c r="BE28" s="137">
        <f t="shared" si="20"/>
        <v>6800</v>
      </c>
      <c r="BF28" s="137">
        <f t="shared" si="20"/>
        <v>7225</v>
      </c>
      <c r="BG28" s="137">
        <f t="shared" ref="BG28" si="21">ROUNDUP(BG14*0.85,)</f>
        <v>6800</v>
      </c>
    </row>
    <row r="29" spans="1:59" x14ac:dyDescent="0.2">
      <c r="A29" s="2" t="s">
        <v>92</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row>
    <row r="30" spans="1:59" x14ac:dyDescent="0.2">
      <c r="A30" s="16">
        <v>1</v>
      </c>
      <c r="B30" s="137" t="e">
        <f t="shared" ref="B30:E30" si="22">ROUNDUP(B16*0.87,)</f>
        <v>#REF!</v>
      </c>
      <c r="C30" s="137" t="e">
        <f t="shared" si="22"/>
        <v>#REF!</v>
      </c>
      <c r="D30" s="137" t="e">
        <f t="shared" si="22"/>
        <v>#REF!</v>
      </c>
      <c r="E30" s="137" t="e">
        <f t="shared" si="22"/>
        <v>#REF!</v>
      </c>
      <c r="F30" s="137" t="e">
        <f t="shared" si="12"/>
        <v>#REF!</v>
      </c>
      <c r="G30" s="137" t="e">
        <f t="shared" si="16"/>
        <v>#REF!</v>
      </c>
      <c r="H30" s="137">
        <f t="shared" ref="H30:BF30" si="23">ROUNDUP(H16*0.85,)</f>
        <v>9435</v>
      </c>
      <c r="I30" s="137">
        <f t="shared" si="23"/>
        <v>8755</v>
      </c>
      <c r="J30" s="137">
        <f t="shared" si="23"/>
        <v>8500</v>
      </c>
      <c r="K30" s="137">
        <f t="shared" si="23"/>
        <v>8075</v>
      </c>
      <c r="L30" s="137">
        <f t="shared" si="23"/>
        <v>10115</v>
      </c>
      <c r="M30" s="137">
        <f t="shared" si="23"/>
        <v>10795</v>
      </c>
      <c r="N30" s="137">
        <f t="shared" si="23"/>
        <v>9435</v>
      </c>
      <c r="O30" s="137">
        <f t="shared" si="23"/>
        <v>10115</v>
      </c>
      <c r="P30" s="137">
        <f t="shared" si="23"/>
        <v>8755</v>
      </c>
      <c r="Q30" s="137">
        <f t="shared" si="23"/>
        <v>9435</v>
      </c>
      <c r="R30" s="137">
        <f t="shared" si="23"/>
        <v>10115</v>
      </c>
      <c r="S30" s="137">
        <f t="shared" si="23"/>
        <v>9435</v>
      </c>
      <c r="T30" s="137">
        <f t="shared" si="23"/>
        <v>8075</v>
      </c>
      <c r="U30" s="137">
        <f t="shared" si="23"/>
        <v>8415</v>
      </c>
      <c r="V30" s="137">
        <f t="shared" si="23"/>
        <v>8075</v>
      </c>
      <c r="W30" s="137">
        <f t="shared" si="23"/>
        <v>8415</v>
      </c>
      <c r="X30" s="137">
        <f t="shared" si="23"/>
        <v>8075</v>
      </c>
      <c r="Y30" s="137">
        <f t="shared" si="23"/>
        <v>8415</v>
      </c>
      <c r="Z30" s="137">
        <f t="shared" si="23"/>
        <v>10115</v>
      </c>
      <c r="AA30" s="137">
        <f t="shared" si="23"/>
        <v>10115</v>
      </c>
      <c r="AB30" s="137">
        <f t="shared" si="23"/>
        <v>10115</v>
      </c>
      <c r="AC30" s="137">
        <f t="shared" si="23"/>
        <v>10115</v>
      </c>
      <c r="AD30" s="137">
        <f t="shared" si="23"/>
        <v>8755</v>
      </c>
      <c r="AE30" s="137">
        <f t="shared" si="23"/>
        <v>9435</v>
      </c>
      <c r="AF30" s="137">
        <f t="shared" si="23"/>
        <v>8755</v>
      </c>
      <c r="AG30" s="137">
        <f t="shared" si="23"/>
        <v>10795</v>
      </c>
      <c r="AH30" s="137">
        <f t="shared" si="23"/>
        <v>10795</v>
      </c>
      <c r="AI30" s="137">
        <f t="shared" si="23"/>
        <v>8840</v>
      </c>
      <c r="AJ30" s="137">
        <f t="shared" si="23"/>
        <v>9010</v>
      </c>
      <c r="AK30" s="137">
        <f t="shared" si="23"/>
        <v>9350</v>
      </c>
      <c r="AL30" s="137">
        <f t="shared" si="23"/>
        <v>9010</v>
      </c>
      <c r="AM30" s="137">
        <f t="shared" si="23"/>
        <v>9520</v>
      </c>
      <c r="AN30" s="137">
        <f t="shared" si="23"/>
        <v>10115</v>
      </c>
      <c r="AO30" s="137">
        <f t="shared" si="23"/>
        <v>10115</v>
      </c>
      <c r="AP30" s="137">
        <f t="shared" si="23"/>
        <v>9690</v>
      </c>
      <c r="AQ30" s="137">
        <f t="shared" si="23"/>
        <v>9350</v>
      </c>
      <c r="AR30" s="137">
        <f t="shared" si="23"/>
        <v>10115</v>
      </c>
      <c r="AS30" s="137">
        <f t="shared" si="23"/>
        <v>9350</v>
      </c>
      <c r="AT30" s="137">
        <f t="shared" si="23"/>
        <v>9690</v>
      </c>
      <c r="AU30" s="137">
        <f t="shared" si="23"/>
        <v>9350</v>
      </c>
      <c r="AV30" s="137">
        <f t="shared" si="23"/>
        <v>10115</v>
      </c>
      <c r="AW30" s="137">
        <f t="shared" si="23"/>
        <v>9520</v>
      </c>
      <c r="AX30" s="137">
        <f t="shared" si="23"/>
        <v>9350</v>
      </c>
      <c r="AY30" s="137">
        <f t="shared" si="23"/>
        <v>9690</v>
      </c>
      <c r="AZ30" s="137">
        <f t="shared" si="23"/>
        <v>9010</v>
      </c>
      <c r="BA30" s="137">
        <f t="shared" si="23"/>
        <v>9010</v>
      </c>
      <c r="BB30" s="137">
        <f t="shared" si="23"/>
        <v>8670</v>
      </c>
      <c r="BC30" s="137">
        <f t="shared" si="23"/>
        <v>8075</v>
      </c>
      <c r="BD30" s="137">
        <f t="shared" si="23"/>
        <v>8500</v>
      </c>
      <c r="BE30" s="137">
        <f t="shared" si="23"/>
        <v>8075</v>
      </c>
      <c r="BF30" s="137">
        <f t="shared" si="23"/>
        <v>8500</v>
      </c>
      <c r="BG30" s="137">
        <f t="shared" ref="BG30" si="24">ROUNDUP(BG16*0.85,)</f>
        <v>8075</v>
      </c>
    </row>
    <row r="31" spans="1:59" x14ac:dyDescent="0.2">
      <c r="A31" s="1"/>
    </row>
    <row r="32" spans="1:59" x14ac:dyDescent="0.2">
      <c r="A32" s="45" t="s">
        <v>3</v>
      </c>
    </row>
    <row r="33" spans="1:1" x14ac:dyDescent="0.2">
      <c r="A33" s="15" t="s">
        <v>4</v>
      </c>
    </row>
    <row r="34" spans="1:1" x14ac:dyDescent="0.2">
      <c r="A34" s="15" t="s">
        <v>5</v>
      </c>
    </row>
    <row r="35" spans="1:1" x14ac:dyDescent="0.2">
      <c r="A35" s="15" t="s">
        <v>6</v>
      </c>
    </row>
    <row r="36" spans="1:1" x14ac:dyDescent="0.2">
      <c r="A36" s="42" t="s">
        <v>75</v>
      </c>
    </row>
    <row r="37" spans="1:1" x14ac:dyDescent="0.2">
      <c r="A37" s="15"/>
    </row>
    <row r="38" spans="1:1" x14ac:dyDescent="0.2">
      <c r="A38" s="43" t="s">
        <v>8</v>
      </c>
    </row>
    <row r="39" spans="1:1" ht="73.5" customHeight="1" thickBot="1" x14ac:dyDescent="0.25">
      <c r="A39" s="44" t="s">
        <v>19</v>
      </c>
    </row>
    <row r="40" spans="1:1" s="22" customFormat="1" thickBot="1" x14ac:dyDescent="0.25">
      <c r="A40" s="123" t="s">
        <v>108</v>
      </c>
    </row>
    <row r="41" spans="1:1" s="22" customFormat="1" ht="12" x14ac:dyDescent="0.2">
      <c r="A41" s="141" t="s">
        <v>190</v>
      </c>
    </row>
  </sheetData>
  <pageMargins left="0.7" right="0.7" top="0.75" bottom="0.75" header="0.3" footer="0.3"/>
  <pageSetup paperSize="9"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2" zoomScaleNormal="100" workbookViewId="0">
      <pane xSplit="1" topLeftCell="B1" activePane="topRight" state="frozen"/>
      <selection pane="topRight" activeCell="A3" sqref="A3"/>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breakfast'!#REF!*0.85</f>
        <v>#REF!</v>
      </c>
    </row>
    <row r="9" spans="1:2" ht="11.45" customHeight="1" x14ac:dyDescent="0.2">
      <c r="A9" s="3">
        <v>2</v>
      </c>
      <c r="B9" s="142" t="e">
        <f>'C завтраками| Bed and breakfast'!#REF!*0.85</f>
        <v>#REF!</v>
      </c>
    </row>
    <row r="10" spans="1:2" ht="11.45" customHeight="1" x14ac:dyDescent="0.2">
      <c r="A10" s="120" t="s">
        <v>107</v>
      </c>
      <c r="B10" s="142"/>
    </row>
    <row r="11" spans="1:2" ht="11.45" customHeight="1" x14ac:dyDescent="0.2">
      <c r="A11" s="3">
        <v>1</v>
      </c>
      <c r="B11" s="142" t="e">
        <f>'C завтраками| Bed and breakfast'!#REF!*0.85</f>
        <v>#REF!</v>
      </c>
    </row>
    <row r="12" spans="1:2" ht="11.45" customHeight="1" x14ac:dyDescent="0.2">
      <c r="A12" s="3">
        <v>2</v>
      </c>
      <c r="B12" s="142" t="e">
        <f>'C завтраками| Bed and breakfast'!#REF!*0.85</f>
        <v>#REF!</v>
      </c>
    </row>
    <row r="13" spans="1:2" ht="11.45" customHeight="1" x14ac:dyDescent="0.2">
      <c r="A13" s="5" t="s">
        <v>86</v>
      </c>
      <c r="B13" s="142"/>
    </row>
    <row r="14" spans="1:2" ht="11.45" customHeight="1" x14ac:dyDescent="0.2">
      <c r="A14" s="3">
        <v>1</v>
      </c>
      <c r="B14" s="142" t="e">
        <f>'C завтраками| Bed and breakfast'!#REF!*0.85</f>
        <v>#REF!</v>
      </c>
    </row>
    <row r="15" spans="1:2" ht="11.45" customHeight="1" x14ac:dyDescent="0.2">
      <c r="A15" s="3">
        <v>2</v>
      </c>
      <c r="B15" s="142" t="e">
        <f>'C завтраками| Bed and breakfast'!#REF!*0.85</f>
        <v>#REF!</v>
      </c>
    </row>
    <row r="16" spans="1:2" ht="11.45" customHeight="1" x14ac:dyDescent="0.2">
      <c r="A16" s="4" t="s">
        <v>91</v>
      </c>
      <c r="B16" s="142"/>
    </row>
    <row r="17" spans="1:2" ht="11.45" customHeight="1" x14ac:dyDescent="0.2">
      <c r="A17" s="3">
        <v>1</v>
      </c>
      <c r="B17" s="142" t="e">
        <f>'C завтраками| Bed and breakfast'!#REF!*0.85</f>
        <v>#REF!</v>
      </c>
    </row>
    <row r="18" spans="1:2" ht="11.45" customHeight="1" x14ac:dyDescent="0.2">
      <c r="A18" s="3">
        <v>2</v>
      </c>
      <c r="B18" s="142" t="e">
        <f>'C завтраками| Bed and breakfast'!#REF!*0.85</f>
        <v>#REF!</v>
      </c>
    </row>
    <row r="19" spans="1:2" ht="11.45" customHeight="1" x14ac:dyDescent="0.2">
      <c r="A19" s="2" t="s">
        <v>92</v>
      </c>
      <c r="B19" s="142"/>
    </row>
    <row r="20" spans="1:2" ht="11.45" customHeight="1" x14ac:dyDescent="0.2">
      <c r="A20" s="3">
        <v>1</v>
      </c>
      <c r="B20" s="142" t="e">
        <f>'C завтраками| Bed and breakfast'!#REF!*0.85</f>
        <v>#REF!</v>
      </c>
    </row>
    <row r="21" spans="1:2" ht="11.45" customHeight="1" x14ac:dyDescent="0.2">
      <c r="A21" s="3">
        <v>2</v>
      </c>
      <c r="B21" s="142" t="e">
        <f>'C завтраками| Bed and breakfast'!#REF!*0.85</f>
        <v>#REF!</v>
      </c>
    </row>
    <row r="22" spans="1:2" ht="11.45" customHeight="1" x14ac:dyDescent="0.2">
      <c r="A22" s="24"/>
      <c r="B22" s="143"/>
    </row>
    <row r="23" spans="1:2" ht="11.45" customHeight="1" x14ac:dyDescent="0.2">
      <c r="A23" s="97" t="s">
        <v>2</v>
      </c>
      <c r="B23" s="143"/>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ROUNDUP(B8*0.9,)</f>
        <v>#REF!</v>
      </c>
    </row>
    <row r="28" spans="1:2" ht="11.45" customHeight="1" x14ac:dyDescent="0.2">
      <c r="A28" s="3">
        <v>2</v>
      </c>
      <c r="B28" s="142" t="e">
        <f t="shared" ref="B28" si="3">ROUNDUP(B9*0.9,)</f>
        <v>#REF!</v>
      </c>
    </row>
    <row r="29" spans="1:2" ht="11.45" customHeight="1" x14ac:dyDescent="0.2">
      <c r="A29" s="120" t="s">
        <v>107</v>
      </c>
      <c r="B29" s="142"/>
    </row>
    <row r="30" spans="1:2" ht="11.45" customHeight="1" x14ac:dyDescent="0.2">
      <c r="A30" s="3">
        <v>1</v>
      </c>
      <c r="B30" s="142" t="e">
        <f t="shared" ref="B30" si="4">ROUNDUP(B11*0.9,)</f>
        <v>#REF!</v>
      </c>
    </row>
    <row r="31" spans="1:2" ht="11.45" customHeight="1" x14ac:dyDescent="0.2">
      <c r="A31" s="3">
        <v>2</v>
      </c>
      <c r="B31" s="142" t="e">
        <f t="shared" ref="B31" si="5">ROUNDUP(B12*0.9,)</f>
        <v>#REF!</v>
      </c>
    </row>
    <row r="32" spans="1:2" ht="11.45" customHeight="1" x14ac:dyDescent="0.2">
      <c r="A32" s="5" t="s">
        <v>86</v>
      </c>
      <c r="B32" s="142"/>
    </row>
    <row r="33" spans="1:2" ht="11.45" customHeight="1" x14ac:dyDescent="0.2">
      <c r="A33" s="3">
        <v>1</v>
      </c>
      <c r="B33" s="142" t="e">
        <f t="shared" ref="B33" si="6">ROUNDUP(B14*0.9,)</f>
        <v>#REF!</v>
      </c>
    </row>
    <row r="34" spans="1:2" ht="11.45" customHeight="1" x14ac:dyDescent="0.2">
      <c r="A34" s="3">
        <v>2</v>
      </c>
      <c r="B34" s="142" t="e">
        <f t="shared" ref="B34" si="7">ROUNDUP(B15*0.9,)</f>
        <v>#REF!</v>
      </c>
    </row>
    <row r="35" spans="1:2" ht="11.45" customHeight="1" x14ac:dyDescent="0.2">
      <c r="A35" s="4" t="s">
        <v>91</v>
      </c>
      <c r="B35" s="142"/>
    </row>
    <row r="36" spans="1:2" ht="11.45" customHeight="1" x14ac:dyDescent="0.2">
      <c r="A36" s="3">
        <v>1</v>
      </c>
      <c r="B36" s="142" t="e">
        <f t="shared" ref="B36" si="8">ROUNDUP(B17*0.9,)</f>
        <v>#REF!</v>
      </c>
    </row>
    <row r="37" spans="1:2" ht="11.45" customHeight="1" x14ac:dyDescent="0.2">
      <c r="A37" s="3">
        <v>2</v>
      </c>
      <c r="B37" s="142" t="e">
        <f t="shared" ref="B37" si="9">ROUNDUP(B18*0.9,)</f>
        <v>#REF!</v>
      </c>
    </row>
    <row r="38" spans="1:2" ht="11.45" customHeight="1" x14ac:dyDescent="0.2">
      <c r="A38" s="2" t="s">
        <v>92</v>
      </c>
      <c r="B38" s="142"/>
    </row>
    <row r="39" spans="1:2" ht="11.45" customHeight="1" x14ac:dyDescent="0.2">
      <c r="A39" s="3">
        <v>1</v>
      </c>
      <c r="B39" s="142" t="e">
        <f t="shared" ref="B39" si="10">ROUNDUP(B20*0.9,)</f>
        <v>#REF!</v>
      </c>
    </row>
    <row r="40" spans="1:2" ht="11.45" customHeight="1" x14ac:dyDescent="0.2">
      <c r="A40" s="3">
        <v>2</v>
      </c>
      <c r="B40" s="142" t="e">
        <f t="shared" ref="B40" si="11">ROUNDUP(B21*0.9,)</f>
        <v>#REF!</v>
      </c>
    </row>
    <row r="41" spans="1:2" ht="11.45" customHeight="1" x14ac:dyDescent="0.2">
      <c r="A41" s="24"/>
    </row>
    <row r="42" spans="1:2" x14ac:dyDescent="0.2">
      <c r="A42" s="41" t="s">
        <v>18</v>
      </c>
    </row>
    <row r="43" spans="1:2" x14ac:dyDescent="0.2">
      <c r="A43" s="22" t="s">
        <v>69</v>
      </c>
    </row>
    <row r="44" spans="1:2" x14ac:dyDescent="0.2">
      <c r="A44" s="22"/>
    </row>
    <row r="45" spans="1:2" x14ac:dyDescent="0.2">
      <c r="A45" s="41" t="s">
        <v>3</v>
      </c>
    </row>
    <row r="46" spans="1:2" x14ac:dyDescent="0.2">
      <c r="A46" s="42" t="s">
        <v>4</v>
      </c>
    </row>
    <row r="47" spans="1:2" x14ac:dyDescent="0.2">
      <c r="A47" s="42" t="s">
        <v>5</v>
      </c>
    </row>
    <row r="48" spans="1:2"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138</v>
      </c>
    </row>
  </sheetData>
  <pageMargins left="0.7" right="0.7" top="0.75" bottom="0.75" header="0.3" footer="0.3"/>
  <pageSetup paperSize="9" orientation="portrait" horizontalDpi="4294967295"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zoomScaleNormal="100" workbookViewId="0">
      <pane xSplit="1" topLeftCell="B1" activePane="topRight" state="frozen"/>
      <selection pane="topRight" activeCell="G18" sqref="G18"/>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breakfast'!#REF!*0.85</f>
        <v>#REF!</v>
      </c>
    </row>
    <row r="9" spans="1:2" ht="11.45" customHeight="1" x14ac:dyDescent="0.2">
      <c r="A9" s="3">
        <v>2</v>
      </c>
      <c r="B9" s="142" t="e">
        <f>'C завтраками| Bed and breakfast'!#REF!*0.85</f>
        <v>#REF!</v>
      </c>
    </row>
    <row r="10" spans="1:2" ht="11.45" customHeight="1" x14ac:dyDescent="0.2">
      <c r="A10" s="120" t="s">
        <v>107</v>
      </c>
      <c r="B10" s="142"/>
    </row>
    <row r="11" spans="1:2" ht="11.45" customHeight="1" x14ac:dyDescent="0.2">
      <c r="A11" s="3">
        <v>1</v>
      </c>
      <c r="B11" s="142" t="e">
        <f>'C завтраками| Bed and breakfast'!#REF!*0.85</f>
        <v>#REF!</v>
      </c>
    </row>
    <row r="12" spans="1:2" ht="11.45" customHeight="1" x14ac:dyDescent="0.2">
      <c r="A12" s="3">
        <v>2</v>
      </c>
      <c r="B12" s="142" t="e">
        <f>'C завтраками| Bed and breakfast'!#REF!*0.85</f>
        <v>#REF!</v>
      </c>
    </row>
    <row r="13" spans="1:2" ht="11.45" customHeight="1" x14ac:dyDescent="0.2">
      <c r="A13" s="5" t="s">
        <v>86</v>
      </c>
      <c r="B13" s="142"/>
    </row>
    <row r="14" spans="1:2" ht="11.45" customHeight="1" x14ac:dyDescent="0.2">
      <c r="A14" s="3">
        <v>1</v>
      </c>
      <c r="B14" s="142" t="e">
        <f>'C завтраками| Bed and breakfast'!#REF!*0.85</f>
        <v>#REF!</v>
      </c>
    </row>
    <row r="15" spans="1:2" ht="11.45" customHeight="1" x14ac:dyDescent="0.2">
      <c r="A15" s="3">
        <v>2</v>
      </c>
      <c r="B15" s="142" t="e">
        <f>'C завтраками| Bed and breakfast'!#REF!*0.85</f>
        <v>#REF!</v>
      </c>
    </row>
    <row r="16" spans="1:2" ht="11.45" customHeight="1" x14ac:dyDescent="0.2">
      <c r="A16" s="4" t="s">
        <v>91</v>
      </c>
      <c r="B16" s="142"/>
    </row>
    <row r="17" spans="1:2" ht="11.45" customHeight="1" x14ac:dyDescent="0.2">
      <c r="A17" s="3">
        <v>1</v>
      </c>
      <c r="B17" s="142" t="e">
        <f>'C завтраками| Bed and breakfast'!#REF!*0.85</f>
        <v>#REF!</v>
      </c>
    </row>
    <row r="18" spans="1:2" ht="11.45" customHeight="1" x14ac:dyDescent="0.2">
      <c r="A18" s="3">
        <v>2</v>
      </c>
      <c r="B18" s="142" t="e">
        <f>'C завтраками| Bed and breakfast'!#REF!*0.85</f>
        <v>#REF!</v>
      </c>
    </row>
    <row r="19" spans="1:2" ht="11.45" customHeight="1" x14ac:dyDescent="0.2">
      <c r="A19" s="2" t="s">
        <v>92</v>
      </c>
      <c r="B19" s="142"/>
    </row>
    <row r="20" spans="1:2" ht="11.45" customHeight="1" x14ac:dyDescent="0.2">
      <c r="A20" s="3">
        <v>1</v>
      </c>
      <c r="B20" s="142" t="e">
        <f>'C завтраками| Bed and breakfast'!#REF!*0.85</f>
        <v>#REF!</v>
      </c>
    </row>
    <row r="21" spans="1:2" ht="11.45" customHeight="1" x14ac:dyDescent="0.2">
      <c r="A21" s="3">
        <v>2</v>
      </c>
      <c r="B21" s="142" t="e">
        <f>'C завтраками| Bed and breakfast'!#REF!*0.85</f>
        <v>#REF!</v>
      </c>
    </row>
    <row r="22" spans="1:2" ht="11.45" customHeight="1" x14ac:dyDescent="0.2">
      <c r="A22" s="24"/>
      <c r="B22" s="143"/>
    </row>
    <row r="23" spans="1:2" ht="11.45" customHeight="1" x14ac:dyDescent="0.2">
      <c r="A23" s="97" t="s">
        <v>2</v>
      </c>
      <c r="B23" s="143"/>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ROUNDUP(B8*0.87,)</f>
        <v>#REF!</v>
      </c>
    </row>
    <row r="28" spans="1:2" ht="11.45" customHeight="1" x14ac:dyDescent="0.2">
      <c r="A28" s="3">
        <v>2</v>
      </c>
      <c r="B28" s="142" t="e">
        <f t="shared" ref="B28" si="3">ROUNDUP(B9*0.87,)</f>
        <v>#REF!</v>
      </c>
    </row>
    <row r="29" spans="1:2" ht="11.45" customHeight="1" x14ac:dyDescent="0.2">
      <c r="A29" s="120" t="s">
        <v>107</v>
      </c>
      <c r="B29" s="142"/>
    </row>
    <row r="30" spans="1:2" ht="11.45" customHeight="1" x14ac:dyDescent="0.2">
      <c r="A30" s="3">
        <v>1</v>
      </c>
      <c r="B30" s="142" t="e">
        <f t="shared" ref="B30" si="4">ROUNDUP(B11*0.87,)</f>
        <v>#REF!</v>
      </c>
    </row>
    <row r="31" spans="1:2" ht="11.45" customHeight="1" x14ac:dyDescent="0.2">
      <c r="A31" s="3">
        <v>2</v>
      </c>
      <c r="B31" s="142" t="e">
        <f t="shared" ref="B31" si="5">ROUNDUP(B12*0.87,)</f>
        <v>#REF!</v>
      </c>
    </row>
    <row r="32" spans="1:2" ht="11.45" customHeight="1" x14ac:dyDescent="0.2">
      <c r="A32" s="5" t="s">
        <v>86</v>
      </c>
      <c r="B32" s="142"/>
    </row>
    <row r="33" spans="1:2" ht="11.45" customHeight="1" x14ac:dyDescent="0.2">
      <c r="A33" s="3">
        <v>1</v>
      </c>
      <c r="B33" s="142" t="e">
        <f t="shared" ref="B33" si="6">ROUNDUP(B14*0.87,)</f>
        <v>#REF!</v>
      </c>
    </row>
    <row r="34" spans="1:2" ht="11.45" customHeight="1" x14ac:dyDescent="0.2">
      <c r="A34" s="3">
        <v>2</v>
      </c>
      <c r="B34" s="142" t="e">
        <f t="shared" ref="B34" si="7">ROUNDUP(B15*0.87,)</f>
        <v>#REF!</v>
      </c>
    </row>
    <row r="35" spans="1:2" ht="11.45" customHeight="1" x14ac:dyDescent="0.2">
      <c r="A35" s="4" t="s">
        <v>91</v>
      </c>
      <c r="B35" s="142"/>
    </row>
    <row r="36" spans="1:2" ht="11.45" customHeight="1" x14ac:dyDescent="0.2">
      <c r="A36" s="3">
        <v>1</v>
      </c>
      <c r="B36" s="142" t="e">
        <f t="shared" ref="B36" si="8">ROUNDUP(B17*0.87,)</f>
        <v>#REF!</v>
      </c>
    </row>
    <row r="37" spans="1:2" ht="11.45" customHeight="1" x14ac:dyDescent="0.2">
      <c r="A37" s="3">
        <v>2</v>
      </c>
      <c r="B37" s="142" t="e">
        <f t="shared" ref="B37" si="9">ROUNDUP(B18*0.87,)</f>
        <v>#REF!</v>
      </c>
    </row>
    <row r="38" spans="1:2" ht="11.45" customHeight="1" x14ac:dyDescent="0.2">
      <c r="A38" s="2" t="s">
        <v>92</v>
      </c>
      <c r="B38" s="142"/>
    </row>
    <row r="39" spans="1:2" ht="11.45" customHeight="1" x14ac:dyDescent="0.2">
      <c r="A39" s="3">
        <v>1</v>
      </c>
      <c r="B39" s="142" t="e">
        <f t="shared" ref="B39" si="10">ROUNDUP(B20*0.87,)</f>
        <v>#REF!</v>
      </c>
    </row>
    <row r="40" spans="1:2" ht="11.45" customHeight="1" x14ac:dyDescent="0.2">
      <c r="A40" s="3">
        <v>2</v>
      </c>
      <c r="B40" s="142" t="e">
        <f t="shared" ref="B40" si="11">ROUNDUP(B21*0.87,)</f>
        <v>#REF!</v>
      </c>
    </row>
    <row r="41" spans="1:2" ht="11.45" customHeight="1" x14ac:dyDescent="0.2">
      <c r="A41" s="24"/>
    </row>
    <row r="42" spans="1:2" x14ac:dyDescent="0.2">
      <c r="A42" s="41" t="s">
        <v>18</v>
      </c>
    </row>
    <row r="43" spans="1:2" x14ac:dyDescent="0.2">
      <c r="A43" s="22" t="s">
        <v>69</v>
      </c>
    </row>
    <row r="44" spans="1:2" x14ac:dyDescent="0.2">
      <c r="A44" s="22"/>
    </row>
    <row r="45" spans="1:2" x14ac:dyDescent="0.2">
      <c r="A45" s="41" t="s">
        <v>3</v>
      </c>
    </row>
    <row r="46" spans="1:2" x14ac:dyDescent="0.2">
      <c r="A46" s="42" t="s">
        <v>4</v>
      </c>
    </row>
    <row r="47" spans="1:2" x14ac:dyDescent="0.2">
      <c r="A47" s="42" t="s">
        <v>5</v>
      </c>
    </row>
    <row r="48" spans="1:2"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138</v>
      </c>
    </row>
  </sheetData>
  <pageMargins left="0.7" right="0.7" top="0.75" bottom="0.75" header="0.3" footer="0.3"/>
  <pageSetup paperSize="9"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pane xSplit="1" topLeftCell="B1" activePane="topRight" state="frozen"/>
      <selection pane="topRight" activeCell="G18" sqref="G18"/>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breakfast'!#REF!*0.85</f>
        <v>#REF!</v>
      </c>
    </row>
    <row r="9" spans="1:2" ht="11.45" customHeight="1" x14ac:dyDescent="0.2">
      <c r="A9" s="3">
        <v>2</v>
      </c>
      <c r="B9" s="142" t="e">
        <f>'C завтраками| Bed and breakfast'!#REF!*0.85</f>
        <v>#REF!</v>
      </c>
    </row>
    <row r="10" spans="1:2" ht="11.45" customHeight="1" x14ac:dyDescent="0.2">
      <c r="A10" s="120" t="s">
        <v>107</v>
      </c>
      <c r="B10" s="142"/>
    </row>
    <row r="11" spans="1:2" ht="11.45" customHeight="1" x14ac:dyDescent="0.2">
      <c r="A11" s="3">
        <v>1</v>
      </c>
      <c r="B11" s="142" t="e">
        <f>'C завтраками| Bed and breakfast'!#REF!*0.85</f>
        <v>#REF!</v>
      </c>
    </row>
    <row r="12" spans="1:2" ht="11.45" customHeight="1" x14ac:dyDescent="0.2">
      <c r="A12" s="3">
        <v>2</v>
      </c>
      <c r="B12" s="142" t="e">
        <f>'C завтраками| Bed and breakfast'!#REF!*0.85</f>
        <v>#REF!</v>
      </c>
    </row>
    <row r="13" spans="1:2" ht="11.45" customHeight="1" x14ac:dyDescent="0.2">
      <c r="A13" s="5" t="s">
        <v>86</v>
      </c>
      <c r="B13" s="142"/>
    </row>
    <row r="14" spans="1:2" ht="11.45" customHeight="1" x14ac:dyDescent="0.2">
      <c r="A14" s="3">
        <v>1</v>
      </c>
      <c r="B14" s="142" t="e">
        <f>'C завтраками| Bed and breakfast'!#REF!*0.85</f>
        <v>#REF!</v>
      </c>
    </row>
    <row r="15" spans="1:2" ht="11.45" customHeight="1" x14ac:dyDescent="0.2">
      <c r="A15" s="3">
        <v>2</v>
      </c>
      <c r="B15" s="142" t="e">
        <f>'C завтраками| Bed and breakfast'!#REF!*0.85</f>
        <v>#REF!</v>
      </c>
    </row>
    <row r="16" spans="1:2" ht="11.45" customHeight="1" x14ac:dyDescent="0.2">
      <c r="A16" s="4" t="s">
        <v>91</v>
      </c>
      <c r="B16" s="142"/>
    </row>
    <row r="17" spans="1:2" ht="11.45" customHeight="1" x14ac:dyDescent="0.2">
      <c r="A17" s="3">
        <v>1</v>
      </c>
      <c r="B17" s="142" t="e">
        <f>'C завтраками| Bed and breakfast'!#REF!*0.85</f>
        <v>#REF!</v>
      </c>
    </row>
    <row r="18" spans="1:2" ht="11.45" customHeight="1" x14ac:dyDescent="0.2">
      <c r="A18" s="3">
        <v>2</v>
      </c>
      <c r="B18" s="142" t="e">
        <f>'C завтраками| Bed and breakfast'!#REF!*0.85</f>
        <v>#REF!</v>
      </c>
    </row>
    <row r="19" spans="1:2" ht="11.45" customHeight="1" x14ac:dyDescent="0.2">
      <c r="A19" s="2" t="s">
        <v>92</v>
      </c>
      <c r="B19" s="142"/>
    </row>
    <row r="20" spans="1:2" ht="11.45" customHeight="1" x14ac:dyDescent="0.2">
      <c r="A20" s="3">
        <v>1</v>
      </c>
      <c r="B20" s="142" t="e">
        <f>'C завтраками| Bed and breakfast'!#REF!*0.85</f>
        <v>#REF!</v>
      </c>
    </row>
    <row r="21" spans="1:2" ht="11.45" customHeight="1" x14ac:dyDescent="0.2">
      <c r="A21" s="3">
        <v>2</v>
      </c>
      <c r="B21" s="142" t="e">
        <f>'C завтраками| Bed and breakfast'!#REF!*0.85</f>
        <v>#REF!</v>
      </c>
    </row>
    <row r="22" spans="1:2" ht="11.45" customHeight="1" x14ac:dyDescent="0.2">
      <c r="A22" s="24"/>
    </row>
    <row r="23" spans="1:2" x14ac:dyDescent="0.2">
      <c r="A23" s="41" t="s">
        <v>18</v>
      </c>
    </row>
    <row r="24" spans="1:2" x14ac:dyDescent="0.2">
      <c r="A24" s="22" t="s">
        <v>69</v>
      </c>
    </row>
    <row r="25" spans="1:2" x14ac:dyDescent="0.2">
      <c r="A25" s="22"/>
    </row>
    <row r="26" spans="1:2" x14ac:dyDescent="0.2">
      <c r="A26" s="41" t="s">
        <v>3</v>
      </c>
    </row>
    <row r="27" spans="1:2" x14ac:dyDescent="0.2">
      <c r="A27" s="42" t="s">
        <v>4</v>
      </c>
    </row>
    <row r="28" spans="1:2" x14ac:dyDescent="0.2">
      <c r="A28" s="42" t="s">
        <v>5</v>
      </c>
    </row>
    <row r="29" spans="1:2" ht="12.6" customHeight="1" x14ac:dyDescent="0.2">
      <c r="A29" s="26" t="s">
        <v>6</v>
      </c>
    </row>
    <row r="30" spans="1:2" x14ac:dyDescent="0.2">
      <c r="A30" s="42" t="s">
        <v>75</v>
      </c>
    </row>
    <row r="31" spans="1:2" x14ac:dyDescent="0.2">
      <c r="A31" s="22"/>
    </row>
    <row r="32" spans="1:2" x14ac:dyDescent="0.2">
      <c r="A32" s="39" t="s">
        <v>8</v>
      </c>
    </row>
    <row r="33" spans="1:1" ht="48" x14ac:dyDescent="0.2">
      <c r="A33" s="40" t="s">
        <v>17</v>
      </c>
    </row>
    <row r="34" spans="1:1" ht="12.75" thickBot="1" x14ac:dyDescent="0.25"/>
    <row r="35" spans="1:1" ht="12.75" thickBot="1" x14ac:dyDescent="0.25">
      <c r="A35" s="123" t="s">
        <v>108</v>
      </c>
    </row>
    <row r="36" spans="1:1" x14ac:dyDescent="0.2">
      <c r="A36" s="141" t="s">
        <v>138</v>
      </c>
    </row>
  </sheetData>
  <pageMargins left="0.7" right="0.7" top="0.75" bottom="0.75" header="0.3" footer="0.3"/>
  <pageSetup paperSize="9" orientation="portrait" horizontalDpi="4294967295" verticalDpi="4294967295"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115" zoomScaleNormal="115" workbookViewId="0">
      <pane xSplit="1" topLeftCell="B1" activePane="topRight" state="frozen"/>
      <selection pane="topRight" activeCell="B1" sqref="B1:D1048576"/>
    </sheetView>
  </sheetViews>
  <sheetFormatPr defaultColWidth="8.5703125" defaultRowHeight="12" x14ac:dyDescent="0.2"/>
  <cols>
    <col min="1" max="1" width="84.85546875" style="1" customWidth="1"/>
    <col min="2" max="2" width="9.42578125" style="1" bestFit="1" customWidth="1"/>
    <col min="3" max="16384" width="8.5703125" style="1"/>
  </cols>
  <sheetData>
    <row r="1" spans="1:2" ht="11.45" customHeight="1" x14ac:dyDescent="0.2">
      <c r="A1" s="9" t="s">
        <v>74</v>
      </c>
    </row>
    <row r="2" spans="1:2" ht="11.45" customHeight="1" x14ac:dyDescent="0.2">
      <c r="A2" s="76" t="s">
        <v>48</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120" t="s">
        <v>107</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5" t="s">
        <v>86</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4" t="s">
        <v>91</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 t="s">
        <v>92</v>
      </c>
      <c r="B19" s="29"/>
    </row>
    <row r="20" spans="1:2" ht="11.45" customHeight="1" x14ac:dyDescent="0.2">
      <c r="A20" s="3">
        <v>1</v>
      </c>
      <c r="B20" s="29" t="e">
        <f>'C завтраками| Bed and breakfast'!#REF!*0.9</f>
        <v>#REF!</v>
      </c>
    </row>
    <row r="21" spans="1:2" ht="11.45" customHeight="1" x14ac:dyDescent="0.2">
      <c r="A21" s="3">
        <v>2</v>
      </c>
      <c r="B21" s="29" t="e">
        <f>'C завтраками| Bed and breakfast'!#REF!*0.9</f>
        <v>#REF!</v>
      </c>
    </row>
    <row r="22" spans="1:2" x14ac:dyDescent="0.2">
      <c r="A22" s="22"/>
    </row>
    <row r="23" spans="1:2" x14ac:dyDescent="0.2">
      <c r="A23" s="41" t="s">
        <v>3</v>
      </c>
    </row>
    <row r="24" spans="1:2" x14ac:dyDescent="0.2">
      <c r="A24" s="42" t="s">
        <v>4</v>
      </c>
    </row>
    <row r="25" spans="1:2" x14ac:dyDescent="0.2">
      <c r="A25" s="42" t="s">
        <v>5</v>
      </c>
    </row>
    <row r="26" spans="1:2" ht="12.6" customHeight="1" x14ac:dyDescent="0.2">
      <c r="A26" s="26" t="s">
        <v>6</v>
      </c>
    </row>
    <row r="27" spans="1:2" x14ac:dyDescent="0.2">
      <c r="A27" s="42" t="s">
        <v>75</v>
      </c>
    </row>
    <row r="28" spans="1:2" s="7" customFormat="1" ht="24" x14ac:dyDescent="0.2">
      <c r="A28" s="66" t="s">
        <v>120</v>
      </c>
    </row>
    <row r="29" spans="1:2" x14ac:dyDescent="0.2">
      <c r="A29" s="22"/>
    </row>
    <row r="30" spans="1:2" ht="120" x14ac:dyDescent="0.2">
      <c r="A30" s="77" t="s">
        <v>109</v>
      </c>
    </row>
    <row r="31" spans="1:2" ht="12.75" thickBot="1" x14ac:dyDescent="0.25">
      <c r="A31" s="63" t="s">
        <v>18</v>
      </c>
    </row>
    <row r="32" spans="1:2" ht="12.75" thickBot="1" x14ac:dyDescent="0.25">
      <c r="A32" s="64" t="s">
        <v>135</v>
      </c>
    </row>
    <row r="33" spans="1:1" x14ac:dyDescent="0.2">
      <c r="A33" s="65" t="s">
        <v>136</v>
      </c>
    </row>
    <row r="34" spans="1:1" x14ac:dyDescent="0.2">
      <c r="A34" s="124"/>
    </row>
    <row r="35" spans="1:1" ht="25.5" x14ac:dyDescent="0.2">
      <c r="A35" s="67" t="s">
        <v>49</v>
      </c>
    </row>
    <row r="36" spans="1:1" ht="31.5" x14ac:dyDescent="0.2">
      <c r="A36" s="113" t="s">
        <v>110</v>
      </c>
    </row>
    <row r="37" spans="1:1" ht="42" x14ac:dyDescent="0.2">
      <c r="A37" s="113" t="s">
        <v>111</v>
      </c>
    </row>
    <row r="38" spans="1:1" ht="21" x14ac:dyDescent="0.2">
      <c r="A38" s="113" t="s">
        <v>112</v>
      </c>
    </row>
    <row r="39" spans="1:1" ht="21" x14ac:dyDescent="0.2">
      <c r="A39" s="113" t="s">
        <v>113</v>
      </c>
    </row>
    <row r="40" spans="1:1" ht="21" x14ac:dyDescent="0.2">
      <c r="A40" s="113" t="s">
        <v>114</v>
      </c>
    </row>
    <row r="41" spans="1:1" ht="31.5" x14ac:dyDescent="0.2">
      <c r="A41" s="113" t="s">
        <v>115</v>
      </c>
    </row>
    <row r="42" spans="1:1" ht="21" x14ac:dyDescent="0.2">
      <c r="A42" s="113" t="s">
        <v>116</v>
      </c>
    </row>
    <row r="43" spans="1:1" ht="31.5" x14ac:dyDescent="0.2">
      <c r="A43" s="113" t="s">
        <v>117</v>
      </c>
    </row>
    <row r="44" spans="1:1" ht="31.5" x14ac:dyDescent="0.2">
      <c r="A44" s="113" t="s">
        <v>118</v>
      </c>
    </row>
    <row r="45" spans="1:1" ht="21" x14ac:dyDescent="0.2">
      <c r="A45" s="113" t="s">
        <v>119</v>
      </c>
    </row>
    <row r="46" spans="1:1" x14ac:dyDescent="0.2">
      <c r="A46" s="69"/>
    </row>
    <row r="47" spans="1:1" ht="31.5" x14ac:dyDescent="0.2">
      <c r="A47" s="70" t="s">
        <v>42</v>
      </c>
    </row>
    <row r="48" spans="1:1" ht="21" x14ac:dyDescent="0.2">
      <c r="A48" s="71" t="s">
        <v>43</v>
      </c>
    </row>
    <row r="49" spans="1:1" ht="42.75" x14ac:dyDescent="0.2">
      <c r="A49" s="72" t="s">
        <v>44</v>
      </c>
    </row>
    <row r="50" spans="1:1" ht="21" x14ac:dyDescent="0.2">
      <c r="A50" s="73" t="s">
        <v>45</v>
      </c>
    </row>
    <row r="51" spans="1:1" x14ac:dyDescent="0.2">
      <c r="A51" s="74"/>
    </row>
    <row r="52" spans="1:1" x14ac:dyDescent="0.2">
      <c r="A52" s="75" t="s">
        <v>8</v>
      </c>
    </row>
    <row r="53" spans="1:1" ht="24" x14ac:dyDescent="0.2">
      <c r="A53" s="62" t="s">
        <v>46</v>
      </c>
    </row>
    <row r="54" spans="1:1" ht="24" x14ac:dyDescent="0.2">
      <c r="A54" s="62" t="s">
        <v>47</v>
      </c>
    </row>
  </sheetData>
  <pageMargins left="0.7" right="0.7" top="0.75" bottom="0.75" header="0.3" footer="0.3"/>
  <pageSetup paperSize="9" orientation="portrait" horizontalDpi="4294967295" verticalDpi="4294967295"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zoomScale="115" zoomScaleNormal="115" workbookViewId="0">
      <pane xSplit="1" topLeftCell="B1" activePane="topRight" state="frozen"/>
      <selection pane="topRight" activeCell="B1" sqref="B1:D1048576"/>
    </sheetView>
  </sheetViews>
  <sheetFormatPr defaultColWidth="8.5703125" defaultRowHeight="12" x14ac:dyDescent="0.2"/>
  <cols>
    <col min="1" max="1" width="84.85546875" style="1" customWidth="1"/>
    <col min="2" max="16384" width="8.5703125" style="1"/>
  </cols>
  <sheetData>
    <row r="1" spans="1:2" ht="11.45" customHeight="1" x14ac:dyDescent="0.2">
      <c r="A1" s="9" t="s">
        <v>74</v>
      </c>
    </row>
    <row r="2" spans="1:2" ht="11.45" customHeight="1" x14ac:dyDescent="0.2">
      <c r="A2" s="76" t="s">
        <v>48</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120" t="s">
        <v>107</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5" t="s">
        <v>86</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4" t="s">
        <v>91</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 t="s">
        <v>92</v>
      </c>
      <c r="B19" s="29"/>
    </row>
    <row r="20" spans="1:2" ht="11.45" customHeight="1" x14ac:dyDescent="0.2">
      <c r="A20" s="3">
        <v>1</v>
      </c>
      <c r="B20" s="29" t="e">
        <f>'C завтраками| Bed and breakfast'!#REF!*0.9</f>
        <v>#REF!</v>
      </c>
    </row>
    <row r="21" spans="1:2" ht="11.45" customHeight="1" x14ac:dyDescent="0.2">
      <c r="A21" s="3">
        <v>2</v>
      </c>
      <c r="B21" s="29" t="e">
        <f>'C завтраками| Bed and breakfast'!#REF!*0.9</f>
        <v>#REF!</v>
      </c>
    </row>
    <row r="22" spans="1:2" ht="11.45" customHeight="1" x14ac:dyDescent="0.2">
      <c r="A22" s="24"/>
      <c r="B22" s="30"/>
    </row>
    <row r="23" spans="1:2" ht="11.45" customHeight="1" x14ac:dyDescent="0.2">
      <c r="A23" s="97" t="s">
        <v>2</v>
      </c>
      <c r="B23" s="30"/>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row>
    <row r="27" spans="1:2" ht="11.45" customHeight="1" x14ac:dyDescent="0.2">
      <c r="A27" s="3">
        <v>1</v>
      </c>
      <c r="B27" s="29" t="e">
        <f t="shared" ref="B27" si="2">ROUNDUP(B8*0.9,)</f>
        <v>#REF!</v>
      </c>
    </row>
    <row r="28" spans="1:2" ht="11.45" customHeight="1" x14ac:dyDescent="0.2">
      <c r="A28" s="3">
        <v>2</v>
      </c>
      <c r="B28" s="29" t="e">
        <f t="shared" ref="B28" si="3">ROUNDUP(B9*0.9,)</f>
        <v>#REF!</v>
      </c>
    </row>
    <row r="29" spans="1:2" ht="11.45" customHeight="1" x14ac:dyDescent="0.2">
      <c r="A29" s="120" t="s">
        <v>107</v>
      </c>
      <c r="B29" s="29"/>
    </row>
    <row r="30" spans="1:2" ht="11.45" customHeight="1" x14ac:dyDescent="0.2">
      <c r="A30" s="3">
        <v>1</v>
      </c>
      <c r="B30" s="29" t="e">
        <f t="shared" ref="B30" si="4">ROUNDUP(B11*0.9,)</f>
        <v>#REF!</v>
      </c>
    </row>
    <row r="31" spans="1:2" ht="11.45" customHeight="1" x14ac:dyDescent="0.2">
      <c r="A31" s="3">
        <v>2</v>
      </c>
      <c r="B31" s="29" t="e">
        <f t="shared" ref="B31" si="5">ROUNDUP(B12*0.9,)</f>
        <v>#REF!</v>
      </c>
    </row>
    <row r="32" spans="1:2" ht="11.45" customHeight="1" x14ac:dyDescent="0.2">
      <c r="A32" s="5" t="s">
        <v>86</v>
      </c>
      <c r="B32" s="29"/>
    </row>
    <row r="33" spans="1:2" ht="11.45" customHeight="1" x14ac:dyDescent="0.2">
      <c r="A33" s="3">
        <v>1</v>
      </c>
      <c r="B33" s="29" t="e">
        <f t="shared" ref="B33" si="6">ROUNDUP(B14*0.9,)</f>
        <v>#REF!</v>
      </c>
    </row>
    <row r="34" spans="1:2" ht="11.45" customHeight="1" x14ac:dyDescent="0.2">
      <c r="A34" s="3">
        <v>2</v>
      </c>
      <c r="B34" s="29" t="e">
        <f t="shared" ref="B34" si="7">ROUNDUP(B15*0.9,)</f>
        <v>#REF!</v>
      </c>
    </row>
    <row r="35" spans="1:2" ht="11.45" customHeight="1" x14ac:dyDescent="0.2">
      <c r="A35" s="4" t="s">
        <v>91</v>
      </c>
      <c r="B35" s="29"/>
    </row>
    <row r="36" spans="1:2" ht="11.45" customHeight="1" x14ac:dyDescent="0.2">
      <c r="A36" s="3">
        <v>1</v>
      </c>
      <c r="B36" s="29" t="e">
        <f t="shared" ref="B36" si="8">ROUNDUP(B17*0.9,)</f>
        <v>#REF!</v>
      </c>
    </row>
    <row r="37" spans="1:2" ht="11.45" customHeight="1" x14ac:dyDescent="0.2">
      <c r="A37" s="3">
        <v>2</v>
      </c>
      <c r="B37" s="29" t="e">
        <f t="shared" ref="B37" si="9">ROUNDUP(B18*0.9,)</f>
        <v>#REF!</v>
      </c>
    </row>
    <row r="38" spans="1:2" ht="11.45" customHeight="1" x14ac:dyDescent="0.2">
      <c r="A38" s="2" t="s">
        <v>92</v>
      </c>
      <c r="B38" s="29"/>
    </row>
    <row r="39" spans="1:2" ht="11.45" customHeight="1" x14ac:dyDescent="0.2">
      <c r="A39" s="3">
        <v>1</v>
      </c>
      <c r="B39" s="29" t="e">
        <f t="shared" ref="B39" si="10">ROUNDUP(B20*0.9,)</f>
        <v>#REF!</v>
      </c>
    </row>
    <row r="40" spans="1:2" ht="11.45" customHeight="1" x14ac:dyDescent="0.2">
      <c r="A40" s="3">
        <v>2</v>
      </c>
      <c r="B40" s="29" t="e">
        <f t="shared" ref="B40" si="11">ROUNDUP(B21*0.9,)</f>
        <v>#REF!</v>
      </c>
    </row>
    <row r="41" spans="1:2" ht="11.45" customHeight="1" x14ac:dyDescent="0.2">
      <c r="A41" s="24"/>
    </row>
    <row r="42" spans="1:2" x14ac:dyDescent="0.2">
      <c r="A42" s="41" t="s">
        <v>3</v>
      </c>
    </row>
    <row r="43" spans="1:2" x14ac:dyDescent="0.2">
      <c r="A43" s="42" t="s">
        <v>4</v>
      </c>
    </row>
    <row r="44" spans="1:2" x14ac:dyDescent="0.2">
      <c r="A44" s="42" t="s">
        <v>5</v>
      </c>
    </row>
    <row r="45" spans="1:2" ht="24" x14ac:dyDescent="0.2">
      <c r="A45" s="26" t="s">
        <v>6</v>
      </c>
    </row>
    <row r="46" spans="1:2" x14ac:dyDescent="0.2">
      <c r="A46" s="42" t="s">
        <v>75</v>
      </c>
    </row>
    <row r="47" spans="1:2" s="7" customFormat="1" ht="24" x14ac:dyDescent="0.2">
      <c r="A47" s="66" t="s">
        <v>120</v>
      </c>
    </row>
    <row r="48" spans="1:2" x14ac:dyDescent="0.2">
      <c r="A48" s="22"/>
    </row>
    <row r="49" spans="1:1" ht="118.5" customHeight="1" x14ac:dyDescent="0.2">
      <c r="A49" s="77" t="s">
        <v>109</v>
      </c>
    </row>
    <row r="50" spans="1:1" ht="12.75" thickBot="1" x14ac:dyDescent="0.25">
      <c r="A50" s="63" t="s">
        <v>18</v>
      </c>
    </row>
    <row r="51" spans="1:1" ht="12.75" thickBot="1" x14ac:dyDescent="0.25">
      <c r="A51" s="64" t="s">
        <v>135</v>
      </c>
    </row>
    <row r="52" spans="1:1" x14ac:dyDescent="0.2">
      <c r="A52" s="65" t="s">
        <v>136</v>
      </c>
    </row>
    <row r="53" spans="1:1" x14ac:dyDescent="0.2">
      <c r="A53" s="124"/>
    </row>
    <row r="54" spans="1:1" ht="25.5" x14ac:dyDescent="0.2">
      <c r="A54" s="67" t="s">
        <v>49</v>
      </c>
    </row>
    <row r="55" spans="1:1" ht="31.5" x14ac:dyDescent="0.2">
      <c r="A55" s="113" t="s">
        <v>110</v>
      </c>
    </row>
    <row r="56" spans="1:1" ht="42" x14ac:dyDescent="0.2">
      <c r="A56" s="113" t="s">
        <v>111</v>
      </c>
    </row>
    <row r="57" spans="1:1" ht="21" x14ac:dyDescent="0.2">
      <c r="A57" s="113" t="s">
        <v>112</v>
      </c>
    </row>
    <row r="58" spans="1:1" ht="21" x14ac:dyDescent="0.2">
      <c r="A58" s="113" t="s">
        <v>113</v>
      </c>
    </row>
    <row r="59" spans="1:1" ht="21" x14ac:dyDescent="0.2">
      <c r="A59" s="113" t="s">
        <v>114</v>
      </c>
    </row>
    <row r="60" spans="1:1" ht="31.5" x14ac:dyDescent="0.2">
      <c r="A60" s="113" t="s">
        <v>115</v>
      </c>
    </row>
    <row r="61" spans="1:1" ht="21" x14ac:dyDescent="0.2">
      <c r="A61" s="113" t="s">
        <v>116</v>
      </c>
    </row>
    <row r="62" spans="1:1" ht="31.5" x14ac:dyDescent="0.2">
      <c r="A62" s="113" t="s">
        <v>117</v>
      </c>
    </row>
    <row r="63" spans="1:1" ht="31.5" x14ac:dyDescent="0.2">
      <c r="A63" s="113" t="s">
        <v>118</v>
      </c>
    </row>
    <row r="64" spans="1:1" ht="21" x14ac:dyDescent="0.2">
      <c r="A64" s="113" t="s">
        <v>119</v>
      </c>
    </row>
    <row r="65" spans="1:1" x14ac:dyDescent="0.2">
      <c r="A65" s="69"/>
    </row>
    <row r="66" spans="1:1" ht="31.5" x14ac:dyDescent="0.2">
      <c r="A66" s="70" t="s">
        <v>42</v>
      </c>
    </row>
    <row r="67" spans="1:1" ht="21" x14ac:dyDescent="0.2">
      <c r="A67" s="71" t="s">
        <v>43</v>
      </c>
    </row>
    <row r="68" spans="1:1" ht="42.75" x14ac:dyDescent="0.2">
      <c r="A68" s="72" t="s">
        <v>44</v>
      </c>
    </row>
    <row r="69" spans="1:1" ht="21" x14ac:dyDescent="0.2">
      <c r="A69" s="73" t="s">
        <v>45</v>
      </c>
    </row>
    <row r="70" spans="1:1" x14ac:dyDescent="0.2">
      <c r="A70" s="74"/>
    </row>
    <row r="71" spans="1:1" x14ac:dyDescent="0.2">
      <c r="A71" s="75" t="s">
        <v>8</v>
      </c>
    </row>
    <row r="72" spans="1:1" ht="24" x14ac:dyDescent="0.2">
      <c r="A72" s="62" t="s">
        <v>46</v>
      </c>
    </row>
    <row r="73" spans="1:1" ht="24" x14ac:dyDescent="0.2">
      <c r="A73" s="62" t="s">
        <v>47</v>
      </c>
    </row>
  </sheetData>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3" width="8.5703125" style="1"/>
    <col min="4" max="15" width="9.42578125" style="1" bestFit="1" customWidth="1"/>
    <col min="16" max="17" width="8.42578125" style="1" bestFit="1" customWidth="1"/>
    <col min="18" max="34" width="9.42578125" style="1" bestFit="1" customWidth="1"/>
    <col min="35"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breakfast'!U5</f>
        <v>45444</v>
      </c>
      <c r="C5" s="129">
        <f>'C завтраками| Bed and breakfast'!V5</f>
        <v>45445</v>
      </c>
      <c r="D5" s="129">
        <f>'C завтраками| Bed and breakfast'!W5</f>
        <v>45453</v>
      </c>
      <c r="E5" s="129">
        <f>'C завтраками| Bed and breakfast'!X5</f>
        <v>45454</v>
      </c>
      <c r="F5" s="129">
        <f>'C завтраками| Bed and breakfast'!Y5</f>
        <v>45460</v>
      </c>
      <c r="G5" s="129">
        <f>'C завтраками| Bed and breakfast'!Z5</f>
        <v>45466</v>
      </c>
      <c r="H5" s="129">
        <f>'C завтраками| Bed and breakfast'!AA5</f>
        <v>45471</v>
      </c>
      <c r="I5" s="129">
        <f>'C завтраками| Bed and breakfast'!AB5</f>
        <v>45474</v>
      </c>
      <c r="J5" s="129">
        <f>'C завтраками| Bed and breakfast'!AC5</f>
        <v>45487</v>
      </c>
      <c r="K5" s="129">
        <f>'C завтраками| Bed and breakfast'!AD5</f>
        <v>45491</v>
      </c>
      <c r="L5" s="129">
        <f>'C завтраками| Bed and breakfast'!AE5</f>
        <v>45492</v>
      </c>
      <c r="M5" s="129">
        <f>'C завтраками| Bed and breakfast'!AF5</f>
        <v>45494</v>
      </c>
      <c r="N5" s="129">
        <f>'C завтраками| Bed and breakfast'!AG5</f>
        <v>45499</v>
      </c>
      <c r="O5" s="129">
        <f>'C завтраками| Bed and breakfast'!AH5</f>
        <v>45501</v>
      </c>
      <c r="P5" s="129">
        <f>'C завтраками| Bed and breakfast'!AI5</f>
        <v>45505</v>
      </c>
      <c r="Q5" s="129">
        <f>'C завтраками| Bed and breakfast'!AJ5</f>
        <v>45506</v>
      </c>
      <c r="R5" s="129">
        <f>'C завтраками| Bed and breakfast'!AK5</f>
        <v>45508</v>
      </c>
      <c r="S5" s="129">
        <f>'C завтраками| Bed and breakfast'!AL5</f>
        <v>45513</v>
      </c>
      <c r="T5" s="129">
        <f>'C завтраками| Bed and breakfast'!AM5</f>
        <v>45515</v>
      </c>
      <c r="U5" s="129">
        <f>'C завтраками| Bed and breakfast'!AN5</f>
        <v>45520</v>
      </c>
      <c r="V5" s="129">
        <f>'C завтраками| Bed and breakfast'!AO5</f>
        <v>45522</v>
      </c>
      <c r="W5" s="129">
        <f>'C завтраками| Bed and breakfast'!AP5</f>
        <v>45523</v>
      </c>
      <c r="X5" s="129">
        <f>'C завтраками| Bed and breakfast'!AQ5</f>
        <v>45525</v>
      </c>
      <c r="Y5" s="129">
        <f>'C завтраками| Bed and breakfast'!AR5</f>
        <v>45526</v>
      </c>
      <c r="Z5" s="129">
        <f>'C завтраками| Bed and breakfast'!AS5</f>
        <v>45527</v>
      </c>
      <c r="AA5" s="129">
        <f>'C завтраками| Bed and breakfast'!AT5</f>
        <v>45529</v>
      </c>
      <c r="AB5" s="129">
        <f>'C завтраками| Bed and breakfast'!AU5</f>
        <v>45534</v>
      </c>
      <c r="AC5" s="129">
        <f>'C завтраками| Bed and breakfast'!AV5</f>
        <v>45536</v>
      </c>
      <c r="AD5" s="129">
        <f>'C завтраками| Bed and breakfast'!AW5</f>
        <v>45551</v>
      </c>
      <c r="AE5" s="129">
        <f>'C завтраками| Bed and breakfast'!AX5</f>
        <v>45556</v>
      </c>
      <c r="AF5" s="129">
        <f>'C завтраками| Bed and breakfast'!AY5</f>
        <v>45558</v>
      </c>
      <c r="AG5" s="129">
        <f>'C завтраками| Bed and breakfast'!AZ5</f>
        <v>45562</v>
      </c>
      <c r="AH5" s="129">
        <f>'C завтраками| Bed and breakfast'!BA5</f>
        <v>45564</v>
      </c>
    </row>
    <row r="6" spans="1:34" s="12" customFormat="1" ht="25.5" customHeight="1" x14ac:dyDescent="0.2">
      <c r="A6" s="37"/>
      <c r="B6" s="129">
        <f>'C завтраками| Bed and breakfast'!U6</f>
        <v>45444</v>
      </c>
      <c r="C6" s="129">
        <f>'C завтраками| Bed and breakfast'!V6</f>
        <v>45452</v>
      </c>
      <c r="D6" s="129">
        <f>'C завтраками| Bed and breakfast'!W6</f>
        <v>45453</v>
      </c>
      <c r="E6" s="129">
        <f>'C завтраками| Bed and breakfast'!X6</f>
        <v>45459</v>
      </c>
      <c r="F6" s="129">
        <f>'C завтраками| Bed and breakfast'!Y6</f>
        <v>45465</v>
      </c>
      <c r="G6" s="129">
        <f>'C завтраками| Bed and breakfast'!Z6</f>
        <v>45470</v>
      </c>
      <c r="H6" s="129">
        <f>'C завтраками| Bed and breakfast'!AA6</f>
        <v>45473</v>
      </c>
      <c r="I6" s="129">
        <f>'C завтраками| Bed and breakfast'!AB6</f>
        <v>45486</v>
      </c>
      <c r="J6" s="129">
        <f>'C завтраками| Bed and breakfast'!AC6</f>
        <v>45490</v>
      </c>
      <c r="K6" s="129">
        <f>'C завтраками| Bed and breakfast'!AD6</f>
        <v>45491</v>
      </c>
      <c r="L6" s="129">
        <f>'C завтраками| Bed and breakfast'!AE6</f>
        <v>45493</v>
      </c>
      <c r="M6" s="129">
        <f>'C завтраками| Bed and breakfast'!AF6</f>
        <v>45498</v>
      </c>
      <c r="N6" s="129">
        <f>'C завтраками| Bed and breakfast'!AG6</f>
        <v>45500</v>
      </c>
      <c r="O6" s="129">
        <f>'C завтраками| Bed and breakfast'!AH6</f>
        <v>45504</v>
      </c>
      <c r="P6" s="129">
        <f>'C завтраками| Bed and breakfast'!AI6</f>
        <v>45505</v>
      </c>
      <c r="Q6" s="129">
        <f>'C завтраками| Bed and breakfast'!AJ6</f>
        <v>45507</v>
      </c>
      <c r="R6" s="129">
        <f>'C завтраками| Bed and breakfast'!AK6</f>
        <v>45512</v>
      </c>
      <c r="S6" s="129">
        <f>'C завтраками| Bed and breakfast'!AL6</f>
        <v>45514</v>
      </c>
      <c r="T6" s="129">
        <f>'C завтраками| Bed and breakfast'!AM6</f>
        <v>45519</v>
      </c>
      <c r="U6" s="129">
        <f>'C завтраками| Bed and breakfast'!AN6</f>
        <v>45521</v>
      </c>
      <c r="V6" s="129">
        <f>'C завтраками| Bed and breakfast'!AO6</f>
        <v>45522</v>
      </c>
      <c r="W6" s="129">
        <f>'C завтраками| Bed and breakfast'!AP6</f>
        <v>45524</v>
      </c>
      <c r="X6" s="129">
        <f>'C завтраками| Bed and breakfast'!AQ6</f>
        <v>45525</v>
      </c>
      <c r="Y6" s="129">
        <f>'C завтраками| Bed and breakfast'!AR6</f>
        <v>45526</v>
      </c>
      <c r="Z6" s="129">
        <f>'C завтраками| Bed and breakfast'!AS6</f>
        <v>45528</v>
      </c>
      <c r="AA6" s="129">
        <f>'C завтраками| Bed and breakfast'!AT6</f>
        <v>45533</v>
      </c>
      <c r="AB6" s="129">
        <f>'C завтраками| Bed and breakfast'!AU6</f>
        <v>45535</v>
      </c>
      <c r="AC6" s="129">
        <f>'C завтраками| Bed and breakfast'!AV6</f>
        <v>45550</v>
      </c>
      <c r="AD6" s="129">
        <f>'C завтраками| Bed and breakfast'!AW6</f>
        <v>45555</v>
      </c>
      <c r="AE6" s="129">
        <f>'C завтраками| Bed and breakfast'!AX6</f>
        <v>45557</v>
      </c>
      <c r="AF6" s="129">
        <f>'C завтраками| Bed and breakfast'!AY6</f>
        <v>45561</v>
      </c>
      <c r="AG6" s="129">
        <f>'C завтраками| Bed and breakfast'!AZ6</f>
        <v>45563</v>
      </c>
      <c r="AH6" s="129">
        <f>'C завтраками| Bed and breakfast'!BA6</f>
        <v>45565</v>
      </c>
    </row>
    <row r="7" spans="1:34"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1.45" customHeight="1" x14ac:dyDescent="0.2">
      <c r="A8" s="3">
        <v>1</v>
      </c>
      <c r="B8" s="142">
        <f>'C завтраками| Bed and breakfast'!U8*0.9</f>
        <v>7335</v>
      </c>
      <c r="C8" s="142">
        <f>'C завтраками| Bed and breakfast'!V8*0.9</f>
        <v>7335</v>
      </c>
      <c r="D8" s="142">
        <f>'C завтраками| Bed and breakfast'!W8*0.9</f>
        <v>7335</v>
      </c>
      <c r="E8" s="142">
        <f>'C завтраками| Bed and breakfast'!X8*0.9</f>
        <v>5895</v>
      </c>
      <c r="F8" s="142">
        <f>'C завтраками| Bed and breakfast'!Y8*0.9</f>
        <v>6615</v>
      </c>
      <c r="G8" s="142">
        <f>'C завтраками| Bed and breakfast'!Z8*0.9</f>
        <v>5895</v>
      </c>
      <c r="H8" s="142">
        <f>'C завтраками| Bed and breakfast'!AA8*0.9</f>
        <v>8055</v>
      </c>
      <c r="I8" s="142">
        <f>'C завтраками| Bed and breakfast'!AB8*0.9</f>
        <v>8055</v>
      </c>
      <c r="J8" s="142">
        <f>'C завтраками| Bed and breakfast'!AC8*0.9</f>
        <v>5985</v>
      </c>
      <c r="K8" s="142">
        <f>'C завтраками| Bed and breakfast'!AD8*0.9</f>
        <v>6165</v>
      </c>
      <c r="L8" s="142">
        <f>'C завтраками| Bed and breakfast'!AE8*0.9</f>
        <v>6525</v>
      </c>
      <c r="M8" s="142">
        <f>'C завтраками| Bed and breakfast'!AF8*0.9</f>
        <v>6165</v>
      </c>
      <c r="N8" s="142">
        <f>'C завтраками| Bed and breakfast'!AG8*0.9</f>
        <v>6705</v>
      </c>
      <c r="O8" s="142">
        <f>'C завтраками| Bed and breakfast'!AH8*0.9</f>
        <v>7335</v>
      </c>
      <c r="P8" s="142">
        <f>'C завтраками| Bed and breakfast'!AI8*0.9</f>
        <v>7335</v>
      </c>
      <c r="Q8" s="142">
        <f>'C завтраками| Bed and breakfast'!AJ8*0.9</f>
        <v>6885</v>
      </c>
      <c r="R8" s="142">
        <f>'C завтраками| Bed and breakfast'!AK8*0.9</f>
        <v>6525</v>
      </c>
      <c r="S8" s="142">
        <f>'C завтраками| Bed and breakfast'!AL8*0.9</f>
        <v>7335</v>
      </c>
      <c r="T8" s="142">
        <f>'C завтраками| Bed and breakfast'!AM8*0.9</f>
        <v>6525</v>
      </c>
      <c r="U8" s="142">
        <f>'C завтраками| Bed and breakfast'!AN8*0.9</f>
        <v>6885</v>
      </c>
      <c r="V8" s="142">
        <f>'C завтраками| Bed and breakfast'!AO8*0.9</f>
        <v>6525</v>
      </c>
      <c r="W8" s="142">
        <f>'C завтраками| Bed and breakfast'!AP8*0.9</f>
        <v>7335</v>
      </c>
      <c r="X8" s="142">
        <f>'C завтраками| Bed and breakfast'!AQ8*0.9</f>
        <v>6705</v>
      </c>
      <c r="Y8" s="142">
        <f>'C завтраками| Bed and breakfast'!AR8*0.9</f>
        <v>6525</v>
      </c>
      <c r="Z8" s="142">
        <f>'C завтраками| Bed and breakfast'!AS8*0.9</f>
        <v>6885</v>
      </c>
      <c r="AA8" s="142">
        <f>'C завтраками| Bed and breakfast'!AT8*0.9</f>
        <v>6165</v>
      </c>
      <c r="AB8" s="142">
        <f>'C завтраками| Bed and breakfast'!AU8*0.9</f>
        <v>6165</v>
      </c>
      <c r="AC8" s="142">
        <f>'C завтраками| Bed and breakfast'!AV8*0.9</f>
        <v>5805</v>
      </c>
      <c r="AD8" s="142">
        <f>'C завтраками| Bed and breakfast'!AW8*0.9</f>
        <v>5175</v>
      </c>
      <c r="AE8" s="142">
        <f>'C завтраками| Bed and breakfast'!AX8*0.9</f>
        <v>5625</v>
      </c>
      <c r="AF8" s="142">
        <f>'C завтраками| Bed and breakfast'!AY8*0.9</f>
        <v>5175</v>
      </c>
      <c r="AG8" s="142">
        <f>'C завтраками| Bed and breakfast'!AZ8*0.9</f>
        <v>5625</v>
      </c>
      <c r="AH8" s="142">
        <f>'C завтраками| Bed and breakfast'!BA8*0.9</f>
        <v>5175</v>
      </c>
    </row>
    <row r="9" spans="1:34" ht="11.45" customHeight="1" x14ac:dyDescent="0.2">
      <c r="A9" s="3">
        <v>2</v>
      </c>
      <c r="B9" s="142">
        <f>'C завтраками| Bed and breakfast'!U9*0.9</f>
        <v>8460</v>
      </c>
      <c r="C9" s="142">
        <f>'C завтраками| Bed and breakfast'!V9*0.9</f>
        <v>8460</v>
      </c>
      <c r="D9" s="142">
        <f>'C завтраками| Bed and breakfast'!W9*0.9</f>
        <v>8460</v>
      </c>
      <c r="E9" s="142">
        <f>'C завтраками| Bed and breakfast'!X9*0.9</f>
        <v>7020</v>
      </c>
      <c r="F9" s="142">
        <f>'C завтраками| Bed and breakfast'!Y9*0.9</f>
        <v>7740</v>
      </c>
      <c r="G9" s="142">
        <f>'C завтраками| Bed and breakfast'!Z9*0.9</f>
        <v>7020</v>
      </c>
      <c r="H9" s="142">
        <f>'C завтраками| Bed and breakfast'!AA9*0.9</f>
        <v>9180</v>
      </c>
      <c r="I9" s="142">
        <f>'C завтраками| Bed and breakfast'!AB9*0.9</f>
        <v>9180</v>
      </c>
      <c r="J9" s="142">
        <f>'C завтраками| Bed and breakfast'!AC9*0.9</f>
        <v>7110</v>
      </c>
      <c r="K9" s="142">
        <f>'C завтраками| Bed and breakfast'!AD9*0.9</f>
        <v>7290</v>
      </c>
      <c r="L9" s="142">
        <f>'C завтраками| Bed and breakfast'!AE9*0.9</f>
        <v>7650</v>
      </c>
      <c r="M9" s="142">
        <f>'C завтраками| Bed and breakfast'!AF9*0.9</f>
        <v>7290</v>
      </c>
      <c r="N9" s="142">
        <f>'C завтраками| Bed and breakfast'!AG9*0.9</f>
        <v>7830</v>
      </c>
      <c r="O9" s="142">
        <f>'C завтраками| Bed and breakfast'!AH9*0.9</f>
        <v>8460</v>
      </c>
      <c r="P9" s="142">
        <f>'C завтраками| Bed and breakfast'!AI9*0.9</f>
        <v>8460</v>
      </c>
      <c r="Q9" s="142">
        <f>'C завтраками| Bed and breakfast'!AJ9*0.9</f>
        <v>8010</v>
      </c>
      <c r="R9" s="142">
        <f>'C завтраками| Bed and breakfast'!AK9*0.9</f>
        <v>7650</v>
      </c>
      <c r="S9" s="142">
        <f>'C завтраками| Bed and breakfast'!AL9*0.9</f>
        <v>8460</v>
      </c>
      <c r="T9" s="142">
        <f>'C завтраками| Bed and breakfast'!AM9*0.9</f>
        <v>7650</v>
      </c>
      <c r="U9" s="142">
        <f>'C завтраками| Bed and breakfast'!AN9*0.9</f>
        <v>8010</v>
      </c>
      <c r="V9" s="142">
        <f>'C завтраками| Bed and breakfast'!AO9*0.9</f>
        <v>7650</v>
      </c>
      <c r="W9" s="142">
        <f>'C завтраками| Bed and breakfast'!AP9*0.9</f>
        <v>8460</v>
      </c>
      <c r="X9" s="142">
        <f>'C завтраками| Bed and breakfast'!AQ9*0.9</f>
        <v>7830</v>
      </c>
      <c r="Y9" s="142">
        <f>'C завтраками| Bed and breakfast'!AR9*0.9</f>
        <v>7650</v>
      </c>
      <c r="Z9" s="142">
        <f>'C завтраками| Bed and breakfast'!AS9*0.9</f>
        <v>8010</v>
      </c>
      <c r="AA9" s="142">
        <f>'C завтраками| Bed and breakfast'!AT9*0.9</f>
        <v>7290</v>
      </c>
      <c r="AB9" s="142">
        <f>'C завтраками| Bed and breakfast'!AU9*0.9</f>
        <v>7290</v>
      </c>
      <c r="AC9" s="142">
        <f>'C завтраками| Bed and breakfast'!AV9*0.9</f>
        <v>6930</v>
      </c>
      <c r="AD9" s="142">
        <f>'C завтраками| Bed and breakfast'!AW9*0.9</f>
        <v>6300</v>
      </c>
      <c r="AE9" s="142">
        <f>'C завтраками| Bed and breakfast'!AX9*0.9</f>
        <v>6750</v>
      </c>
      <c r="AF9" s="142">
        <f>'C завтраками| Bed and breakfast'!AY9*0.9</f>
        <v>6300</v>
      </c>
      <c r="AG9" s="142">
        <f>'C завтраками| Bed and breakfast'!AZ9*0.9</f>
        <v>6750</v>
      </c>
      <c r="AH9" s="142">
        <f>'C завтраками| Bed and breakfast'!BA9*0.9</f>
        <v>6300</v>
      </c>
    </row>
    <row r="10" spans="1:34"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ht="11.45" customHeight="1" x14ac:dyDescent="0.2">
      <c r="A11" s="3">
        <v>1</v>
      </c>
      <c r="B11" s="142">
        <f>'C завтраками| Bed and breakfast'!U11*0.9</f>
        <v>8235</v>
      </c>
      <c r="C11" s="142">
        <f>'C завтраками| Bed and breakfast'!V11*0.9</f>
        <v>8235</v>
      </c>
      <c r="D11" s="142">
        <f>'C завтраками| Bed and breakfast'!W11*0.9</f>
        <v>8235</v>
      </c>
      <c r="E11" s="142">
        <f>'C завтраками| Bed and breakfast'!X11*0.9</f>
        <v>6795</v>
      </c>
      <c r="F11" s="142">
        <f>'C завтраками| Bed and breakfast'!Y11*0.9</f>
        <v>7515</v>
      </c>
      <c r="G11" s="142">
        <f>'C завтраками| Bed and breakfast'!Z11*0.9</f>
        <v>6795</v>
      </c>
      <c r="H11" s="142">
        <f>'C завтраками| Bed and breakfast'!AA11*0.9</f>
        <v>8955</v>
      </c>
      <c r="I11" s="142">
        <f>'C завтраками| Bed and breakfast'!AB11*0.9</f>
        <v>8955</v>
      </c>
      <c r="J11" s="142">
        <f>'C завтраками| Bed and breakfast'!AC11*0.9</f>
        <v>6885</v>
      </c>
      <c r="K11" s="142">
        <f>'C завтраками| Bed and breakfast'!AD11*0.9</f>
        <v>7065</v>
      </c>
      <c r="L11" s="142">
        <f>'C завтраками| Bed and breakfast'!AE11*0.9</f>
        <v>7425</v>
      </c>
      <c r="M11" s="142">
        <f>'C завтраками| Bed and breakfast'!AF11*0.9</f>
        <v>7065</v>
      </c>
      <c r="N11" s="142">
        <f>'C завтраками| Bed and breakfast'!AG11*0.9</f>
        <v>7605</v>
      </c>
      <c r="O11" s="142">
        <f>'C завтраками| Bed and breakfast'!AH11*0.9</f>
        <v>8235</v>
      </c>
      <c r="P11" s="142">
        <f>'C завтраками| Bed and breakfast'!AI11*0.9</f>
        <v>8235</v>
      </c>
      <c r="Q11" s="142">
        <f>'C завтраками| Bed and breakfast'!AJ11*0.9</f>
        <v>7785</v>
      </c>
      <c r="R11" s="142">
        <f>'C завтраками| Bed and breakfast'!AK11*0.9</f>
        <v>7425</v>
      </c>
      <c r="S11" s="142">
        <f>'C завтраками| Bed and breakfast'!AL11*0.9</f>
        <v>8235</v>
      </c>
      <c r="T11" s="142">
        <f>'C завтраками| Bed and breakfast'!AM11*0.9</f>
        <v>7425</v>
      </c>
      <c r="U11" s="142">
        <f>'C завтраками| Bed and breakfast'!AN11*0.9</f>
        <v>7785</v>
      </c>
      <c r="V11" s="142">
        <f>'C завтраками| Bed and breakfast'!AO11*0.9</f>
        <v>7425</v>
      </c>
      <c r="W11" s="142">
        <f>'C завтраками| Bed and breakfast'!AP11*0.9</f>
        <v>8235</v>
      </c>
      <c r="X11" s="142">
        <f>'C завтраками| Bed and breakfast'!AQ11*0.9</f>
        <v>7605</v>
      </c>
      <c r="Y11" s="142">
        <f>'C завтраками| Bed and breakfast'!AR11*0.9</f>
        <v>7425</v>
      </c>
      <c r="Z11" s="142">
        <f>'C завтраками| Bed and breakfast'!AS11*0.9</f>
        <v>7785</v>
      </c>
      <c r="AA11" s="142">
        <f>'C завтраками| Bed and breakfast'!AT11*0.9</f>
        <v>7065</v>
      </c>
      <c r="AB11" s="142">
        <f>'C завтраками| Bed and breakfast'!AU11*0.9</f>
        <v>7065</v>
      </c>
      <c r="AC11" s="142">
        <f>'C завтраками| Bed and breakfast'!AV11*0.9</f>
        <v>6705</v>
      </c>
      <c r="AD11" s="142">
        <f>'C завтраками| Bed and breakfast'!AW11*0.9</f>
        <v>6075</v>
      </c>
      <c r="AE11" s="142">
        <f>'C завтраками| Bed and breakfast'!AX11*0.9</f>
        <v>6525</v>
      </c>
      <c r="AF11" s="142">
        <f>'C завтраками| Bed and breakfast'!AY11*0.9</f>
        <v>6075</v>
      </c>
      <c r="AG11" s="142">
        <f>'C завтраками| Bed and breakfast'!AZ11*0.9</f>
        <v>6525</v>
      </c>
      <c r="AH11" s="142">
        <f>'C завтраками| Bed and breakfast'!BA11*0.9</f>
        <v>6075</v>
      </c>
    </row>
    <row r="12" spans="1:34" ht="11.45" customHeight="1" x14ac:dyDescent="0.2">
      <c r="A12" s="3">
        <v>2</v>
      </c>
      <c r="B12" s="142">
        <f>'C завтраками| Bed and breakfast'!U12*0.9</f>
        <v>9360</v>
      </c>
      <c r="C12" s="142">
        <f>'C завтраками| Bed and breakfast'!V12*0.9</f>
        <v>9360</v>
      </c>
      <c r="D12" s="142">
        <f>'C завтраками| Bed and breakfast'!W12*0.9</f>
        <v>9360</v>
      </c>
      <c r="E12" s="142">
        <f>'C завтраками| Bed and breakfast'!X12*0.9</f>
        <v>7920</v>
      </c>
      <c r="F12" s="142">
        <f>'C завтраками| Bed and breakfast'!Y12*0.9</f>
        <v>8640</v>
      </c>
      <c r="G12" s="142">
        <f>'C завтраками| Bed and breakfast'!Z12*0.9</f>
        <v>7920</v>
      </c>
      <c r="H12" s="142">
        <f>'C завтраками| Bed and breakfast'!AA12*0.9</f>
        <v>10080</v>
      </c>
      <c r="I12" s="142">
        <f>'C завтраками| Bed and breakfast'!AB12*0.9</f>
        <v>10080</v>
      </c>
      <c r="J12" s="142">
        <f>'C завтраками| Bed and breakfast'!AC12*0.9</f>
        <v>8010</v>
      </c>
      <c r="K12" s="142">
        <f>'C завтраками| Bed and breakfast'!AD12*0.9</f>
        <v>8190</v>
      </c>
      <c r="L12" s="142">
        <f>'C завтраками| Bed and breakfast'!AE12*0.9</f>
        <v>8550</v>
      </c>
      <c r="M12" s="142">
        <f>'C завтраками| Bed and breakfast'!AF12*0.9</f>
        <v>8190</v>
      </c>
      <c r="N12" s="142">
        <f>'C завтраками| Bed and breakfast'!AG12*0.9</f>
        <v>8730</v>
      </c>
      <c r="O12" s="142">
        <f>'C завтраками| Bed and breakfast'!AH12*0.9</f>
        <v>9360</v>
      </c>
      <c r="P12" s="142">
        <f>'C завтраками| Bed and breakfast'!AI12*0.9</f>
        <v>9360</v>
      </c>
      <c r="Q12" s="142">
        <f>'C завтраками| Bed and breakfast'!AJ12*0.9</f>
        <v>8910</v>
      </c>
      <c r="R12" s="142">
        <f>'C завтраками| Bed and breakfast'!AK12*0.9</f>
        <v>8550</v>
      </c>
      <c r="S12" s="142">
        <f>'C завтраками| Bed and breakfast'!AL12*0.9</f>
        <v>9360</v>
      </c>
      <c r="T12" s="142">
        <f>'C завтраками| Bed and breakfast'!AM12*0.9</f>
        <v>8550</v>
      </c>
      <c r="U12" s="142">
        <f>'C завтраками| Bed and breakfast'!AN12*0.9</f>
        <v>8910</v>
      </c>
      <c r="V12" s="142">
        <f>'C завтраками| Bed and breakfast'!AO12*0.9</f>
        <v>8550</v>
      </c>
      <c r="W12" s="142">
        <f>'C завтраками| Bed and breakfast'!AP12*0.9</f>
        <v>9360</v>
      </c>
      <c r="X12" s="142">
        <f>'C завтраками| Bed and breakfast'!AQ12*0.9</f>
        <v>8730</v>
      </c>
      <c r="Y12" s="142">
        <f>'C завтраками| Bed and breakfast'!AR12*0.9</f>
        <v>8550</v>
      </c>
      <c r="Z12" s="142">
        <f>'C завтраками| Bed and breakfast'!AS12*0.9</f>
        <v>8910</v>
      </c>
      <c r="AA12" s="142">
        <f>'C завтраками| Bed and breakfast'!AT12*0.9</f>
        <v>8190</v>
      </c>
      <c r="AB12" s="142">
        <f>'C завтраками| Bed and breakfast'!AU12*0.9</f>
        <v>8190</v>
      </c>
      <c r="AC12" s="142">
        <f>'C завтраками| Bed and breakfast'!AV12*0.9</f>
        <v>7830</v>
      </c>
      <c r="AD12" s="142">
        <f>'C завтраками| Bed and breakfast'!AW12*0.9</f>
        <v>7200</v>
      </c>
      <c r="AE12" s="142">
        <f>'C завтраками| Bed and breakfast'!AX12*0.9</f>
        <v>7650</v>
      </c>
      <c r="AF12" s="142">
        <f>'C завтраками| Bed and breakfast'!AY12*0.9</f>
        <v>7200</v>
      </c>
      <c r="AG12" s="142">
        <f>'C завтраками| Bed and breakfast'!AZ12*0.9</f>
        <v>7650</v>
      </c>
      <c r="AH12" s="142">
        <f>'C завтраками| Bed and breakfast'!BA12*0.9</f>
        <v>7200</v>
      </c>
    </row>
    <row r="13" spans="1:34" ht="11.45" customHeight="1" x14ac:dyDescent="0.2">
      <c r="A13" s="120"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1.45" customHeight="1" x14ac:dyDescent="0.2">
      <c r="A14" s="3">
        <v>1</v>
      </c>
      <c r="B14" s="142">
        <f>'C завтраками| Bed and breakfast'!U14*0.9</f>
        <v>9585</v>
      </c>
      <c r="C14" s="142">
        <f>'C завтраками| Bed and breakfast'!V14*0.9</f>
        <v>9585</v>
      </c>
      <c r="D14" s="142">
        <f>'C завтраками| Bed and breakfast'!W14*0.9</f>
        <v>9585</v>
      </c>
      <c r="E14" s="142">
        <f>'C завтраками| Bed and breakfast'!X14*0.9</f>
        <v>8145</v>
      </c>
      <c r="F14" s="142">
        <f>'C завтраками| Bed and breakfast'!Y14*0.9</f>
        <v>8865</v>
      </c>
      <c r="G14" s="142">
        <f>'C завтраками| Bed and breakfast'!Z14*0.9</f>
        <v>8145</v>
      </c>
      <c r="H14" s="142">
        <f>'C завтраками| Bed and breakfast'!AA14*0.9</f>
        <v>10305</v>
      </c>
      <c r="I14" s="142">
        <f>'C завтраками| Bed and breakfast'!AB14*0.9</f>
        <v>10305</v>
      </c>
      <c r="J14" s="142">
        <f>'C завтраками| Bed and breakfast'!AC14*0.9</f>
        <v>8235</v>
      </c>
      <c r="K14" s="142">
        <f>'C завтраками| Bed and breakfast'!AD14*0.9</f>
        <v>8415</v>
      </c>
      <c r="L14" s="142">
        <f>'C завтраками| Bed and breakfast'!AE14*0.9</f>
        <v>8775</v>
      </c>
      <c r="M14" s="142">
        <f>'C завтраками| Bed and breakfast'!AF14*0.9</f>
        <v>8415</v>
      </c>
      <c r="N14" s="142">
        <f>'C завтраками| Bed and breakfast'!AG14*0.9</f>
        <v>8955</v>
      </c>
      <c r="O14" s="142">
        <f>'C завтраками| Bed and breakfast'!AH14*0.9</f>
        <v>9585</v>
      </c>
      <c r="P14" s="142">
        <f>'C завтраками| Bed and breakfast'!AI14*0.9</f>
        <v>9585</v>
      </c>
      <c r="Q14" s="142">
        <f>'C завтраками| Bed and breakfast'!AJ14*0.9</f>
        <v>9135</v>
      </c>
      <c r="R14" s="142">
        <f>'C завтраками| Bed and breakfast'!AK14*0.9</f>
        <v>8775</v>
      </c>
      <c r="S14" s="142">
        <f>'C завтраками| Bed and breakfast'!AL14*0.9</f>
        <v>9585</v>
      </c>
      <c r="T14" s="142">
        <f>'C завтраками| Bed and breakfast'!AM14*0.9</f>
        <v>8775</v>
      </c>
      <c r="U14" s="142">
        <f>'C завтраками| Bed and breakfast'!AN14*0.9</f>
        <v>9135</v>
      </c>
      <c r="V14" s="142">
        <f>'C завтраками| Bed and breakfast'!AO14*0.9</f>
        <v>8775</v>
      </c>
      <c r="W14" s="142">
        <f>'C завтраками| Bed and breakfast'!AP14*0.9</f>
        <v>9585</v>
      </c>
      <c r="X14" s="142">
        <f>'C завтраками| Bed and breakfast'!AQ14*0.9</f>
        <v>8955</v>
      </c>
      <c r="Y14" s="142">
        <f>'C завтраками| Bed and breakfast'!AR14*0.9</f>
        <v>8775</v>
      </c>
      <c r="Z14" s="142">
        <f>'C завтраками| Bed and breakfast'!AS14*0.9</f>
        <v>9135</v>
      </c>
      <c r="AA14" s="142">
        <f>'C завтраками| Bed and breakfast'!AT14*0.9</f>
        <v>8415</v>
      </c>
      <c r="AB14" s="142">
        <f>'C завтраками| Bed and breakfast'!AU14*0.9</f>
        <v>8415</v>
      </c>
      <c r="AC14" s="142">
        <f>'C завтраками| Bed and breakfast'!AV14*0.9</f>
        <v>8055</v>
      </c>
      <c r="AD14" s="142">
        <f>'C завтраками| Bed and breakfast'!AW14*0.9</f>
        <v>7425</v>
      </c>
      <c r="AE14" s="142">
        <f>'C завтраками| Bed and breakfast'!AX14*0.9</f>
        <v>7875</v>
      </c>
      <c r="AF14" s="142">
        <f>'C завтраками| Bed and breakfast'!AY14*0.9</f>
        <v>7425</v>
      </c>
      <c r="AG14" s="142">
        <f>'C завтраками| Bed and breakfast'!AZ14*0.9</f>
        <v>7875</v>
      </c>
      <c r="AH14" s="142">
        <f>'C завтраками| Bed and breakfast'!BA14*0.9</f>
        <v>7425</v>
      </c>
    </row>
    <row r="15" spans="1:34" ht="11.45" customHeight="1" x14ac:dyDescent="0.2">
      <c r="A15" s="3">
        <v>2</v>
      </c>
      <c r="B15" s="142">
        <f>'C завтраками| Bed and breakfast'!U15*0.9</f>
        <v>10710</v>
      </c>
      <c r="C15" s="142">
        <f>'C завтраками| Bed and breakfast'!V15*0.9</f>
        <v>10710</v>
      </c>
      <c r="D15" s="142">
        <f>'C завтраками| Bed and breakfast'!W15*0.9</f>
        <v>10710</v>
      </c>
      <c r="E15" s="142">
        <f>'C завтраками| Bed and breakfast'!X15*0.9</f>
        <v>9270</v>
      </c>
      <c r="F15" s="142">
        <f>'C завтраками| Bed and breakfast'!Y15*0.9</f>
        <v>9990</v>
      </c>
      <c r="G15" s="142">
        <f>'C завтраками| Bed and breakfast'!Z15*0.9</f>
        <v>9270</v>
      </c>
      <c r="H15" s="142">
        <f>'C завтраками| Bed and breakfast'!AA15*0.9</f>
        <v>11430</v>
      </c>
      <c r="I15" s="142">
        <f>'C завтраками| Bed and breakfast'!AB15*0.9</f>
        <v>11430</v>
      </c>
      <c r="J15" s="142">
        <f>'C завтраками| Bed and breakfast'!AC15*0.9</f>
        <v>9360</v>
      </c>
      <c r="K15" s="142">
        <f>'C завтраками| Bed and breakfast'!AD15*0.9</f>
        <v>9540</v>
      </c>
      <c r="L15" s="142">
        <f>'C завтраками| Bed and breakfast'!AE15*0.9</f>
        <v>9900</v>
      </c>
      <c r="M15" s="142">
        <f>'C завтраками| Bed and breakfast'!AF15*0.9</f>
        <v>9540</v>
      </c>
      <c r="N15" s="142">
        <f>'C завтраками| Bed and breakfast'!AG15*0.9</f>
        <v>10080</v>
      </c>
      <c r="O15" s="142">
        <f>'C завтраками| Bed and breakfast'!AH15*0.9</f>
        <v>10710</v>
      </c>
      <c r="P15" s="142">
        <f>'C завтраками| Bed and breakfast'!AI15*0.9</f>
        <v>10710</v>
      </c>
      <c r="Q15" s="142">
        <f>'C завтраками| Bed and breakfast'!AJ15*0.9</f>
        <v>10260</v>
      </c>
      <c r="R15" s="142">
        <f>'C завтраками| Bed and breakfast'!AK15*0.9</f>
        <v>9900</v>
      </c>
      <c r="S15" s="142">
        <f>'C завтраками| Bed and breakfast'!AL15*0.9</f>
        <v>10710</v>
      </c>
      <c r="T15" s="142">
        <f>'C завтраками| Bed and breakfast'!AM15*0.9</f>
        <v>9900</v>
      </c>
      <c r="U15" s="142">
        <f>'C завтраками| Bed and breakfast'!AN15*0.9</f>
        <v>10260</v>
      </c>
      <c r="V15" s="142">
        <f>'C завтраками| Bed and breakfast'!AO15*0.9</f>
        <v>9900</v>
      </c>
      <c r="W15" s="142">
        <f>'C завтраками| Bed and breakfast'!AP15*0.9</f>
        <v>10710</v>
      </c>
      <c r="X15" s="142">
        <f>'C завтраками| Bed and breakfast'!AQ15*0.9</f>
        <v>10080</v>
      </c>
      <c r="Y15" s="142">
        <f>'C завтраками| Bed and breakfast'!AR15*0.9</f>
        <v>9900</v>
      </c>
      <c r="Z15" s="142">
        <f>'C завтраками| Bed and breakfast'!AS15*0.9</f>
        <v>10260</v>
      </c>
      <c r="AA15" s="142">
        <f>'C завтраками| Bed and breakfast'!AT15*0.9</f>
        <v>9540</v>
      </c>
      <c r="AB15" s="142">
        <f>'C завтраками| Bed and breakfast'!AU15*0.9</f>
        <v>9540</v>
      </c>
      <c r="AC15" s="142">
        <f>'C завтраками| Bed and breakfast'!AV15*0.9</f>
        <v>9180</v>
      </c>
      <c r="AD15" s="142">
        <f>'C завтраками| Bed and breakfast'!AW15*0.9</f>
        <v>8550</v>
      </c>
      <c r="AE15" s="142">
        <f>'C завтраками| Bed and breakfast'!AX15*0.9</f>
        <v>9000</v>
      </c>
      <c r="AF15" s="142">
        <f>'C завтраками| Bed and breakfast'!AY15*0.9</f>
        <v>8550</v>
      </c>
      <c r="AG15" s="142">
        <f>'C завтраками| Bed and breakfast'!AZ15*0.9</f>
        <v>9000</v>
      </c>
      <c r="AH15" s="142">
        <f>'C завтраками| Bed and breakfast'!BA15*0.9</f>
        <v>8550</v>
      </c>
    </row>
    <row r="16" spans="1:34" ht="11.45" customHeight="1" x14ac:dyDescent="0.2">
      <c r="A16" s="122"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1.45" customHeight="1" x14ac:dyDescent="0.2">
      <c r="A17" s="3">
        <v>1</v>
      </c>
      <c r="B17" s="142">
        <f>'C завтраками| Bed and breakfast'!U17*0.9</f>
        <v>10485</v>
      </c>
      <c r="C17" s="142">
        <f>'C завтраками| Bed and breakfast'!V17*0.9</f>
        <v>10485</v>
      </c>
      <c r="D17" s="142">
        <f>'C завтраками| Bed and breakfast'!W17*0.9</f>
        <v>10485</v>
      </c>
      <c r="E17" s="142">
        <f>'C завтраками| Bed and breakfast'!X17*0.9</f>
        <v>9045</v>
      </c>
      <c r="F17" s="142">
        <f>'C завтраками| Bed and breakfast'!Y17*0.9</f>
        <v>9765</v>
      </c>
      <c r="G17" s="142">
        <f>'C завтраками| Bed and breakfast'!Z17*0.9</f>
        <v>9045</v>
      </c>
      <c r="H17" s="142">
        <f>'C завтраками| Bed and breakfast'!AA17*0.9</f>
        <v>11205</v>
      </c>
      <c r="I17" s="142">
        <f>'C завтраками| Bed and breakfast'!AB17*0.9</f>
        <v>11205</v>
      </c>
      <c r="J17" s="142">
        <f>'C завтраками| Bed and breakfast'!AC17*0.9</f>
        <v>9135</v>
      </c>
      <c r="K17" s="142">
        <f>'C завтраками| Bed and breakfast'!AD17*0.9</f>
        <v>9315</v>
      </c>
      <c r="L17" s="142">
        <f>'C завтраками| Bed and breakfast'!AE17*0.9</f>
        <v>9675</v>
      </c>
      <c r="M17" s="142">
        <f>'C завтраками| Bed and breakfast'!AF17*0.9</f>
        <v>9315</v>
      </c>
      <c r="N17" s="142">
        <f>'C завтраками| Bed and breakfast'!AG17*0.9</f>
        <v>9855</v>
      </c>
      <c r="O17" s="142">
        <f>'C завтраками| Bed and breakfast'!AH17*0.9</f>
        <v>10485</v>
      </c>
      <c r="P17" s="142">
        <f>'C завтраками| Bed and breakfast'!AI17*0.9</f>
        <v>10485</v>
      </c>
      <c r="Q17" s="142">
        <f>'C завтраками| Bed and breakfast'!AJ17*0.9</f>
        <v>10035</v>
      </c>
      <c r="R17" s="142">
        <f>'C завтраками| Bed and breakfast'!AK17*0.9</f>
        <v>9675</v>
      </c>
      <c r="S17" s="142">
        <f>'C завтраками| Bed and breakfast'!AL17*0.9</f>
        <v>10485</v>
      </c>
      <c r="T17" s="142">
        <f>'C завтраками| Bed and breakfast'!AM17*0.9</f>
        <v>9675</v>
      </c>
      <c r="U17" s="142">
        <f>'C завтраками| Bed and breakfast'!AN17*0.9</f>
        <v>10035</v>
      </c>
      <c r="V17" s="142">
        <f>'C завтраками| Bed and breakfast'!AO17*0.9</f>
        <v>9675</v>
      </c>
      <c r="W17" s="142">
        <f>'C завтраками| Bed and breakfast'!AP17*0.9</f>
        <v>10485</v>
      </c>
      <c r="X17" s="142">
        <f>'C завтраками| Bed and breakfast'!AQ17*0.9</f>
        <v>9855</v>
      </c>
      <c r="Y17" s="142">
        <f>'C завтраками| Bed and breakfast'!AR17*0.9</f>
        <v>9675</v>
      </c>
      <c r="Z17" s="142">
        <f>'C завтраками| Bed and breakfast'!AS17*0.9</f>
        <v>10035</v>
      </c>
      <c r="AA17" s="142">
        <f>'C завтраками| Bed and breakfast'!AT17*0.9</f>
        <v>9315</v>
      </c>
      <c r="AB17" s="142">
        <f>'C завтраками| Bed and breakfast'!AU17*0.9</f>
        <v>9315</v>
      </c>
      <c r="AC17" s="142">
        <f>'C завтраками| Bed and breakfast'!AV17*0.9</f>
        <v>8955</v>
      </c>
      <c r="AD17" s="142">
        <f>'C завтраками| Bed and breakfast'!AW17*0.9</f>
        <v>8325</v>
      </c>
      <c r="AE17" s="142">
        <f>'C завтраками| Bed and breakfast'!AX17*0.9</f>
        <v>8775</v>
      </c>
      <c r="AF17" s="142">
        <f>'C завтраками| Bed and breakfast'!AY17*0.9</f>
        <v>8325</v>
      </c>
      <c r="AG17" s="142">
        <f>'C завтраками| Bed and breakfast'!AZ17*0.9</f>
        <v>8775</v>
      </c>
      <c r="AH17" s="142">
        <f>'C завтраками| Bed and breakfast'!BA17*0.9</f>
        <v>8325</v>
      </c>
    </row>
    <row r="18" spans="1:34" ht="11.45" customHeight="1" x14ac:dyDescent="0.2">
      <c r="A18" s="3">
        <v>2</v>
      </c>
      <c r="B18" s="142">
        <f>'C завтраками| Bed and breakfast'!U18*0.9</f>
        <v>11610</v>
      </c>
      <c r="C18" s="142">
        <f>'C завтраками| Bed and breakfast'!V18*0.9</f>
        <v>11610</v>
      </c>
      <c r="D18" s="142">
        <f>'C завтраками| Bed and breakfast'!W18*0.9</f>
        <v>11610</v>
      </c>
      <c r="E18" s="142">
        <f>'C завтраками| Bed and breakfast'!X18*0.9</f>
        <v>10170</v>
      </c>
      <c r="F18" s="142">
        <f>'C завтраками| Bed and breakfast'!Y18*0.9</f>
        <v>10890</v>
      </c>
      <c r="G18" s="142">
        <f>'C завтраками| Bed and breakfast'!Z18*0.9</f>
        <v>10170</v>
      </c>
      <c r="H18" s="142">
        <f>'C завтраками| Bed and breakfast'!AA18*0.9</f>
        <v>12330</v>
      </c>
      <c r="I18" s="142">
        <f>'C завтраками| Bed and breakfast'!AB18*0.9</f>
        <v>12330</v>
      </c>
      <c r="J18" s="142">
        <f>'C завтраками| Bed and breakfast'!AC18*0.9</f>
        <v>10260</v>
      </c>
      <c r="K18" s="142">
        <f>'C завтраками| Bed and breakfast'!AD18*0.9</f>
        <v>10440</v>
      </c>
      <c r="L18" s="142">
        <f>'C завтраками| Bed and breakfast'!AE18*0.9</f>
        <v>10800</v>
      </c>
      <c r="M18" s="142">
        <f>'C завтраками| Bed and breakfast'!AF18*0.9</f>
        <v>10440</v>
      </c>
      <c r="N18" s="142">
        <f>'C завтраками| Bed and breakfast'!AG18*0.9</f>
        <v>10980</v>
      </c>
      <c r="O18" s="142">
        <f>'C завтраками| Bed and breakfast'!AH18*0.9</f>
        <v>11610</v>
      </c>
      <c r="P18" s="142">
        <f>'C завтраками| Bed and breakfast'!AI18*0.9</f>
        <v>11610</v>
      </c>
      <c r="Q18" s="142">
        <f>'C завтраками| Bed and breakfast'!AJ18*0.9</f>
        <v>11160</v>
      </c>
      <c r="R18" s="142">
        <f>'C завтраками| Bed and breakfast'!AK18*0.9</f>
        <v>10800</v>
      </c>
      <c r="S18" s="142">
        <f>'C завтраками| Bed and breakfast'!AL18*0.9</f>
        <v>11610</v>
      </c>
      <c r="T18" s="142">
        <f>'C завтраками| Bed and breakfast'!AM18*0.9</f>
        <v>10800</v>
      </c>
      <c r="U18" s="142">
        <f>'C завтраками| Bed and breakfast'!AN18*0.9</f>
        <v>11160</v>
      </c>
      <c r="V18" s="142">
        <f>'C завтраками| Bed and breakfast'!AO18*0.9</f>
        <v>10800</v>
      </c>
      <c r="W18" s="142">
        <f>'C завтраками| Bed and breakfast'!AP18*0.9</f>
        <v>11610</v>
      </c>
      <c r="X18" s="142">
        <f>'C завтраками| Bed and breakfast'!AQ18*0.9</f>
        <v>10980</v>
      </c>
      <c r="Y18" s="142">
        <f>'C завтраками| Bed and breakfast'!AR18*0.9</f>
        <v>10800</v>
      </c>
      <c r="Z18" s="142">
        <f>'C завтраками| Bed and breakfast'!AS18*0.9</f>
        <v>11160</v>
      </c>
      <c r="AA18" s="142">
        <f>'C завтраками| Bed and breakfast'!AT18*0.9</f>
        <v>10440</v>
      </c>
      <c r="AB18" s="142">
        <f>'C завтраками| Bed and breakfast'!AU18*0.9</f>
        <v>10440</v>
      </c>
      <c r="AC18" s="142">
        <f>'C завтраками| Bed and breakfast'!AV18*0.9</f>
        <v>10080</v>
      </c>
      <c r="AD18" s="142">
        <f>'C завтраками| Bed and breakfast'!AW18*0.9</f>
        <v>9450</v>
      </c>
      <c r="AE18" s="142">
        <f>'C завтраками| Bed and breakfast'!AX18*0.9</f>
        <v>9900</v>
      </c>
      <c r="AF18" s="142">
        <f>'C завтраками| Bed and breakfast'!AY18*0.9</f>
        <v>9450</v>
      </c>
      <c r="AG18" s="142">
        <f>'C завтраками| Bed and breakfast'!AZ18*0.9</f>
        <v>9900</v>
      </c>
      <c r="AH18" s="142">
        <f>'C завтраками| Bed and breakfast'!BA18*0.9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breakfast'!U20*0.9</f>
        <v>11835</v>
      </c>
      <c r="C20" s="142">
        <f>'C завтраками| Bed and breakfast'!V20*0.9</f>
        <v>11835</v>
      </c>
      <c r="D20" s="142">
        <f>'C завтраками| Bed and breakfast'!W20*0.9</f>
        <v>11835</v>
      </c>
      <c r="E20" s="142">
        <f>'C завтраками| Bed and breakfast'!X20*0.9</f>
        <v>10395</v>
      </c>
      <c r="F20" s="142">
        <f>'C завтраками| Bed and breakfast'!Y20*0.9</f>
        <v>11115</v>
      </c>
      <c r="G20" s="142">
        <f>'C завтраками| Bed and breakfast'!Z20*0.9</f>
        <v>10395</v>
      </c>
      <c r="H20" s="142">
        <f>'C завтраками| Bed and breakfast'!AA20*0.9</f>
        <v>12555</v>
      </c>
      <c r="I20" s="142">
        <f>'C завтраками| Bed and breakfast'!AB20*0.9</f>
        <v>12555</v>
      </c>
      <c r="J20" s="142">
        <f>'C завтраками| Bed and breakfast'!AC20*0.9</f>
        <v>10485</v>
      </c>
      <c r="K20" s="142">
        <f>'C завтраками| Bed and breakfast'!AD20*0.9</f>
        <v>10665</v>
      </c>
      <c r="L20" s="142">
        <f>'C завтраками| Bed and breakfast'!AE20*0.9</f>
        <v>11025</v>
      </c>
      <c r="M20" s="142">
        <f>'C завтраками| Bed and breakfast'!AF20*0.9</f>
        <v>10665</v>
      </c>
      <c r="N20" s="142">
        <f>'C завтраками| Bed and breakfast'!AG20*0.9</f>
        <v>11205</v>
      </c>
      <c r="O20" s="142">
        <f>'C завтраками| Bed and breakfast'!AH20*0.9</f>
        <v>11835</v>
      </c>
      <c r="P20" s="142">
        <f>'C завтраками| Bed and breakfast'!AI20*0.9</f>
        <v>11835</v>
      </c>
      <c r="Q20" s="142">
        <f>'C завтраками| Bed and breakfast'!AJ20*0.9</f>
        <v>11385</v>
      </c>
      <c r="R20" s="142">
        <f>'C завтраками| Bed and breakfast'!AK20*0.9</f>
        <v>11025</v>
      </c>
      <c r="S20" s="142">
        <f>'C завтраками| Bed and breakfast'!AL20*0.9</f>
        <v>11835</v>
      </c>
      <c r="T20" s="142">
        <f>'C завтраками| Bed and breakfast'!AM20*0.9</f>
        <v>11025</v>
      </c>
      <c r="U20" s="142">
        <f>'C завтраками| Bed and breakfast'!AN20*0.9</f>
        <v>11385</v>
      </c>
      <c r="V20" s="142">
        <f>'C завтраками| Bed and breakfast'!AO20*0.9</f>
        <v>11025</v>
      </c>
      <c r="W20" s="142">
        <f>'C завтраками| Bed and breakfast'!AP20*0.9</f>
        <v>11835</v>
      </c>
      <c r="X20" s="142">
        <f>'C завтраками| Bed and breakfast'!AQ20*0.9</f>
        <v>11205</v>
      </c>
      <c r="Y20" s="142">
        <f>'C завтраками| Bed and breakfast'!AR20*0.9</f>
        <v>11025</v>
      </c>
      <c r="Z20" s="142">
        <f>'C завтраками| Bed and breakfast'!AS20*0.9</f>
        <v>11385</v>
      </c>
      <c r="AA20" s="142">
        <f>'C завтраками| Bed and breakfast'!AT20*0.9</f>
        <v>10665</v>
      </c>
      <c r="AB20" s="142">
        <f>'C завтраками| Bed and breakfast'!AU20*0.9</f>
        <v>10665</v>
      </c>
      <c r="AC20" s="142">
        <f>'C завтраками| Bed and breakfast'!AV20*0.9</f>
        <v>10305</v>
      </c>
      <c r="AD20" s="142">
        <f>'C завтраками| Bed and breakfast'!AW20*0.9</f>
        <v>9675</v>
      </c>
      <c r="AE20" s="142">
        <f>'C завтраками| Bed and breakfast'!AX20*0.9</f>
        <v>10125</v>
      </c>
      <c r="AF20" s="142">
        <f>'C завтраками| Bed and breakfast'!AY20*0.9</f>
        <v>9675</v>
      </c>
      <c r="AG20" s="142">
        <f>'C завтраками| Bed and breakfast'!AZ20*0.9</f>
        <v>10125</v>
      </c>
      <c r="AH20" s="142">
        <f>'C завтраками| Bed and breakfast'!BA20*0.9</f>
        <v>9675</v>
      </c>
    </row>
    <row r="21" spans="1:34" s="118" customFormat="1" ht="11.45" customHeight="1" x14ac:dyDescent="0.2">
      <c r="A21" s="121">
        <v>2</v>
      </c>
      <c r="B21" s="142">
        <f>'C завтраками| Bed and breakfast'!U21*0.9</f>
        <v>12960</v>
      </c>
      <c r="C21" s="142">
        <f>'C завтраками| Bed and breakfast'!V21*0.9</f>
        <v>12960</v>
      </c>
      <c r="D21" s="142">
        <f>'C завтраками| Bed and breakfast'!W21*0.9</f>
        <v>12960</v>
      </c>
      <c r="E21" s="142">
        <f>'C завтраками| Bed and breakfast'!X21*0.9</f>
        <v>11520</v>
      </c>
      <c r="F21" s="142">
        <f>'C завтраками| Bed and breakfast'!Y21*0.9</f>
        <v>12240</v>
      </c>
      <c r="G21" s="142">
        <f>'C завтраками| Bed and breakfast'!Z21*0.9</f>
        <v>11520</v>
      </c>
      <c r="H21" s="142">
        <f>'C завтраками| Bed and breakfast'!AA21*0.9</f>
        <v>13680</v>
      </c>
      <c r="I21" s="142">
        <f>'C завтраками| Bed and breakfast'!AB21*0.9</f>
        <v>13680</v>
      </c>
      <c r="J21" s="142">
        <f>'C завтраками| Bed and breakfast'!AC21*0.9</f>
        <v>11610</v>
      </c>
      <c r="K21" s="142">
        <f>'C завтраками| Bed and breakfast'!AD21*0.9</f>
        <v>11790</v>
      </c>
      <c r="L21" s="142">
        <f>'C завтраками| Bed and breakfast'!AE21*0.9</f>
        <v>12150</v>
      </c>
      <c r="M21" s="142">
        <f>'C завтраками| Bed and breakfast'!AF21*0.9</f>
        <v>11790</v>
      </c>
      <c r="N21" s="142">
        <f>'C завтраками| Bed and breakfast'!AG21*0.9</f>
        <v>12330</v>
      </c>
      <c r="O21" s="142">
        <f>'C завтраками| Bed and breakfast'!AH21*0.9</f>
        <v>12960</v>
      </c>
      <c r="P21" s="142">
        <f>'C завтраками| Bed and breakfast'!AI21*0.9</f>
        <v>12960</v>
      </c>
      <c r="Q21" s="142">
        <f>'C завтраками| Bed and breakfast'!AJ21*0.9</f>
        <v>12510</v>
      </c>
      <c r="R21" s="142">
        <f>'C завтраками| Bed and breakfast'!AK21*0.9</f>
        <v>12150</v>
      </c>
      <c r="S21" s="142">
        <f>'C завтраками| Bed and breakfast'!AL21*0.9</f>
        <v>12960</v>
      </c>
      <c r="T21" s="142">
        <f>'C завтраками| Bed and breakfast'!AM21*0.9</f>
        <v>12150</v>
      </c>
      <c r="U21" s="142">
        <f>'C завтраками| Bed and breakfast'!AN21*0.9</f>
        <v>12510</v>
      </c>
      <c r="V21" s="142">
        <f>'C завтраками| Bed and breakfast'!AO21*0.9</f>
        <v>12150</v>
      </c>
      <c r="W21" s="142">
        <f>'C завтраками| Bed and breakfast'!AP21*0.9</f>
        <v>12960</v>
      </c>
      <c r="X21" s="142">
        <f>'C завтраками| Bed and breakfast'!AQ21*0.9</f>
        <v>12330</v>
      </c>
      <c r="Y21" s="142">
        <f>'C завтраками| Bed and breakfast'!AR21*0.9</f>
        <v>12150</v>
      </c>
      <c r="Z21" s="142">
        <f>'C завтраками| Bed and breakfast'!AS21*0.9</f>
        <v>12510</v>
      </c>
      <c r="AA21" s="142">
        <f>'C завтраками| Bed and breakfast'!AT21*0.9</f>
        <v>11790</v>
      </c>
      <c r="AB21" s="142">
        <f>'C завтраками| Bed and breakfast'!AU21*0.9</f>
        <v>11790</v>
      </c>
      <c r="AC21" s="142">
        <f>'C завтраками| Bed and breakfast'!AV21*0.9</f>
        <v>11430</v>
      </c>
      <c r="AD21" s="142">
        <f>'C завтраками| Bed and breakfast'!AW21*0.9</f>
        <v>10800</v>
      </c>
      <c r="AE21" s="142">
        <f>'C завтраками| Bed and breakfast'!AX21*0.9</f>
        <v>11250</v>
      </c>
      <c r="AF21" s="142">
        <f>'C завтраками| Bed and breakfast'!AY21*0.9</f>
        <v>10800</v>
      </c>
      <c r="AG21" s="142">
        <f>'C завтраками| Bed and breakfast'!AZ21*0.9</f>
        <v>11250</v>
      </c>
      <c r="AH21" s="142">
        <f>'C завтраками| Bed and breakfast'!BA21*0.9</f>
        <v>10800</v>
      </c>
    </row>
    <row r="22" spans="1:34"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row>
    <row r="23" spans="1:34" ht="11.45" customHeight="1" x14ac:dyDescent="0.2">
      <c r="A23" s="51" t="s">
        <v>24</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row>
    <row r="24" spans="1:34" ht="24.6" customHeight="1" x14ac:dyDescent="0.2">
      <c r="A24" s="8" t="s">
        <v>0</v>
      </c>
      <c r="B24" s="129">
        <f t="shared" ref="B24" si="0">B5</f>
        <v>45444</v>
      </c>
      <c r="C24" s="129">
        <f t="shared" ref="C24:AH24" si="1">C5</f>
        <v>45445</v>
      </c>
      <c r="D24" s="129">
        <f t="shared" si="1"/>
        <v>45453</v>
      </c>
      <c r="E24" s="129">
        <f t="shared" si="1"/>
        <v>45454</v>
      </c>
      <c r="F24" s="129">
        <f t="shared" si="1"/>
        <v>45460</v>
      </c>
      <c r="G24" s="129">
        <f t="shared" si="1"/>
        <v>45466</v>
      </c>
      <c r="H24" s="129">
        <f t="shared" si="1"/>
        <v>45471</v>
      </c>
      <c r="I24" s="129">
        <f t="shared" si="1"/>
        <v>45474</v>
      </c>
      <c r="J24" s="129">
        <f t="shared" si="1"/>
        <v>45487</v>
      </c>
      <c r="K24" s="129">
        <f t="shared" si="1"/>
        <v>45491</v>
      </c>
      <c r="L24" s="129">
        <f t="shared" si="1"/>
        <v>45492</v>
      </c>
      <c r="M24" s="129">
        <f t="shared" si="1"/>
        <v>45494</v>
      </c>
      <c r="N24" s="129">
        <f t="shared" si="1"/>
        <v>45499</v>
      </c>
      <c r="O24" s="129">
        <f t="shared" si="1"/>
        <v>45501</v>
      </c>
      <c r="P24" s="129">
        <f t="shared" si="1"/>
        <v>45505</v>
      </c>
      <c r="Q24" s="129">
        <f t="shared" si="1"/>
        <v>45506</v>
      </c>
      <c r="R24" s="129">
        <f t="shared" si="1"/>
        <v>45508</v>
      </c>
      <c r="S24" s="129">
        <f t="shared" si="1"/>
        <v>45513</v>
      </c>
      <c r="T24" s="129">
        <f t="shared" si="1"/>
        <v>45515</v>
      </c>
      <c r="U24" s="129">
        <f t="shared" si="1"/>
        <v>45520</v>
      </c>
      <c r="V24" s="129">
        <f t="shared" si="1"/>
        <v>45522</v>
      </c>
      <c r="W24" s="129">
        <f t="shared" si="1"/>
        <v>45523</v>
      </c>
      <c r="X24" s="129">
        <f t="shared" si="1"/>
        <v>45525</v>
      </c>
      <c r="Y24" s="129">
        <f t="shared" si="1"/>
        <v>45526</v>
      </c>
      <c r="Z24" s="129">
        <f t="shared" si="1"/>
        <v>45527</v>
      </c>
      <c r="AA24" s="129">
        <f t="shared" si="1"/>
        <v>45529</v>
      </c>
      <c r="AB24" s="129">
        <f t="shared" si="1"/>
        <v>45534</v>
      </c>
      <c r="AC24" s="129">
        <f t="shared" si="1"/>
        <v>45536</v>
      </c>
      <c r="AD24" s="129">
        <f t="shared" si="1"/>
        <v>45551</v>
      </c>
      <c r="AE24" s="129">
        <f t="shared" si="1"/>
        <v>45556</v>
      </c>
      <c r="AF24" s="129">
        <f t="shared" si="1"/>
        <v>45558</v>
      </c>
      <c r="AG24" s="129">
        <f t="shared" si="1"/>
        <v>45562</v>
      </c>
      <c r="AH24" s="129">
        <f t="shared" si="1"/>
        <v>45564</v>
      </c>
    </row>
    <row r="25" spans="1:34" ht="24.6" customHeight="1" x14ac:dyDescent="0.2">
      <c r="A25" s="37"/>
      <c r="B25" s="129">
        <f t="shared" ref="B25" si="2">B6</f>
        <v>45444</v>
      </c>
      <c r="C25" s="129">
        <f t="shared" ref="C25:AH25" si="3">C6</f>
        <v>45452</v>
      </c>
      <c r="D25" s="129">
        <f t="shared" si="3"/>
        <v>45453</v>
      </c>
      <c r="E25" s="129">
        <f t="shared" si="3"/>
        <v>45459</v>
      </c>
      <c r="F25" s="129">
        <f t="shared" si="3"/>
        <v>45465</v>
      </c>
      <c r="G25" s="129">
        <f t="shared" si="3"/>
        <v>45470</v>
      </c>
      <c r="H25" s="129">
        <f t="shared" si="3"/>
        <v>45473</v>
      </c>
      <c r="I25" s="129">
        <f t="shared" si="3"/>
        <v>45486</v>
      </c>
      <c r="J25" s="129">
        <f t="shared" si="3"/>
        <v>45490</v>
      </c>
      <c r="K25" s="129">
        <f t="shared" si="3"/>
        <v>45491</v>
      </c>
      <c r="L25" s="129">
        <f t="shared" si="3"/>
        <v>45493</v>
      </c>
      <c r="M25" s="129">
        <f t="shared" si="3"/>
        <v>45498</v>
      </c>
      <c r="N25" s="129">
        <f t="shared" si="3"/>
        <v>45500</v>
      </c>
      <c r="O25" s="129">
        <f t="shared" si="3"/>
        <v>45504</v>
      </c>
      <c r="P25" s="129">
        <f t="shared" si="3"/>
        <v>45505</v>
      </c>
      <c r="Q25" s="129">
        <f t="shared" si="3"/>
        <v>45507</v>
      </c>
      <c r="R25" s="129">
        <f t="shared" si="3"/>
        <v>45512</v>
      </c>
      <c r="S25" s="129">
        <f t="shared" si="3"/>
        <v>45514</v>
      </c>
      <c r="T25" s="129">
        <f t="shared" si="3"/>
        <v>45519</v>
      </c>
      <c r="U25" s="129">
        <f t="shared" si="3"/>
        <v>45521</v>
      </c>
      <c r="V25" s="129">
        <f t="shared" si="3"/>
        <v>45522</v>
      </c>
      <c r="W25" s="129">
        <f t="shared" si="3"/>
        <v>45524</v>
      </c>
      <c r="X25" s="129">
        <f t="shared" si="3"/>
        <v>45525</v>
      </c>
      <c r="Y25" s="129">
        <f t="shared" si="3"/>
        <v>45526</v>
      </c>
      <c r="Z25" s="129">
        <f t="shared" si="3"/>
        <v>45528</v>
      </c>
      <c r="AA25" s="129">
        <f t="shared" si="3"/>
        <v>45533</v>
      </c>
      <c r="AB25" s="129">
        <f t="shared" si="3"/>
        <v>45535</v>
      </c>
      <c r="AC25" s="129">
        <f t="shared" si="3"/>
        <v>45550</v>
      </c>
      <c r="AD25" s="129">
        <f t="shared" si="3"/>
        <v>45555</v>
      </c>
      <c r="AE25" s="129">
        <f t="shared" si="3"/>
        <v>45557</v>
      </c>
      <c r="AF25" s="129">
        <f t="shared" si="3"/>
        <v>45561</v>
      </c>
      <c r="AG25" s="129">
        <f t="shared" si="3"/>
        <v>45563</v>
      </c>
      <c r="AH25" s="129">
        <f t="shared" si="3"/>
        <v>45565</v>
      </c>
    </row>
    <row r="26" spans="1:34"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row>
    <row r="27" spans="1:34" ht="11.45" customHeight="1" x14ac:dyDescent="0.2">
      <c r="A27" s="3">
        <v>1</v>
      </c>
      <c r="B27" s="142">
        <f t="shared" ref="B27" si="4">B8*0.85+35</f>
        <v>6269.75</v>
      </c>
      <c r="C27" s="142">
        <f t="shared" ref="C27:AH27" si="5">C8*0.85+35</f>
        <v>6269.75</v>
      </c>
      <c r="D27" s="142">
        <f t="shared" si="5"/>
        <v>6269.75</v>
      </c>
      <c r="E27" s="142">
        <f t="shared" si="5"/>
        <v>5045.75</v>
      </c>
      <c r="F27" s="142">
        <f t="shared" si="5"/>
        <v>5657.75</v>
      </c>
      <c r="G27" s="142">
        <f t="shared" si="5"/>
        <v>5045.75</v>
      </c>
      <c r="H27" s="142">
        <f t="shared" si="5"/>
        <v>6881.75</v>
      </c>
      <c r="I27" s="142">
        <f t="shared" si="5"/>
        <v>6881.75</v>
      </c>
      <c r="J27" s="142">
        <f t="shared" si="5"/>
        <v>5122.25</v>
      </c>
      <c r="K27" s="142">
        <f t="shared" si="5"/>
        <v>5275.25</v>
      </c>
      <c r="L27" s="142">
        <f t="shared" si="5"/>
        <v>5581.25</v>
      </c>
      <c r="M27" s="142">
        <f t="shared" si="5"/>
        <v>5275.25</v>
      </c>
      <c r="N27" s="142">
        <f t="shared" si="5"/>
        <v>5734.25</v>
      </c>
      <c r="O27" s="142">
        <f t="shared" si="5"/>
        <v>6269.75</v>
      </c>
      <c r="P27" s="142">
        <f t="shared" si="5"/>
        <v>6269.75</v>
      </c>
      <c r="Q27" s="142">
        <f t="shared" si="5"/>
        <v>5887.25</v>
      </c>
      <c r="R27" s="142">
        <f t="shared" si="5"/>
        <v>5581.25</v>
      </c>
      <c r="S27" s="142">
        <f t="shared" si="5"/>
        <v>6269.75</v>
      </c>
      <c r="T27" s="142">
        <f t="shared" si="5"/>
        <v>5581.25</v>
      </c>
      <c r="U27" s="142">
        <f t="shared" si="5"/>
        <v>5887.25</v>
      </c>
      <c r="V27" s="142">
        <f t="shared" si="5"/>
        <v>5581.25</v>
      </c>
      <c r="W27" s="142">
        <f t="shared" si="5"/>
        <v>6269.75</v>
      </c>
      <c r="X27" s="142">
        <f t="shared" si="5"/>
        <v>5734.25</v>
      </c>
      <c r="Y27" s="142">
        <f t="shared" si="5"/>
        <v>5581.25</v>
      </c>
      <c r="Z27" s="142">
        <f t="shared" si="5"/>
        <v>5887.25</v>
      </c>
      <c r="AA27" s="142">
        <f t="shared" si="5"/>
        <v>5275.25</v>
      </c>
      <c r="AB27" s="142">
        <f t="shared" si="5"/>
        <v>5275.25</v>
      </c>
      <c r="AC27" s="142">
        <f t="shared" si="5"/>
        <v>4969.25</v>
      </c>
      <c r="AD27" s="142">
        <f t="shared" si="5"/>
        <v>4433.75</v>
      </c>
      <c r="AE27" s="142">
        <f t="shared" si="5"/>
        <v>4816.25</v>
      </c>
      <c r="AF27" s="142">
        <f t="shared" si="5"/>
        <v>4433.75</v>
      </c>
      <c r="AG27" s="142">
        <f t="shared" si="5"/>
        <v>4816.25</v>
      </c>
      <c r="AH27" s="142">
        <f t="shared" si="5"/>
        <v>4433.75</v>
      </c>
    </row>
    <row r="28" spans="1:34" ht="11.45" customHeight="1" x14ac:dyDescent="0.2">
      <c r="A28" s="3">
        <v>2</v>
      </c>
      <c r="B28" s="142">
        <f t="shared" ref="B28" si="6">B9*0.85+35</f>
        <v>7226</v>
      </c>
      <c r="C28" s="142">
        <f t="shared" ref="C28:AH28" si="7">C9*0.85+35</f>
        <v>7226</v>
      </c>
      <c r="D28" s="142">
        <f t="shared" si="7"/>
        <v>7226</v>
      </c>
      <c r="E28" s="142">
        <f t="shared" si="7"/>
        <v>6002</v>
      </c>
      <c r="F28" s="142">
        <f t="shared" si="7"/>
        <v>6614</v>
      </c>
      <c r="G28" s="142">
        <f t="shared" si="7"/>
        <v>6002</v>
      </c>
      <c r="H28" s="142">
        <f t="shared" si="7"/>
        <v>7838</v>
      </c>
      <c r="I28" s="142">
        <f t="shared" si="7"/>
        <v>7838</v>
      </c>
      <c r="J28" s="142">
        <f t="shared" si="7"/>
        <v>6078.5</v>
      </c>
      <c r="K28" s="142">
        <f t="shared" si="7"/>
        <v>6231.5</v>
      </c>
      <c r="L28" s="142">
        <f t="shared" si="7"/>
        <v>6537.5</v>
      </c>
      <c r="M28" s="142">
        <f t="shared" si="7"/>
        <v>6231.5</v>
      </c>
      <c r="N28" s="142">
        <f t="shared" si="7"/>
        <v>6690.5</v>
      </c>
      <c r="O28" s="142">
        <f t="shared" si="7"/>
        <v>7226</v>
      </c>
      <c r="P28" s="142">
        <f t="shared" si="7"/>
        <v>7226</v>
      </c>
      <c r="Q28" s="142">
        <f t="shared" si="7"/>
        <v>6843.5</v>
      </c>
      <c r="R28" s="142">
        <f t="shared" si="7"/>
        <v>6537.5</v>
      </c>
      <c r="S28" s="142">
        <f t="shared" si="7"/>
        <v>7226</v>
      </c>
      <c r="T28" s="142">
        <f t="shared" si="7"/>
        <v>6537.5</v>
      </c>
      <c r="U28" s="142">
        <f t="shared" si="7"/>
        <v>6843.5</v>
      </c>
      <c r="V28" s="142">
        <f t="shared" si="7"/>
        <v>6537.5</v>
      </c>
      <c r="W28" s="142">
        <f t="shared" si="7"/>
        <v>7226</v>
      </c>
      <c r="X28" s="142">
        <f t="shared" si="7"/>
        <v>6690.5</v>
      </c>
      <c r="Y28" s="142">
        <f t="shared" si="7"/>
        <v>6537.5</v>
      </c>
      <c r="Z28" s="142">
        <f t="shared" si="7"/>
        <v>6843.5</v>
      </c>
      <c r="AA28" s="142">
        <f t="shared" si="7"/>
        <v>6231.5</v>
      </c>
      <c r="AB28" s="142">
        <f t="shared" si="7"/>
        <v>6231.5</v>
      </c>
      <c r="AC28" s="142">
        <f t="shared" si="7"/>
        <v>5925.5</v>
      </c>
      <c r="AD28" s="142">
        <f t="shared" si="7"/>
        <v>5390</v>
      </c>
      <c r="AE28" s="142">
        <f t="shared" si="7"/>
        <v>5772.5</v>
      </c>
      <c r="AF28" s="142">
        <f t="shared" si="7"/>
        <v>5390</v>
      </c>
      <c r="AG28" s="142">
        <f t="shared" si="7"/>
        <v>5772.5</v>
      </c>
      <c r="AH28" s="142">
        <f t="shared" si="7"/>
        <v>5390</v>
      </c>
    </row>
    <row r="29" spans="1:34"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row>
    <row r="30" spans="1:34" ht="11.45" customHeight="1" x14ac:dyDescent="0.2">
      <c r="A30" s="3">
        <v>1</v>
      </c>
      <c r="B30" s="142">
        <f t="shared" ref="B30" si="8">B11*0.85+35</f>
        <v>7034.75</v>
      </c>
      <c r="C30" s="142">
        <f t="shared" ref="C30:AH30" si="9">C11*0.85+35</f>
        <v>7034.75</v>
      </c>
      <c r="D30" s="142">
        <f t="shared" si="9"/>
        <v>7034.75</v>
      </c>
      <c r="E30" s="142">
        <f t="shared" si="9"/>
        <v>5810.75</v>
      </c>
      <c r="F30" s="142">
        <f t="shared" si="9"/>
        <v>6422.75</v>
      </c>
      <c r="G30" s="142">
        <f t="shared" si="9"/>
        <v>5810.75</v>
      </c>
      <c r="H30" s="142">
        <f t="shared" si="9"/>
        <v>7646.75</v>
      </c>
      <c r="I30" s="142">
        <f t="shared" si="9"/>
        <v>7646.75</v>
      </c>
      <c r="J30" s="142">
        <f t="shared" si="9"/>
        <v>5887.25</v>
      </c>
      <c r="K30" s="142">
        <f t="shared" si="9"/>
        <v>6040.25</v>
      </c>
      <c r="L30" s="142">
        <f t="shared" si="9"/>
        <v>6346.25</v>
      </c>
      <c r="M30" s="142">
        <f t="shared" si="9"/>
        <v>6040.25</v>
      </c>
      <c r="N30" s="142">
        <f t="shared" si="9"/>
        <v>6499.25</v>
      </c>
      <c r="O30" s="142">
        <f t="shared" si="9"/>
        <v>7034.75</v>
      </c>
      <c r="P30" s="142">
        <f t="shared" si="9"/>
        <v>7034.75</v>
      </c>
      <c r="Q30" s="142">
        <f t="shared" si="9"/>
        <v>6652.25</v>
      </c>
      <c r="R30" s="142">
        <f t="shared" si="9"/>
        <v>6346.25</v>
      </c>
      <c r="S30" s="142">
        <f t="shared" si="9"/>
        <v>7034.75</v>
      </c>
      <c r="T30" s="142">
        <f t="shared" si="9"/>
        <v>6346.25</v>
      </c>
      <c r="U30" s="142">
        <f t="shared" si="9"/>
        <v>6652.25</v>
      </c>
      <c r="V30" s="142">
        <f t="shared" si="9"/>
        <v>6346.25</v>
      </c>
      <c r="W30" s="142">
        <f t="shared" si="9"/>
        <v>7034.75</v>
      </c>
      <c r="X30" s="142">
        <f t="shared" si="9"/>
        <v>6499.25</v>
      </c>
      <c r="Y30" s="142">
        <f t="shared" si="9"/>
        <v>6346.25</v>
      </c>
      <c r="Z30" s="142">
        <f t="shared" si="9"/>
        <v>6652.25</v>
      </c>
      <c r="AA30" s="142">
        <f t="shared" si="9"/>
        <v>6040.25</v>
      </c>
      <c r="AB30" s="142">
        <f t="shared" si="9"/>
        <v>6040.25</v>
      </c>
      <c r="AC30" s="142">
        <f t="shared" si="9"/>
        <v>5734.25</v>
      </c>
      <c r="AD30" s="142">
        <f t="shared" si="9"/>
        <v>5198.75</v>
      </c>
      <c r="AE30" s="142">
        <f t="shared" si="9"/>
        <v>5581.25</v>
      </c>
      <c r="AF30" s="142">
        <f t="shared" si="9"/>
        <v>5198.75</v>
      </c>
      <c r="AG30" s="142">
        <f t="shared" si="9"/>
        <v>5581.25</v>
      </c>
      <c r="AH30" s="142">
        <f t="shared" si="9"/>
        <v>5198.75</v>
      </c>
    </row>
    <row r="31" spans="1:34" ht="11.45" customHeight="1" x14ac:dyDescent="0.2">
      <c r="A31" s="3">
        <v>2</v>
      </c>
      <c r="B31" s="142">
        <f t="shared" ref="B31" si="10">B12*0.85+35</f>
        <v>7991</v>
      </c>
      <c r="C31" s="142">
        <f t="shared" ref="C31:AH31" si="11">C12*0.85+35</f>
        <v>7991</v>
      </c>
      <c r="D31" s="142">
        <f t="shared" si="11"/>
        <v>7991</v>
      </c>
      <c r="E31" s="142">
        <f t="shared" si="11"/>
        <v>6767</v>
      </c>
      <c r="F31" s="142">
        <f t="shared" si="11"/>
        <v>7379</v>
      </c>
      <c r="G31" s="142">
        <f t="shared" si="11"/>
        <v>6767</v>
      </c>
      <c r="H31" s="142">
        <f t="shared" si="11"/>
        <v>8603</v>
      </c>
      <c r="I31" s="142">
        <f t="shared" si="11"/>
        <v>8603</v>
      </c>
      <c r="J31" s="142">
        <f t="shared" si="11"/>
        <v>6843.5</v>
      </c>
      <c r="K31" s="142">
        <f t="shared" si="11"/>
        <v>6996.5</v>
      </c>
      <c r="L31" s="142">
        <f t="shared" si="11"/>
        <v>7302.5</v>
      </c>
      <c r="M31" s="142">
        <f t="shared" si="11"/>
        <v>6996.5</v>
      </c>
      <c r="N31" s="142">
        <f t="shared" si="11"/>
        <v>7455.5</v>
      </c>
      <c r="O31" s="142">
        <f t="shared" si="11"/>
        <v>7991</v>
      </c>
      <c r="P31" s="142">
        <f t="shared" si="11"/>
        <v>7991</v>
      </c>
      <c r="Q31" s="142">
        <f t="shared" si="11"/>
        <v>7608.5</v>
      </c>
      <c r="R31" s="142">
        <f t="shared" si="11"/>
        <v>7302.5</v>
      </c>
      <c r="S31" s="142">
        <f t="shared" si="11"/>
        <v>7991</v>
      </c>
      <c r="T31" s="142">
        <f t="shared" si="11"/>
        <v>7302.5</v>
      </c>
      <c r="U31" s="142">
        <f t="shared" si="11"/>
        <v>7608.5</v>
      </c>
      <c r="V31" s="142">
        <f t="shared" si="11"/>
        <v>7302.5</v>
      </c>
      <c r="W31" s="142">
        <f t="shared" si="11"/>
        <v>7991</v>
      </c>
      <c r="X31" s="142">
        <f t="shared" si="11"/>
        <v>7455.5</v>
      </c>
      <c r="Y31" s="142">
        <f t="shared" si="11"/>
        <v>7302.5</v>
      </c>
      <c r="Z31" s="142">
        <f t="shared" si="11"/>
        <v>7608.5</v>
      </c>
      <c r="AA31" s="142">
        <f t="shared" si="11"/>
        <v>6996.5</v>
      </c>
      <c r="AB31" s="142">
        <f t="shared" si="11"/>
        <v>6996.5</v>
      </c>
      <c r="AC31" s="142">
        <f t="shared" si="11"/>
        <v>6690.5</v>
      </c>
      <c r="AD31" s="142">
        <f t="shared" si="11"/>
        <v>6155</v>
      </c>
      <c r="AE31" s="142">
        <f t="shared" si="11"/>
        <v>6537.5</v>
      </c>
      <c r="AF31" s="142">
        <f t="shared" si="11"/>
        <v>6155</v>
      </c>
      <c r="AG31" s="142">
        <f t="shared" si="11"/>
        <v>6537.5</v>
      </c>
      <c r="AH31" s="142">
        <f t="shared" si="11"/>
        <v>6155</v>
      </c>
    </row>
    <row r="32" spans="1:34" ht="11.45" customHeight="1" x14ac:dyDescent="0.2">
      <c r="A32" s="120"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row>
    <row r="33" spans="1:34" ht="11.45" customHeight="1" x14ac:dyDescent="0.2">
      <c r="A33" s="3">
        <v>1</v>
      </c>
      <c r="B33" s="142">
        <f t="shared" ref="B33" si="12">B14*0.85+35</f>
        <v>8182.25</v>
      </c>
      <c r="C33" s="142">
        <f t="shared" ref="C33:AH33" si="13">C14*0.85+35</f>
        <v>8182.25</v>
      </c>
      <c r="D33" s="142">
        <f t="shared" si="13"/>
        <v>8182.25</v>
      </c>
      <c r="E33" s="142">
        <f t="shared" si="13"/>
        <v>6958.25</v>
      </c>
      <c r="F33" s="142">
        <f t="shared" si="13"/>
        <v>7570.25</v>
      </c>
      <c r="G33" s="142">
        <f t="shared" si="13"/>
        <v>6958.25</v>
      </c>
      <c r="H33" s="142">
        <f t="shared" si="13"/>
        <v>8794.25</v>
      </c>
      <c r="I33" s="142">
        <f t="shared" si="13"/>
        <v>8794.25</v>
      </c>
      <c r="J33" s="142">
        <f t="shared" si="13"/>
        <v>7034.75</v>
      </c>
      <c r="K33" s="142">
        <f t="shared" si="13"/>
        <v>7187.75</v>
      </c>
      <c r="L33" s="142">
        <f t="shared" si="13"/>
        <v>7493.75</v>
      </c>
      <c r="M33" s="142">
        <f t="shared" si="13"/>
        <v>7187.75</v>
      </c>
      <c r="N33" s="142">
        <f t="shared" si="13"/>
        <v>7646.75</v>
      </c>
      <c r="O33" s="142">
        <f t="shared" si="13"/>
        <v>8182.25</v>
      </c>
      <c r="P33" s="142">
        <f t="shared" si="13"/>
        <v>8182.25</v>
      </c>
      <c r="Q33" s="142">
        <f t="shared" si="13"/>
        <v>7799.75</v>
      </c>
      <c r="R33" s="142">
        <f t="shared" si="13"/>
        <v>7493.75</v>
      </c>
      <c r="S33" s="142">
        <f t="shared" si="13"/>
        <v>8182.25</v>
      </c>
      <c r="T33" s="142">
        <f t="shared" si="13"/>
        <v>7493.75</v>
      </c>
      <c r="U33" s="142">
        <f t="shared" si="13"/>
        <v>7799.75</v>
      </c>
      <c r="V33" s="142">
        <f t="shared" si="13"/>
        <v>7493.75</v>
      </c>
      <c r="W33" s="142">
        <f t="shared" si="13"/>
        <v>8182.25</v>
      </c>
      <c r="X33" s="142">
        <f t="shared" si="13"/>
        <v>7646.75</v>
      </c>
      <c r="Y33" s="142">
        <f t="shared" si="13"/>
        <v>7493.75</v>
      </c>
      <c r="Z33" s="142">
        <f t="shared" si="13"/>
        <v>7799.75</v>
      </c>
      <c r="AA33" s="142">
        <f t="shared" si="13"/>
        <v>7187.75</v>
      </c>
      <c r="AB33" s="142">
        <f t="shared" si="13"/>
        <v>7187.75</v>
      </c>
      <c r="AC33" s="142">
        <f t="shared" si="13"/>
        <v>6881.75</v>
      </c>
      <c r="AD33" s="142">
        <f t="shared" si="13"/>
        <v>6346.25</v>
      </c>
      <c r="AE33" s="142">
        <f t="shared" si="13"/>
        <v>6728.75</v>
      </c>
      <c r="AF33" s="142">
        <f t="shared" si="13"/>
        <v>6346.25</v>
      </c>
      <c r="AG33" s="142">
        <f t="shared" si="13"/>
        <v>6728.75</v>
      </c>
      <c r="AH33" s="142">
        <f t="shared" si="13"/>
        <v>6346.25</v>
      </c>
    </row>
    <row r="34" spans="1:34" ht="11.45" customHeight="1" x14ac:dyDescent="0.2">
      <c r="A34" s="3">
        <v>2</v>
      </c>
      <c r="B34" s="142">
        <f t="shared" ref="B34" si="14">B15*0.85+35</f>
        <v>9138.5</v>
      </c>
      <c r="C34" s="142">
        <f t="shared" ref="C34:AH34" si="15">C15*0.85+35</f>
        <v>9138.5</v>
      </c>
      <c r="D34" s="142">
        <f t="shared" si="15"/>
        <v>9138.5</v>
      </c>
      <c r="E34" s="142">
        <f t="shared" si="15"/>
        <v>7914.5</v>
      </c>
      <c r="F34" s="142">
        <f t="shared" si="15"/>
        <v>8526.5</v>
      </c>
      <c r="G34" s="142">
        <f t="shared" si="15"/>
        <v>7914.5</v>
      </c>
      <c r="H34" s="142">
        <f t="shared" si="15"/>
        <v>9750.5</v>
      </c>
      <c r="I34" s="142">
        <f t="shared" si="15"/>
        <v>9750.5</v>
      </c>
      <c r="J34" s="142">
        <f t="shared" si="15"/>
        <v>7991</v>
      </c>
      <c r="K34" s="142">
        <f t="shared" si="15"/>
        <v>8144</v>
      </c>
      <c r="L34" s="142">
        <f t="shared" si="15"/>
        <v>8450</v>
      </c>
      <c r="M34" s="142">
        <f t="shared" si="15"/>
        <v>8144</v>
      </c>
      <c r="N34" s="142">
        <f t="shared" si="15"/>
        <v>8603</v>
      </c>
      <c r="O34" s="142">
        <f t="shared" si="15"/>
        <v>9138.5</v>
      </c>
      <c r="P34" s="142">
        <f t="shared" si="15"/>
        <v>9138.5</v>
      </c>
      <c r="Q34" s="142">
        <f t="shared" si="15"/>
        <v>8756</v>
      </c>
      <c r="R34" s="142">
        <f t="shared" si="15"/>
        <v>8450</v>
      </c>
      <c r="S34" s="142">
        <f t="shared" si="15"/>
        <v>9138.5</v>
      </c>
      <c r="T34" s="142">
        <f t="shared" si="15"/>
        <v>8450</v>
      </c>
      <c r="U34" s="142">
        <f t="shared" si="15"/>
        <v>8756</v>
      </c>
      <c r="V34" s="142">
        <f t="shared" si="15"/>
        <v>8450</v>
      </c>
      <c r="W34" s="142">
        <f t="shared" si="15"/>
        <v>9138.5</v>
      </c>
      <c r="X34" s="142">
        <f t="shared" si="15"/>
        <v>8603</v>
      </c>
      <c r="Y34" s="142">
        <f t="shared" si="15"/>
        <v>8450</v>
      </c>
      <c r="Z34" s="142">
        <f t="shared" si="15"/>
        <v>8756</v>
      </c>
      <c r="AA34" s="142">
        <f t="shared" si="15"/>
        <v>8144</v>
      </c>
      <c r="AB34" s="142">
        <f t="shared" si="15"/>
        <v>8144</v>
      </c>
      <c r="AC34" s="142">
        <f t="shared" si="15"/>
        <v>7838</v>
      </c>
      <c r="AD34" s="142">
        <f t="shared" si="15"/>
        <v>7302.5</v>
      </c>
      <c r="AE34" s="142">
        <f t="shared" si="15"/>
        <v>7685</v>
      </c>
      <c r="AF34" s="142">
        <f t="shared" si="15"/>
        <v>7302.5</v>
      </c>
      <c r="AG34" s="142">
        <f t="shared" si="15"/>
        <v>7685</v>
      </c>
      <c r="AH34" s="142">
        <f t="shared" si="15"/>
        <v>7302.5</v>
      </c>
    </row>
    <row r="35" spans="1:34" ht="11.45" customHeight="1" x14ac:dyDescent="0.2">
      <c r="A35" s="122"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row>
    <row r="36" spans="1:34" ht="11.45" customHeight="1" x14ac:dyDescent="0.2">
      <c r="A36" s="3">
        <v>1</v>
      </c>
      <c r="B36" s="142">
        <f t="shared" ref="B36" si="16">B17*0.85+35</f>
        <v>8947.25</v>
      </c>
      <c r="C36" s="142">
        <f t="shared" ref="C36:AH36" si="17">C17*0.85+35</f>
        <v>8947.25</v>
      </c>
      <c r="D36" s="142">
        <f t="shared" si="17"/>
        <v>8947.25</v>
      </c>
      <c r="E36" s="142">
        <f t="shared" si="17"/>
        <v>7723.25</v>
      </c>
      <c r="F36" s="142">
        <f t="shared" si="17"/>
        <v>8335.25</v>
      </c>
      <c r="G36" s="142">
        <f t="shared" si="17"/>
        <v>7723.25</v>
      </c>
      <c r="H36" s="142">
        <f t="shared" si="17"/>
        <v>9559.25</v>
      </c>
      <c r="I36" s="142">
        <f t="shared" si="17"/>
        <v>9559.25</v>
      </c>
      <c r="J36" s="142">
        <f t="shared" si="17"/>
        <v>7799.75</v>
      </c>
      <c r="K36" s="142">
        <f t="shared" si="17"/>
        <v>7952.75</v>
      </c>
      <c r="L36" s="142">
        <f t="shared" si="17"/>
        <v>8258.75</v>
      </c>
      <c r="M36" s="142">
        <f t="shared" si="17"/>
        <v>7952.75</v>
      </c>
      <c r="N36" s="142">
        <f t="shared" si="17"/>
        <v>8411.75</v>
      </c>
      <c r="O36" s="142">
        <f t="shared" si="17"/>
        <v>8947.25</v>
      </c>
      <c r="P36" s="142">
        <f t="shared" si="17"/>
        <v>8947.25</v>
      </c>
      <c r="Q36" s="142">
        <f t="shared" si="17"/>
        <v>8564.75</v>
      </c>
      <c r="R36" s="142">
        <f t="shared" si="17"/>
        <v>8258.75</v>
      </c>
      <c r="S36" s="142">
        <f t="shared" si="17"/>
        <v>8947.25</v>
      </c>
      <c r="T36" s="142">
        <f t="shared" si="17"/>
        <v>8258.75</v>
      </c>
      <c r="U36" s="142">
        <f t="shared" si="17"/>
        <v>8564.75</v>
      </c>
      <c r="V36" s="142">
        <f t="shared" si="17"/>
        <v>8258.75</v>
      </c>
      <c r="W36" s="142">
        <f t="shared" si="17"/>
        <v>8947.25</v>
      </c>
      <c r="X36" s="142">
        <f t="shared" si="17"/>
        <v>8411.75</v>
      </c>
      <c r="Y36" s="142">
        <f t="shared" si="17"/>
        <v>8258.75</v>
      </c>
      <c r="Z36" s="142">
        <f t="shared" si="17"/>
        <v>8564.75</v>
      </c>
      <c r="AA36" s="142">
        <f t="shared" si="17"/>
        <v>7952.75</v>
      </c>
      <c r="AB36" s="142">
        <f t="shared" si="17"/>
        <v>7952.75</v>
      </c>
      <c r="AC36" s="142">
        <f t="shared" si="17"/>
        <v>7646.75</v>
      </c>
      <c r="AD36" s="142">
        <f t="shared" si="17"/>
        <v>7111.25</v>
      </c>
      <c r="AE36" s="142">
        <f t="shared" si="17"/>
        <v>7493.75</v>
      </c>
      <c r="AF36" s="142">
        <f t="shared" si="17"/>
        <v>7111.25</v>
      </c>
      <c r="AG36" s="142">
        <f t="shared" si="17"/>
        <v>7493.75</v>
      </c>
      <c r="AH36" s="142">
        <f t="shared" si="17"/>
        <v>7111.25</v>
      </c>
    </row>
    <row r="37" spans="1:34" ht="11.45" customHeight="1" x14ac:dyDescent="0.2">
      <c r="A37" s="3">
        <v>2</v>
      </c>
      <c r="B37" s="142">
        <f t="shared" ref="B37" si="18">B18*0.85+35</f>
        <v>9903.5</v>
      </c>
      <c r="C37" s="142">
        <f t="shared" ref="C37:AH37" si="19">C18*0.85+35</f>
        <v>9903.5</v>
      </c>
      <c r="D37" s="142">
        <f t="shared" si="19"/>
        <v>9903.5</v>
      </c>
      <c r="E37" s="142">
        <f t="shared" si="19"/>
        <v>8679.5</v>
      </c>
      <c r="F37" s="142">
        <f t="shared" si="19"/>
        <v>9291.5</v>
      </c>
      <c r="G37" s="142">
        <f t="shared" si="19"/>
        <v>8679.5</v>
      </c>
      <c r="H37" s="142">
        <f t="shared" si="19"/>
        <v>10515.5</v>
      </c>
      <c r="I37" s="142">
        <f t="shared" si="19"/>
        <v>10515.5</v>
      </c>
      <c r="J37" s="142">
        <f t="shared" si="19"/>
        <v>8756</v>
      </c>
      <c r="K37" s="142">
        <f t="shared" si="19"/>
        <v>8909</v>
      </c>
      <c r="L37" s="142">
        <f t="shared" si="19"/>
        <v>9215</v>
      </c>
      <c r="M37" s="142">
        <f t="shared" si="19"/>
        <v>8909</v>
      </c>
      <c r="N37" s="142">
        <f t="shared" si="19"/>
        <v>9368</v>
      </c>
      <c r="O37" s="142">
        <f t="shared" si="19"/>
        <v>9903.5</v>
      </c>
      <c r="P37" s="142">
        <f t="shared" si="19"/>
        <v>9903.5</v>
      </c>
      <c r="Q37" s="142">
        <f t="shared" si="19"/>
        <v>9521</v>
      </c>
      <c r="R37" s="142">
        <f t="shared" si="19"/>
        <v>9215</v>
      </c>
      <c r="S37" s="142">
        <f t="shared" si="19"/>
        <v>9903.5</v>
      </c>
      <c r="T37" s="142">
        <f t="shared" si="19"/>
        <v>9215</v>
      </c>
      <c r="U37" s="142">
        <f t="shared" si="19"/>
        <v>9521</v>
      </c>
      <c r="V37" s="142">
        <f t="shared" si="19"/>
        <v>9215</v>
      </c>
      <c r="W37" s="142">
        <f t="shared" si="19"/>
        <v>9903.5</v>
      </c>
      <c r="X37" s="142">
        <f t="shared" si="19"/>
        <v>9368</v>
      </c>
      <c r="Y37" s="142">
        <f t="shared" si="19"/>
        <v>9215</v>
      </c>
      <c r="Z37" s="142">
        <f t="shared" si="19"/>
        <v>9521</v>
      </c>
      <c r="AA37" s="142">
        <f t="shared" si="19"/>
        <v>8909</v>
      </c>
      <c r="AB37" s="142">
        <f t="shared" si="19"/>
        <v>8909</v>
      </c>
      <c r="AC37" s="142">
        <f t="shared" si="19"/>
        <v>8603</v>
      </c>
      <c r="AD37" s="142">
        <f t="shared" si="19"/>
        <v>8067.5</v>
      </c>
      <c r="AE37" s="142">
        <f t="shared" si="19"/>
        <v>8450</v>
      </c>
      <c r="AF37" s="142">
        <f t="shared" si="19"/>
        <v>8067.5</v>
      </c>
      <c r="AG37" s="142">
        <f t="shared" si="19"/>
        <v>8450</v>
      </c>
      <c r="AH37" s="142">
        <f t="shared" si="19"/>
        <v>8067.5</v>
      </c>
    </row>
    <row r="38" spans="1:34" ht="11.45" customHeight="1" x14ac:dyDescent="0.2">
      <c r="A38" s="119"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row>
    <row r="39" spans="1:34" ht="11.45" customHeight="1" x14ac:dyDescent="0.2">
      <c r="A39" s="121">
        <v>1</v>
      </c>
      <c r="B39" s="142">
        <f t="shared" ref="B39" si="20">B20*0.85+35</f>
        <v>10094.75</v>
      </c>
      <c r="C39" s="142">
        <f t="shared" ref="C39:AH39" si="21">C20*0.85+35</f>
        <v>10094.75</v>
      </c>
      <c r="D39" s="142">
        <f t="shared" si="21"/>
        <v>10094.75</v>
      </c>
      <c r="E39" s="142">
        <f t="shared" si="21"/>
        <v>8870.75</v>
      </c>
      <c r="F39" s="142">
        <f t="shared" si="21"/>
        <v>9482.75</v>
      </c>
      <c r="G39" s="142">
        <f t="shared" si="21"/>
        <v>8870.75</v>
      </c>
      <c r="H39" s="142">
        <f t="shared" si="21"/>
        <v>10706.75</v>
      </c>
      <c r="I39" s="142">
        <f t="shared" si="21"/>
        <v>10706.75</v>
      </c>
      <c r="J39" s="142">
        <f t="shared" si="21"/>
        <v>8947.25</v>
      </c>
      <c r="K39" s="142">
        <f t="shared" si="21"/>
        <v>9100.25</v>
      </c>
      <c r="L39" s="142">
        <f t="shared" si="21"/>
        <v>9406.25</v>
      </c>
      <c r="M39" s="142">
        <f t="shared" si="21"/>
        <v>9100.25</v>
      </c>
      <c r="N39" s="142">
        <f t="shared" si="21"/>
        <v>9559.25</v>
      </c>
      <c r="O39" s="142">
        <f t="shared" si="21"/>
        <v>10094.75</v>
      </c>
      <c r="P39" s="142">
        <f t="shared" si="21"/>
        <v>10094.75</v>
      </c>
      <c r="Q39" s="142">
        <f t="shared" si="21"/>
        <v>9712.25</v>
      </c>
      <c r="R39" s="142">
        <f t="shared" si="21"/>
        <v>9406.25</v>
      </c>
      <c r="S39" s="142">
        <f t="shared" si="21"/>
        <v>10094.75</v>
      </c>
      <c r="T39" s="142">
        <f t="shared" si="21"/>
        <v>9406.25</v>
      </c>
      <c r="U39" s="142">
        <f t="shared" si="21"/>
        <v>9712.25</v>
      </c>
      <c r="V39" s="142">
        <f t="shared" si="21"/>
        <v>9406.25</v>
      </c>
      <c r="W39" s="142">
        <f t="shared" si="21"/>
        <v>10094.75</v>
      </c>
      <c r="X39" s="142">
        <f t="shared" si="21"/>
        <v>9559.25</v>
      </c>
      <c r="Y39" s="142">
        <f t="shared" si="21"/>
        <v>9406.25</v>
      </c>
      <c r="Z39" s="142">
        <f t="shared" si="21"/>
        <v>9712.25</v>
      </c>
      <c r="AA39" s="142">
        <f t="shared" si="21"/>
        <v>9100.25</v>
      </c>
      <c r="AB39" s="142">
        <f t="shared" si="21"/>
        <v>9100.25</v>
      </c>
      <c r="AC39" s="142">
        <f t="shared" si="21"/>
        <v>8794.25</v>
      </c>
      <c r="AD39" s="142">
        <f t="shared" si="21"/>
        <v>8258.75</v>
      </c>
      <c r="AE39" s="142">
        <f t="shared" si="21"/>
        <v>8641.25</v>
      </c>
      <c r="AF39" s="142">
        <f t="shared" si="21"/>
        <v>8258.75</v>
      </c>
      <c r="AG39" s="142">
        <f t="shared" si="21"/>
        <v>8641.25</v>
      </c>
      <c r="AH39" s="142">
        <f t="shared" si="21"/>
        <v>8258.75</v>
      </c>
    </row>
    <row r="40" spans="1:34" x14ac:dyDescent="0.2">
      <c r="A40" s="121">
        <v>2</v>
      </c>
      <c r="B40" s="142">
        <f t="shared" ref="B40" si="22">B21*0.85+35</f>
        <v>11051</v>
      </c>
      <c r="C40" s="142">
        <f t="shared" ref="C40:AH40" si="23">C21*0.85+35</f>
        <v>11051</v>
      </c>
      <c r="D40" s="142">
        <f t="shared" si="23"/>
        <v>11051</v>
      </c>
      <c r="E40" s="142">
        <f t="shared" si="23"/>
        <v>9827</v>
      </c>
      <c r="F40" s="142">
        <f t="shared" si="23"/>
        <v>10439</v>
      </c>
      <c r="G40" s="142">
        <f t="shared" si="23"/>
        <v>9827</v>
      </c>
      <c r="H40" s="142">
        <f t="shared" si="23"/>
        <v>11663</v>
      </c>
      <c r="I40" s="142">
        <f t="shared" si="23"/>
        <v>11663</v>
      </c>
      <c r="J40" s="142">
        <f t="shared" si="23"/>
        <v>9903.5</v>
      </c>
      <c r="K40" s="142">
        <f t="shared" si="23"/>
        <v>10056.5</v>
      </c>
      <c r="L40" s="142">
        <f t="shared" si="23"/>
        <v>10362.5</v>
      </c>
      <c r="M40" s="142">
        <f t="shared" si="23"/>
        <v>10056.5</v>
      </c>
      <c r="N40" s="142">
        <f t="shared" si="23"/>
        <v>10515.5</v>
      </c>
      <c r="O40" s="142">
        <f t="shared" si="23"/>
        <v>11051</v>
      </c>
      <c r="P40" s="142">
        <f t="shared" si="23"/>
        <v>11051</v>
      </c>
      <c r="Q40" s="142">
        <f t="shared" si="23"/>
        <v>10668.5</v>
      </c>
      <c r="R40" s="142">
        <f t="shared" si="23"/>
        <v>10362.5</v>
      </c>
      <c r="S40" s="142">
        <f t="shared" si="23"/>
        <v>11051</v>
      </c>
      <c r="T40" s="142">
        <f t="shared" si="23"/>
        <v>10362.5</v>
      </c>
      <c r="U40" s="142">
        <f t="shared" si="23"/>
        <v>10668.5</v>
      </c>
      <c r="V40" s="142">
        <f t="shared" si="23"/>
        <v>10362.5</v>
      </c>
      <c r="W40" s="142">
        <f t="shared" si="23"/>
        <v>11051</v>
      </c>
      <c r="X40" s="142">
        <f t="shared" si="23"/>
        <v>10515.5</v>
      </c>
      <c r="Y40" s="142">
        <f t="shared" si="23"/>
        <v>10362.5</v>
      </c>
      <c r="Z40" s="142">
        <f t="shared" si="23"/>
        <v>10668.5</v>
      </c>
      <c r="AA40" s="142">
        <f t="shared" si="23"/>
        <v>10056.5</v>
      </c>
      <c r="AB40" s="142">
        <f t="shared" si="23"/>
        <v>10056.5</v>
      </c>
      <c r="AC40" s="142">
        <f t="shared" si="23"/>
        <v>9750.5</v>
      </c>
      <c r="AD40" s="142">
        <f t="shared" si="23"/>
        <v>9215</v>
      </c>
      <c r="AE40" s="142">
        <f t="shared" si="23"/>
        <v>9597.5</v>
      </c>
      <c r="AF40" s="142">
        <f t="shared" si="23"/>
        <v>9215</v>
      </c>
      <c r="AG40" s="142">
        <f t="shared" si="23"/>
        <v>9597.5</v>
      </c>
      <c r="AH40" s="142">
        <f t="shared" si="23"/>
        <v>9215</v>
      </c>
    </row>
    <row r="41" spans="1:34" ht="11.45" customHeight="1" x14ac:dyDescent="0.2">
      <c r="A41" s="24"/>
    </row>
    <row r="42" spans="1:34" ht="135" x14ac:dyDescent="0.2">
      <c r="A42" s="77" t="s">
        <v>202</v>
      </c>
    </row>
    <row r="43" spans="1:34" x14ac:dyDescent="0.2">
      <c r="A43" s="80" t="s">
        <v>18</v>
      </c>
    </row>
    <row r="44" spans="1:34" x14ac:dyDescent="0.2">
      <c r="A44" s="81" t="s">
        <v>193</v>
      </c>
    </row>
    <row r="45" spans="1:34" x14ac:dyDescent="0.2">
      <c r="A45" s="81" t="s">
        <v>194</v>
      </c>
    </row>
    <row r="46" spans="1:34" x14ac:dyDescent="0.2">
      <c r="A46" s="24"/>
    </row>
    <row r="47" spans="1:34" x14ac:dyDescent="0.2">
      <c r="A47" s="36" t="s">
        <v>3</v>
      </c>
    </row>
    <row r="48" spans="1:34" ht="12.6" customHeight="1" x14ac:dyDescent="0.2">
      <c r="A48" s="20" t="s">
        <v>4</v>
      </c>
    </row>
    <row r="49" spans="1:1" x14ac:dyDescent="0.2">
      <c r="A49" s="20" t="s">
        <v>5</v>
      </c>
    </row>
    <row r="50" spans="1:1" ht="24" x14ac:dyDescent="0.2">
      <c r="A50" s="21" t="s">
        <v>6</v>
      </c>
    </row>
    <row r="51" spans="1:1" x14ac:dyDescent="0.2">
      <c r="A51" s="42" t="s">
        <v>75</v>
      </c>
    </row>
    <row r="52" spans="1:1" x14ac:dyDescent="0.2">
      <c r="A52" s="66"/>
    </row>
    <row r="55" spans="1:1" ht="31.5" x14ac:dyDescent="0.2">
      <c r="A55" s="83" t="s">
        <v>203</v>
      </c>
    </row>
    <row r="56" spans="1:1" ht="42" x14ac:dyDescent="0.2">
      <c r="A56" s="168" t="s">
        <v>195</v>
      </c>
    </row>
    <row r="57" spans="1:1" ht="21" x14ac:dyDescent="0.2">
      <c r="A57" s="168" t="s">
        <v>196</v>
      </c>
    </row>
    <row r="58" spans="1:1" ht="21" x14ac:dyDescent="0.2">
      <c r="A58" s="168" t="s">
        <v>204</v>
      </c>
    </row>
    <row r="59" spans="1:1" ht="21" x14ac:dyDescent="0.2">
      <c r="A59" s="168" t="s">
        <v>197</v>
      </c>
    </row>
    <row r="60" spans="1:1" ht="31.5" x14ac:dyDescent="0.2">
      <c r="A60" s="168" t="s">
        <v>198</v>
      </c>
    </row>
    <row r="61" spans="1:1" ht="31.5" x14ac:dyDescent="0.2">
      <c r="A61" s="168" t="s">
        <v>199</v>
      </c>
    </row>
    <row r="62" spans="1:1" ht="31.5" x14ac:dyDescent="0.2">
      <c r="A62" s="70" t="s">
        <v>42</v>
      </c>
    </row>
    <row r="63" spans="1:1" ht="63" x14ac:dyDescent="0.2">
      <c r="A63" s="87" t="s">
        <v>200</v>
      </c>
    </row>
    <row r="64" spans="1:1" ht="21" x14ac:dyDescent="0.2">
      <c r="A64" s="71" t="s">
        <v>43</v>
      </c>
    </row>
    <row r="65" spans="1:1" ht="42.75" x14ac:dyDescent="0.2">
      <c r="A65" s="72" t="s">
        <v>201</v>
      </c>
    </row>
    <row r="66" spans="1:1" ht="21" x14ac:dyDescent="0.2">
      <c r="A66" s="73" t="s">
        <v>45</v>
      </c>
    </row>
    <row r="67" spans="1:1" x14ac:dyDescent="0.2">
      <c r="A67" s="74"/>
    </row>
    <row r="68" spans="1:1" x14ac:dyDescent="0.2">
      <c r="A68" s="75" t="s">
        <v>8</v>
      </c>
    </row>
    <row r="69" spans="1:1" ht="24" x14ac:dyDescent="0.2">
      <c r="A69" s="62" t="s">
        <v>46</v>
      </c>
    </row>
    <row r="70" spans="1:1" ht="24" x14ac:dyDescent="0.2">
      <c r="A70" s="62" t="s">
        <v>47</v>
      </c>
    </row>
    <row r="71" spans="1:1" x14ac:dyDescent="0.2">
      <c r="A71" s="22"/>
    </row>
    <row r="72" spans="1:1" ht="12.75" x14ac:dyDescent="0.2">
      <c r="A72" s="7"/>
    </row>
    <row r="73" spans="1:1" ht="12.75" x14ac:dyDescent="0.2">
      <c r="A73" s="7"/>
    </row>
    <row r="76" spans="1:1" ht="12.75" x14ac:dyDescent="0.2">
      <c r="A76" s="7"/>
    </row>
    <row r="77" spans="1:1" ht="12.75" x14ac:dyDescent="0.2">
      <c r="A77" s="7"/>
    </row>
    <row r="78" spans="1:1" ht="12.75" x14ac:dyDescent="0.2">
      <c r="A78" s="7"/>
    </row>
    <row r="79" spans="1:1" ht="12.75" x14ac:dyDescent="0.2">
      <c r="A79" s="7"/>
    </row>
    <row r="80" spans="1:1" ht="12.75" x14ac:dyDescent="0.2">
      <c r="A80" s="7"/>
    </row>
  </sheetData>
  <pageMargins left="0.7" right="0.7" top="0.75" bottom="0.75" header="0.3" footer="0.3"/>
  <pageSetup paperSize="9" orientation="portrait" horizontalDpi="4294967295" verticalDpi="4294967295"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zoomScaleNormal="100" workbookViewId="0">
      <pane xSplit="1" topLeftCell="B1" activePane="topRight" state="frozen"/>
      <selection pane="topRight" activeCell="B7" sqref="B1:D1048576"/>
    </sheetView>
  </sheetViews>
  <sheetFormatPr defaultColWidth="8.5703125" defaultRowHeight="12" x14ac:dyDescent="0.2"/>
  <cols>
    <col min="1" max="1" width="84.85546875" style="1" customWidth="1"/>
    <col min="2" max="2" width="9.42578125" style="1" bestFit="1" customWidth="1"/>
    <col min="3" max="16384" width="8.5703125" style="1"/>
  </cols>
  <sheetData>
    <row r="1" spans="1:2" ht="11.45" customHeight="1" x14ac:dyDescent="0.2">
      <c r="A1" s="9" t="s">
        <v>74</v>
      </c>
    </row>
    <row r="2" spans="1:2" ht="11.45" customHeight="1" x14ac:dyDescent="0.2">
      <c r="A2" s="76" t="s">
        <v>48</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row>
    <row r="8" spans="1:2" ht="11.45" customHeight="1" x14ac:dyDescent="0.2">
      <c r="A8" s="3">
        <v>1</v>
      </c>
      <c r="B8" s="29" t="e">
        <f>'C завтраками| Bed and breakfast'!#REF!*0.9</f>
        <v>#REF!</v>
      </c>
    </row>
    <row r="9" spans="1:2" ht="11.45" customHeight="1" x14ac:dyDescent="0.2">
      <c r="A9" s="3">
        <v>2</v>
      </c>
      <c r="B9" s="29" t="e">
        <f>'C завтраками| Bed and breakfast'!#REF!*0.9</f>
        <v>#REF!</v>
      </c>
    </row>
    <row r="10" spans="1:2" ht="11.45" customHeight="1" x14ac:dyDescent="0.2">
      <c r="A10" s="120" t="s">
        <v>107</v>
      </c>
      <c r="B10" s="29"/>
    </row>
    <row r="11" spans="1:2" ht="11.45" customHeight="1" x14ac:dyDescent="0.2">
      <c r="A11" s="3">
        <v>1</v>
      </c>
      <c r="B11" s="29" t="e">
        <f>'C завтраками| Bed and breakfast'!#REF!*0.9</f>
        <v>#REF!</v>
      </c>
    </row>
    <row r="12" spans="1:2" ht="11.45" customHeight="1" x14ac:dyDescent="0.2">
      <c r="A12" s="3">
        <v>2</v>
      </c>
      <c r="B12" s="29" t="e">
        <f>'C завтраками| Bed and breakfast'!#REF!*0.9</f>
        <v>#REF!</v>
      </c>
    </row>
    <row r="13" spans="1:2" ht="11.45" customHeight="1" x14ac:dyDescent="0.2">
      <c r="A13" s="5" t="s">
        <v>86</v>
      </c>
      <c r="B13" s="29"/>
    </row>
    <row r="14" spans="1:2" ht="11.45" customHeight="1" x14ac:dyDescent="0.2">
      <c r="A14" s="3">
        <v>1</v>
      </c>
      <c r="B14" s="29" t="e">
        <f>'C завтраками| Bed and breakfast'!#REF!*0.9</f>
        <v>#REF!</v>
      </c>
    </row>
    <row r="15" spans="1:2" ht="11.45" customHeight="1" x14ac:dyDescent="0.2">
      <c r="A15" s="3">
        <v>2</v>
      </c>
      <c r="B15" s="29" t="e">
        <f>'C завтраками| Bed and breakfast'!#REF!*0.9</f>
        <v>#REF!</v>
      </c>
    </row>
    <row r="16" spans="1:2" ht="11.45" customHeight="1" x14ac:dyDescent="0.2">
      <c r="A16" s="4" t="s">
        <v>91</v>
      </c>
      <c r="B16" s="29"/>
    </row>
    <row r="17" spans="1:2" ht="11.45" customHeight="1" x14ac:dyDescent="0.2">
      <c r="A17" s="3">
        <v>1</v>
      </c>
      <c r="B17" s="29" t="e">
        <f>'C завтраками| Bed and breakfast'!#REF!*0.9</f>
        <v>#REF!</v>
      </c>
    </row>
    <row r="18" spans="1:2" ht="11.45" customHeight="1" x14ac:dyDescent="0.2">
      <c r="A18" s="3">
        <v>2</v>
      </c>
      <c r="B18" s="29" t="e">
        <f>'C завтраками| Bed and breakfast'!#REF!*0.9</f>
        <v>#REF!</v>
      </c>
    </row>
    <row r="19" spans="1:2" ht="11.45" customHeight="1" x14ac:dyDescent="0.2">
      <c r="A19" s="2" t="s">
        <v>92</v>
      </c>
      <c r="B19" s="29"/>
    </row>
    <row r="20" spans="1:2" ht="11.45" customHeight="1" x14ac:dyDescent="0.2">
      <c r="A20" s="3">
        <v>1</v>
      </c>
      <c r="B20" s="29" t="e">
        <f>'C завтраками| Bed and breakfast'!#REF!*0.9</f>
        <v>#REF!</v>
      </c>
    </row>
    <row r="21" spans="1:2" ht="11.45" customHeight="1" x14ac:dyDescent="0.2">
      <c r="A21" s="3">
        <v>2</v>
      </c>
      <c r="B21" s="29" t="e">
        <f>'C завтраками| Bed and breakfast'!#REF!*0.9</f>
        <v>#REF!</v>
      </c>
    </row>
    <row r="22" spans="1:2" ht="11.45" customHeight="1" x14ac:dyDescent="0.2">
      <c r="A22" s="24"/>
      <c r="B22" s="30"/>
    </row>
    <row r="23" spans="1:2" ht="11.45" customHeight="1" x14ac:dyDescent="0.2">
      <c r="A23" s="97" t="s">
        <v>2</v>
      </c>
      <c r="B23" s="30"/>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row>
    <row r="27" spans="1:2" ht="11.45" customHeight="1" x14ac:dyDescent="0.2">
      <c r="A27" s="3">
        <v>1</v>
      </c>
      <c r="B27" s="29" t="e">
        <f t="shared" ref="B27" si="2">ROUNDUP(B8*0.87,)</f>
        <v>#REF!</v>
      </c>
    </row>
    <row r="28" spans="1:2" ht="11.45" customHeight="1" x14ac:dyDescent="0.2">
      <c r="A28" s="3">
        <v>2</v>
      </c>
      <c r="B28" s="29" t="e">
        <f t="shared" ref="B28" si="3">ROUNDUP(B9*0.87,)</f>
        <v>#REF!</v>
      </c>
    </row>
    <row r="29" spans="1:2" ht="11.45" customHeight="1" x14ac:dyDescent="0.2">
      <c r="A29" s="120" t="s">
        <v>107</v>
      </c>
      <c r="B29" s="29"/>
    </row>
    <row r="30" spans="1:2" ht="11.45" customHeight="1" x14ac:dyDescent="0.2">
      <c r="A30" s="3">
        <v>1</v>
      </c>
      <c r="B30" s="29" t="e">
        <f t="shared" ref="B30" si="4">ROUNDUP(B11*0.87,)</f>
        <v>#REF!</v>
      </c>
    </row>
    <row r="31" spans="1:2" ht="11.45" customHeight="1" x14ac:dyDescent="0.2">
      <c r="A31" s="3">
        <v>2</v>
      </c>
      <c r="B31" s="29" t="e">
        <f t="shared" ref="B31" si="5">ROUNDUP(B12*0.87,)</f>
        <v>#REF!</v>
      </c>
    </row>
    <row r="32" spans="1:2" ht="11.45" customHeight="1" x14ac:dyDescent="0.2">
      <c r="A32" s="5" t="s">
        <v>86</v>
      </c>
      <c r="B32" s="29"/>
    </row>
    <row r="33" spans="1:2" ht="11.45" customHeight="1" x14ac:dyDescent="0.2">
      <c r="A33" s="3">
        <v>1</v>
      </c>
      <c r="B33" s="29" t="e">
        <f t="shared" ref="B33" si="6">ROUNDUP(B14*0.87,)</f>
        <v>#REF!</v>
      </c>
    </row>
    <row r="34" spans="1:2" ht="11.45" customHeight="1" x14ac:dyDescent="0.2">
      <c r="A34" s="3">
        <v>2</v>
      </c>
      <c r="B34" s="29" t="e">
        <f t="shared" ref="B34" si="7">ROUNDUP(B15*0.87,)</f>
        <v>#REF!</v>
      </c>
    </row>
    <row r="35" spans="1:2" ht="11.45" customHeight="1" x14ac:dyDescent="0.2">
      <c r="A35" s="4" t="s">
        <v>91</v>
      </c>
      <c r="B35" s="29"/>
    </row>
    <row r="36" spans="1:2" ht="11.45" customHeight="1" x14ac:dyDescent="0.2">
      <c r="A36" s="3">
        <v>1</v>
      </c>
      <c r="B36" s="29" t="e">
        <f t="shared" ref="B36" si="8">ROUNDUP(B17*0.87,)</f>
        <v>#REF!</v>
      </c>
    </row>
    <row r="37" spans="1:2" ht="11.45" customHeight="1" x14ac:dyDescent="0.2">
      <c r="A37" s="3">
        <v>2</v>
      </c>
      <c r="B37" s="29" t="e">
        <f t="shared" ref="B37" si="9">ROUNDUP(B18*0.87,)</f>
        <v>#REF!</v>
      </c>
    </row>
    <row r="38" spans="1:2" ht="11.45" customHeight="1" x14ac:dyDescent="0.2">
      <c r="A38" s="2" t="s">
        <v>92</v>
      </c>
      <c r="B38" s="29"/>
    </row>
    <row r="39" spans="1:2" ht="11.45" customHeight="1" x14ac:dyDescent="0.2">
      <c r="A39" s="3">
        <v>1</v>
      </c>
      <c r="B39" s="29" t="e">
        <f t="shared" ref="B39" si="10">ROUNDUP(B20*0.87,)</f>
        <v>#REF!</v>
      </c>
    </row>
    <row r="40" spans="1:2" ht="11.45" customHeight="1" x14ac:dyDescent="0.2">
      <c r="A40" s="3">
        <v>2</v>
      </c>
      <c r="B40" s="29" t="e">
        <f t="shared" ref="B40" si="11">ROUNDUP(B21*0.87,)</f>
        <v>#REF!</v>
      </c>
    </row>
    <row r="41" spans="1:2" ht="11.45" customHeight="1" x14ac:dyDescent="0.2">
      <c r="A41" s="24"/>
    </row>
    <row r="42" spans="1:2" x14ac:dyDescent="0.2">
      <c r="A42" s="41" t="s">
        <v>3</v>
      </c>
    </row>
    <row r="43" spans="1:2" x14ac:dyDescent="0.2">
      <c r="A43" s="42" t="s">
        <v>4</v>
      </c>
    </row>
    <row r="44" spans="1:2" x14ac:dyDescent="0.2">
      <c r="A44" s="42" t="s">
        <v>5</v>
      </c>
    </row>
    <row r="45" spans="1:2" ht="24" x14ac:dyDescent="0.2">
      <c r="A45" s="26" t="s">
        <v>6</v>
      </c>
    </row>
    <row r="46" spans="1:2" x14ac:dyDescent="0.2">
      <c r="A46" s="42" t="s">
        <v>75</v>
      </c>
    </row>
    <row r="47" spans="1:2" s="7" customFormat="1" ht="24" x14ac:dyDescent="0.2">
      <c r="A47" s="66" t="s">
        <v>120</v>
      </c>
    </row>
    <row r="48" spans="1:2" x14ac:dyDescent="0.2">
      <c r="A48" s="22"/>
    </row>
    <row r="49" spans="1:1" ht="119.25" customHeight="1" x14ac:dyDescent="0.2">
      <c r="A49" s="77" t="s">
        <v>109</v>
      </c>
    </row>
    <row r="50" spans="1:1" ht="12.75" thickBot="1" x14ac:dyDescent="0.25">
      <c r="A50" s="63" t="s">
        <v>18</v>
      </c>
    </row>
    <row r="51" spans="1:1" ht="12.75" thickBot="1" x14ac:dyDescent="0.25">
      <c r="A51" s="64" t="s">
        <v>135</v>
      </c>
    </row>
    <row r="52" spans="1:1" x14ac:dyDescent="0.2">
      <c r="A52" s="65" t="s">
        <v>136</v>
      </c>
    </row>
    <row r="53" spans="1:1" x14ac:dyDescent="0.2">
      <c r="A53" s="124"/>
    </row>
    <row r="54" spans="1:1" ht="25.5" x14ac:dyDescent="0.2">
      <c r="A54" s="67" t="s">
        <v>49</v>
      </c>
    </row>
    <row r="55" spans="1:1" ht="31.5" x14ac:dyDescent="0.2">
      <c r="A55" s="113" t="s">
        <v>110</v>
      </c>
    </row>
    <row r="56" spans="1:1" ht="42" x14ac:dyDescent="0.2">
      <c r="A56" s="113" t="s">
        <v>111</v>
      </c>
    </row>
    <row r="57" spans="1:1" ht="21" x14ac:dyDescent="0.2">
      <c r="A57" s="113" t="s">
        <v>112</v>
      </c>
    </row>
    <row r="58" spans="1:1" ht="21" x14ac:dyDescent="0.2">
      <c r="A58" s="113" t="s">
        <v>113</v>
      </c>
    </row>
    <row r="59" spans="1:1" ht="21" x14ac:dyDescent="0.2">
      <c r="A59" s="113" t="s">
        <v>114</v>
      </c>
    </row>
    <row r="60" spans="1:1" ht="31.5" x14ac:dyDescent="0.2">
      <c r="A60" s="113" t="s">
        <v>115</v>
      </c>
    </row>
    <row r="61" spans="1:1" ht="21" x14ac:dyDescent="0.2">
      <c r="A61" s="113" t="s">
        <v>116</v>
      </c>
    </row>
    <row r="62" spans="1:1" ht="31.5" x14ac:dyDescent="0.2">
      <c r="A62" s="113" t="s">
        <v>117</v>
      </c>
    </row>
    <row r="63" spans="1:1" ht="31.5" x14ac:dyDescent="0.2">
      <c r="A63" s="113" t="s">
        <v>118</v>
      </c>
    </row>
    <row r="64" spans="1:1" ht="21" x14ac:dyDescent="0.2">
      <c r="A64" s="113" t="s">
        <v>119</v>
      </c>
    </row>
    <row r="65" spans="1:1" x14ac:dyDescent="0.2">
      <c r="A65" s="69"/>
    </row>
    <row r="66" spans="1:1" ht="31.5" x14ac:dyDescent="0.2">
      <c r="A66" s="70" t="s">
        <v>42</v>
      </c>
    </row>
    <row r="67" spans="1:1" ht="21" x14ac:dyDescent="0.2">
      <c r="A67" s="71" t="s">
        <v>43</v>
      </c>
    </row>
    <row r="68" spans="1:1" ht="42.75" x14ac:dyDescent="0.2">
      <c r="A68" s="72" t="s">
        <v>44</v>
      </c>
    </row>
    <row r="69" spans="1:1" ht="21" x14ac:dyDescent="0.2">
      <c r="A69" s="73" t="s">
        <v>45</v>
      </c>
    </row>
    <row r="70" spans="1:1" x14ac:dyDescent="0.2">
      <c r="A70" s="74"/>
    </row>
    <row r="71" spans="1:1" x14ac:dyDescent="0.2">
      <c r="A71" s="75" t="s">
        <v>8</v>
      </c>
    </row>
    <row r="72" spans="1:1" ht="24" x14ac:dyDescent="0.2">
      <c r="A72" s="62" t="s">
        <v>46</v>
      </c>
    </row>
    <row r="73" spans="1:1" ht="24" x14ac:dyDescent="0.2">
      <c r="A73" s="62" t="s">
        <v>47</v>
      </c>
    </row>
  </sheetData>
  <pageMargins left="0.7" right="0.7" top="0.75" bottom="0.75" header="0.3" footer="0.3"/>
  <pageSetup paperSize="9" orientation="portrait" horizontalDpi="4294967295" verticalDpi="4294967295"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115" zoomScaleNormal="115" workbookViewId="0">
      <pane xSplit="1" topLeftCell="B1" activePane="topRight" state="frozen"/>
      <selection pane="topRight" activeCell="B2" sqref="B2:F36"/>
    </sheetView>
  </sheetViews>
  <sheetFormatPr defaultColWidth="8.5703125" defaultRowHeight="12" x14ac:dyDescent="0.2"/>
  <cols>
    <col min="1" max="1" width="84.85546875" style="1" customWidth="1"/>
    <col min="2" max="16384" width="8.5703125" style="1"/>
  </cols>
  <sheetData>
    <row r="1" spans="1:6" ht="11.45" customHeight="1" x14ac:dyDescent="0.2">
      <c r="A1" s="127" t="s">
        <v>74</v>
      </c>
    </row>
    <row r="2" spans="1:6" s="12" customFormat="1" ht="25.5" customHeight="1" x14ac:dyDescent="0.2">
      <c r="A2" s="126" t="s">
        <v>51</v>
      </c>
      <c r="B2" s="138" t="e">
        <f>'C завтраками| Bed and breakfast'!#REF!</f>
        <v>#REF!</v>
      </c>
      <c r="C2" s="138" t="e">
        <f>'C завтраками| Bed and breakfast'!#REF!</f>
        <v>#REF!</v>
      </c>
      <c r="D2" s="138" t="e">
        <f>'C завтраками| Bed and breakfast'!#REF!</f>
        <v>#REF!</v>
      </c>
      <c r="E2" s="138" t="e">
        <f>'C завтраками| Bed and breakfast'!#REF!</f>
        <v>#REF!</v>
      </c>
      <c r="F2" s="138" t="e">
        <f>'C завтраками| Bed and breakfast'!#REF!</f>
        <v>#REF!</v>
      </c>
    </row>
    <row r="3" spans="1:6" s="12" customFormat="1" ht="25.5" customHeight="1" x14ac:dyDescent="0.2">
      <c r="A3" s="8" t="s">
        <v>0</v>
      </c>
      <c r="B3" s="138" t="e">
        <f>'C завтраками| Bed and breakfast'!#REF!</f>
        <v>#REF!</v>
      </c>
      <c r="C3" s="138" t="e">
        <f>'C завтраками| Bed and breakfast'!#REF!</f>
        <v>#REF!</v>
      </c>
      <c r="D3" s="138" t="e">
        <f>'C завтраками| Bed and breakfast'!#REF!</f>
        <v>#REF!</v>
      </c>
      <c r="E3" s="138" t="e">
        <f>'C завтраками| Bed and breakfast'!#REF!</f>
        <v>#REF!</v>
      </c>
      <c r="F3" s="138" t="e">
        <f>'C завтраками| Bed and breakfast'!#REF!</f>
        <v>#REF!</v>
      </c>
    </row>
    <row r="4" spans="1:6" ht="11.45" customHeight="1" x14ac:dyDescent="0.2">
      <c r="A4" s="11" t="s">
        <v>11</v>
      </c>
      <c r="B4" s="118"/>
      <c r="C4" s="118"/>
      <c r="D4" s="118"/>
      <c r="E4" s="118"/>
      <c r="F4" s="118"/>
    </row>
    <row r="5" spans="1:6" ht="11.45" customHeight="1" x14ac:dyDescent="0.2">
      <c r="A5" s="3">
        <v>1</v>
      </c>
      <c r="B5" s="142" t="e">
        <f>'C завтраками| Bed and breakfast'!#REF!*0.9</f>
        <v>#REF!</v>
      </c>
      <c r="C5" s="142" t="e">
        <f>'C завтраками| Bed and breakfast'!#REF!*0.9</f>
        <v>#REF!</v>
      </c>
      <c r="D5" s="142" t="e">
        <f>'C завтраками| Bed and breakfast'!#REF!*0.9</f>
        <v>#REF!</v>
      </c>
      <c r="E5" s="142" t="e">
        <f>'C завтраками| Bed and breakfast'!#REF!*0.9</f>
        <v>#REF!</v>
      </c>
      <c r="F5" s="142" t="e">
        <f>'C завтраками| Bed and breakfast'!#REF!*0.9</f>
        <v>#REF!</v>
      </c>
    </row>
    <row r="6" spans="1:6" ht="11.45" customHeight="1" x14ac:dyDescent="0.2">
      <c r="A6" s="3">
        <v>2</v>
      </c>
      <c r="B6" s="142" t="e">
        <f>'C завтраками| Bed and breakfast'!#REF!*0.9</f>
        <v>#REF!</v>
      </c>
      <c r="C6" s="142" t="e">
        <f>'C завтраками| Bed and breakfast'!#REF!*0.9</f>
        <v>#REF!</v>
      </c>
      <c r="D6" s="142" t="e">
        <f>'C завтраками| Bed and breakfast'!#REF!*0.9</f>
        <v>#REF!</v>
      </c>
      <c r="E6" s="142" t="e">
        <f>'C завтраками| Bed and breakfast'!#REF!*0.9</f>
        <v>#REF!</v>
      </c>
      <c r="F6" s="142" t="e">
        <f>'C завтраками| Bed and breakfast'!#REF!*0.9</f>
        <v>#REF!</v>
      </c>
    </row>
    <row r="7" spans="1:6" ht="11.45" customHeight="1" x14ac:dyDescent="0.2">
      <c r="A7" s="120" t="s">
        <v>107</v>
      </c>
      <c r="B7" s="142"/>
      <c r="C7" s="142"/>
      <c r="D7" s="142"/>
      <c r="E7" s="142"/>
      <c r="F7" s="142"/>
    </row>
    <row r="8" spans="1:6" ht="11.45" customHeight="1" x14ac:dyDescent="0.2">
      <c r="A8" s="3">
        <v>1</v>
      </c>
      <c r="B8" s="142" t="e">
        <f>'C завтраками| Bed and breakfast'!#REF!*0.9</f>
        <v>#REF!</v>
      </c>
      <c r="C8" s="142" t="e">
        <f>'C завтраками| Bed and breakfast'!#REF!*0.9</f>
        <v>#REF!</v>
      </c>
      <c r="D8" s="142" t="e">
        <f>'C завтраками| Bed and breakfast'!#REF!*0.9</f>
        <v>#REF!</v>
      </c>
      <c r="E8" s="142" t="e">
        <f>'C завтраками| Bed and breakfast'!#REF!*0.9</f>
        <v>#REF!</v>
      </c>
      <c r="F8" s="142" t="e">
        <f>'C завтраками| Bed and breakfast'!#REF!*0.9</f>
        <v>#REF!</v>
      </c>
    </row>
    <row r="9" spans="1:6" ht="11.45" customHeight="1" x14ac:dyDescent="0.2">
      <c r="A9" s="3">
        <v>2</v>
      </c>
      <c r="B9" s="142" t="e">
        <f>'C завтраками| Bed and breakfast'!#REF!*0.9</f>
        <v>#REF!</v>
      </c>
      <c r="C9" s="142" t="e">
        <f>'C завтраками| Bed and breakfast'!#REF!*0.9</f>
        <v>#REF!</v>
      </c>
      <c r="D9" s="142" t="e">
        <f>'C завтраками| Bed and breakfast'!#REF!*0.9</f>
        <v>#REF!</v>
      </c>
      <c r="E9" s="142" t="e">
        <f>'C завтраками| Bed and breakfast'!#REF!*0.9</f>
        <v>#REF!</v>
      </c>
      <c r="F9" s="142" t="e">
        <f>'C завтраками| Bed and breakfast'!#REF!*0.9</f>
        <v>#REF!</v>
      </c>
    </row>
    <row r="10" spans="1:6" ht="11.45" customHeight="1" x14ac:dyDescent="0.2">
      <c r="A10" s="5" t="s">
        <v>86</v>
      </c>
      <c r="B10" s="142"/>
      <c r="C10" s="142"/>
      <c r="D10" s="142"/>
      <c r="E10" s="142"/>
      <c r="F10" s="142"/>
    </row>
    <row r="11" spans="1:6" ht="11.45" customHeight="1" x14ac:dyDescent="0.2">
      <c r="A11" s="3">
        <v>1</v>
      </c>
      <c r="B11" s="142" t="e">
        <f>'C завтраками| Bed and breakfast'!#REF!*0.9</f>
        <v>#REF!</v>
      </c>
      <c r="C11" s="142" t="e">
        <f>'C завтраками| Bed and breakfast'!#REF!*0.9</f>
        <v>#REF!</v>
      </c>
      <c r="D11" s="142" t="e">
        <f>'C завтраками| Bed and breakfast'!#REF!*0.9</f>
        <v>#REF!</v>
      </c>
      <c r="E11" s="142" t="e">
        <f>'C завтраками| Bed and breakfast'!#REF!*0.9</f>
        <v>#REF!</v>
      </c>
      <c r="F11" s="142" t="e">
        <f>'C завтраками| Bed and breakfast'!#REF!*0.9</f>
        <v>#REF!</v>
      </c>
    </row>
    <row r="12" spans="1:6" ht="11.45" customHeight="1" x14ac:dyDescent="0.2">
      <c r="A12" s="3">
        <v>2</v>
      </c>
      <c r="B12" s="142" t="e">
        <f>'C завтраками| Bed and breakfast'!#REF!*0.9</f>
        <v>#REF!</v>
      </c>
      <c r="C12" s="142" t="e">
        <f>'C завтраками| Bed and breakfast'!#REF!*0.9</f>
        <v>#REF!</v>
      </c>
      <c r="D12" s="142" t="e">
        <f>'C завтраками| Bed and breakfast'!#REF!*0.9</f>
        <v>#REF!</v>
      </c>
      <c r="E12" s="142" t="e">
        <f>'C завтраками| Bed and breakfast'!#REF!*0.9</f>
        <v>#REF!</v>
      </c>
      <c r="F12" s="142" t="e">
        <f>'C завтраками| Bed and breakfast'!#REF!*0.9</f>
        <v>#REF!</v>
      </c>
    </row>
    <row r="13" spans="1:6" ht="11.45" customHeight="1" x14ac:dyDescent="0.2">
      <c r="A13" s="4" t="s">
        <v>91</v>
      </c>
      <c r="B13" s="142"/>
      <c r="C13" s="142"/>
      <c r="D13" s="142"/>
      <c r="E13" s="142"/>
      <c r="F13" s="142"/>
    </row>
    <row r="14" spans="1:6" ht="11.45" customHeight="1" x14ac:dyDescent="0.2">
      <c r="A14" s="3">
        <v>1</v>
      </c>
      <c r="B14" s="142" t="e">
        <f>'C завтраками| Bed and breakfast'!#REF!*0.9</f>
        <v>#REF!</v>
      </c>
      <c r="C14" s="142" t="e">
        <f>'C завтраками| Bed and breakfast'!#REF!*0.9</f>
        <v>#REF!</v>
      </c>
      <c r="D14" s="142" t="e">
        <f>'C завтраками| Bed and breakfast'!#REF!*0.9</f>
        <v>#REF!</v>
      </c>
      <c r="E14" s="142" t="e">
        <f>'C завтраками| Bed and breakfast'!#REF!*0.9</f>
        <v>#REF!</v>
      </c>
      <c r="F14" s="142" t="e">
        <f>'C завтраками| Bed and breakfast'!#REF!*0.9</f>
        <v>#REF!</v>
      </c>
    </row>
    <row r="15" spans="1:6" ht="11.45" customHeight="1" x14ac:dyDescent="0.2">
      <c r="A15" s="3">
        <v>2</v>
      </c>
      <c r="B15" s="142" t="e">
        <f>'C завтраками| Bed and breakfast'!#REF!*0.9</f>
        <v>#REF!</v>
      </c>
      <c r="C15" s="142" t="e">
        <f>'C завтраками| Bed and breakfast'!#REF!*0.9</f>
        <v>#REF!</v>
      </c>
      <c r="D15" s="142" t="e">
        <f>'C завтраками| Bed and breakfast'!#REF!*0.9</f>
        <v>#REF!</v>
      </c>
      <c r="E15" s="142" t="e">
        <f>'C завтраками| Bed and breakfast'!#REF!*0.9</f>
        <v>#REF!</v>
      </c>
      <c r="F15" s="142" t="e">
        <f>'C завтраками| Bed and breakfast'!#REF!*0.9</f>
        <v>#REF!</v>
      </c>
    </row>
    <row r="16" spans="1:6" ht="11.45" customHeight="1" x14ac:dyDescent="0.2">
      <c r="A16" s="2" t="s">
        <v>92</v>
      </c>
      <c r="B16" s="142"/>
      <c r="C16" s="142"/>
      <c r="D16" s="142"/>
      <c r="E16" s="142"/>
      <c r="F16" s="142"/>
    </row>
    <row r="17" spans="1:6" ht="11.45" customHeight="1" x14ac:dyDescent="0.2">
      <c r="A17" s="3">
        <v>1</v>
      </c>
      <c r="B17" s="142" t="e">
        <f>'C завтраками| Bed and breakfast'!#REF!*0.9</f>
        <v>#REF!</v>
      </c>
      <c r="C17" s="142" t="e">
        <f>'C завтраками| Bed and breakfast'!#REF!*0.9</f>
        <v>#REF!</v>
      </c>
      <c r="D17" s="142" t="e">
        <f>'C завтраками| Bed and breakfast'!#REF!*0.9</f>
        <v>#REF!</v>
      </c>
      <c r="E17" s="142" t="e">
        <f>'C завтраками| Bed and breakfast'!#REF!*0.9</f>
        <v>#REF!</v>
      </c>
      <c r="F17" s="142" t="e">
        <f>'C завтраками| Bed and breakfast'!#REF!*0.9</f>
        <v>#REF!</v>
      </c>
    </row>
    <row r="18" spans="1:6" ht="11.45" customHeight="1" x14ac:dyDescent="0.2">
      <c r="A18" s="3">
        <v>2</v>
      </c>
      <c r="B18" s="142" t="e">
        <f>'C завтраками| Bed and breakfast'!#REF!*0.9</f>
        <v>#REF!</v>
      </c>
      <c r="C18" s="142" t="e">
        <f>'C завтраками| Bed and breakfast'!#REF!*0.9</f>
        <v>#REF!</v>
      </c>
      <c r="D18" s="142" t="e">
        <f>'C завтраками| Bed and breakfast'!#REF!*0.9</f>
        <v>#REF!</v>
      </c>
      <c r="E18" s="142" t="e">
        <f>'C завтраками| Bed and breakfast'!#REF!*0.9</f>
        <v>#REF!</v>
      </c>
      <c r="F18" s="142" t="e">
        <f>'C завтраками| Bed and breakfast'!#REF!*0.9</f>
        <v>#REF!</v>
      </c>
    </row>
    <row r="19" spans="1:6" ht="11.45" customHeight="1" x14ac:dyDescent="0.2">
      <c r="A19" s="24"/>
      <c r="B19" s="118"/>
      <c r="C19" s="118"/>
      <c r="D19" s="118"/>
      <c r="E19" s="118"/>
      <c r="F19" s="118"/>
    </row>
    <row r="20" spans="1:6" ht="24.6" customHeight="1" x14ac:dyDescent="0.2">
      <c r="A20" s="128" t="s">
        <v>24</v>
      </c>
      <c r="B20" s="138" t="e">
        <f t="shared" ref="B20" si="0">B2</f>
        <v>#REF!</v>
      </c>
      <c r="C20" s="138" t="e">
        <f t="shared" ref="C20:F20" si="1">C2</f>
        <v>#REF!</v>
      </c>
      <c r="D20" s="138" t="e">
        <f t="shared" si="1"/>
        <v>#REF!</v>
      </c>
      <c r="E20" s="138" t="e">
        <f t="shared" si="1"/>
        <v>#REF!</v>
      </c>
      <c r="F20" s="138" t="e">
        <f t="shared" si="1"/>
        <v>#REF!</v>
      </c>
    </row>
    <row r="21" spans="1:6" ht="24.6" customHeight="1" x14ac:dyDescent="0.2">
      <c r="A21" s="8" t="s">
        <v>0</v>
      </c>
      <c r="B21" s="138" t="e">
        <f t="shared" ref="B21" si="2">B3</f>
        <v>#REF!</v>
      </c>
      <c r="C21" s="138" t="e">
        <f t="shared" ref="C21:F21" si="3">C3</f>
        <v>#REF!</v>
      </c>
      <c r="D21" s="138" t="e">
        <f t="shared" si="3"/>
        <v>#REF!</v>
      </c>
      <c r="E21" s="138" t="e">
        <f t="shared" si="3"/>
        <v>#REF!</v>
      </c>
      <c r="F21" s="138" t="e">
        <f t="shared" si="3"/>
        <v>#REF!</v>
      </c>
    </row>
    <row r="22" spans="1:6" ht="11.45" customHeight="1" x14ac:dyDescent="0.2">
      <c r="A22" s="11" t="s">
        <v>11</v>
      </c>
      <c r="B22" s="118"/>
      <c r="C22" s="118"/>
      <c r="D22" s="118"/>
      <c r="E22" s="118"/>
      <c r="F22" s="118"/>
    </row>
    <row r="23" spans="1:6" ht="11.45" customHeight="1" x14ac:dyDescent="0.2">
      <c r="A23" s="3">
        <v>1</v>
      </c>
      <c r="B23" s="142" t="e">
        <f t="shared" ref="B23" si="4">B5*0.9</f>
        <v>#REF!</v>
      </c>
      <c r="C23" s="142" t="e">
        <f t="shared" ref="C23:F23" si="5">C5*0.9</f>
        <v>#REF!</v>
      </c>
      <c r="D23" s="142" t="e">
        <f t="shared" si="5"/>
        <v>#REF!</v>
      </c>
      <c r="E23" s="142" t="e">
        <f t="shared" si="5"/>
        <v>#REF!</v>
      </c>
      <c r="F23" s="142" t="e">
        <f t="shared" si="5"/>
        <v>#REF!</v>
      </c>
    </row>
    <row r="24" spans="1:6" ht="11.45" customHeight="1" x14ac:dyDescent="0.2">
      <c r="A24" s="3">
        <v>2</v>
      </c>
      <c r="B24" s="142" t="e">
        <f t="shared" ref="B24" si="6">B6*0.9</f>
        <v>#REF!</v>
      </c>
      <c r="C24" s="142" t="e">
        <f t="shared" ref="C24:F24" si="7">C6*0.9</f>
        <v>#REF!</v>
      </c>
      <c r="D24" s="142" t="e">
        <f t="shared" si="7"/>
        <v>#REF!</v>
      </c>
      <c r="E24" s="142" t="e">
        <f t="shared" si="7"/>
        <v>#REF!</v>
      </c>
      <c r="F24" s="142" t="e">
        <f t="shared" si="7"/>
        <v>#REF!</v>
      </c>
    </row>
    <row r="25" spans="1:6" ht="11.45" customHeight="1" x14ac:dyDescent="0.2">
      <c r="A25" s="120" t="s">
        <v>107</v>
      </c>
      <c r="B25" s="142"/>
      <c r="C25" s="142"/>
      <c r="D25" s="142"/>
      <c r="E25" s="142"/>
      <c r="F25" s="142"/>
    </row>
    <row r="26" spans="1:6" ht="11.45" customHeight="1" x14ac:dyDescent="0.2">
      <c r="A26" s="3">
        <v>1</v>
      </c>
      <c r="B26" s="142" t="e">
        <f t="shared" ref="B26" si="8">B8*0.9</f>
        <v>#REF!</v>
      </c>
      <c r="C26" s="142" t="e">
        <f t="shared" ref="C26:F26" si="9">C8*0.9</f>
        <v>#REF!</v>
      </c>
      <c r="D26" s="142" t="e">
        <f t="shared" si="9"/>
        <v>#REF!</v>
      </c>
      <c r="E26" s="142" t="e">
        <f t="shared" si="9"/>
        <v>#REF!</v>
      </c>
      <c r="F26" s="142" t="e">
        <f t="shared" si="9"/>
        <v>#REF!</v>
      </c>
    </row>
    <row r="27" spans="1:6" ht="11.45" customHeight="1" x14ac:dyDescent="0.2">
      <c r="A27" s="3">
        <v>2</v>
      </c>
      <c r="B27" s="142" t="e">
        <f t="shared" ref="B27" si="10">B9*0.9</f>
        <v>#REF!</v>
      </c>
      <c r="C27" s="142" t="e">
        <f t="shared" ref="C27:F27" si="11">C9*0.9</f>
        <v>#REF!</v>
      </c>
      <c r="D27" s="142" t="e">
        <f t="shared" si="11"/>
        <v>#REF!</v>
      </c>
      <c r="E27" s="142" t="e">
        <f t="shared" si="11"/>
        <v>#REF!</v>
      </c>
      <c r="F27" s="142" t="e">
        <f t="shared" si="11"/>
        <v>#REF!</v>
      </c>
    </row>
    <row r="28" spans="1:6" ht="11.45" customHeight="1" x14ac:dyDescent="0.2">
      <c r="A28" s="5" t="s">
        <v>86</v>
      </c>
      <c r="B28" s="142"/>
      <c r="C28" s="142"/>
      <c r="D28" s="142"/>
      <c r="E28" s="142"/>
      <c r="F28" s="142"/>
    </row>
    <row r="29" spans="1:6" ht="11.45" customHeight="1" x14ac:dyDescent="0.2">
      <c r="A29" s="3">
        <v>1</v>
      </c>
      <c r="B29" s="142" t="e">
        <f t="shared" ref="B29" si="12">B11*0.9</f>
        <v>#REF!</v>
      </c>
      <c r="C29" s="142" t="e">
        <f t="shared" ref="C29:F29" si="13">C11*0.9</f>
        <v>#REF!</v>
      </c>
      <c r="D29" s="142" t="e">
        <f t="shared" si="13"/>
        <v>#REF!</v>
      </c>
      <c r="E29" s="142" t="e">
        <f t="shared" si="13"/>
        <v>#REF!</v>
      </c>
      <c r="F29" s="142" t="e">
        <f t="shared" si="13"/>
        <v>#REF!</v>
      </c>
    </row>
    <row r="30" spans="1:6" ht="11.45" customHeight="1" x14ac:dyDescent="0.2">
      <c r="A30" s="3">
        <v>2</v>
      </c>
      <c r="B30" s="142" t="e">
        <f t="shared" ref="B30" si="14">B12*0.9</f>
        <v>#REF!</v>
      </c>
      <c r="C30" s="142" t="e">
        <f t="shared" ref="C30:F30" si="15">C12*0.9</f>
        <v>#REF!</v>
      </c>
      <c r="D30" s="142" t="e">
        <f t="shared" si="15"/>
        <v>#REF!</v>
      </c>
      <c r="E30" s="142" t="e">
        <f t="shared" si="15"/>
        <v>#REF!</v>
      </c>
      <c r="F30" s="142" t="e">
        <f t="shared" si="15"/>
        <v>#REF!</v>
      </c>
    </row>
    <row r="31" spans="1:6" ht="11.45" customHeight="1" x14ac:dyDescent="0.2">
      <c r="A31" s="4" t="s">
        <v>91</v>
      </c>
      <c r="B31" s="142"/>
      <c r="C31" s="142"/>
      <c r="D31" s="142"/>
      <c r="E31" s="142"/>
      <c r="F31" s="142"/>
    </row>
    <row r="32" spans="1:6" ht="11.45" customHeight="1" x14ac:dyDescent="0.2">
      <c r="A32" s="3">
        <v>1</v>
      </c>
      <c r="B32" s="142" t="e">
        <f t="shared" ref="B32" si="16">B14*0.9</f>
        <v>#REF!</v>
      </c>
      <c r="C32" s="142" t="e">
        <f t="shared" ref="C32:F32" si="17">C14*0.9</f>
        <v>#REF!</v>
      </c>
      <c r="D32" s="142" t="e">
        <f t="shared" si="17"/>
        <v>#REF!</v>
      </c>
      <c r="E32" s="142" t="e">
        <f t="shared" si="17"/>
        <v>#REF!</v>
      </c>
      <c r="F32" s="142" t="e">
        <f t="shared" si="17"/>
        <v>#REF!</v>
      </c>
    </row>
    <row r="33" spans="1:6" ht="11.45" customHeight="1" x14ac:dyDescent="0.2">
      <c r="A33" s="3">
        <v>2</v>
      </c>
      <c r="B33" s="142" t="e">
        <f t="shared" ref="B33" si="18">B15*0.9</f>
        <v>#REF!</v>
      </c>
      <c r="C33" s="142" t="e">
        <f t="shared" ref="C33:F33" si="19">C15*0.9</f>
        <v>#REF!</v>
      </c>
      <c r="D33" s="142" t="e">
        <f t="shared" si="19"/>
        <v>#REF!</v>
      </c>
      <c r="E33" s="142" t="e">
        <f t="shared" si="19"/>
        <v>#REF!</v>
      </c>
      <c r="F33" s="142" t="e">
        <f t="shared" si="19"/>
        <v>#REF!</v>
      </c>
    </row>
    <row r="34" spans="1:6" ht="11.45" customHeight="1" x14ac:dyDescent="0.2">
      <c r="A34" s="2" t="s">
        <v>92</v>
      </c>
      <c r="B34" s="142"/>
      <c r="C34" s="142"/>
      <c r="D34" s="142"/>
      <c r="E34" s="142"/>
      <c r="F34" s="142"/>
    </row>
    <row r="35" spans="1:6" ht="11.45" customHeight="1" x14ac:dyDescent="0.2">
      <c r="A35" s="3">
        <v>1</v>
      </c>
      <c r="B35" s="142" t="e">
        <f t="shared" ref="B35" si="20">B17*0.9</f>
        <v>#REF!</v>
      </c>
      <c r="C35" s="142" t="e">
        <f t="shared" ref="C35:F35" si="21">C17*0.9</f>
        <v>#REF!</v>
      </c>
      <c r="D35" s="142" t="e">
        <f t="shared" si="21"/>
        <v>#REF!</v>
      </c>
      <c r="E35" s="142" t="e">
        <f t="shared" si="21"/>
        <v>#REF!</v>
      </c>
      <c r="F35" s="142" t="e">
        <f t="shared" si="21"/>
        <v>#REF!</v>
      </c>
    </row>
    <row r="36" spans="1:6" ht="11.45" customHeight="1" x14ac:dyDescent="0.2">
      <c r="A36" s="3">
        <v>2</v>
      </c>
      <c r="B36" s="142" t="e">
        <f t="shared" ref="B36" si="22">B18*0.9</f>
        <v>#REF!</v>
      </c>
      <c r="C36" s="142" t="e">
        <f t="shared" ref="C36:F36" si="23">C18*0.9</f>
        <v>#REF!</v>
      </c>
      <c r="D36" s="142" t="e">
        <f t="shared" si="23"/>
        <v>#REF!</v>
      </c>
      <c r="E36" s="142" t="e">
        <f t="shared" si="23"/>
        <v>#REF!</v>
      </c>
      <c r="F36" s="142" t="e">
        <f t="shared" si="23"/>
        <v>#REF!</v>
      </c>
    </row>
    <row r="37" spans="1:6" ht="11.45" customHeight="1" x14ac:dyDescent="0.2">
      <c r="A37" s="24"/>
    </row>
    <row r="38" spans="1:6" ht="11.45" customHeight="1" x14ac:dyDescent="0.2">
      <c r="A38" s="24"/>
    </row>
    <row r="39" spans="1:6" ht="135" x14ac:dyDescent="0.2">
      <c r="A39" s="77" t="s">
        <v>121</v>
      </c>
    </row>
    <row r="40" spans="1:6" ht="11.45" customHeight="1" x14ac:dyDescent="0.2">
      <c r="A40" s="80" t="s">
        <v>18</v>
      </c>
    </row>
    <row r="41" spans="1:6" ht="11.45" customHeight="1" x14ac:dyDescent="0.2">
      <c r="A41" s="81" t="s">
        <v>133</v>
      </c>
    </row>
    <row r="42" spans="1:6" x14ac:dyDescent="0.2">
      <c r="A42" s="81" t="s">
        <v>134</v>
      </c>
    </row>
    <row r="43" spans="1:6" x14ac:dyDescent="0.2">
      <c r="A43" s="24"/>
    </row>
    <row r="44" spans="1:6" x14ac:dyDescent="0.2">
      <c r="A44" s="80" t="s">
        <v>3</v>
      </c>
    </row>
    <row r="45" spans="1:6" x14ac:dyDescent="0.2">
      <c r="A45" s="20" t="s">
        <v>4</v>
      </c>
    </row>
    <row r="46" spans="1:6" x14ac:dyDescent="0.2">
      <c r="A46" s="20" t="s">
        <v>5</v>
      </c>
    </row>
    <row r="47" spans="1:6" ht="24" x14ac:dyDescent="0.2">
      <c r="A47" s="21" t="s">
        <v>6</v>
      </c>
    </row>
    <row r="48" spans="1:6" x14ac:dyDescent="0.2">
      <c r="A48" s="82" t="s">
        <v>122</v>
      </c>
    </row>
    <row r="49" spans="1:1" x14ac:dyDescent="0.2">
      <c r="A49" s="82" t="s">
        <v>66</v>
      </c>
    </row>
    <row r="50" spans="1:1" ht="12.6" customHeight="1" x14ac:dyDescent="0.2">
      <c r="A50" s="42" t="s">
        <v>75</v>
      </c>
    </row>
    <row r="51" spans="1:1" ht="21" x14ac:dyDescent="0.2">
      <c r="A51" s="83" t="s">
        <v>55</v>
      </c>
    </row>
    <row r="52" spans="1:1" ht="52.5" x14ac:dyDescent="0.2">
      <c r="A52" s="125" t="s">
        <v>123</v>
      </c>
    </row>
    <row r="53" spans="1:1" ht="21" x14ac:dyDescent="0.2">
      <c r="A53" s="125" t="s">
        <v>124</v>
      </c>
    </row>
    <row r="54" spans="1:1" ht="31.5" x14ac:dyDescent="0.2">
      <c r="A54" s="125" t="s">
        <v>125</v>
      </c>
    </row>
    <row r="55" spans="1:1" ht="31.5" hidden="1" x14ac:dyDescent="0.2">
      <c r="A55" s="125" t="s">
        <v>126</v>
      </c>
    </row>
    <row r="56" spans="1:1" ht="42" x14ac:dyDescent="0.2">
      <c r="A56" s="125" t="s">
        <v>127</v>
      </c>
    </row>
    <row r="57" spans="1:1" ht="21" x14ac:dyDescent="0.2">
      <c r="A57" s="125" t="s">
        <v>128</v>
      </c>
    </row>
    <row r="58" spans="1:1" ht="36.75" x14ac:dyDescent="0.2">
      <c r="A58" s="125" t="s">
        <v>129</v>
      </c>
    </row>
    <row r="59" spans="1:1" ht="23.25" x14ac:dyDescent="0.2">
      <c r="A59" s="125" t="s">
        <v>130</v>
      </c>
    </row>
    <row r="60" spans="1:1" ht="31.5" x14ac:dyDescent="0.2">
      <c r="A60" s="125" t="s">
        <v>131</v>
      </c>
    </row>
    <row r="61" spans="1:1" ht="31.5" x14ac:dyDescent="0.2">
      <c r="A61" s="125" t="s">
        <v>132</v>
      </c>
    </row>
    <row r="62" spans="1:1" ht="31.5" x14ac:dyDescent="0.2">
      <c r="A62" s="70" t="s">
        <v>42</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sheetData>
  <pageMargins left="0.7" right="0.7" top="0.75" bottom="0.75" header="0.3" footer="0.3"/>
  <pageSetup paperSize="9" orientation="portrait" horizontalDpi="4294967295" verticalDpi="4294967295"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115" zoomScaleNormal="115" workbookViewId="0">
      <pane xSplit="1" topLeftCell="D1" activePane="topRight" state="frozen"/>
      <selection pane="topRight" activeCell="B2" sqref="B2:F36"/>
    </sheetView>
  </sheetViews>
  <sheetFormatPr defaultColWidth="8.5703125" defaultRowHeight="12" x14ac:dyDescent="0.2"/>
  <cols>
    <col min="1" max="1" width="84.85546875" style="1" customWidth="1"/>
    <col min="2" max="6" width="9.7109375" style="1" bestFit="1" customWidth="1"/>
    <col min="7" max="16384" width="8.5703125" style="1"/>
  </cols>
  <sheetData>
    <row r="1" spans="1:6" ht="11.45" customHeight="1" x14ac:dyDescent="0.2">
      <c r="A1" s="127" t="s">
        <v>74</v>
      </c>
    </row>
    <row r="2" spans="1:6" s="12" customFormat="1" ht="25.5" customHeight="1" x14ac:dyDescent="0.2">
      <c r="A2" s="126" t="s">
        <v>51</v>
      </c>
      <c r="B2" s="138" t="e">
        <f>'C завтраками| Bed and breakfast'!#REF!</f>
        <v>#REF!</v>
      </c>
      <c r="C2" s="138" t="e">
        <f>'C завтраками| Bed and breakfast'!#REF!</f>
        <v>#REF!</v>
      </c>
      <c r="D2" s="138" t="e">
        <f>'C завтраками| Bed and breakfast'!#REF!</f>
        <v>#REF!</v>
      </c>
      <c r="E2" s="138" t="e">
        <f>'C завтраками| Bed and breakfast'!#REF!</f>
        <v>#REF!</v>
      </c>
      <c r="F2" s="138" t="e">
        <f>'C завтраками| Bed and breakfast'!#REF!</f>
        <v>#REF!</v>
      </c>
    </row>
    <row r="3" spans="1:6" s="12" customFormat="1" ht="25.5" customHeight="1" x14ac:dyDescent="0.2">
      <c r="A3" s="8" t="s">
        <v>0</v>
      </c>
      <c r="B3" s="138" t="e">
        <f>'C завтраками| Bed and breakfast'!#REF!</f>
        <v>#REF!</v>
      </c>
      <c r="C3" s="138" t="e">
        <f>'C завтраками| Bed and breakfast'!#REF!</f>
        <v>#REF!</v>
      </c>
      <c r="D3" s="138" t="e">
        <f>'C завтраками| Bed and breakfast'!#REF!</f>
        <v>#REF!</v>
      </c>
      <c r="E3" s="138" t="e">
        <f>'C завтраками| Bed and breakfast'!#REF!</f>
        <v>#REF!</v>
      </c>
      <c r="F3" s="138" t="e">
        <f>'C завтраками| Bed and breakfast'!#REF!</f>
        <v>#REF!</v>
      </c>
    </row>
    <row r="4" spans="1:6" ht="11.45" customHeight="1" x14ac:dyDescent="0.2">
      <c r="A4" s="11" t="s">
        <v>11</v>
      </c>
      <c r="B4" s="118"/>
      <c r="C4" s="118"/>
      <c r="D4" s="118"/>
      <c r="E4" s="118"/>
      <c r="F4" s="118"/>
    </row>
    <row r="5" spans="1:6" ht="11.45" customHeight="1" x14ac:dyDescent="0.2">
      <c r="A5" s="3">
        <v>1</v>
      </c>
      <c r="B5" s="142" t="e">
        <f>'ЗЭГ |FIT15'!B5</f>
        <v>#REF!</v>
      </c>
      <c r="C5" s="142" t="e">
        <f>'ЗЭГ |FIT15'!C5</f>
        <v>#REF!</v>
      </c>
      <c r="D5" s="142" t="e">
        <f>'ЗЭГ |FIT15'!D5</f>
        <v>#REF!</v>
      </c>
      <c r="E5" s="142" t="e">
        <f>'ЗЭГ |FIT15'!E5</f>
        <v>#REF!</v>
      </c>
      <c r="F5" s="142" t="e">
        <f>'ЗЭГ |FIT15'!F5</f>
        <v>#REF!</v>
      </c>
    </row>
    <row r="6" spans="1:6" ht="11.45" customHeight="1" x14ac:dyDescent="0.2">
      <c r="A6" s="3">
        <v>2</v>
      </c>
      <c r="B6" s="142" t="e">
        <f>'ЗЭГ |FIT15'!B6</f>
        <v>#REF!</v>
      </c>
      <c r="C6" s="142" t="e">
        <f>'ЗЭГ |FIT15'!C6</f>
        <v>#REF!</v>
      </c>
      <c r="D6" s="142" t="e">
        <f>'ЗЭГ |FIT15'!D6</f>
        <v>#REF!</v>
      </c>
      <c r="E6" s="142" t="e">
        <f>'ЗЭГ |FIT15'!E6</f>
        <v>#REF!</v>
      </c>
      <c r="F6" s="142" t="e">
        <f>'ЗЭГ |FIT15'!F6</f>
        <v>#REF!</v>
      </c>
    </row>
    <row r="7" spans="1:6" ht="11.45" customHeight="1" x14ac:dyDescent="0.2">
      <c r="A7" s="120" t="s">
        <v>107</v>
      </c>
      <c r="B7" s="142"/>
      <c r="C7" s="142"/>
      <c r="D7" s="142"/>
      <c r="E7" s="142"/>
      <c r="F7" s="142"/>
    </row>
    <row r="8" spans="1:6" ht="11.45" customHeight="1" x14ac:dyDescent="0.2">
      <c r="A8" s="3">
        <v>1</v>
      </c>
      <c r="B8" s="142" t="e">
        <f>'ЗЭГ |FIT15'!B8</f>
        <v>#REF!</v>
      </c>
      <c r="C8" s="142" t="e">
        <f>'ЗЭГ |FIT15'!C8</f>
        <v>#REF!</v>
      </c>
      <c r="D8" s="142" t="e">
        <f>'ЗЭГ |FIT15'!D8</f>
        <v>#REF!</v>
      </c>
      <c r="E8" s="142" t="e">
        <f>'ЗЭГ |FIT15'!E8</f>
        <v>#REF!</v>
      </c>
      <c r="F8" s="142" t="e">
        <f>'ЗЭГ |FIT15'!F8</f>
        <v>#REF!</v>
      </c>
    </row>
    <row r="9" spans="1:6" ht="11.45" customHeight="1" x14ac:dyDescent="0.2">
      <c r="A9" s="3">
        <v>2</v>
      </c>
      <c r="B9" s="142" t="e">
        <f>'ЗЭГ |FIT15'!B9</f>
        <v>#REF!</v>
      </c>
      <c r="C9" s="142" t="e">
        <f>'ЗЭГ |FIT15'!C9</f>
        <v>#REF!</v>
      </c>
      <c r="D9" s="142" t="e">
        <f>'ЗЭГ |FIT15'!D9</f>
        <v>#REF!</v>
      </c>
      <c r="E9" s="142" t="e">
        <f>'ЗЭГ |FIT15'!E9</f>
        <v>#REF!</v>
      </c>
      <c r="F9" s="142" t="e">
        <f>'ЗЭГ |FIT15'!F9</f>
        <v>#REF!</v>
      </c>
    </row>
    <row r="10" spans="1:6" ht="11.45" customHeight="1" x14ac:dyDescent="0.2">
      <c r="A10" s="5" t="s">
        <v>86</v>
      </c>
      <c r="B10" s="142"/>
      <c r="C10" s="142"/>
      <c r="D10" s="142"/>
      <c r="E10" s="142"/>
      <c r="F10" s="142"/>
    </row>
    <row r="11" spans="1:6" ht="11.45" customHeight="1" x14ac:dyDescent="0.2">
      <c r="A11" s="3">
        <v>1</v>
      </c>
      <c r="B11" s="142" t="e">
        <f>'ЗЭГ |FIT15'!B11</f>
        <v>#REF!</v>
      </c>
      <c r="C11" s="142" t="e">
        <f>'ЗЭГ |FIT15'!C11</f>
        <v>#REF!</v>
      </c>
      <c r="D11" s="142" t="e">
        <f>'ЗЭГ |FIT15'!D11</f>
        <v>#REF!</v>
      </c>
      <c r="E11" s="142" t="e">
        <f>'ЗЭГ |FIT15'!E11</f>
        <v>#REF!</v>
      </c>
      <c r="F11" s="142" t="e">
        <f>'ЗЭГ |FIT15'!F11</f>
        <v>#REF!</v>
      </c>
    </row>
    <row r="12" spans="1:6" ht="11.45" customHeight="1" x14ac:dyDescent="0.2">
      <c r="A12" s="3">
        <v>2</v>
      </c>
      <c r="B12" s="142" t="e">
        <f>'ЗЭГ |FIT15'!B12</f>
        <v>#REF!</v>
      </c>
      <c r="C12" s="142" t="e">
        <f>'ЗЭГ |FIT15'!C12</f>
        <v>#REF!</v>
      </c>
      <c r="D12" s="142" t="e">
        <f>'ЗЭГ |FIT15'!D12</f>
        <v>#REF!</v>
      </c>
      <c r="E12" s="142" t="e">
        <f>'ЗЭГ |FIT15'!E12</f>
        <v>#REF!</v>
      </c>
      <c r="F12" s="142" t="e">
        <f>'ЗЭГ |FIT15'!F12</f>
        <v>#REF!</v>
      </c>
    </row>
    <row r="13" spans="1:6" ht="11.45" customHeight="1" x14ac:dyDescent="0.2">
      <c r="A13" s="4" t="s">
        <v>91</v>
      </c>
      <c r="B13" s="142"/>
      <c r="C13" s="142"/>
      <c r="D13" s="142"/>
      <c r="E13" s="142"/>
      <c r="F13" s="142"/>
    </row>
    <row r="14" spans="1:6" ht="11.45" customHeight="1" x14ac:dyDescent="0.2">
      <c r="A14" s="3">
        <v>1</v>
      </c>
      <c r="B14" s="142" t="e">
        <f>'ЗЭГ |FIT15'!B14</f>
        <v>#REF!</v>
      </c>
      <c r="C14" s="142" t="e">
        <f>'ЗЭГ |FIT15'!C14</f>
        <v>#REF!</v>
      </c>
      <c r="D14" s="142" t="e">
        <f>'ЗЭГ |FIT15'!D14</f>
        <v>#REF!</v>
      </c>
      <c r="E14" s="142" t="e">
        <f>'ЗЭГ |FIT15'!E14</f>
        <v>#REF!</v>
      </c>
      <c r="F14" s="142" t="e">
        <f>'ЗЭГ |FIT15'!F14</f>
        <v>#REF!</v>
      </c>
    </row>
    <row r="15" spans="1:6" ht="11.45" customHeight="1" x14ac:dyDescent="0.2">
      <c r="A15" s="3">
        <v>2</v>
      </c>
      <c r="B15" s="142" t="e">
        <f>'ЗЭГ |FIT15'!B15</f>
        <v>#REF!</v>
      </c>
      <c r="C15" s="142" t="e">
        <f>'ЗЭГ |FIT15'!C15</f>
        <v>#REF!</v>
      </c>
      <c r="D15" s="142" t="e">
        <f>'ЗЭГ |FIT15'!D15</f>
        <v>#REF!</v>
      </c>
      <c r="E15" s="142" t="e">
        <f>'ЗЭГ |FIT15'!E15</f>
        <v>#REF!</v>
      </c>
      <c r="F15" s="142" t="e">
        <f>'ЗЭГ |FIT15'!F15</f>
        <v>#REF!</v>
      </c>
    </row>
    <row r="16" spans="1:6" ht="11.45" customHeight="1" x14ac:dyDescent="0.2">
      <c r="A16" s="2" t="s">
        <v>92</v>
      </c>
      <c r="B16" s="142"/>
      <c r="C16" s="142"/>
      <c r="D16" s="142"/>
      <c r="E16" s="142"/>
      <c r="F16" s="142"/>
    </row>
    <row r="17" spans="1:6" ht="11.45" customHeight="1" x14ac:dyDescent="0.2">
      <c r="A17" s="3">
        <v>1</v>
      </c>
      <c r="B17" s="142" t="e">
        <f>'ЗЭГ |FIT15'!B17</f>
        <v>#REF!</v>
      </c>
      <c r="C17" s="142" t="e">
        <f>'ЗЭГ |FIT15'!C17</f>
        <v>#REF!</v>
      </c>
      <c r="D17" s="142" t="e">
        <f>'ЗЭГ |FIT15'!D17</f>
        <v>#REF!</v>
      </c>
      <c r="E17" s="142" t="e">
        <f>'ЗЭГ |FIT15'!E17</f>
        <v>#REF!</v>
      </c>
      <c r="F17" s="142" t="e">
        <f>'ЗЭГ |FIT15'!F17</f>
        <v>#REF!</v>
      </c>
    </row>
    <row r="18" spans="1:6" ht="11.45" customHeight="1" x14ac:dyDescent="0.2">
      <c r="A18" s="3">
        <v>2</v>
      </c>
      <c r="B18" s="142" t="e">
        <f>'ЗЭГ |FIT15'!B18</f>
        <v>#REF!</v>
      </c>
      <c r="C18" s="142" t="e">
        <f>'ЗЭГ |FIT15'!C18</f>
        <v>#REF!</v>
      </c>
      <c r="D18" s="142" t="e">
        <f>'ЗЭГ |FIT15'!D18</f>
        <v>#REF!</v>
      </c>
      <c r="E18" s="142" t="e">
        <f>'ЗЭГ |FIT15'!E18</f>
        <v>#REF!</v>
      </c>
      <c r="F18" s="142" t="e">
        <f>'ЗЭГ |FIT15'!F18</f>
        <v>#REF!</v>
      </c>
    </row>
    <row r="19" spans="1:6" ht="11.45" customHeight="1" x14ac:dyDescent="0.2">
      <c r="A19" s="24"/>
      <c r="B19" s="118"/>
      <c r="C19" s="118"/>
      <c r="D19" s="118"/>
      <c r="E19" s="118"/>
      <c r="F19" s="118"/>
    </row>
    <row r="20" spans="1:6" ht="24.6" customHeight="1" x14ac:dyDescent="0.2">
      <c r="A20" s="128" t="s">
        <v>24</v>
      </c>
      <c r="B20" s="138" t="e">
        <f t="shared" ref="B20" si="0">B2</f>
        <v>#REF!</v>
      </c>
      <c r="C20" s="138" t="e">
        <f t="shared" ref="C20:F20" si="1">C2</f>
        <v>#REF!</v>
      </c>
      <c r="D20" s="138" t="e">
        <f t="shared" si="1"/>
        <v>#REF!</v>
      </c>
      <c r="E20" s="138" t="e">
        <f t="shared" si="1"/>
        <v>#REF!</v>
      </c>
      <c r="F20" s="138" t="e">
        <f t="shared" si="1"/>
        <v>#REF!</v>
      </c>
    </row>
    <row r="21" spans="1:6" ht="24.6" customHeight="1" x14ac:dyDescent="0.2">
      <c r="A21" s="8" t="s">
        <v>0</v>
      </c>
      <c r="B21" s="138" t="e">
        <f t="shared" ref="B21" si="2">B3</f>
        <v>#REF!</v>
      </c>
      <c r="C21" s="138" t="e">
        <f t="shared" ref="C21:F21" si="3">C3</f>
        <v>#REF!</v>
      </c>
      <c r="D21" s="138" t="e">
        <f t="shared" si="3"/>
        <v>#REF!</v>
      </c>
      <c r="E21" s="138" t="e">
        <f t="shared" si="3"/>
        <v>#REF!</v>
      </c>
      <c r="F21" s="138" t="e">
        <f t="shared" si="3"/>
        <v>#REF!</v>
      </c>
    </row>
    <row r="22" spans="1:6" ht="11.45" customHeight="1" x14ac:dyDescent="0.2">
      <c r="A22" s="11" t="s">
        <v>11</v>
      </c>
      <c r="B22" s="118"/>
      <c r="C22" s="118"/>
      <c r="D22" s="118"/>
      <c r="E22" s="118"/>
      <c r="F22" s="118"/>
    </row>
    <row r="23" spans="1:6" ht="11.45" customHeight="1" x14ac:dyDescent="0.2">
      <c r="A23" s="3">
        <v>1</v>
      </c>
      <c r="B23" s="142" t="e">
        <f t="shared" ref="B23" si="4">B5*0.87</f>
        <v>#REF!</v>
      </c>
      <c r="C23" s="142" t="e">
        <f t="shared" ref="C23:F23" si="5">C5*0.87</f>
        <v>#REF!</v>
      </c>
      <c r="D23" s="142" t="e">
        <f t="shared" si="5"/>
        <v>#REF!</v>
      </c>
      <c r="E23" s="142" t="e">
        <f t="shared" si="5"/>
        <v>#REF!</v>
      </c>
      <c r="F23" s="142" t="e">
        <f t="shared" si="5"/>
        <v>#REF!</v>
      </c>
    </row>
    <row r="24" spans="1:6" ht="11.45" customHeight="1" x14ac:dyDescent="0.2">
      <c r="A24" s="3">
        <v>2</v>
      </c>
      <c r="B24" s="142" t="e">
        <f t="shared" ref="B24" si="6">B6*0.87</f>
        <v>#REF!</v>
      </c>
      <c r="C24" s="142" t="e">
        <f t="shared" ref="C24:F24" si="7">C6*0.87</f>
        <v>#REF!</v>
      </c>
      <c r="D24" s="142" t="e">
        <f t="shared" si="7"/>
        <v>#REF!</v>
      </c>
      <c r="E24" s="142" t="e">
        <f t="shared" si="7"/>
        <v>#REF!</v>
      </c>
      <c r="F24" s="142" t="e">
        <f t="shared" si="7"/>
        <v>#REF!</v>
      </c>
    </row>
    <row r="25" spans="1:6" ht="11.45" customHeight="1" x14ac:dyDescent="0.2">
      <c r="A25" s="120" t="s">
        <v>107</v>
      </c>
      <c r="B25" s="142"/>
      <c r="C25" s="142"/>
      <c r="D25" s="142"/>
      <c r="E25" s="142"/>
      <c r="F25" s="142"/>
    </row>
    <row r="26" spans="1:6" ht="11.45" customHeight="1" x14ac:dyDescent="0.2">
      <c r="A26" s="3">
        <v>1</v>
      </c>
      <c r="B26" s="142" t="e">
        <f t="shared" ref="B26" si="8">B8*0.87</f>
        <v>#REF!</v>
      </c>
      <c r="C26" s="142" t="e">
        <f t="shared" ref="C26:F26" si="9">C8*0.87</f>
        <v>#REF!</v>
      </c>
      <c r="D26" s="142" t="e">
        <f t="shared" si="9"/>
        <v>#REF!</v>
      </c>
      <c r="E26" s="142" t="e">
        <f t="shared" si="9"/>
        <v>#REF!</v>
      </c>
      <c r="F26" s="142" t="e">
        <f t="shared" si="9"/>
        <v>#REF!</v>
      </c>
    </row>
    <row r="27" spans="1:6" ht="11.45" customHeight="1" x14ac:dyDescent="0.2">
      <c r="A27" s="3">
        <v>2</v>
      </c>
      <c r="B27" s="142" t="e">
        <f t="shared" ref="B27" si="10">B9*0.87</f>
        <v>#REF!</v>
      </c>
      <c r="C27" s="142" t="e">
        <f t="shared" ref="C27:F27" si="11">C9*0.87</f>
        <v>#REF!</v>
      </c>
      <c r="D27" s="142" t="e">
        <f t="shared" si="11"/>
        <v>#REF!</v>
      </c>
      <c r="E27" s="142" t="e">
        <f t="shared" si="11"/>
        <v>#REF!</v>
      </c>
      <c r="F27" s="142" t="e">
        <f t="shared" si="11"/>
        <v>#REF!</v>
      </c>
    </row>
    <row r="28" spans="1:6" ht="11.45" customHeight="1" x14ac:dyDescent="0.2">
      <c r="A28" s="5" t="s">
        <v>86</v>
      </c>
      <c r="B28" s="142"/>
      <c r="C28" s="142"/>
      <c r="D28" s="142"/>
      <c r="E28" s="142"/>
      <c r="F28" s="142"/>
    </row>
    <row r="29" spans="1:6" ht="11.45" customHeight="1" x14ac:dyDescent="0.2">
      <c r="A29" s="3">
        <v>1</v>
      </c>
      <c r="B29" s="142" t="e">
        <f t="shared" ref="B29" si="12">B11*0.87</f>
        <v>#REF!</v>
      </c>
      <c r="C29" s="142" t="e">
        <f t="shared" ref="C29:F29" si="13">C11*0.87</f>
        <v>#REF!</v>
      </c>
      <c r="D29" s="142" t="e">
        <f t="shared" si="13"/>
        <v>#REF!</v>
      </c>
      <c r="E29" s="142" t="e">
        <f t="shared" si="13"/>
        <v>#REF!</v>
      </c>
      <c r="F29" s="142" t="e">
        <f t="shared" si="13"/>
        <v>#REF!</v>
      </c>
    </row>
    <row r="30" spans="1:6" ht="11.45" customHeight="1" x14ac:dyDescent="0.2">
      <c r="A30" s="3">
        <v>2</v>
      </c>
      <c r="B30" s="142" t="e">
        <f t="shared" ref="B30" si="14">B12*0.87</f>
        <v>#REF!</v>
      </c>
      <c r="C30" s="142" t="e">
        <f t="shared" ref="C30:F30" si="15">C12*0.87</f>
        <v>#REF!</v>
      </c>
      <c r="D30" s="142" t="e">
        <f t="shared" si="15"/>
        <v>#REF!</v>
      </c>
      <c r="E30" s="142" t="e">
        <f t="shared" si="15"/>
        <v>#REF!</v>
      </c>
      <c r="F30" s="142" t="e">
        <f t="shared" si="15"/>
        <v>#REF!</v>
      </c>
    </row>
    <row r="31" spans="1:6" ht="11.45" customHeight="1" x14ac:dyDescent="0.2">
      <c r="A31" s="4" t="s">
        <v>91</v>
      </c>
      <c r="B31" s="142"/>
      <c r="C31" s="142"/>
      <c r="D31" s="142"/>
      <c r="E31" s="142"/>
      <c r="F31" s="142"/>
    </row>
    <row r="32" spans="1:6" ht="11.45" customHeight="1" x14ac:dyDescent="0.2">
      <c r="A32" s="3">
        <v>1</v>
      </c>
      <c r="B32" s="142" t="e">
        <f t="shared" ref="B32" si="16">B14*0.87</f>
        <v>#REF!</v>
      </c>
      <c r="C32" s="142" t="e">
        <f t="shared" ref="C32:F32" si="17">C14*0.87</f>
        <v>#REF!</v>
      </c>
      <c r="D32" s="142" t="e">
        <f t="shared" si="17"/>
        <v>#REF!</v>
      </c>
      <c r="E32" s="142" t="e">
        <f t="shared" si="17"/>
        <v>#REF!</v>
      </c>
      <c r="F32" s="142" t="e">
        <f t="shared" si="17"/>
        <v>#REF!</v>
      </c>
    </row>
    <row r="33" spans="1:6" ht="11.45" customHeight="1" x14ac:dyDescent="0.2">
      <c r="A33" s="3">
        <v>2</v>
      </c>
      <c r="B33" s="142" t="e">
        <f t="shared" ref="B33" si="18">B15*0.87</f>
        <v>#REF!</v>
      </c>
      <c r="C33" s="142" t="e">
        <f t="shared" ref="C33:F33" si="19">C15*0.87</f>
        <v>#REF!</v>
      </c>
      <c r="D33" s="142" t="e">
        <f t="shared" si="19"/>
        <v>#REF!</v>
      </c>
      <c r="E33" s="142" t="e">
        <f t="shared" si="19"/>
        <v>#REF!</v>
      </c>
      <c r="F33" s="142" t="e">
        <f t="shared" si="19"/>
        <v>#REF!</v>
      </c>
    </row>
    <row r="34" spans="1:6" ht="11.45" customHeight="1" x14ac:dyDescent="0.2">
      <c r="A34" s="2" t="s">
        <v>92</v>
      </c>
      <c r="B34" s="142"/>
      <c r="C34" s="142"/>
      <c r="D34" s="142"/>
      <c r="E34" s="142"/>
      <c r="F34" s="142"/>
    </row>
    <row r="35" spans="1:6" ht="11.45" customHeight="1" x14ac:dyDescent="0.2">
      <c r="A35" s="3">
        <v>1</v>
      </c>
      <c r="B35" s="142" t="e">
        <f t="shared" ref="B35" si="20">B17*0.87</f>
        <v>#REF!</v>
      </c>
      <c r="C35" s="142" t="e">
        <f t="shared" ref="C35:F35" si="21">C17*0.87</f>
        <v>#REF!</v>
      </c>
      <c r="D35" s="142" t="e">
        <f t="shared" si="21"/>
        <v>#REF!</v>
      </c>
      <c r="E35" s="142" t="e">
        <f t="shared" si="21"/>
        <v>#REF!</v>
      </c>
      <c r="F35" s="142" t="e">
        <f t="shared" si="21"/>
        <v>#REF!</v>
      </c>
    </row>
    <row r="36" spans="1:6" ht="11.45" customHeight="1" x14ac:dyDescent="0.2">
      <c r="A36" s="3">
        <v>2</v>
      </c>
      <c r="B36" s="142" t="e">
        <f t="shared" ref="B36" si="22">B18*0.87</f>
        <v>#REF!</v>
      </c>
      <c r="C36" s="142" t="e">
        <f t="shared" ref="C36:F36" si="23">C18*0.87</f>
        <v>#REF!</v>
      </c>
      <c r="D36" s="142" t="e">
        <f t="shared" si="23"/>
        <v>#REF!</v>
      </c>
      <c r="E36" s="142" t="e">
        <f t="shared" si="23"/>
        <v>#REF!</v>
      </c>
      <c r="F36" s="142" t="e">
        <f t="shared" si="23"/>
        <v>#REF!</v>
      </c>
    </row>
    <row r="37" spans="1:6" ht="11.45" customHeight="1" x14ac:dyDescent="0.2">
      <c r="A37" s="24"/>
    </row>
    <row r="38" spans="1:6" ht="11.45" customHeight="1" x14ac:dyDescent="0.2">
      <c r="A38" s="24"/>
    </row>
    <row r="39" spans="1:6" ht="135" x14ac:dyDescent="0.2">
      <c r="A39" s="77" t="s">
        <v>121</v>
      </c>
    </row>
    <row r="40" spans="1:6" ht="11.45" customHeight="1" x14ac:dyDescent="0.2">
      <c r="A40" s="80" t="s">
        <v>18</v>
      </c>
    </row>
    <row r="41" spans="1:6" ht="11.45" customHeight="1" x14ac:dyDescent="0.2">
      <c r="A41" s="81" t="s">
        <v>133</v>
      </c>
    </row>
    <row r="42" spans="1:6" x14ac:dyDescent="0.2">
      <c r="A42" s="81" t="s">
        <v>134</v>
      </c>
    </row>
    <row r="43" spans="1:6" x14ac:dyDescent="0.2">
      <c r="A43" s="24"/>
    </row>
    <row r="44" spans="1:6" x14ac:dyDescent="0.2">
      <c r="A44" s="80" t="s">
        <v>3</v>
      </c>
    </row>
    <row r="45" spans="1:6" x14ac:dyDescent="0.2">
      <c r="A45" s="20" t="s">
        <v>4</v>
      </c>
    </row>
    <row r="46" spans="1:6" x14ac:dyDescent="0.2">
      <c r="A46" s="20" t="s">
        <v>5</v>
      </c>
    </row>
    <row r="47" spans="1:6" ht="24" x14ac:dyDescent="0.2">
      <c r="A47" s="21" t="s">
        <v>6</v>
      </c>
    </row>
    <row r="48" spans="1:6" x14ac:dyDescent="0.2">
      <c r="A48" s="82" t="s">
        <v>122</v>
      </c>
    </row>
    <row r="49" spans="1:1" x14ac:dyDescent="0.2">
      <c r="A49" s="82" t="s">
        <v>66</v>
      </c>
    </row>
    <row r="50" spans="1:1" ht="12.6" customHeight="1" x14ac:dyDescent="0.2">
      <c r="A50" s="42" t="s">
        <v>75</v>
      </c>
    </row>
    <row r="51" spans="1:1" ht="21" x14ac:dyDescent="0.2">
      <c r="A51" s="83" t="s">
        <v>55</v>
      </c>
    </row>
    <row r="52" spans="1:1" ht="52.5" x14ac:dyDescent="0.2">
      <c r="A52" s="125" t="s">
        <v>123</v>
      </c>
    </row>
    <row r="53" spans="1:1" ht="21" x14ac:dyDescent="0.2">
      <c r="A53" s="125" t="s">
        <v>124</v>
      </c>
    </row>
    <row r="54" spans="1:1" ht="31.5" x14ac:dyDescent="0.2">
      <c r="A54" s="125" t="s">
        <v>125</v>
      </c>
    </row>
    <row r="55" spans="1:1" ht="31.5" hidden="1" x14ac:dyDescent="0.2">
      <c r="A55" s="125" t="s">
        <v>126</v>
      </c>
    </row>
    <row r="56" spans="1:1" ht="42" x14ac:dyDescent="0.2">
      <c r="A56" s="125" t="s">
        <v>127</v>
      </c>
    </row>
    <row r="57" spans="1:1" ht="21" x14ac:dyDescent="0.2">
      <c r="A57" s="125" t="s">
        <v>128</v>
      </c>
    </row>
    <row r="58" spans="1:1" ht="36.75" x14ac:dyDescent="0.2">
      <c r="A58" s="125" t="s">
        <v>129</v>
      </c>
    </row>
    <row r="59" spans="1:1" ht="23.25" x14ac:dyDescent="0.2">
      <c r="A59" s="125" t="s">
        <v>130</v>
      </c>
    </row>
    <row r="60" spans="1:1" ht="31.5" x14ac:dyDescent="0.2">
      <c r="A60" s="125" t="s">
        <v>131</v>
      </c>
    </row>
    <row r="61" spans="1:1" ht="31.5" x14ac:dyDescent="0.2">
      <c r="A61" s="125" t="s">
        <v>132</v>
      </c>
    </row>
    <row r="62" spans="1:1" ht="31.5" x14ac:dyDescent="0.2">
      <c r="A62" s="70" t="s">
        <v>42</v>
      </c>
    </row>
    <row r="63" spans="1:1" ht="21" x14ac:dyDescent="0.2">
      <c r="A63" s="71" t="s">
        <v>43</v>
      </c>
    </row>
    <row r="64" spans="1:1" ht="42.75" x14ac:dyDescent="0.2">
      <c r="A64" s="72" t="s">
        <v>44</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sheetData>
  <pageMargins left="0.7" right="0.7" top="0.75" bottom="0.75" header="0.3" footer="0.3"/>
  <pageSetup paperSize="9" orientation="portrait" horizontalDpi="4294967295" verticalDpi="4294967295"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115" zoomScaleNormal="115" workbookViewId="0">
      <pane xSplit="1" topLeftCell="B1" activePane="topRight" state="frozen"/>
      <selection pane="topRight" activeCell="B2" sqref="B2:F18"/>
    </sheetView>
  </sheetViews>
  <sheetFormatPr defaultColWidth="8.5703125" defaultRowHeight="12" x14ac:dyDescent="0.2"/>
  <cols>
    <col min="1" max="1" width="84.85546875" style="1" customWidth="1"/>
    <col min="2" max="16384" width="8.5703125" style="1"/>
  </cols>
  <sheetData>
    <row r="1" spans="1:6" ht="11.45" customHeight="1" x14ac:dyDescent="0.2">
      <c r="A1" s="127" t="s">
        <v>74</v>
      </c>
    </row>
    <row r="2" spans="1:6" s="12" customFormat="1" ht="25.5" customHeight="1" x14ac:dyDescent="0.2">
      <c r="A2" s="126" t="s">
        <v>51</v>
      </c>
      <c r="B2" s="138" t="e">
        <f>'C завтраками| Bed and breakfast'!#REF!</f>
        <v>#REF!</v>
      </c>
      <c r="C2" s="138" t="e">
        <f>'C завтраками| Bed and breakfast'!#REF!</f>
        <v>#REF!</v>
      </c>
      <c r="D2" s="138" t="e">
        <f>'C завтраками| Bed and breakfast'!#REF!</f>
        <v>#REF!</v>
      </c>
      <c r="E2" s="138" t="e">
        <f>'C завтраками| Bed and breakfast'!#REF!</f>
        <v>#REF!</v>
      </c>
      <c r="F2" s="138" t="e">
        <f>'C завтраками| Bed and breakfast'!#REF!</f>
        <v>#REF!</v>
      </c>
    </row>
    <row r="3" spans="1:6" s="12" customFormat="1" ht="25.5" customHeight="1" x14ac:dyDescent="0.2">
      <c r="A3" s="8" t="s">
        <v>0</v>
      </c>
      <c r="B3" s="138" t="e">
        <f>'C завтраками| Bed and breakfast'!#REF!</f>
        <v>#REF!</v>
      </c>
      <c r="C3" s="138" t="e">
        <f>'C завтраками| Bed and breakfast'!#REF!</f>
        <v>#REF!</v>
      </c>
      <c r="D3" s="138" t="e">
        <f>'C завтраками| Bed and breakfast'!#REF!</f>
        <v>#REF!</v>
      </c>
      <c r="E3" s="138" t="e">
        <f>'C завтраками| Bed and breakfast'!#REF!</f>
        <v>#REF!</v>
      </c>
      <c r="F3" s="138" t="e">
        <f>'C завтраками| Bed and breakfast'!#REF!</f>
        <v>#REF!</v>
      </c>
    </row>
    <row r="4" spans="1:6" ht="11.45" customHeight="1" x14ac:dyDescent="0.2">
      <c r="A4" s="11" t="s">
        <v>11</v>
      </c>
      <c r="B4" s="118"/>
      <c r="C4" s="118"/>
      <c r="D4" s="118"/>
      <c r="E4" s="118"/>
      <c r="F4" s="118"/>
    </row>
    <row r="5" spans="1:6" ht="11.45" customHeight="1" x14ac:dyDescent="0.2">
      <c r="A5" s="3">
        <v>1</v>
      </c>
      <c r="B5" s="142" t="e">
        <f>'ЗЭГ |FIT15'!B5</f>
        <v>#REF!</v>
      </c>
      <c r="C5" s="142" t="e">
        <f>'ЗЭГ |FIT15'!C5</f>
        <v>#REF!</v>
      </c>
      <c r="D5" s="142" t="e">
        <f>'ЗЭГ |FIT15'!D5</f>
        <v>#REF!</v>
      </c>
      <c r="E5" s="142" t="e">
        <f>'ЗЭГ |FIT15'!E5</f>
        <v>#REF!</v>
      </c>
      <c r="F5" s="142" t="e">
        <f>'ЗЭГ |FIT15'!F5</f>
        <v>#REF!</v>
      </c>
    </row>
    <row r="6" spans="1:6" ht="11.45" customHeight="1" x14ac:dyDescent="0.2">
      <c r="A6" s="3">
        <v>2</v>
      </c>
      <c r="B6" s="142" t="e">
        <f>'ЗЭГ |FIT15'!B6</f>
        <v>#REF!</v>
      </c>
      <c r="C6" s="142" t="e">
        <f>'ЗЭГ |FIT15'!C6</f>
        <v>#REF!</v>
      </c>
      <c r="D6" s="142" t="e">
        <f>'ЗЭГ |FIT15'!D6</f>
        <v>#REF!</v>
      </c>
      <c r="E6" s="142" t="e">
        <f>'ЗЭГ |FIT15'!E6</f>
        <v>#REF!</v>
      </c>
      <c r="F6" s="142" t="e">
        <f>'ЗЭГ |FIT15'!F6</f>
        <v>#REF!</v>
      </c>
    </row>
    <row r="7" spans="1:6" ht="11.45" customHeight="1" x14ac:dyDescent="0.2">
      <c r="A7" s="120" t="s">
        <v>107</v>
      </c>
      <c r="B7" s="142"/>
      <c r="C7" s="142"/>
      <c r="D7" s="142"/>
      <c r="E7" s="142"/>
      <c r="F7" s="142"/>
    </row>
    <row r="8" spans="1:6" ht="11.45" customHeight="1" x14ac:dyDescent="0.2">
      <c r="A8" s="3">
        <v>1</v>
      </c>
      <c r="B8" s="142" t="e">
        <f>'ЗЭГ |FIT15'!B8</f>
        <v>#REF!</v>
      </c>
      <c r="C8" s="142" t="e">
        <f>'ЗЭГ |FIT15'!C8</f>
        <v>#REF!</v>
      </c>
      <c r="D8" s="142" t="e">
        <f>'ЗЭГ |FIT15'!D8</f>
        <v>#REF!</v>
      </c>
      <c r="E8" s="142" t="e">
        <f>'ЗЭГ |FIT15'!E8</f>
        <v>#REF!</v>
      </c>
      <c r="F8" s="142" t="e">
        <f>'ЗЭГ |FIT15'!F8</f>
        <v>#REF!</v>
      </c>
    </row>
    <row r="9" spans="1:6" ht="11.45" customHeight="1" x14ac:dyDescent="0.2">
      <c r="A9" s="3">
        <v>2</v>
      </c>
      <c r="B9" s="142" t="e">
        <f>'ЗЭГ |FIT15'!B9</f>
        <v>#REF!</v>
      </c>
      <c r="C9" s="142" t="e">
        <f>'ЗЭГ |FIT15'!C9</f>
        <v>#REF!</v>
      </c>
      <c r="D9" s="142" t="e">
        <f>'ЗЭГ |FIT15'!D9</f>
        <v>#REF!</v>
      </c>
      <c r="E9" s="142" t="e">
        <f>'ЗЭГ |FIT15'!E9</f>
        <v>#REF!</v>
      </c>
      <c r="F9" s="142" t="e">
        <f>'ЗЭГ |FIT15'!F9</f>
        <v>#REF!</v>
      </c>
    </row>
    <row r="10" spans="1:6" ht="11.45" customHeight="1" x14ac:dyDescent="0.2">
      <c r="A10" s="5" t="s">
        <v>86</v>
      </c>
      <c r="B10" s="142"/>
      <c r="C10" s="142"/>
      <c r="D10" s="142"/>
      <c r="E10" s="142"/>
      <c r="F10" s="142"/>
    </row>
    <row r="11" spans="1:6" ht="11.45" customHeight="1" x14ac:dyDescent="0.2">
      <c r="A11" s="3">
        <v>1</v>
      </c>
      <c r="B11" s="142" t="e">
        <f>'ЗЭГ |FIT15'!B11</f>
        <v>#REF!</v>
      </c>
      <c r="C11" s="142" t="e">
        <f>'ЗЭГ |FIT15'!C11</f>
        <v>#REF!</v>
      </c>
      <c r="D11" s="142" t="e">
        <f>'ЗЭГ |FIT15'!D11</f>
        <v>#REF!</v>
      </c>
      <c r="E11" s="142" t="e">
        <f>'ЗЭГ |FIT15'!E11</f>
        <v>#REF!</v>
      </c>
      <c r="F11" s="142" t="e">
        <f>'ЗЭГ |FIT15'!F11</f>
        <v>#REF!</v>
      </c>
    </row>
    <row r="12" spans="1:6" ht="11.45" customHeight="1" x14ac:dyDescent="0.2">
      <c r="A12" s="3">
        <v>2</v>
      </c>
      <c r="B12" s="142" t="e">
        <f>'ЗЭГ |FIT15'!B12</f>
        <v>#REF!</v>
      </c>
      <c r="C12" s="142" t="e">
        <f>'ЗЭГ |FIT15'!C12</f>
        <v>#REF!</v>
      </c>
      <c r="D12" s="142" t="e">
        <f>'ЗЭГ |FIT15'!D12</f>
        <v>#REF!</v>
      </c>
      <c r="E12" s="142" t="e">
        <f>'ЗЭГ |FIT15'!E12</f>
        <v>#REF!</v>
      </c>
      <c r="F12" s="142" t="e">
        <f>'ЗЭГ |FIT15'!F12</f>
        <v>#REF!</v>
      </c>
    </row>
    <row r="13" spans="1:6" ht="11.45" customHeight="1" x14ac:dyDescent="0.2">
      <c r="A13" s="4" t="s">
        <v>91</v>
      </c>
      <c r="B13" s="142"/>
      <c r="C13" s="142"/>
      <c r="D13" s="142"/>
      <c r="E13" s="142"/>
      <c r="F13" s="142"/>
    </row>
    <row r="14" spans="1:6" ht="11.45" customHeight="1" x14ac:dyDescent="0.2">
      <c r="A14" s="3">
        <v>1</v>
      </c>
      <c r="B14" s="142" t="e">
        <f>'ЗЭГ |FIT15'!B14</f>
        <v>#REF!</v>
      </c>
      <c r="C14" s="142" t="e">
        <f>'ЗЭГ |FIT15'!C14</f>
        <v>#REF!</v>
      </c>
      <c r="D14" s="142" t="e">
        <f>'ЗЭГ |FIT15'!D14</f>
        <v>#REF!</v>
      </c>
      <c r="E14" s="142" t="e">
        <f>'ЗЭГ |FIT15'!E14</f>
        <v>#REF!</v>
      </c>
      <c r="F14" s="142" t="e">
        <f>'ЗЭГ |FIT15'!F14</f>
        <v>#REF!</v>
      </c>
    </row>
    <row r="15" spans="1:6" ht="11.45" customHeight="1" x14ac:dyDescent="0.2">
      <c r="A15" s="3">
        <v>2</v>
      </c>
      <c r="B15" s="142" t="e">
        <f>'ЗЭГ |FIT15'!B15</f>
        <v>#REF!</v>
      </c>
      <c r="C15" s="142" t="e">
        <f>'ЗЭГ |FIT15'!C15</f>
        <v>#REF!</v>
      </c>
      <c r="D15" s="142" t="e">
        <f>'ЗЭГ |FIT15'!D15</f>
        <v>#REF!</v>
      </c>
      <c r="E15" s="142" t="e">
        <f>'ЗЭГ |FIT15'!E15</f>
        <v>#REF!</v>
      </c>
      <c r="F15" s="142" t="e">
        <f>'ЗЭГ |FIT15'!F15</f>
        <v>#REF!</v>
      </c>
    </row>
    <row r="16" spans="1:6" ht="11.45" customHeight="1" x14ac:dyDescent="0.2">
      <c r="A16" s="2" t="s">
        <v>92</v>
      </c>
      <c r="B16" s="142"/>
      <c r="C16" s="142"/>
      <c r="D16" s="142"/>
      <c r="E16" s="142"/>
      <c r="F16" s="142"/>
    </row>
    <row r="17" spans="1:6" ht="11.45" customHeight="1" x14ac:dyDescent="0.2">
      <c r="A17" s="3">
        <v>1</v>
      </c>
      <c r="B17" s="142" t="e">
        <f>'ЗЭГ |FIT15'!B17</f>
        <v>#REF!</v>
      </c>
      <c r="C17" s="142" t="e">
        <f>'ЗЭГ |FIT15'!C17</f>
        <v>#REF!</v>
      </c>
      <c r="D17" s="142" t="e">
        <f>'ЗЭГ |FIT15'!D17</f>
        <v>#REF!</v>
      </c>
      <c r="E17" s="142" t="e">
        <f>'ЗЭГ |FIT15'!E17</f>
        <v>#REF!</v>
      </c>
      <c r="F17" s="142" t="e">
        <f>'ЗЭГ |FIT15'!F17</f>
        <v>#REF!</v>
      </c>
    </row>
    <row r="18" spans="1:6" ht="11.45" customHeight="1" x14ac:dyDescent="0.2">
      <c r="A18" s="3">
        <v>2</v>
      </c>
      <c r="B18" s="142" t="e">
        <f>'ЗЭГ |FIT15'!B18</f>
        <v>#REF!</v>
      </c>
      <c r="C18" s="142" t="e">
        <f>'ЗЭГ |FIT15'!C18</f>
        <v>#REF!</v>
      </c>
      <c r="D18" s="142" t="e">
        <f>'ЗЭГ |FIT15'!D18</f>
        <v>#REF!</v>
      </c>
      <c r="E18" s="142" t="e">
        <f>'ЗЭГ |FIT15'!E18</f>
        <v>#REF!</v>
      </c>
      <c r="F18" s="142" t="e">
        <f>'ЗЭГ |FIT15'!F18</f>
        <v>#REF!</v>
      </c>
    </row>
    <row r="19" spans="1:6" ht="11.45" customHeight="1" x14ac:dyDescent="0.2">
      <c r="A19" s="24"/>
    </row>
    <row r="20" spans="1:6" ht="135" x14ac:dyDescent="0.2">
      <c r="A20" s="77" t="s">
        <v>121</v>
      </c>
    </row>
    <row r="21" spans="1:6" ht="11.45" customHeight="1" x14ac:dyDescent="0.2">
      <c r="A21" s="80" t="s">
        <v>18</v>
      </c>
    </row>
    <row r="22" spans="1:6" ht="11.45" customHeight="1" x14ac:dyDescent="0.2">
      <c r="A22" s="81" t="s">
        <v>133</v>
      </c>
    </row>
    <row r="23" spans="1:6" x14ac:dyDescent="0.2">
      <c r="A23" s="81" t="s">
        <v>134</v>
      </c>
    </row>
    <row r="24" spans="1:6" x14ac:dyDescent="0.2">
      <c r="A24" s="24"/>
    </row>
    <row r="25" spans="1:6" x14ac:dyDescent="0.2">
      <c r="A25" s="80" t="s">
        <v>3</v>
      </c>
    </row>
    <row r="26" spans="1:6" x14ac:dyDescent="0.2">
      <c r="A26" s="20" t="s">
        <v>4</v>
      </c>
    </row>
    <row r="27" spans="1:6" x14ac:dyDescent="0.2">
      <c r="A27" s="20" t="s">
        <v>5</v>
      </c>
    </row>
    <row r="28" spans="1:6" ht="24" x14ac:dyDescent="0.2">
      <c r="A28" s="21" t="s">
        <v>6</v>
      </c>
    </row>
    <row r="29" spans="1:6" x14ac:dyDescent="0.2">
      <c r="A29" s="82" t="s">
        <v>122</v>
      </c>
    </row>
    <row r="30" spans="1:6" x14ac:dyDescent="0.2">
      <c r="A30" s="82" t="s">
        <v>66</v>
      </c>
    </row>
    <row r="31" spans="1:6" ht="12.6" customHeight="1" x14ac:dyDescent="0.2">
      <c r="A31" s="42" t="s">
        <v>75</v>
      </c>
    </row>
    <row r="32" spans="1:6" ht="21" x14ac:dyDescent="0.2">
      <c r="A32" s="83" t="s">
        <v>55</v>
      </c>
    </row>
    <row r="33" spans="1:1" ht="52.5" x14ac:dyDescent="0.2">
      <c r="A33" s="125" t="s">
        <v>123</v>
      </c>
    </row>
    <row r="34" spans="1:1" ht="21" x14ac:dyDescent="0.2">
      <c r="A34" s="125" t="s">
        <v>124</v>
      </c>
    </row>
    <row r="35" spans="1:1" ht="31.5" x14ac:dyDescent="0.2">
      <c r="A35" s="125" t="s">
        <v>125</v>
      </c>
    </row>
    <row r="36" spans="1:1" ht="31.5" hidden="1" x14ac:dyDescent="0.2">
      <c r="A36" s="125" t="s">
        <v>126</v>
      </c>
    </row>
    <row r="37" spans="1:1" ht="42" x14ac:dyDescent="0.2">
      <c r="A37" s="125" t="s">
        <v>127</v>
      </c>
    </row>
    <row r="38" spans="1:1" ht="21" x14ac:dyDescent="0.2">
      <c r="A38" s="125" t="s">
        <v>128</v>
      </c>
    </row>
    <row r="39" spans="1:1" ht="36.75" x14ac:dyDescent="0.2">
      <c r="A39" s="125" t="s">
        <v>129</v>
      </c>
    </row>
    <row r="40" spans="1:1" ht="23.25" x14ac:dyDescent="0.2">
      <c r="A40" s="125" t="s">
        <v>130</v>
      </c>
    </row>
    <row r="41" spans="1:1" ht="31.5" x14ac:dyDescent="0.2">
      <c r="A41" s="125" t="s">
        <v>131</v>
      </c>
    </row>
    <row r="42" spans="1:1" ht="31.5" x14ac:dyDescent="0.2">
      <c r="A42" s="125" t="s">
        <v>132</v>
      </c>
    </row>
    <row r="43" spans="1:1" ht="31.5" x14ac:dyDescent="0.2">
      <c r="A43" s="70" t="s">
        <v>42</v>
      </c>
    </row>
    <row r="44" spans="1:1" ht="21" x14ac:dyDescent="0.2">
      <c r="A44" s="71" t="s">
        <v>43</v>
      </c>
    </row>
    <row r="45" spans="1:1" ht="42.75" x14ac:dyDescent="0.2">
      <c r="A45" s="72" t="s">
        <v>44</v>
      </c>
    </row>
    <row r="46" spans="1:1" ht="21" x14ac:dyDescent="0.2">
      <c r="A46" s="73" t="s">
        <v>45</v>
      </c>
    </row>
    <row r="47" spans="1:1" x14ac:dyDescent="0.2">
      <c r="A47" s="74"/>
    </row>
    <row r="48" spans="1:1" x14ac:dyDescent="0.2">
      <c r="A48" s="75" t="s">
        <v>8</v>
      </c>
    </row>
    <row r="49" spans="1:1" ht="24" x14ac:dyDescent="0.2">
      <c r="A49" s="62" t="s">
        <v>46</v>
      </c>
    </row>
    <row r="50" spans="1:1" ht="24" x14ac:dyDescent="0.2">
      <c r="A50" s="62" t="s">
        <v>47</v>
      </c>
    </row>
  </sheetData>
  <pageMargins left="0.7" right="0.7" top="0.75" bottom="0.75" header="0.3" footer="0.3"/>
  <pageSetup paperSize="9" orientation="portrait" horizontalDpi="4294967295" verticalDpi="4294967295"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5"/>
  <sheetViews>
    <sheetView zoomScale="115" zoomScaleNormal="115"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c r="B22" s="143"/>
    </row>
    <row r="23" spans="1:2" ht="18.600000000000001" customHeight="1" x14ac:dyDescent="0.2">
      <c r="A23" s="97" t="s">
        <v>2</v>
      </c>
      <c r="B23" s="143"/>
    </row>
    <row r="24" spans="1:2" ht="18.600000000000001" customHeight="1" x14ac:dyDescent="0.2">
      <c r="A24" s="8" t="s">
        <v>0</v>
      </c>
      <c r="B24" s="129" t="e">
        <f t="shared" ref="B24" si="0">B5</f>
        <v>#REF!</v>
      </c>
    </row>
    <row r="25" spans="1:2" ht="18"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ROUND(B8*0.9,)</f>
        <v>#REF!</v>
      </c>
    </row>
    <row r="28" spans="1:2" ht="11.45" customHeight="1" x14ac:dyDescent="0.2">
      <c r="A28" s="3">
        <v>2</v>
      </c>
      <c r="B28" s="142" t="e">
        <f t="shared" ref="B28" si="3">ROUND(B9*0.9,)</f>
        <v>#REF!</v>
      </c>
    </row>
    <row r="29" spans="1:2" ht="11.45" customHeight="1" x14ac:dyDescent="0.2">
      <c r="A29" s="120" t="s">
        <v>107</v>
      </c>
      <c r="B29" s="142"/>
    </row>
    <row r="30" spans="1:2" ht="11.45" customHeight="1" x14ac:dyDescent="0.2">
      <c r="A30" s="3">
        <v>1</v>
      </c>
      <c r="B30" s="142" t="e">
        <f t="shared" ref="B30" si="4">ROUND(B11*0.9,)</f>
        <v>#REF!</v>
      </c>
    </row>
    <row r="31" spans="1:2" ht="11.45" customHeight="1" x14ac:dyDescent="0.2">
      <c r="A31" s="3">
        <v>2</v>
      </c>
      <c r="B31" s="142" t="e">
        <f t="shared" ref="B31" si="5">ROUND(B12*0.9,)</f>
        <v>#REF!</v>
      </c>
    </row>
    <row r="32" spans="1:2" ht="11.45" customHeight="1" x14ac:dyDescent="0.2">
      <c r="A32" s="5" t="s">
        <v>86</v>
      </c>
      <c r="B32" s="142"/>
    </row>
    <row r="33" spans="1:2" ht="11.45" customHeight="1" x14ac:dyDescent="0.2">
      <c r="A33" s="3">
        <v>1</v>
      </c>
      <c r="B33" s="142" t="e">
        <f t="shared" ref="B33" si="6">ROUND(B14*0.9,)</f>
        <v>#REF!</v>
      </c>
    </row>
    <row r="34" spans="1:2" ht="11.45" customHeight="1" x14ac:dyDescent="0.2">
      <c r="A34" s="3">
        <v>2</v>
      </c>
      <c r="B34" s="142" t="e">
        <f t="shared" ref="B34" si="7">ROUND(B15*0.9,)</f>
        <v>#REF!</v>
      </c>
    </row>
    <row r="35" spans="1:2" ht="11.45" customHeight="1" x14ac:dyDescent="0.2">
      <c r="A35" s="4" t="s">
        <v>91</v>
      </c>
      <c r="B35" s="142"/>
    </row>
    <row r="36" spans="1:2" ht="11.45" customHeight="1" x14ac:dyDescent="0.2">
      <c r="A36" s="3">
        <v>1</v>
      </c>
      <c r="B36" s="142" t="e">
        <f t="shared" ref="B36" si="8">ROUND(B17*0.9,)</f>
        <v>#REF!</v>
      </c>
    </row>
    <row r="37" spans="1:2" ht="11.45" customHeight="1" x14ac:dyDescent="0.2">
      <c r="A37" s="3">
        <v>2</v>
      </c>
      <c r="B37" s="142" t="e">
        <f t="shared" ref="B37" si="9">ROUND(B18*0.9,)</f>
        <v>#REF!</v>
      </c>
    </row>
    <row r="38" spans="1:2" ht="11.45" customHeight="1" x14ac:dyDescent="0.2">
      <c r="A38" s="2" t="s">
        <v>92</v>
      </c>
      <c r="B38" s="142"/>
    </row>
    <row r="39" spans="1:2" ht="11.45" customHeight="1" x14ac:dyDescent="0.2">
      <c r="A39" s="3">
        <v>1</v>
      </c>
      <c r="B39" s="142" t="e">
        <f t="shared" ref="B39" si="10">ROUND(B20*0.9,)</f>
        <v>#REF!</v>
      </c>
    </row>
    <row r="40" spans="1:2" ht="11.45" customHeight="1" x14ac:dyDescent="0.2">
      <c r="A40" s="3">
        <v>2</v>
      </c>
      <c r="B40" s="142" t="e">
        <f t="shared" ref="B40" si="11">ROUND(B21*0.9,)</f>
        <v>#REF!</v>
      </c>
    </row>
    <row r="41" spans="1:2" ht="11.45" customHeight="1" x14ac:dyDescent="0.2">
      <c r="A41" s="24"/>
    </row>
    <row r="42" spans="1:2" x14ac:dyDescent="0.2">
      <c r="A42" s="41" t="s">
        <v>18</v>
      </c>
    </row>
    <row r="43" spans="1:2" x14ac:dyDescent="0.2">
      <c r="A43" s="38" t="s">
        <v>22</v>
      </c>
    </row>
    <row r="44" spans="1:2" x14ac:dyDescent="0.2">
      <c r="A44" s="22"/>
    </row>
    <row r="45" spans="1:2" x14ac:dyDescent="0.2">
      <c r="A45" s="41" t="s">
        <v>3</v>
      </c>
    </row>
    <row r="46" spans="1:2" x14ac:dyDescent="0.2">
      <c r="A46" s="42" t="s">
        <v>4</v>
      </c>
    </row>
    <row r="47" spans="1:2" x14ac:dyDescent="0.2">
      <c r="A47" s="42" t="s">
        <v>5</v>
      </c>
    </row>
    <row r="48" spans="1:2"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138</v>
      </c>
    </row>
  </sheetData>
  <pageMargins left="0.7" right="0.7" top="0.75" bottom="0.75" header="0.3" footer="0.3"/>
  <pageSetup paperSize="9" orientation="portrait" horizontalDpi="4294967295" verticalDpi="4294967295"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55"/>
  <sheetViews>
    <sheetView zoomScale="115" zoomScaleNormal="115"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c r="B22" s="143"/>
    </row>
    <row r="23" spans="1:2" ht="11.45" customHeight="1" x14ac:dyDescent="0.2">
      <c r="A23" s="97" t="s">
        <v>2</v>
      </c>
      <c r="B23" s="143"/>
    </row>
    <row r="24" spans="1:2" ht="24.6" customHeight="1" x14ac:dyDescent="0.2">
      <c r="A24" s="8" t="s">
        <v>0</v>
      </c>
      <c r="B24" s="129" t="e">
        <f t="shared" ref="B24" si="0">B5</f>
        <v>#REF!</v>
      </c>
    </row>
    <row r="25" spans="1:2" ht="24.6" customHeight="1" x14ac:dyDescent="0.2">
      <c r="A25" s="37"/>
      <c r="B25" s="129" t="e">
        <f t="shared" ref="B25" si="1">B6</f>
        <v>#REF!</v>
      </c>
    </row>
    <row r="26" spans="1:2" ht="11.45" customHeight="1" x14ac:dyDescent="0.2">
      <c r="A26" s="11" t="s">
        <v>11</v>
      </c>
      <c r="B26" s="118"/>
    </row>
    <row r="27" spans="1:2" ht="11.45" customHeight="1" x14ac:dyDescent="0.2">
      <c r="A27" s="3">
        <v>1</v>
      </c>
      <c r="B27" s="142" t="e">
        <f t="shared" ref="B27" si="2">ROUND(B8*0.87,)</f>
        <v>#REF!</v>
      </c>
    </row>
    <row r="28" spans="1:2" ht="11.45" customHeight="1" x14ac:dyDescent="0.2">
      <c r="A28" s="3">
        <v>2</v>
      </c>
      <c r="B28" s="142" t="e">
        <f t="shared" ref="B28" si="3">ROUND(B9*0.87,)</f>
        <v>#REF!</v>
      </c>
    </row>
    <row r="29" spans="1:2" ht="11.45" customHeight="1" x14ac:dyDescent="0.2">
      <c r="A29" s="120" t="s">
        <v>107</v>
      </c>
      <c r="B29" s="142"/>
    </row>
    <row r="30" spans="1:2" ht="11.45" customHeight="1" x14ac:dyDescent="0.2">
      <c r="A30" s="3">
        <v>1</v>
      </c>
      <c r="B30" s="142" t="e">
        <f t="shared" ref="B30" si="4">ROUND(B11*0.87,)</f>
        <v>#REF!</v>
      </c>
    </row>
    <row r="31" spans="1:2" ht="11.45" customHeight="1" x14ac:dyDescent="0.2">
      <c r="A31" s="3">
        <v>2</v>
      </c>
      <c r="B31" s="142" t="e">
        <f t="shared" ref="B31" si="5">ROUND(B12*0.87,)</f>
        <v>#REF!</v>
      </c>
    </row>
    <row r="32" spans="1:2" ht="11.45" customHeight="1" x14ac:dyDescent="0.2">
      <c r="A32" s="5" t="s">
        <v>86</v>
      </c>
      <c r="B32" s="142"/>
    </row>
    <row r="33" spans="1:2" ht="11.45" customHeight="1" x14ac:dyDescent="0.2">
      <c r="A33" s="3">
        <v>1</v>
      </c>
      <c r="B33" s="142" t="e">
        <f t="shared" ref="B33" si="6">ROUND(B14*0.87,)</f>
        <v>#REF!</v>
      </c>
    </row>
    <row r="34" spans="1:2" ht="11.45" customHeight="1" x14ac:dyDescent="0.2">
      <c r="A34" s="3">
        <v>2</v>
      </c>
      <c r="B34" s="142" t="e">
        <f t="shared" ref="B34" si="7">ROUND(B15*0.87,)</f>
        <v>#REF!</v>
      </c>
    </row>
    <row r="35" spans="1:2" ht="11.45" customHeight="1" x14ac:dyDescent="0.2">
      <c r="A35" s="4" t="s">
        <v>91</v>
      </c>
      <c r="B35" s="142"/>
    </row>
    <row r="36" spans="1:2" ht="11.45" customHeight="1" x14ac:dyDescent="0.2">
      <c r="A36" s="3">
        <v>1</v>
      </c>
      <c r="B36" s="142" t="e">
        <f t="shared" ref="B36" si="8">ROUND(B17*0.87,)</f>
        <v>#REF!</v>
      </c>
    </row>
    <row r="37" spans="1:2" ht="11.45" customHeight="1" x14ac:dyDescent="0.2">
      <c r="A37" s="3">
        <v>2</v>
      </c>
      <c r="B37" s="142" t="e">
        <f t="shared" ref="B37" si="9">ROUND(B18*0.87,)</f>
        <v>#REF!</v>
      </c>
    </row>
    <row r="38" spans="1:2" ht="11.45" customHeight="1" x14ac:dyDescent="0.2">
      <c r="A38" s="2" t="s">
        <v>92</v>
      </c>
      <c r="B38" s="142"/>
    </row>
    <row r="39" spans="1:2" ht="11.45" customHeight="1" x14ac:dyDescent="0.2">
      <c r="A39" s="3">
        <v>1</v>
      </c>
      <c r="B39" s="142" t="e">
        <f t="shared" ref="B39" si="10">ROUND(B20*0.87,)</f>
        <v>#REF!</v>
      </c>
    </row>
    <row r="40" spans="1:2" ht="11.45" customHeight="1" x14ac:dyDescent="0.2">
      <c r="A40" s="3">
        <v>2</v>
      </c>
      <c r="B40" s="142" t="e">
        <f t="shared" ref="B40" si="11">ROUND(B21*0.87,)</f>
        <v>#REF!</v>
      </c>
    </row>
    <row r="41" spans="1:2" ht="11.45" customHeight="1" x14ac:dyDescent="0.2">
      <c r="A41" s="24"/>
    </row>
    <row r="42" spans="1:2" x14ac:dyDescent="0.2">
      <c r="A42" s="41" t="s">
        <v>18</v>
      </c>
    </row>
    <row r="43" spans="1:2" x14ac:dyDescent="0.2">
      <c r="A43" s="38" t="s">
        <v>22</v>
      </c>
    </row>
    <row r="44" spans="1:2" x14ac:dyDescent="0.2">
      <c r="A44" s="22"/>
    </row>
    <row r="45" spans="1:2" x14ac:dyDescent="0.2">
      <c r="A45" s="41" t="s">
        <v>3</v>
      </c>
    </row>
    <row r="46" spans="1:2" x14ac:dyDescent="0.2">
      <c r="A46" s="42" t="s">
        <v>4</v>
      </c>
    </row>
    <row r="47" spans="1:2" x14ac:dyDescent="0.2">
      <c r="A47" s="42" t="s">
        <v>5</v>
      </c>
    </row>
    <row r="48" spans="1:2"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138</v>
      </c>
    </row>
  </sheetData>
  <pageMargins left="0.7" right="0.7" top="0.75" bottom="0.75" header="0.3" footer="0.3"/>
  <pageSetup paperSize="9" orientation="portrait" horizontalDpi="4294967295" verticalDpi="4294967295"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37"/>
  <sheetViews>
    <sheetView zoomScale="115" zoomScaleNormal="115" workbookViewId="0">
      <pane xSplit="1" topLeftCell="B1" activePane="topRight" state="frozen"/>
      <selection pane="topRight" activeCell="B1" sqref="B1:E1048576"/>
    </sheetView>
  </sheetViews>
  <sheetFormatPr defaultColWidth="8.5703125" defaultRowHeight="12" x14ac:dyDescent="0.2"/>
  <cols>
    <col min="1" max="1" width="84.85546875" style="1" customWidth="1"/>
    <col min="2" max="2" width="10.42578125" style="1" bestFit="1" customWidth="1"/>
    <col min="3" max="16384" width="8.5703125" style="1"/>
  </cols>
  <sheetData>
    <row r="1" spans="1:2" ht="11.45" customHeight="1" x14ac:dyDescent="0.2">
      <c r="A1" s="9" t="s">
        <v>74</v>
      </c>
    </row>
    <row r="2" spans="1:2" ht="11.45" customHeight="1" x14ac:dyDescent="0.2">
      <c r="A2" s="19" t="s">
        <v>16</v>
      </c>
    </row>
    <row r="3" spans="1:2" ht="11.45" customHeight="1" x14ac:dyDescent="0.2">
      <c r="A3" s="9"/>
    </row>
    <row r="4" spans="1:2" ht="11.25" customHeight="1" x14ac:dyDescent="0.2">
      <c r="A4" s="95" t="s">
        <v>1</v>
      </c>
    </row>
    <row r="5" spans="1:2" s="12" customFormat="1" ht="25.5" customHeight="1" x14ac:dyDescent="0.2">
      <c r="A5" s="8" t="s">
        <v>0</v>
      </c>
      <c r="B5" s="129" t="e">
        <f>'C завтраками| Bed and breakfast'!#REF!</f>
        <v>#REF!</v>
      </c>
    </row>
    <row r="6" spans="1:2" s="12" customFormat="1" ht="25.5" customHeight="1" x14ac:dyDescent="0.2">
      <c r="A6" s="37"/>
      <c r="B6" s="129" t="e">
        <f>'C завтраками| Bed and breakfast'!#REF!</f>
        <v>#REF!</v>
      </c>
    </row>
    <row r="7" spans="1:2" ht="11.45" customHeight="1" x14ac:dyDescent="0.2">
      <c r="A7" s="11" t="s">
        <v>11</v>
      </c>
      <c r="B7" s="118"/>
    </row>
    <row r="8" spans="1:2" ht="11.45" customHeight="1" x14ac:dyDescent="0.2">
      <c r="A8" s="3">
        <v>1</v>
      </c>
      <c r="B8" s="142" t="e">
        <f>'C завтраками| Bed and breakfast'!#REF!*0.9</f>
        <v>#REF!</v>
      </c>
    </row>
    <row r="9" spans="1:2" ht="11.45" customHeight="1" x14ac:dyDescent="0.2">
      <c r="A9" s="3">
        <v>2</v>
      </c>
      <c r="B9" s="142" t="e">
        <f>'C завтраками| Bed and breakfast'!#REF!*0.9</f>
        <v>#REF!</v>
      </c>
    </row>
    <row r="10" spans="1:2" ht="11.45" customHeight="1" x14ac:dyDescent="0.2">
      <c r="A10" s="120" t="s">
        <v>107</v>
      </c>
      <c r="B10" s="142"/>
    </row>
    <row r="11" spans="1:2" ht="11.45" customHeight="1" x14ac:dyDescent="0.2">
      <c r="A11" s="3">
        <v>1</v>
      </c>
      <c r="B11" s="142" t="e">
        <f>'C завтраками| Bed and breakfast'!#REF!*0.9</f>
        <v>#REF!</v>
      </c>
    </row>
    <row r="12" spans="1:2" ht="11.45" customHeight="1" x14ac:dyDescent="0.2">
      <c r="A12" s="3">
        <v>2</v>
      </c>
      <c r="B12" s="142" t="e">
        <f>'C завтраками| Bed and breakfast'!#REF!*0.9</f>
        <v>#REF!</v>
      </c>
    </row>
    <row r="13" spans="1:2" ht="11.45" customHeight="1" x14ac:dyDescent="0.2">
      <c r="A13" s="5" t="s">
        <v>86</v>
      </c>
      <c r="B13" s="142"/>
    </row>
    <row r="14" spans="1:2" ht="11.45" customHeight="1" x14ac:dyDescent="0.2">
      <c r="A14" s="3">
        <v>1</v>
      </c>
      <c r="B14" s="142" t="e">
        <f>'C завтраками| Bed and breakfast'!#REF!*0.9</f>
        <v>#REF!</v>
      </c>
    </row>
    <row r="15" spans="1:2" ht="11.45" customHeight="1" x14ac:dyDescent="0.2">
      <c r="A15" s="3">
        <v>2</v>
      </c>
      <c r="B15" s="142" t="e">
        <f>'C завтраками| Bed and breakfast'!#REF!*0.9</f>
        <v>#REF!</v>
      </c>
    </row>
    <row r="16" spans="1:2" ht="11.45" customHeight="1" x14ac:dyDescent="0.2">
      <c r="A16" s="4" t="s">
        <v>91</v>
      </c>
      <c r="B16" s="142"/>
    </row>
    <row r="17" spans="1:2" ht="11.45" customHeight="1" x14ac:dyDescent="0.2">
      <c r="A17" s="3">
        <v>1</v>
      </c>
      <c r="B17" s="142" t="e">
        <f>'C завтраками| Bed and breakfast'!#REF!*0.9</f>
        <v>#REF!</v>
      </c>
    </row>
    <row r="18" spans="1:2" ht="11.45" customHeight="1" x14ac:dyDescent="0.2">
      <c r="A18" s="3">
        <v>2</v>
      </c>
      <c r="B18" s="142" t="e">
        <f>'C завтраками| Bed and breakfast'!#REF!*0.9</f>
        <v>#REF!</v>
      </c>
    </row>
    <row r="19" spans="1:2" ht="11.45" customHeight="1" x14ac:dyDescent="0.2">
      <c r="A19" s="2" t="s">
        <v>92</v>
      </c>
      <c r="B19" s="142"/>
    </row>
    <row r="20" spans="1:2" ht="11.45" customHeight="1" x14ac:dyDescent="0.2">
      <c r="A20" s="3">
        <v>1</v>
      </c>
      <c r="B20" s="142" t="e">
        <f>'C завтраками| Bed and breakfast'!#REF!*0.9</f>
        <v>#REF!</v>
      </c>
    </row>
    <row r="21" spans="1:2" ht="11.45" customHeight="1" x14ac:dyDescent="0.2">
      <c r="A21" s="3">
        <v>2</v>
      </c>
      <c r="B21" s="142" t="e">
        <f>'C завтраками| Bed and breakfast'!#REF!*0.9</f>
        <v>#REF!</v>
      </c>
    </row>
    <row r="22" spans="1:2" ht="11.45" customHeight="1" x14ac:dyDescent="0.2">
      <c r="A22" s="24"/>
    </row>
    <row r="23" spans="1:2" ht="11.45" customHeight="1" x14ac:dyDescent="0.2">
      <c r="A23" s="24"/>
    </row>
    <row r="24" spans="1:2" x14ac:dyDescent="0.2">
      <c r="A24" s="41" t="s">
        <v>18</v>
      </c>
    </row>
    <row r="25" spans="1:2" x14ac:dyDescent="0.2">
      <c r="A25" s="38" t="s">
        <v>22</v>
      </c>
    </row>
    <row r="26" spans="1:2" x14ac:dyDescent="0.2">
      <c r="A26" s="22"/>
    </row>
    <row r="27" spans="1:2" x14ac:dyDescent="0.2">
      <c r="A27" s="41" t="s">
        <v>3</v>
      </c>
    </row>
    <row r="28" spans="1:2" x14ac:dyDescent="0.2">
      <c r="A28" s="42" t="s">
        <v>4</v>
      </c>
    </row>
    <row r="29" spans="1:2" x14ac:dyDescent="0.2">
      <c r="A29" s="42" t="s">
        <v>5</v>
      </c>
    </row>
    <row r="30" spans="1:2" ht="12.6" customHeight="1" x14ac:dyDescent="0.2">
      <c r="A30" s="26" t="s">
        <v>6</v>
      </c>
    </row>
    <row r="31" spans="1:2" x14ac:dyDescent="0.2">
      <c r="A31" s="42" t="s">
        <v>75</v>
      </c>
    </row>
    <row r="32" spans="1:2" x14ac:dyDescent="0.2">
      <c r="A32" s="22"/>
    </row>
    <row r="33" spans="1:1" x14ac:dyDescent="0.2">
      <c r="A33" s="39" t="s">
        <v>8</v>
      </c>
    </row>
    <row r="34" spans="1:1" ht="48" x14ac:dyDescent="0.2">
      <c r="A34" s="40" t="s">
        <v>17</v>
      </c>
    </row>
    <row r="35" spans="1:1" ht="12.75" thickBot="1" x14ac:dyDescent="0.25"/>
    <row r="36" spans="1:1" ht="12.75" thickBot="1" x14ac:dyDescent="0.25">
      <c r="A36" s="123" t="s">
        <v>108</v>
      </c>
    </row>
    <row r="37" spans="1:1" x14ac:dyDescent="0.2">
      <c r="A37" s="141" t="s">
        <v>138</v>
      </c>
    </row>
  </sheetData>
  <pageMargins left="0.7" right="0.7" top="0.75" bottom="0.75" header="0.3" footer="0.3"/>
  <pageSetup paperSize="9" orientation="portrait" horizontalDpi="4294967295" verticalDpi="4294967295"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6" width="8.5703125" style="1"/>
    <col min="17" max="18" width="8.5703125" style="1" customWidth="1"/>
    <col min="19" max="20" width="8.5703125" style="1"/>
    <col min="21" max="21" width="8.5703125" style="1" customWidth="1"/>
    <col min="22" max="22" width="8.5703125" style="1" hidden="1" customWidth="1"/>
    <col min="23" max="23" width="8.5703125" style="1" customWidth="1"/>
    <col min="24" max="25" width="8.5703125" style="1"/>
    <col min="26" max="26" width="8.5703125" style="1" customWidth="1"/>
    <col min="27" max="27" width="0" style="1" hidden="1" customWidth="1"/>
    <col min="28" max="16384" width="8.5703125" style="1"/>
  </cols>
  <sheetData>
    <row r="1" spans="1:53" ht="11.45" customHeight="1" x14ac:dyDescent="0.2">
      <c r="A1" s="9" t="s">
        <v>187</v>
      </c>
    </row>
    <row r="2" spans="1:53" ht="11.45" customHeight="1" x14ac:dyDescent="0.2">
      <c r="A2" s="19" t="s">
        <v>16</v>
      </c>
    </row>
    <row r="3" spans="1:53" ht="11.45" customHeight="1" x14ac:dyDescent="0.2">
      <c r="A3" s="9"/>
    </row>
    <row r="4" spans="1:53" ht="11.25" customHeight="1" x14ac:dyDescent="0.2">
      <c r="A4" s="95" t="s">
        <v>1</v>
      </c>
    </row>
    <row r="5" spans="1:53"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breakfast'!AD5</f>
        <v>45491</v>
      </c>
      <c r="AE5" s="129">
        <f>'C завтраками| Bed and breakfast'!AE5</f>
        <v>45492</v>
      </c>
      <c r="AF5" s="129">
        <f>'C завтраками| Bed and breakfast'!AF5</f>
        <v>45494</v>
      </c>
      <c r="AG5" s="129">
        <f>'C завтраками| Bed and breakfast'!AG5</f>
        <v>45499</v>
      </c>
      <c r="AH5" s="129">
        <f>'C завтраками| Bed and breakfast'!AH5</f>
        <v>45501</v>
      </c>
      <c r="AI5" s="129">
        <f>'C завтраками| Bed and breakfast'!AI5</f>
        <v>45505</v>
      </c>
      <c r="AJ5" s="129">
        <f>'C завтраками| Bed and breakfast'!AJ5</f>
        <v>45506</v>
      </c>
      <c r="AK5" s="129">
        <f>'C завтраками| Bed and breakfast'!AK5</f>
        <v>45508</v>
      </c>
      <c r="AL5" s="129">
        <f>'C завтраками| Bed and breakfast'!AL5</f>
        <v>45513</v>
      </c>
      <c r="AM5" s="129">
        <f>'C завтраками| Bed and breakfast'!AM5</f>
        <v>45515</v>
      </c>
      <c r="AN5" s="129">
        <f>'C завтраками| Bed and breakfast'!AN5</f>
        <v>45520</v>
      </c>
      <c r="AO5" s="129">
        <f>'C завтраками| Bed and breakfast'!AO5</f>
        <v>45522</v>
      </c>
      <c r="AP5" s="129">
        <f>'C завтраками| Bed and breakfast'!AP5</f>
        <v>45523</v>
      </c>
      <c r="AQ5" s="129">
        <f>'C завтраками| Bed and breakfast'!AQ5</f>
        <v>45525</v>
      </c>
      <c r="AR5" s="129">
        <f>'C завтраками| Bed and breakfast'!AR5</f>
        <v>45526</v>
      </c>
      <c r="AS5" s="129">
        <f>'C завтраками| Bed and breakfast'!AS5</f>
        <v>45527</v>
      </c>
      <c r="AT5" s="129">
        <f>'C завтраками| Bed and breakfast'!AT5</f>
        <v>45529</v>
      </c>
      <c r="AU5" s="129">
        <f>'C завтраками| Bed and breakfast'!AU5</f>
        <v>45534</v>
      </c>
      <c r="AV5" s="129">
        <f>'C завтраками| Bed and breakfast'!AV5</f>
        <v>45536</v>
      </c>
      <c r="AW5" s="129">
        <f>'C завтраками| Bed and breakfast'!AW5</f>
        <v>45551</v>
      </c>
      <c r="AX5" s="129">
        <f>'C завтраками| Bed and breakfast'!AX5</f>
        <v>45556</v>
      </c>
      <c r="AY5" s="129">
        <f>'C завтраками| Bed and breakfast'!AY5</f>
        <v>45558</v>
      </c>
      <c r="AZ5" s="129">
        <f>'C завтраками| Bed and breakfast'!AZ5</f>
        <v>45562</v>
      </c>
      <c r="BA5" s="129">
        <f>'C завтраками| Bed and breakfast'!BA5</f>
        <v>45564</v>
      </c>
    </row>
    <row r="6" spans="1:53"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breakfast'!AD6</f>
        <v>45491</v>
      </c>
      <c r="AE6" s="129">
        <f>'C завтраками| Bed and breakfast'!AE6</f>
        <v>45493</v>
      </c>
      <c r="AF6" s="129">
        <f>'C завтраками| Bed and breakfast'!AF6</f>
        <v>45498</v>
      </c>
      <c r="AG6" s="129">
        <f>'C завтраками| Bed and breakfast'!AG6</f>
        <v>45500</v>
      </c>
      <c r="AH6" s="129">
        <f>'C завтраками| Bed and breakfast'!AH6</f>
        <v>45504</v>
      </c>
      <c r="AI6" s="129">
        <f>'C завтраками| Bed and breakfast'!AI6</f>
        <v>45505</v>
      </c>
      <c r="AJ6" s="129">
        <f>'C завтраками| Bed and breakfast'!AJ6</f>
        <v>45507</v>
      </c>
      <c r="AK6" s="129">
        <f>'C завтраками| Bed and breakfast'!AK6</f>
        <v>45512</v>
      </c>
      <c r="AL6" s="129">
        <f>'C завтраками| Bed and breakfast'!AL6</f>
        <v>45514</v>
      </c>
      <c r="AM6" s="129">
        <f>'C завтраками| Bed and breakfast'!AM6</f>
        <v>45519</v>
      </c>
      <c r="AN6" s="129">
        <f>'C завтраками| Bed and breakfast'!AN6</f>
        <v>45521</v>
      </c>
      <c r="AO6" s="129">
        <f>'C завтраками| Bed and breakfast'!AO6</f>
        <v>45522</v>
      </c>
      <c r="AP6" s="129">
        <f>'C завтраками| Bed and breakfast'!AP6</f>
        <v>45524</v>
      </c>
      <c r="AQ6" s="129">
        <f>'C завтраками| Bed and breakfast'!AQ6</f>
        <v>45525</v>
      </c>
      <c r="AR6" s="129">
        <f>'C завтраками| Bed and breakfast'!AR6</f>
        <v>45526</v>
      </c>
      <c r="AS6" s="129">
        <f>'C завтраками| Bed and breakfast'!AS6</f>
        <v>45528</v>
      </c>
      <c r="AT6" s="129">
        <f>'C завтраками| Bed and breakfast'!AT6</f>
        <v>45533</v>
      </c>
      <c r="AU6" s="129">
        <f>'C завтраками| Bed and breakfast'!AU6</f>
        <v>45535</v>
      </c>
      <c r="AV6" s="129">
        <f>'C завтраками| Bed and breakfast'!AV6</f>
        <v>45550</v>
      </c>
      <c r="AW6" s="129">
        <f>'C завтраками| Bed and breakfast'!AW6</f>
        <v>45555</v>
      </c>
      <c r="AX6" s="129">
        <f>'C завтраками| Bed and breakfast'!AX6</f>
        <v>45557</v>
      </c>
      <c r="AY6" s="129">
        <f>'C завтраками| Bed and breakfast'!AY6</f>
        <v>45561</v>
      </c>
      <c r="AZ6" s="129">
        <f>'C завтраками| Bed and breakfast'!AZ6</f>
        <v>45563</v>
      </c>
      <c r="BA6" s="129">
        <f>'C завтраками| Bed and breakfast'!BA6</f>
        <v>45565</v>
      </c>
    </row>
    <row r="7" spans="1:53"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row>
    <row r="8" spans="1:53" ht="11.45" customHeight="1" x14ac:dyDescent="0.2">
      <c r="A8" s="3">
        <v>1</v>
      </c>
      <c r="B8" s="142">
        <f>'C завтраками| Bed and breakfast'!B8*0.9</f>
        <v>6615</v>
      </c>
      <c r="C8" s="142">
        <f>'C завтраками| Bed and breakfast'!C8*0.9</f>
        <v>5895</v>
      </c>
      <c r="D8" s="142">
        <f>'C завтраками| Bed and breakfast'!D8*0.9</f>
        <v>5625</v>
      </c>
      <c r="E8" s="142">
        <f>'C завтраками| Bed and breakfast'!E8*0.9</f>
        <v>5175</v>
      </c>
      <c r="F8" s="142">
        <f>'C завтраками| Bed and breakfast'!F8*0.9</f>
        <v>7335</v>
      </c>
      <c r="G8" s="142">
        <f>'C завтраками| Bed and breakfast'!G8*0.9</f>
        <v>8055</v>
      </c>
      <c r="H8" s="142">
        <f>'C завтраками| Bed and breakfast'!H8*0.9</f>
        <v>6615</v>
      </c>
      <c r="I8" s="142">
        <f>'C завтраками| Bed and breakfast'!I8*0.9</f>
        <v>7335</v>
      </c>
      <c r="J8" s="142">
        <f>'C завтраками| Bed and breakfast'!J8*0.9</f>
        <v>5895</v>
      </c>
      <c r="K8" s="142">
        <f>'C завтраками| Bed and breakfast'!K8*0.9</f>
        <v>6615</v>
      </c>
      <c r="L8" s="142">
        <f>'C завтраками| Bed and breakfast'!L8*0.9</f>
        <v>7335</v>
      </c>
      <c r="M8" s="142">
        <f>'C завтраками| Bed and breakfast'!M8*0.9</f>
        <v>6615</v>
      </c>
      <c r="N8" s="142">
        <f>'C завтраками| Bed and breakfast'!N8*0.9</f>
        <v>5175</v>
      </c>
      <c r="O8" s="142">
        <f>'C завтраками| Bed and breakfast'!O8*0.9</f>
        <v>5535</v>
      </c>
      <c r="P8" s="142">
        <f>'C завтраками| Bed and breakfast'!P8*0.9</f>
        <v>5175</v>
      </c>
      <c r="Q8" s="142">
        <f>'C завтраками| Bed and breakfast'!Q8*0.9</f>
        <v>5535</v>
      </c>
      <c r="R8" s="142">
        <f>'C завтраками| Bed and breakfast'!R8*0.9</f>
        <v>5175</v>
      </c>
      <c r="S8" s="142">
        <f>'C завтраками| Bed and breakfast'!S8*0.9</f>
        <v>5535</v>
      </c>
      <c r="T8" s="142">
        <f>'C завтраками| Bed and breakfast'!T8*0.9</f>
        <v>7335</v>
      </c>
      <c r="U8" s="142">
        <f>'C завтраками| Bed and breakfast'!U8*0.9</f>
        <v>7335</v>
      </c>
      <c r="V8" s="142">
        <f>'C завтраками| Bed and breakfast'!V8*0.9</f>
        <v>7335</v>
      </c>
      <c r="W8" s="142">
        <f>'C завтраками| Bed and breakfast'!W8*0.9</f>
        <v>7335</v>
      </c>
      <c r="X8" s="142">
        <f>'C завтраками| Bed and breakfast'!X8*0.9</f>
        <v>5895</v>
      </c>
      <c r="Y8" s="142">
        <f>'C завтраками| Bed and breakfast'!Y8*0.9</f>
        <v>6615</v>
      </c>
      <c r="Z8" s="142">
        <f>'C завтраками| Bed and breakfast'!Z8*0.9</f>
        <v>5895</v>
      </c>
      <c r="AA8" s="142">
        <f>'C завтраками| Bed and breakfast'!AA8*0.9</f>
        <v>8055</v>
      </c>
      <c r="AB8" s="142">
        <f>'C завтраками| Bed and breakfast'!AB8*0.9</f>
        <v>8055</v>
      </c>
      <c r="AC8" s="142">
        <f>'C завтраками| Bed and breakfast'!AC8*0.9</f>
        <v>5985</v>
      </c>
      <c r="AD8" s="142">
        <f>'C завтраками| Bed and breakfast'!AD8*0.9</f>
        <v>6165</v>
      </c>
      <c r="AE8" s="142">
        <f>'C завтраками| Bed and breakfast'!AE8*0.9</f>
        <v>6525</v>
      </c>
      <c r="AF8" s="142">
        <f>'C завтраками| Bed and breakfast'!AF8*0.9</f>
        <v>6165</v>
      </c>
      <c r="AG8" s="142">
        <f>'C завтраками| Bed and breakfast'!AG8*0.9</f>
        <v>6705</v>
      </c>
      <c r="AH8" s="142">
        <f>'C завтраками| Bed and breakfast'!AH8*0.9</f>
        <v>7335</v>
      </c>
      <c r="AI8" s="142">
        <f>'C завтраками| Bed and breakfast'!AI8*0.9</f>
        <v>7335</v>
      </c>
      <c r="AJ8" s="142">
        <f>'C завтраками| Bed and breakfast'!AJ8*0.9</f>
        <v>6885</v>
      </c>
      <c r="AK8" s="142">
        <f>'C завтраками| Bed and breakfast'!AK8*0.9</f>
        <v>6525</v>
      </c>
      <c r="AL8" s="142">
        <f>'C завтраками| Bed and breakfast'!AL8*0.9</f>
        <v>7335</v>
      </c>
      <c r="AM8" s="142">
        <f>'C завтраками| Bed and breakfast'!AM8*0.9</f>
        <v>6525</v>
      </c>
      <c r="AN8" s="142">
        <f>'C завтраками| Bed and breakfast'!AN8*0.9</f>
        <v>6885</v>
      </c>
      <c r="AO8" s="142">
        <f>'C завтраками| Bed and breakfast'!AO8*0.9</f>
        <v>6525</v>
      </c>
      <c r="AP8" s="142">
        <f>'C завтраками| Bed and breakfast'!AP8*0.9</f>
        <v>7335</v>
      </c>
      <c r="AQ8" s="142">
        <f>'C завтраками| Bed and breakfast'!AQ8*0.9</f>
        <v>6705</v>
      </c>
      <c r="AR8" s="142">
        <f>'C завтраками| Bed and breakfast'!AR8*0.9</f>
        <v>6525</v>
      </c>
      <c r="AS8" s="142">
        <f>'C завтраками| Bed and breakfast'!AS8*0.9</f>
        <v>6885</v>
      </c>
      <c r="AT8" s="142">
        <f>'C завтраками| Bed and breakfast'!AT8*0.9</f>
        <v>6165</v>
      </c>
      <c r="AU8" s="142">
        <f>'C завтраками| Bed and breakfast'!AU8*0.9</f>
        <v>6165</v>
      </c>
      <c r="AV8" s="142">
        <f>'C завтраками| Bed and breakfast'!AV8*0.9</f>
        <v>5805</v>
      </c>
      <c r="AW8" s="142">
        <f>'C завтраками| Bed and breakfast'!AW8*0.9</f>
        <v>5175</v>
      </c>
      <c r="AX8" s="142">
        <f>'C завтраками| Bed and breakfast'!AX8*0.9</f>
        <v>5625</v>
      </c>
      <c r="AY8" s="142">
        <f>'C завтраками| Bed and breakfast'!AY8*0.9</f>
        <v>5175</v>
      </c>
      <c r="AZ8" s="142">
        <f>'C завтраками| Bed and breakfast'!AZ8*0.9</f>
        <v>5625</v>
      </c>
      <c r="BA8" s="142">
        <f>'C завтраками| Bed and breakfast'!BA8*0.9</f>
        <v>5175</v>
      </c>
    </row>
    <row r="9" spans="1:53" ht="11.45" customHeight="1" x14ac:dyDescent="0.2">
      <c r="A9" s="3">
        <v>2</v>
      </c>
      <c r="B9" s="142">
        <f>'C завтраками| Bed and breakfast'!B9*0.9</f>
        <v>7740</v>
      </c>
      <c r="C9" s="142">
        <f>'C завтраками| Bed and breakfast'!C9*0.9</f>
        <v>7020</v>
      </c>
      <c r="D9" s="142">
        <f>'C завтраками| Bed and breakfast'!D9*0.9</f>
        <v>6750</v>
      </c>
      <c r="E9" s="142">
        <f>'C завтраками| Bed and breakfast'!E9*0.9</f>
        <v>6300</v>
      </c>
      <c r="F9" s="142">
        <f>'C завтраками| Bed and breakfast'!F9*0.9</f>
        <v>8460</v>
      </c>
      <c r="G9" s="142">
        <f>'C завтраками| Bed and breakfast'!G9*0.9</f>
        <v>9180</v>
      </c>
      <c r="H9" s="142">
        <f>'C завтраками| Bed and breakfast'!H9*0.9</f>
        <v>7740</v>
      </c>
      <c r="I9" s="142">
        <f>'C завтраками| Bed and breakfast'!I9*0.9</f>
        <v>8460</v>
      </c>
      <c r="J9" s="142">
        <f>'C завтраками| Bed and breakfast'!J9*0.9</f>
        <v>7020</v>
      </c>
      <c r="K9" s="142">
        <f>'C завтраками| Bed and breakfast'!K9*0.9</f>
        <v>7740</v>
      </c>
      <c r="L9" s="142">
        <f>'C завтраками| Bed and breakfast'!L9*0.9</f>
        <v>8460</v>
      </c>
      <c r="M9" s="142">
        <f>'C завтраками| Bed and breakfast'!M9*0.9</f>
        <v>7740</v>
      </c>
      <c r="N9" s="142">
        <f>'C завтраками| Bed and breakfast'!N9*0.9</f>
        <v>6300</v>
      </c>
      <c r="O9" s="142">
        <f>'C завтраками| Bed and breakfast'!O9*0.9</f>
        <v>6660</v>
      </c>
      <c r="P9" s="142">
        <f>'C завтраками| Bed and breakfast'!P9*0.9</f>
        <v>6300</v>
      </c>
      <c r="Q9" s="142">
        <f>'C завтраками| Bed and breakfast'!Q9*0.9</f>
        <v>6660</v>
      </c>
      <c r="R9" s="142">
        <f>'C завтраками| Bed and breakfast'!R9*0.9</f>
        <v>6300</v>
      </c>
      <c r="S9" s="142">
        <f>'C завтраками| Bed and breakfast'!S9*0.9</f>
        <v>6660</v>
      </c>
      <c r="T9" s="142">
        <f>'C завтраками| Bed and breakfast'!T9*0.9</f>
        <v>8460</v>
      </c>
      <c r="U9" s="142">
        <f>'C завтраками| Bed and breakfast'!U9*0.9</f>
        <v>8460</v>
      </c>
      <c r="V9" s="142">
        <f>'C завтраками| Bed and breakfast'!V9*0.9</f>
        <v>8460</v>
      </c>
      <c r="W9" s="142">
        <f>'C завтраками| Bed and breakfast'!W9*0.9</f>
        <v>8460</v>
      </c>
      <c r="X9" s="142">
        <f>'C завтраками| Bed and breakfast'!X9*0.9</f>
        <v>7020</v>
      </c>
      <c r="Y9" s="142">
        <f>'C завтраками| Bed and breakfast'!Y9*0.9</f>
        <v>7740</v>
      </c>
      <c r="Z9" s="142">
        <f>'C завтраками| Bed and breakfast'!Z9*0.9</f>
        <v>7020</v>
      </c>
      <c r="AA9" s="142">
        <f>'C завтраками| Bed and breakfast'!AA9*0.9</f>
        <v>9180</v>
      </c>
      <c r="AB9" s="142">
        <f>'C завтраками| Bed and breakfast'!AB9*0.9</f>
        <v>9180</v>
      </c>
      <c r="AC9" s="142">
        <f>'C завтраками| Bed and breakfast'!AC9*0.9</f>
        <v>7110</v>
      </c>
      <c r="AD9" s="142">
        <f>'C завтраками| Bed and breakfast'!AD9*0.9</f>
        <v>7290</v>
      </c>
      <c r="AE9" s="142">
        <f>'C завтраками| Bed and breakfast'!AE9*0.9</f>
        <v>7650</v>
      </c>
      <c r="AF9" s="142">
        <f>'C завтраками| Bed and breakfast'!AF9*0.9</f>
        <v>7290</v>
      </c>
      <c r="AG9" s="142">
        <f>'C завтраками| Bed and breakfast'!AG9*0.9</f>
        <v>7830</v>
      </c>
      <c r="AH9" s="142">
        <f>'C завтраками| Bed and breakfast'!AH9*0.9</f>
        <v>8460</v>
      </c>
      <c r="AI9" s="142">
        <f>'C завтраками| Bed and breakfast'!AI9*0.9</f>
        <v>8460</v>
      </c>
      <c r="AJ9" s="142">
        <f>'C завтраками| Bed and breakfast'!AJ9*0.9</f>
        <v>8010</v>
      </c>
      <c r="AK9" s="142">
        <f>'C завтраками| Bed and breakfast'!AK9*0.9</f>
        <v>7650</v>
      </c>
      <c r="AL9" s="142">
        <f>'C завтраками| Bed and breakfast'!AL9*0.9</f>
        <v>8460</v>
      </c>
      <c r="AM9" s="142">
        <f>'C завтраками| Bed and breakfast'!AM9*0.9</f>
        <v>7650</v>
      </c>
      <c r="AN9" s="142">
        <f>'C завтраками| Bed and breakfast'!AN9*0.9</f>
        <v>8010</v>
      </c>
      <c r="AO9" s="142">
        <f>'C завтраками| Bed and breakfast'!AO9*0.9</f>
        <v>7650</v>
      </c>
      <c r="AP9" s="142">
        <f>'C завтраками| Bed and breakfast'!AP9*0.9</f>
        <v>8460</v>
      </c>
      <c r="AQ9" s="142">
        <f>'C завтраками| Bed and breakfast'!AQ9*0.9</f>
        <v>7830</v>
      </c>
      <c r="AR9" s="142">
        <f>'C завтраками| Bed and breakfast'!AR9*0.9</f>
        <v>7650</v>
      </c>
      <c r="AS9" s="142">
        <f>'C завтраками| Bed and breakfast'!AS9*0.9</f>
        <v>8010</v>
      </c>
      <c r="AT9" s="142">
        <f>'C завтраками| Bed and breakfast'!AT9*0.9</f>
        <v>7290</v>
      </c>
      <c r="AU9" s="142">
        <f>'C завтраками| Bed and breakfast'!AU9*0.9</f>
        <v>7290</v>
      </c>
      <c r="AV9" s="142">
        <f>'C завтраками| Bed and breakfast'!AV9*0.9</f>
        <v>6930</v>
      </c>
      <c r="AW9" s="142">
        <f>'C завтраками| Bed and breakfast'!AW9*0.9</f>
        <v>6300</v>
      </c>
      <c r="AX9" s="142">
        <f>'C завтраками| Bed and breakfast'!AX9*0.9</f>
        <v>6750</v>
      </c>
      <c r="AY9" s="142">
        <f>'C завтраками| Bed and breakfast'!AY9*0.9</f>
        <v>6300</v>
      </c>
      <c r="AZ9" s="142">
        <f>'C завтраками| Bed and breakfast'!AZ9*0.9</f>
        <v>6750</v>
      </c>
      <c r="BA9" s="142">
        <f>'C завтраками| Bed and breakfast'!BA9*0.9</f>
        <v>6300</v>
      </c>
    </row>
    <row r="10" spans="1:53"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row>
    <row r="11" spans="1:53" ht="11.45" customHeight="1" x14ac:dyDescent="0.2">
      <c r="A11" s="3">
        <v>1</v>
      </c>
      <c r="B11" s="142">
        <f>'C завтраками| Bed and breakfast'!B11*0.9</f>
        <v>7515</v>
      </c>
      <c r="C11" s="142">
        <f>'C завтраками| Bed and breakfast'!C11*0.9</f>
        <v>6795</v>
      </c>
      <c r="D11" s="142">
        <f>'C завтраками| Bed and breakfast'!D11*0.9</f>
        <v>6525</v>
      </c>
      <c r="E11" s="142">
        <f>'C завтраками| Bed and breakfast'!E11*0.9</f>
        <v>6075</v>
      </c>
      <c r="F11" s="142">
        <f>'C завтраками| Bed and breakfast'!F11*0.9</f>
        <v>8235</v>
      </c>
      <c r="G11" s="142">
        <f>'C завтраками| Bed and breakfast'!G11*0.9</f>
        <v>8955</v>
      </c>
      <c r="H11" s="142">
        <f>'C завтраками| Bed and breakfast'!H11*0.9</f>
        <v>7515</v>
      </c>
      <c r="I11" s="142">
        <f>'C завтраками| Bed and breakfast'!I11*0.9</f>
        <v>8235</v>
      </c>
      <c r="J11" s="142">
        <f>'C завтраками| Bed and breakfast'!J11*0.9</f>
        <v>6795</v>
      </c>
      <c r="K11" s="142">
        <f>'C завтраками| Bed and breakfast'!K11*0.9</f>
        <v>7515</v>
      </c>
      <c r="L11" s="142">
        <f>'C завтраками| Bed and breakfast'!L11*0.9</f>
        <v>8235</v>
      </c>
      <c r="M11" s="142">
        <f>'C завтраками| Bed and breakfast'!M11*0.9</f>
        <v>7515</v>
      </c>
      <c r="N11" s="142">
        <f>'C завтраками| Bed and breakfast'!N11*0.9</f>
        <v>6075</v>
      </c>
      <c r="O11" s="142">
        <f>'C завтраками| Bed and breakfast'!O11*0.9</f>
        <v>6435</v>
      </c>
      <c r="P11" s="142">
        <f>'C завтраками| Bed and breakfast'!P11*0.9</f>
        <v>6075</v>
      </c>
      <c r="Q11" s="142">
        <f>'C завтраками| Bed and breakfast'!Q11*0.9</f>
        <v>6435</v>
      </c>
      <c r="R11" s="142">
        <f>'C завтраками| Bed and breakfast'!R11*0.9</f>
        <v>6075</v>
      </c>
      <c r="S11" s="142">
        <f>'C завтраками| Bed and breakfast'!S11*0.9</f>
        <v>6435</v>
      </c>
      <c r="T11" s="142">
        <f>'C завтраками| Bed and breakfast'!T11*0.9</f>
        <v>8235</v>
      </c>
      <c r="U11" s="142">
        <f>'C завтраками| Bed and breakfast'!U11*0.9</f>
        <v>8235</v>
      </c>
      <c r="V11" s="142">
        <f>'C завтраками| Bed and breakfast'!V11*0.9</f>
        <v>8235</v>
      </c>
      <c r="W11" s="142">
        <f>'C завтраками| Bed and breakfast'!W11*0.9</f>
        <v>8235</v>
      </c>
      <c r="X11" s="142">
        <f>'C завтраками| Bed and breakfast'!X11*0.9</f>
        <v>6795</v>
      </c>
      <c r="Y11" s="142">
        <f>'C завтраками| Bed and breakfast'!Y11*0.9</f>
        <v>7515</v>
      </c>
      <c r="Z11" s="142">
        <f>'C завтраками| Bed and breakfast'!Z11*0.9</f>
        <v>6795</v>
      </c>
      <c r="AA11" s="142">
        <f>'C завтраками| Bed and breakfast'!AA11*0.9</f>
        <v>8955</v>
      </c>
      <c r="AB11" s="142">
        <f>'C завтраками| Bed and breakfast'!AB11*0.9</f>
        <v>8955</v>
      </c>
      <c r="AC11" s="142">
        <f>'C завтраками| Bed and breakfast'!AC11*0.9</f>
        <v>6885</v>
      </c>
      <c r="AD11" s="142">
        <f>'C завтраками| Bed and breakfast'!AD11*0.9</f>
        <v>7065</v>
      </c>
      <c r="AE11" s="142">
        <f>'C завтраками| Bed and breakfast'!AE11*0.9</f>
        <v>7425</v>
      </c>
      <c r="AF11" s="142">
        <f>'C завтраками| Bed and breakfast'!AF11*0.9</f>
        <v>7065</v>
      </c>
      <c r="AG11" s="142">
        <f>'C завтраками| Bed and breakfast'!AG11*0.9</f>
        <v>7605</v>
      </c>
      <c r="AH11" s="142">
        <f>'C завтраками| Bed and breakfast'!AH11*0.9</f>
        <v>8235</v>
      </c>
      <c r="AI11" s="142">
        <f>'C завтраками| Bed and breakfast'!AI11*0.9</f>
        <v>8235</v>
      </c>
      <c r="AJ11" s="142">
        <f>'C завтраками| Bed and breakfast'!AJ11*0.9</f>
        <v>7785</v>
      </c>
      <c r="AK11" s="142">
        <f>'C завтраками| Bed and breakfast'!AK11*0.9</f>
        <v>7425</v>
      </c>
      <c r="AL11" s="142">
        <f>'C завтраками| Bed and breakfast'!AL11*0.9</f>
        <v>8235</v>
      </c>
      <c r="AM11" s="142">
        <f>'C завтраками| Bed and breakfast'!AM11*0.9</f>
        <v>7425</v>
      </c>
      <c r="AN11" s="142">
        <f>'C завтраками| Bed and breakfast'!AN11*0.9</f>
        <v>7785</v>
      </c>
      <c r="AO11" s="142">
        <f>'C завтраками| Bed and breakfast'!AO11*0.9</f>
        <v>7425</v>
      </c>
      <c r="AP11" s="142">
        <f>'C завтраками| Bed and breakfast'!AP11*0.9</f>
        <v>8235</v>
      </c>
      <c r="AQ11" s="142">
        <f>'C завтраками| Bed and breakfast'!AQ11*0.9</f>
        <v>7605</v>
      </c>
      <c r="AR11" s="142">
        <f>'C завтраками| Bed and breakfast'!AR11*0.9</f>
        <v>7425</v>
      </c>
      <c r="AS11" s="142">
        <f>'C завтраками| Bed and breakfast'!AS11*0.9</f>
        <v>7785</v>
      </c>
      <c r="AT11" s="142">
        <f>'C завтраками| Bed and breakfast'!AT11*0.9</f>
        <v>7065</v>
      </c>
      <c r="AU11" s="142">
        <f>'C завтраками| Bed and breakfast'!AU11*0.9</f>
        <v>7065</v>
      </c>
      <c r="AV11" s="142">
        <f>'C завтраками| Bed and breakfast'!AV11*0.9</f>
        <v>6705</v>
      </c>
      <c r="AW11" s="142">
        <f>'C завтраками| Bed and breakfast'!AW11*0.9</f>
        <v>6075</v>
      </c>
      <c r="AX11" s="142">
        <f>'C завтраками| Bed and breakfast'!AX11*0.9</f>
        <v>6525</v>
      </c>
      <c r="AY11" s="142">
        <f>'C завтраками| Bed and breakfast'!AY11*0.9</f>
        <v>6075</v>
      </c>
      <c r="AZ11" s="142">
        <f>'C завтраками| Bed and breakfast'!AZ11*0.9</f>
        <v>6525</v>
      </c>
      <c r="BA11" s="142">
        <f>'C завтраками| Bed and breakfast'!BA11*0.9</f>
        <v>6075</v>
      </c>
    </row>
    <row r="12" spans="1:53" ht="11.45" customHeight="1" x14ac:dyDescent="0.2">
      <c r="A12" s="3">
        <v>2</v>
      </c>
      <c r="B12" s="142">
        <f>'C завтраками| Bed and breakfast'!B12*0.9</f>
        <v>8640</v>
      </c>
      <c r="C12" s="142">
        <f>'C завтраками| Bed and breakfast'!C12*0.9</f>
        <v>7920</v>
      </c>
      <c r="D12" s="142">
        <f>'C завтраками| Bed and breakfast'!D12*0.9</f>
        <v>7650</v>
      </c>
      <c r="E12" s="142">
        <f>'C завтраками| Bed and breakfast'!E12*0.9</f>
        <v>7200</v>
      </c>
      <c r="F12" s="142">
        <f>'C завтраками| Bed and breakfast'!F12*0.9</f>
        <v>9360</v>
      </c>
      <c r="G12" s="142">
        <f>'C завтраками| Bed and breakfast'!G12*0.9</f>
        <v>10080</v>
      </c>
      <c r="H12" s="142">
        <f>'C завтраками| Bed and breakfast'!H12*0.9</f>
        <v>8640</v>
      </c>
      <c r="I12" s="142">
        <f>'C завтраками| Bed and breakfast'!I12*0.9</f>
        <v>9360</v>
      </c>
      <c r="J12" s="142">
        <f>'C завтраками| Bed and breakfast'!J12*0.9</f>
        <v>7920</v>
      </c>
      <c r="K12" s="142">
        <f>'C завтраками| Bed and breakfast'!K12*0.9</f>
        <v>8640</v>
      </c>
      <c r="L12" s="142">
        <f>'C завтраками| Bed and breakfast'!L12*0.9</f>
        <v>9360</v>
      </c>
      <c r="M12" s="142">
        <f>'C завтраками| Bed and breakfast'!M12*0.9</f>
        <v>8640</v>
      </c>
      <c r="N12" s="142">
        <f>'C завтраками| Bed and breakfast'!N12*0.9</f>
        <v>7200</v>
      </c>
      <c r="O12" s="142">
        <f>'C завтраками| Bed and breakfast'!O12*0.9</f>
        <v>7560</v>
      </c>
      <c r="P12" s="142">
        <f>'C завтраками| Bed and breakfast'!P12*0.9</f>
        <v>7200</v>
      </c>
      <c r="Q12" s="142">
        <f>'C завтраками| Bed and breakfast'!Q12*0.9</f>
        <v>7560</v>
      </c>
      <c r="R12" s="142">
        <f>'C завтраками| Bed and breakfast'!R12*0.9</f>
        <v>7200</v>
      </c>
      <c r="S12" s="142">
        <f>'C завтраками| Bed and breakfast'!S12*0.9</f>
        <v>7560</v>
      </c>
      <c r="T12" s="142">
        <f>'C завтраками| Bed and breakfast'!T12*0.9</f>
        <v>9360</v>
      </c>
      <c r="U12" s="142">
        <f>'C завтраками| Bed and breakfast'!U12*0.9</f>
        <v>9360</v>
      </c>
      <c r="V12" s="142">
        <f>'C завтраками| Bed and breakfast'!V12*0.9</f>
        <v>9360</v>
      </c>
      <c r="W12" s="142">
        <f>'C завтраками| Bed and breakfast'!W12*0.9</f>
        <v>9360</v>
      </c>
      <c r="X12" s="142">
        <f>'C завтраками| Bed and breakfast'!X12*0.9</f>
        <v>7920</v>
      </c>
      <c r="Y12" s="142">
        <f>'C завтраками| Bed and breakfast'!Y12*0.9</f>
        <v>8640</v>
      </c>
      <c r="Z12" s="142">
        <f>'C завтраками| Bed and breakfast'!Z12*0.9</f>
        <v>7920</v>
      </c>
      <c r="AA12" s="142">
        <f>'C завтраками| Bed and breakfast'!AA12*0.9</f>
        <v>10080</v>
      </c>
      <c r="AB12" s="142">
        <f>'C завтраками| Bed and breakfast'!AB12*0.9</f>
        <v>10080</v>
      </c>
      <c r="AC12" s="142">
        <f>'C завтраками| Bed and breakfast'!AC12*0.9</f>
        <v>8010</v>
      </c>
      <c r="AD12" s="142">
        <f>'C завтраками| Bed and breakfast'!AD12*0.9</f>
        <v>8190</v>
      </c>
      <c r="AE12" s="142">
        <f>'C завтраками| Bed and breakfast'!AE12*0.9</f>
        <v>8550</v>
      </c>
      <c r="AF12" s="142">
        <f>'C завтраками| Bed and breakfast'!AF12*0.9</f>
        <v>8190</v>
      </c>
      <c r="AG12" s="142">
        <f>'C завтраками| Bed and breakfast'!AG12*0.9</f>
        <v>8730</v>
      </c>
      <c r="AH12" s="142">
        <f>'C завтраками| Bed and breakfast'!AH12*0.9</f>
        <v>9360</v>
      </c>
      <c r="AI12" s="142">
        <f>'C завтраками| Bed and breakfast'!AI12*0.9</f>
        <v>9360</v>
      </c>
      <c r="AJ12" s="142">
        <f>'C завтраками| Bed and breakfast'!AJ12*0.9</f>
        <v>8910</v>
      </c>
      <c r="AK12" s="142">
        <f>'C завтраками| Bed and breakfast'!AK12*0.9</f>
        <v>8550</v>
      </c>
      <c r="AL12" s="142">
        <f>'C завтраками| Bed and breakfast'!AL12*0.9</f>
        <v>9360</v>
      </c>
      <c r="AM12" s="142">
        <f>'C завтраками| Bed and breakfast'!AM12*0.9</f>
        <v>8550</v>
      </c>
      <c r="AN12" s="142">
        <f>'C завтраками| Bed and breakfast'!AN12*0.9</f>
        <v>8910</v>
      </c>
      <c r="AO12" s="142">
        <f>'C завтраками| Bed and breakfast'!AO12*0.9</f>
        <v>8550</v>
      </c>
      <c r="AP12" s="142">
        <f>'C завтраками| Bed and breakfast'!AP12*0.9</f>
        <v>9360</v>
      </c>
      <c r="AQ12" s="142">
        <f>'C завтраками| Bed and breakfast'!AQ12*0.9</f>
        <v>8730</v>
      </c>
      <c r="AR12" s="142">
        <f>'C завтраками| Bed and breakfast'!AR12*0.9</f>
        <v>8550</v>
      </c>
      <c r="AS12" s="142">
        <f>'C завтраками| Bed and breakfast'!AS12*0.9</f>
        <v>8910</v>
      </c>
      <c r="AT12" s="142">
        <f>'C завтраками| Bed and breakfast'!AT12*0.9</f>
        <v>8190</v>
      </c>
      <c r="AU12" s="142">
        <f>'C завтраками| Bed and breakfast'!AU12*0.9</f>
        <v>8190</v>
      </c>
      <c r="AV12" s="142">
        <f>'C завтраками| Bed and breakfast'!AV12*0.9</f>
        <v>7830</v>
      </c>
      <c r="AW12" s="142">
        <f>'C завтраками| Bed and breakfast'!AW12*0.9</f>
        <v>7200</v>
      </c>
      <c r="AX12" s="142">
        <f>'C завтраками| Bed and breakfast'!AX12*0.9</f>
        <v>7650</v>
      </c>
      <c r="AY12" s="142">
        <f>'C завтраками| Bed and breakfast'!AY12*0.9</f>
        <v>7200</v>
      </c>
      <c r="AZ12" s="142">
        <f>'C завтраками| Bed and breakfast'!AZ12*0.9</f>
        <v>7650</v>
      </c>
      <c r="BA12" s="142">
        <f>'C завтраками| Bed and breakfast'!BA12*0.9</f>
        <v>7200</v>
      </c>
    </row>
    <row r="13" spans="1:53"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row>
    <row r="14" spans="1:53" ht="11.45" customHeight="1" x14ac:dyDescent="0.2">
      <c r="A14" s="3">
        <v>1</v>
      </c>
      <c r="B14" s="142">
        <f>'C завтраками| Bed and breakfast'!B14*0.9</f>
        <v>8865</v>
      </c>
      <c r="C14" s="142">
        <f>'C завтраками| Bed and breakfast'!C14*0.9</f>
        <v>8145</v>
      </c>
      <c r="D14" s="142">
        <f>'C завтраками| Bed and breakfast'!D14*0.9</f>
        <v>7875</v>
      </c>
      <c r="E14" s="142">
        <f>'C завтраками| Bed and breakfast'!E14*0.9</f>
        <v>7425</v>
      </c>
      <c r="F14" s="142">
        <f>'C завтраками| Bed and breakfast'!F14*0.9</f>
        <v>9585</v>
      </c>
      <c r="G14" s="142">
        <f>'C завтраками| Bed and breakfast'!G14*0.9</f>
        <v>10305</v>
      </c>
      <c r="H14" s="142">
        <f>'C завтраками| Bed and breakfast'!H14*0.9</f>
        <v>8865</v>
      </c>
      <c r="I14" s="142">
        <f>'C завтраками| Bed and breakfast'!I14*0.9</f>
        <v>9585</v>
      </c>
      <c r="J14" s="142">
        <f>'C завтраками| Bed and breakfast'!J14*0.9</f>
        <v>8145</v>
      </c>
      <c r="K14" s="142">
        <f>'C завтраками| Bed and breakfast'!K14*0.9</f>
        <v>8865</v>
      </c>
      <c r="L14" s="142">
        <f>'C завтраками| Bed and breakfast'!L14*0.9</f>
        <v>9585</v>
      </c>
      <c r="M14" s="142">
        <f>'C завтраками| Bed and breakfast'!M14*0.9</f>
        <v>8865</v>
      </c>
      <c r="N14" s="142">
        <f>'C завтраками| Bed and breakfast'!N14*0.9</f>
        <v>7425</v>
      </c>
      <c r="O14" s="142">
        <f>'C завтраками| Bed and breakfast'!O14*0.9</f>
        <v>7785</v>
      </c>
      <c r="P14" s="142">
        <f>'C завтраками| Bed and breakfast'!P14*0.9</f>
        <v>7425</v>
      </c>
      <c r="Q14" s="142">
        <f>'C завтраками| Bed and breakfast'!Q14*0.9</f>
        <v>7785</v>
      </c>
      <c r="R14" s="142">
        <f>'C завтраками| Bed and breakfast'!R14*0.9</f>
        <v>7425</v>
      </c>
      <c r="S14" s="142">
        <f>'C завтраками| Bed and breakfast'!S14*0.9</f>
        <v>7785</v>
      </c>
      <c r="T14" s="142">
        <f>'C завтраками| Bed and breakfast'!T14*0.9</f>
        <v>9585</v>
      </c>
      <c r="U14" s="142">
        <f>'C завтраками| Bed and breakfast'!U14*0.9</f>
        <v>9585</v>
      </c>
      <c r="V14" s="142">
        <f>'C завтраками| Bed and breakfast'!V14*0.9</f>
        <v>9585</v>
      </c>
      <c r="W14" s="142">
        <f>'C завтраками| Bed and breakfast'!W14*0.9</f>
        <v>9585</v>
      </c>
      <c r="X14" s="142">
        <f>'C завтраками| Bed and breakfast'!X14*0.9</f>
        <v>8145</v>
      </c>
      <c r="Y14" s="142">
        <f>'C завтраками| Bed and breakfast'!Y14*0.9</f>
        <v>8865</v>
      </c>
      <c r="Z14" s="142">
        <f>'C завтраками| Bed and breakfast'!Z14*0.9</f>
        <v>8145</v>
      </c>
      <c r="AA14" s="142">
        <f>'C завтраками| Bed and breakfast'!AA14*0.9</f>
        <v>10305</v>
      </c>
      <c r="AB14" s="142">
        <f>'C завтраками| Bed and breakfast'!AB14*0.9</f>
        <v>10305</v>
      </c>
      <c r="AC14" s="142">
        <f>'C завтраками| Bed and breakfast'!AC14*0.9</f>
        <v>8235</v>
      </c>
      <c r="AD14" s="142">
        <f>'C завтраками| Bed and breakfast'!AD14*0.9</f>
        <v>8415</v>
      </c>
      <c r="AE14" s="142">
        <f>'C завтраками| Bed and breakfast'!AE14*0.9</f>
        <v>8775</v>
      </c>
      <c r="AF14" s="142">
        <f>'C завтраками| Bed and breakfast'!AF14*0.9</f>
        <v>8415</v>
      </c>
      <c r="AG14" s="142">
        <f>'C завтраками| Bed and breakfast'!AG14*0.9</f>
        <v>8955</v>
      </c>
      <c r="AH14" s="142">
        <f>'C завтраками| Bed and breakfast'!AH14*0.9</f>
        <v>9585</v>
      </c>
      <c r="AI14" s="142">
        <f>'C завтраками| Bed and breakfast'!AI14*0.9</f>
        <v>9585</v>
      </c>
      <c r="AJ14" s="142">
        <f>'C завтраками| Bed and breakfast'!AJ14*0.9</f>
        <v>9135</v>
      </c>
      <c r="AK14" s="142">
        <f>'C завтраками| Bed and breakfast'!AK14*0.9</f>
        <v>8775</v>
      </c>
      <c r="AL14" s="142">
        <f>'C завтраками| Bed and breakfast'!AL14*0.9</f>
        <v>9585</v>
      </c>
      <c r="AM14" s="142">
        <f>'C завтраками| Bed and breakfast'!AM14*0.9</f>
        <v>8775</v>
      </c>
      <c r="AN14" s="142">
        <f>'C завтраками| Bed and breakfast'!AN14*0.9</f>
        <v>9135</v>
      </c>
      <c r="AO14" s="142">
        <f>'C завтраками| Bed and breakfast'!AO14*0.9</f>
        <v>8775</v>
      </c>
      <c r="AP14" s="142">
        <f>'C завтраками| Bed and breakfast'!AP14*0.9</f>
        <v>9585</v>
      </c>
      <c r="AQ14" s="142">
        <f>'C завтраками| Bed and breakfast'!AQ14*0.9</f>
        <v>8955</v>
      </c>
      <c r="AR14" s="142">
        <f>'C завтраками| Bed and breakfast'!AR14*0.9</f>
        <v>8775</v>
      </c>
      <c r="AS14" s="142">
        <f>'C завтраками| Bed and breakfast'!AS14*0.9</f>
        <v>9135</v>
      </c>
      <c r="AT14" s="142">
        <f>'C завтраками| Bed and breakfast'!AT14*0.9</f>
        <v>8415</v>
      </c>
      <c r="AU14" s="142">
        <f>'C завтраками| Bed and breakfast'!AU14*0.9</f>
        <v>8415</v>
      </c>
      <c r="AV14" s="142">
        <f>'C завтраками| Bed and breakfast'!AV14*0.9</f>
        <v>8055</v>
      </c>
      <c r="AW14" s="142">
        <f>'C завтраками| Bed and breakfast'!AW14*0.9</f>
        <v>7425</v>
      </c>
      <c r="AX14" s="142">
        <f>'C завтраками| Bed and breakfast'!AX14*0.9</f>
        <v>7875</v>
      </c>
      <c r="AY14" s="142">
        <f>'C завтраками| Bed and breakfast'!AY14*0.9</f>
        <v>7425</v>
      </c>
      <c r="AZ14" s="142">
        <f>'C завтраками| Bed and breakfast'!AZ14*0.9</f>
        <v>7875</v>
      </c>
      <c r="BA14" s="142">
        <f>'C завтраками| Bed and breakfast'!BA14*0.9</f>
        <v>7425</v>
      </c>
    </row>
    <row r="15" spans="1:53" ht="11.45" customHeight="1" x14ac:dyDescent="0.2">
      <c r="A15" s="3">
        <v>2</v>
      </c>
      <c r="B15" s="142">
        <f>'C завтраками| Bed and breakfast'!B15*0.9</f>
        <v>9990</v>
      </c>
      <c r="C15" s="142">
        <f>'C завтраками| Bed and breakfast'!C15*0.9</f>
        <v>9270</v>
      </c>
      <c r="D15" s="142">
        <f>'C завтраками| Bed and breakfast'!D15*0.9</f>
        <v>9000</v>
      </c>
      <c r="E15" s="142">
        <f>'C завтраками| Bed and breakfast'!E15*0.9</f>
        <v>8550</v>
      </c>
      <c r="F15" s="142">
        <f>'C завтраками| Bed and breakfast'!F15*0.9</f>
        <v>10710</v>
      </c>
      <c r="G15" s="142">
        <f>'C завтраками| Bed and breakfast'!G15*0.9</f>
        <v>11430</v>
      </c>
      <c r="H15" s="142">
        <f>'C завтраками| Bed and breakfast'!H15*0.9</f>
        <v>9990</v>
      </c>
      <c r="I15" s="142">
        <f>'C завтраками| Bed and breakfast'!I15*0.9</f>
        <v>10710</v>
      </c>
      <c r="J15" s="142">
        <f>'C завтраками| Bed and breakfast'!J15*0.9</f>
        <v>9270</v>
      </c>
      <c r="K15" s="142">
        <f>'C завтраками| Bed and breakfast'!K15*0.9</f>
        <v>9990</v>
      </c>
      <c r="L15" s="142">
        <f>'C завтраками| Bed and breakfast'!L15*0.9</f>
        <v>10710</v>
      </c>
      <c r="M15" s="142">
        <f>'C завтраками| Bed and breakfast'!M15*0.9</f>
        <v>9990</v>
      </c>
      <c r="N15" s="142">
        <f>'C завтраками| Bed and breakfast'!N15*0.9</f>
        <v>8550</v>
      </c>
      <c r="O15" s="142">
        <f>'C завтраками| Bed and breakfast'!O15*0.9</f>
        <v>8910</v>
      </c>
      <c r="P15" s="142">
        <f>'C завтраками| Bed and breakfast'!P15*0.9</f>
        <v>8550</v>
      </c>
      <c r="Q15" s="142">
        <f>'C завтраками| Bed and breakfast'!Q15*0.9</f>
        <v>8910</v>
      </c>
      <c r="R15" s="142">
        <f>'C завтраками| Bed and breakfast'!R15*0.9</f>
        <v>8550</v>
      </c>
      <c r="S15" s="142">
        <f>'C завтраками| Bed and breakfast'!S15*0.9</f>
        <v>8910</v>
      </c>
      <c r="T15" s="142">
        <f>'C завтраками| Bed and breakfast'!T15*0.9</f>
        <v>10710</v>
      </c>
      <c r="U15" s="142">
        <f>'C завтраками| Bed and breakfast'!U15*0.9</f>
        <v>10710</v>
      </c>
      <c r="V15" s="142">
        <f>'C завтраками| Bed and breakfast'!V15*0.9</f>
        <v>10710</v>
      </c>
      <c r="W15" s="142">
        <f>'C завтраками| Bed and breakfast'!W15*0.9</f>
        <v>10710</v>
      </c>
      <c r="X15" s="142">
        <f>'C завтраками| Bed and breakfast'!X15*0.9</f>
        <v>9270</v>
      </c>
      <c r="Y15" s="142">
        <f>'C завтраками| Bed and breakfast'!Y15*0.9</f>
        <v>9990</v>
      </c>
      <c r="Z15" s="142">
        <f>'C завтраками| Bed and breakfast'!Z15*0.9</f>
        <v>9270</v>
      </c>
      <c r="AA15" s="142">
        <f>'C завтраками| Bed and breakfast'!AA15*0.9</f>
        <v>11430</v>
      </c>
      <c r="AB15" s="142">
        <f>'C завтраками| Bed and breakfast'!AB15*0.9</f>
        <v>11430</v>
      </c>
      <c r="AC15" s="142">
        <f>'C завтраками| Bed and breakfast'!AC15*0.9</f>
        <v>9360</v>
      </c>
      <c r="AD15" s="142">
        <f>'C завтраками| Bed and breakfast'!AD15*0.9</f>
        <v>9540</v>
      </c>
      <c r="AE15" s="142">
        <f>'C завтраками| Bed and breakfast'!AE15*0.9</f>
        <v>9900</v>
      </c>
      <c r="AF15" s="142">
        <f>'C завтраками| Bed and breakfast'!AF15*0.9</f>
        <v>9540</v>
      </c>
      <c r="AG15" s="142">
        <f>'C завтраками| Bed and breakfast'!AG15*0.9</f>
        <v>10080</v>
      </c>
      <c r="AH15" s="142">
        <f>'C завтраками| Bed and breakfast'!AH15*0.9</f>
        <v>10710</v>
      </c>
      <c r="AI15" s="142">
        <f>'C завтраками| Bed and breakfast'!AI15*0.9</f>
        <v>10710</v>
      </c>
      <c r="AJ15" s="142">
        <f>'C завтраками| Bed and breakfast'!AJ15*0.9</f>
        <v>10260</v>
      </c>
      <c r="AK15" s="142">
        <f>'C завтраками| Bed and breakfast'!AK15*0.9</f>
        <v>9900</v>
      </c>
      <c r="AL15" s="142">
        <f>'C завтраками| Bed and breakfast'!AL15*0.9</f>
        <v>10710</v>
      </c>
      <c r="AM15" s="142">
        <f>'C завтраками| Bed and breakfast'!AM15*0.9</f>
        <v>9900</v>
      </c>
      <c r="AN15" s="142">
        <f>'C завтраками| Bed and breakfast'!AN15*0.9</f>
        <v>10260</v>
      </c>
      <c r="AO15" s="142">
        <f>'C завтраками| Bed and breakfast'!AO15*0.9</f>
        <v>9900</v>
      </c>
      <c r="AP15" s="142">
        <f>'C завтраками| Bed and breakfast'!AP15*0.9</f>
        <v>10710</v>
      </c>
      <c r="AQ15" s="142">
        <f>'C завтраками| Bed and breakfast'!AQ15*0.9</f>
        <v>10080</v>
      </c>
      <c r="AR15" s="142">
        <f>'C завтраками| Bed and breakfast'!AR15*0.9</f>
        <v>9900</v>
      </c>
      <c r="AS15" s="142">
        <f>'C завтраками| Bed and breakfast'!AS15*0.9</f>
        <v>10260</v>
      </c>
      <c r="AT15" s="142">
        <f>'C завтраками| Bed and breakfast'!AT15*0.9</f>
        <v>9540</v>
      </c>
      <c r="AU15" s="142">
        <f>'C завтраками| Bed and breakfast'!AU15*0.9</f>
        <v>9540</v>
      </c>
      <c r="AV15" s="142">
        <f>'C завтраками| Bed and breakfast'!AV15*0.9</f>
        <v>9180</v>
      </c>
      <c r="AW15" s="142">
        <f>'C завтраками| Bed and breakfast'!AW15*0.9</f>
        <v>8550</v>
      </c>
      <c r="AX15" s="142">
        <f>'C завтраками| Bed and breakfast'!AX15*0.9</f>
        <v>9000</v>
      </c>
      <c r="AY15" s="142">
        <f>'C завтраками| Bed and breakfast'!AY15*0.9</f>
        <v>8550</v>
      </c>
      <c r="AZ15" s="142">
        <f>'C завтраками| Bed and breakfast'!AZ15*0.9</f>
        <v>9000</v>
      </c>
      <c r="BA15" s="142">
        <f>'C завтраками| Bed and breakfast'!BA15*0.9</f>
        <v>8550</v>
      </c>
    </row>
    <row r="16" spans="1:53"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row>
    <row r="17" spans="1:53" ht="11.45" customHeight="1" x14ac:dyDescent="0.2">
      <c r="A17" s="3">
        <v>1</v>
      </c>
      <c r="B17" s="142">
        <f>'C завтраками| Bed and breakfast'!B17*0.9</f>
        <v>9765</v>
      </c>
      <c r="C17" s="142">
        <f>'C завтраками| Bed and breakfast'!C17*0.9</f>
        <v>9045</v>
      </c>
      <c r="D17" s="142">
        <f>'C завтраками| Bed and breakfast'!D17*0.9</f>
        <v>8775</v>
      </c>
      <c r="E17" s="142">
        <f>'C завтраками| Bed and breakfast'!E17*0.9</f>
        <v>8325</v>
      </c>
      <c r="F17" s="142">
        <f>'C завтраками| Bed and breakfast'!F17*0.9</f>
        <v>10485</v>
      </c>
      <c r="G17" s="142">
        <f>'C завтраками| Bed and breakfast'!G17*0.9</f>
        <v>11205</v>
      </c>
      <c r="H17" s="142">
        <f>'C завтраками| Bed and breakfast'!H17*0.9</f>
        <v>9765</v>
      </c>
      <c r="I17" s="142">
        <f>'C завтраками| Bed and breakfast'!I17*0.9</f>
        <v>10485</v>
      </c>
      <c r="J17" s="142">
        <f>'C завтраками| Bed and breakfast'!J17*0.9</f>
        <v>9045</v>
      </c>
      <c r="K17" s="142">
        <f>'C завтраками| Bed and breakfast'!K17*0.9</f>
        <v>9765</v>
      </c>
      <c r="L17" s="142">
        <f>'C завтраками| Bed and breakfast'!L17*0.9</f>
        <v>10485</v>
      </c>
      <c r="M17" s="142">
        <f>'C завтраками| Bed and breakfast'!M17*0.9</f>
        <v>9765</v>
      </c>
      <c r="N17" s="142">
        <f>'C завтраками| Bed and breakfast'!N17*0.9</f>
        <v>8325</v>
      </c>
      <c r="O17" s="142">
        <f>'C завтраками| Bed and breakfast'!O17*0.9</f>
        <v>8685</v>
      </c>
      <c r="P17" s="142">
        <f>'C завтраками| Bed and breakfast'!P17*0.9</f>
        <v>8325</v>
      </c>
      <c r="Q17" s="142">
        <f>'C завтраками| Bed and breakfast'!Q17*0.9</f>
        <v>8685</v>
      </c>
      <c r="R17" s="142">
        <f>'C завтраками| Bed and breakfast'!R17*0.9</f>
        <v>8325</v>
      </c>
      <c r="S17" s="142">
        <f>'C завтраками| Bed and breakfast'!S17*0.9</f>
        <v>8685</v>
      </c>
      <c r="T17" s="142">
        <f>'C завтраками| Bed and breakfast'!T17*0.9</f>
        <v>10485</v>
      </c>
      <c r="U17" s="142">
        <f>'C завтраками| Bed and breakfast'!U17*0.9</f>
        <v>10485</v>
      </c>
      <c r="V17" s="142">
        <f>'C завтраками| Bed and breakfast'!V17*0.9</f>
        <v>10485</v>
      </c>
      <c r="W17" s="142">
        <f>'C завтраками| Bed and breakfast'!W17*0.9</f>
        <v>10485</v>
      </c>
      <c r="X17" s="142">
        <f>'C завтраками| Bed and breakfast'!X17*0.9</f>
        <v>9045</v>
      </c>
      <c r="Y17" s="142">
        <f>'C завтраками| Bed and breakfast'!Y17*0.9</f>
        <v>9765</v>
      </c>
      <c r="Z17" s="142">
        <f>'C завтраками| Bed and breakfast'!Z17*0.9</f>
        <v>9045</v>
      </c>
      <c r="AA17" s="142">
        <f>'C завтраками| Bed and breakfast'!AA17*0.9</f>
        <v>11205</v>
      </c>
      <c r="AB17" s="142">
        <f>'C завтраками| Bed and breakfast'!AB17*0.9</f>
        <v>11205</v>
      </c>
      <c r="AC17" s="142">
        <f>'C завтраками| Bed and breakfast'!AC17*0.9</f>
        <v>9135</v>
      </c>
      <c r="AD17" s="142">
        <f>'C завтраками| Bed and breakfast'!AD17*0.9</f>
        <v>9315</v>
      </c>
      <c r="AE17" s="142">
        <f>'C завтраками| Bed and breakfast'!AE17*0.9</f>
        <v>9675</v>
      </c>
      <c r="AF17" s="142">
        <f>'C завтраками| Bed and breakfast'!AF17*0.9</f>
        <v>9315</v>
      </c>
      <c r="AG17" s="142">
        <f>'C завтраками| Bed and breakfast'!AG17*0.9</f>
        <v>9855</v>
      </c>
      <c r="AH17" s="142">
        <f>'C завтраками| Bed and breakfast'!AH17*0.9</f>
        <v>10485</v>
      </c>
      <c r="AI17" s="142">
        <f>'C завтраками| Bed and breakfast'!AI17*0.9</f>
        <v>10485</v>
      </c>
      <c r="AJ17" s="142">
        <f>'C завтраками| Bed and breakfast'!AJ17*0.9</f>
        <v>10035</v>
      </c>
      <c r="AK17" s="142">
        <f>'C завтраками| Bed and breakfast'!AK17*0.9</f>
        <v>9675</v>
      </c>
      <c r="AL17" s="142">
        <f>'C завтраками| Bed and breakfast'!AL17*0.9</f>
        <v>10485</v>
      </c>
      <c r="AM17" s="142">
        <f>'C завтраками| Bed and breakfast'!AM17*0.9</f>
        <v>9675</v>
      </c>
      <c r="AN17" s="142">
        <f>'C завтраками| Bed and breakfast'!AN17*0.9</f>
        <v>10035</v>
      </c>
      <c r="AO17" s="142">
        <f>'C завтраками| Bed and breakfast'!AO17*0.9</f>
        <v>9675</v>
      </c>
      <c r="AP17" s="142">
        <f>'C завтраками| Bed and breakfast'!AP17*0.9</f>
        <v>10485</v>
      </c>
      <c r="AQ17" s="142">
        <f>'C завтраками| Bed and breakfast'!AQ17*0.9</f>
        <v>9855</v>
      </c>
      <c r="AR17" s="142">
        <f>'C завтраками| Bed and breakfast'!AR17*0.9</f>
        <v>9675</v>
      </c>
      <c r="AS17" s="142">
        <f>'C завтраками| Bed and breakfast'!AS17*0.9</f>
        <v>10035</v>
      </c>
      <c r="AT17" s="142">
        <f>'C завтраками| Bed and breakfast'!AT17*0.9</f>
        <v>9315</v>
      </c>
      <c r="AU17" s="142">
        <f>'C завтраками| Bed and breakfast'!AU17*0.9</f>
        <v>9315</v>
      </c>
      <c r="AV17" s="142">
        <f>'C завтраками| Bed and breakfast'!AV17*0.9</f>
        <v>8955</v>
      </c>
      <c r="AW17" s="142">
        <f>'C завтраками| Bed and breakfast'!AW17*0.9</f>
        <v>8325</v>
      </c>
      <c r="AX17" s="142">
        <f>'C завтраками| Bed and breakfast'!AX17*0.9</f>
        <v>8775</v>
      </c>
      <c r="AY17" s="142">
        <f>'C завтраками| Bed and breakfast'!AY17*0.9</f>
        <v>8325</v>
      </c>
      <c r="AZ17" s="142">
        <f>'C завтраками| Bed and breakfast'!AZ17*0.9</f>
        <v>8775</v>
      </c>
      <c r="BA17" s="142">
        <f>'C завтраками| Bed and breakfast'!BA17*0.9</f>
        <v>8325</v>
      </c>
    </row>
    <row r="18" spans="1:53" ht="11.45" customHeight="1" x14ac:dyDescent="0.2">
      <c r="A18" s="3">
        <v>2</v>
      </c>
      <c r="B18" s="142">
        <f>'C завтраками| Bed and breakfast'!B18*0.9</f>
        <v>10890</v>
      </c>
      <c r="C18" s="142">
        <f>'C завтраками| Bed and breakfast'!C18*0.9</f>
        <v>10170</v>
      </c>
      <c r="D18" s="142">
        <f>'C завтраками| Bed and breakfast'!D18*0.9</f>
        <v>9900</v>
      </c>
      <c r="E18" s="142">
        <f>'C завтраками| Bed and breakfast'!E18*0.9</f>
        <v>9450</v>
      </c>
      <c r="F18" s="142">
        <f>'C завтраками| Bed and breakfast'!F18*0.9</f>
        <v>11610</v>
      </c>
      <c r="G18" s="142">
        <f>'C завтраками| Bed and breakfast'!G18*0.9</f>
        <v>12330</v>
      </c>
      <c r="H18" s="142">
        <f>'C завтраками| Bed and breakfast'!H18*0.9</f>
        <v>10890</v>
      </c>
      <c r="I18" s="142">
        <f>'C завтраками| Bed and breakfast'!I18*0.9</f>
        <v>11610</v>
      </c>
      <c r="J18" s="142">
        <f>'C завтраками| Bed and breakfast'!J18*0.9</f>
        <v>10170</v>
      </c>
      <c r="K18" s="142">
        <f>'C завтраками| Bed and breakfast'!K18*0.9</f>
        <v>10890</v>
      </c>
      <c r="L18" s="142">
        <f>'C завтраками| Bed and breakfast'!L18*0.9</f>
        <v>11610</v>
      </c>
      <c r="M18" s="142">
        <f>'C завтраками| Bed and breakfast'!M18*0.9</f>
        <v>10890</v>
      </c>
      <c r="N18" s="142">
        <f>'C завтраками| Bed and breakfast'!N18*0.9</f>
        <v>9450</v>
      </c>
      <c r="O18" s="142">
        <f>'C завтраками| Bed and breakfast'!O18*0.9</f>
        <v>9810</v>
      </c>
      <c r="P18" s="142">
        <f>'C завтраками| Bed and breakfast'!P18*0.9</f>
        <v>9450</v>
      </c>
      <c r="Q18" s="142">
        <f>'C завтраками| Bed and breakfast'!Q18*0.9</f>
        <v>9810</v>
      </c>
      <c r="R18" s="142">
        <f>'C завтраками| Bed and breakfast'!R18*0.9</f>
        <v>9450</v>
      </c>
      <c r="S18" s="142">
        <f>'C завтраками| Bed and breakfast'!S18*0.9</f>
        <v>9810</v>
      </c>
      <c r="T18" s="142">
        <f>'C завтраками| Bed and breakfast'!T18*0.9</f>
        <v>11610</v>
      </c>
      <c r="U18" s="142">
        <f>'C завтраками| Bed and breakfast'!U18*0.9</f>
        <v>11610</v>
      </c>
      <c r="V18" s="142">
        <f>'C завтраками| Bed and breakfast'!V18*0.9</f>
        <v>11610</v>
      </c>
      <c r="W18" s="142">
        <f>'C завтраками| Bed and breakfast'!W18*0.9</f>
        <v>11610</v>
      </c>
      <c r="X18" s="142">
        <f>'C завтраками| Bed and breakfast'!X18*0.9</f>
        <v>10170</v>
      </c>
      <c r="Y18" s="142">
        <f>'C завтраками| Bed and breakfast'!Y18*0.9</f>
        <v>10890</v>
      </c>
      <c r="Z18" s="142">
        <f>'C завтраками| Bed and breakfast'!Z18*0.9</f>
        <v>10170</v>
      </c>
      <c r="AA18" s="142">
        <f>'C завтраками| Bed and breakfast'!AA18*0.9</f>
        <v>12330</v>
      </c>
      <c r="AB18" s="142">
        <f>'C завтраками| Bed and breakfast'!AB18*0.9</f>
        <v>12330</v>
      </c>
      <c r="AC18" s="142">
        <f>'C завтраками| Bed and breakfast'!AC18*0.9</f>
        <v>10260</v>
      </c>
      <c r="AD18" s="142">
        <f>'C завтраками| Bed and breakfast'!AD18*0.9</f>
        <v>10440</v>
      </c>
      <c r="AE18" s="142">
        <f>'C завтраками| Bed and breakfast'!AE18*0.9</f>
        <v>10800</v>
      </c>
      <c r="AF18" s="142">
        <f>'C завтраками| Bed and breakfast'!AF18*0.9</f>
        <v>10440</v>
      </c>
      <c r="AG18" s="142">
        <f>'C завтраками| Bed and breakfast'!AG18*0.9</f>
        <v>10980</v>
      </c>
      <c r="AH18" s="142">
        <f>'C завтраками| Bed and breakfast'!AH18*0.9</f>
        <v>11610</v>
      </c>
      <c r="AI18" s="142">
        <f>'C завтраками| Bed and breakfast'!AI18*0.9</f>
        <v>11610</v>
      </c>
      <c r="AJ18" s="142">
        <f>'C завтраками| Bed and breakfast'!AJ18*0.9</f>
        <v>11160</v>
      </c>
      <c r="AK18" s="142">
        <f>'C завтраками| Bed and breakfast'!AK18*0.9</f>
        <v>10800</v>
      </c>
      <c r="AL18" s="142">
        <f>'C завтраками| Bed and breakfast'!AL18*0.9</f>
        <v>11610</v>
      </c>
      <c r="AM18" s="142">
        <f>'C завтраками| Bed and breakfast'!AM18*0.9</f>
        <v>10800</v>
      </c>
      <c r="AN18" s="142">
        <f>'C завтраками| Bed and breakfast'!AN18*0.9</f>
        <v>11160</v>
      </c>
      <c r="AO18" s="142">
        <f>'C завтраками| Bed and breakfast'!AO18*0.9</f>
        <v>10800</v>
      </c>
      <c r="AP18" s="142">
        <f>'C завтраками| Bed and breakfast'!AP18*0.9</f>
        <v>11610</v>
      </c>
      <c r="AQ18" s="142">
        <f>'C завтраками| Bed and breakfast'!AQ18*0.9</f>
        <v>10980</v>
      </c>
      <c r="AR18" s="142">
        <f>'C завтраками| Bed and breakfast'!AR18*0.9</f>
        <v>10800</v>
      </c>
      <c r="AS18" s="142">
        <f>'C завтраками| Bed and breakfast'!AS18*0.9</f>
        <v>11160</v>
      </c>
      <c r="AT18" s="142">
        <f>'C завтраками| Bed and breakfast'!AT18*0.9</f>
        <v>10440</v>
      </c>
      <c r="AU18" s="142">
        <f>'C завтраками| Bed and breakfast'!AU18*0.9</f>
        <v>10440</v>
      </c>
      <c r="AV18" s="142">
        <f>'C завтраками| Bed and breakfast'!AV18*0.9</f>
        <v>10080</v>
      </c>
      <c r="AW18" s="142">
        <f>'C завтраками| Bed and breakfast'!AW18*0.9</f>
        <v>9450</v>
      </c>
      <c r="AX18" s="142">
        <f>'C завтраками| Bed and breakfast'!AX18*0.9</f>
        <v>9900</v>
      </c>
      <c r="AY18" s="142">
        <f>'C завтраками| Bed and breakfast'!AY18*0.9</f>
        <v>9450</v>
      </c>
      <c r="AZ18" s="142">
        <f>'C завтраками| Bed and breakfast'!AZ18*0.9</f>
        <v>9900</v>
      </c>
      <c r="BA18" s="142">
        <f>'C завтраками| Bed and breakfast'!BA18*0.9</f>
        <v>9450</v>
      </c>
    </row>
    <row r="19" spans="1:53"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row>
    <row r="20" spans="1:53" ht="11.45" customHeight="1" x14ac:dyDescent="0.2">
      <c r="A20" s="3">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c r="T20" s="142">
        <f>'C завтраками| Bed and breakfast'!T20*0.9</f>
        <v>11835</v>
      </c>
      <c r="U20" s="142">
        <f>'C завтраками| Bed and breakfast'!U20*0.9</f>
        <v>11835</v>
      </c>
      <c r="V20" s="142">
        <f>'C завтраками| Bed and breakfast'!V20*0.9</f>
        <v>11835</v>
      </c>
      <c r="W20" s="142">
        <f>'C завтраками| Bed and breakfast'!W20*0.9</f>
        <v>11835</v>
      </c>
      <c r="X20" s="142">
        <f>'C завтраками| Bed and breakfast'!X20*0.9</f>
        <v>10395</v>
      </c>
      <c r="Y20" s="142">
        <f>'C завтраками| Bed and breakfast'!Y20*0.9</f>
        <v>11115</v>
      </c>
      <c r="Z20" s="142">
        <f>'C завтраками| Bed and breakfast'!Z20*0.9</f>
        <v>10395</v>
      </c>
      <c r="AA20" s="142">
        <f>'C завтраками| Bed and breakfast'!AA20*0.9</f>
        <v>12555</v>
      </c>
      <c r="AB20" s="142">
        <f>'C завтраками| Bed and breakfast'!AB20*0.9</f>
        <v>12555</v>
      </c>
      <c r="AC20" s="142">
        <f>'C завтраками| Bed and breakfast'!AC20*0.9</f>
        <v>10485</v>
      </c>
      <c r="AD20" s="142">
        <f>'C завтраками| Bed and breakfast'!AD20*0.9</f>
        <v>10665</v>
      </c>
      <c r="AE20" s="142">
        <f>'C завтраками| Bed and breakfast'!AE20*0.9</f>
        <v>11025</v>
      </c>
      <c r="AF20" s="142">
        <f>'C завтраками| Bed and breakfast'!AF20*0.9</f>
        <v>10665</v>
      </c>
      <c r="AG20" s="142">
        <f>'C завтраками| Bed and breakfast'!AG20*0.9</f>
        <v>11205</v>
      </c>
      <c r="AH20" s="142">
        <f>'C завтраками| Bed and breakfast'!AH20*0.9</f>
        <v>11835</v>
      </c>
      <c r="AI20" s="142">
        <f>'C завтраками| Bed and breakfast'!AI20*0.9</f>
        <v>11835</v>
      </c>
      <c r="AJ20" s="142">
        <f>'C завтраками| Bed and breakfast'!AJ20*0.9</f>
        <v>11385</v>
      </c>
      <c r="AK20" s="142">
        <f>'C завтраками| Bed and breakfast'!AK20*0.9</f>
        <v>11025</v>
      </c>
      <c r="AL20" s="142">
        <f>'C завтраками| Bed and breakfast'!AL20*0.9</f>
        <v>11835</v>
      </c>
      <c r="AM20" s="142">
        <f>'C завтраками| Bed and breakfast'!AM20*0.9</f>
        <v>11025</v>
      </c>
      <c r="AN20" s="142">
        <f>'C завтраками| Bed and breakfast'!AN20*0.9</f>
        <v>11385</v>
      </c>
      <c r="AO20" s="142">
        <f>'C завтраками| Bed and breakfast'!AO20*0.9</f>
        <v>11025</v>
      </c>
      <c r="AP20" s="142">
        <f>'C завтраками| Bed and breakfast'!AP20*0.9</f>
        <v>11835</v>
      </c>
      <c r="AQ20" s="142">
        <f>'C завтраками| Bed and breakfast'!AQ20*0.9</f>
        <v>11205</v>
      </c>
      <c r="AR20" s="142">
        <f>'C завтраками| Bed and breakfast'!AR20*0.9</f>
        <v>11025</v>
      </c>
      <c r="AS20" s="142">
        <f>'C завтраками| Bed and breakfast'!AS20*0.9</f>
        <v>11385</v>
      </c>
      <c r="AT20" s="142">
        <f>'C завтраками| Bed and breakfast'!AT20*0.9</f>
        <v>10665</v>
      </c>
      <c r="AU20" s="142">
        <f>'C завтраками| Bed and breakfast'!AU20*0.9</f>
        <v>10665</v>
      </c>
      <c r="AV20" s="142">
        <f>'C завтраками| Bed and breakfast'!AV20*0.9</f>
        <v>10305</v>
      </c>
      <c r="AW20" s="142">
        <f>'C завтраками| Bed and breakfast'!AW20*0.9</f>
        <v>9675</v>
      </c>
      <c r="AX20" s="142">
        <f>'C завтраками| Bed and breakfast'!AX20*0.9</f>
        <v>10125</v>
      </c>
      <c r="AY20" s="142">
        <f>'C завтраками| Bed and breakfast'!AY20*0.9</f>
        <v>9675</v>
      </c>
      <c r="AZ20" s="142">
        <f>'C завтраками| Bed and breakfast'!AZ20*0.9</f>
        <v>10125</v>
      </c>
      <c r="BA20" s="142">
        <f>'C завтраками| Bed and breakfast'!BA20*0.9</f>
        <v>9675</v>
      </c>
    </row>
    <row r="21" spans="1:53" ht="11.45" customHeight="1" x14ac:dyDescent="0.2">
      <c r="A21" s="3">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c r="T21" s="142">
        <f>'C завтраками| Bed and breakfast'!T21*0.9</f>
        <v>12960</v>
      </c>
      <c r="U21" s="142">
        <f>'C завтраками| Bed and breakfast'!U21*0.9</f>
        <v>12960</v>
      </c>
      <c r="V21" s="142">
        <f>'C завтраками| Bed and breakfast'!V21*0.9</f>
        <v>12960</v>
      </c>
      <c r="W21" s="142">
        <f>'C завтраками| Bed and breakfast'!W21*0.9</f>
        <v>12960</v>
      </c>
      <c r="X21" s="142">
        <f>'C завтраками| Bed and breakfast'!X21*0.9</f>
        <v>11520</v>
      </c>
      <c r="Y21" s="142">
        <f>'C завтраками| Bed and breakfast'!Y21*0.9</f>
        <v>12240</v>
      </c>
      <c r="Z21" s="142">
        <f>'C завтраками| Bed and breakfast'!Z21*0.9</f>
        <v>11520</v>
      </c>
      <c r="AA21" s="142">
        <f>'C завтраками| Bed and breakfast'!AA21*0.9</f>
        <v>13680</v>
      </c>
      <c r="AB21" s="142">
        <f>'C завтраками| Bed and breakfast'!AB21*0.9</f>
        <v>13680</v>
      </c>
      <c r="AC21" s="142">
        <f>'C завтраками| Bed and breakfast'!AC21*0.9</f>
        <v>11610</v>
      </c>
      <c r="AD21" s="142">
        <f>'C завтраками| Bed and breakfast'!AD21*0.9</f>
        <v>11790</v>
      </c>
      <c r="AE21" s="142">
        <f>'C завтраками| Bed and breakfast'!AE21*0.9</f>
        <v>12150</v>
      </c>
      <c r="AF21" s="142">
        <f>'C завтраками| Bed and breakfast'!AF21*0.9</f>
        <v>11790</v>
      </c>
      <c r="AG21" s="142">
        <f>'C завтраками| Bed and breakfast'!AG21*0.9</f>
        <v>12330</v>
      </c>
      <c r="AH21" s="142">
        <f>'C завтраками| Bed and breakfast'!AH21*0.9</f>
        <v>12960</v>
      </c>
      <c r="AI21" s="142">
        <f>'C завтраками| Bed and breakfast'!AI21*0.9</f>
        <v>12960</v>
      </c>
      <c r="AJ21" s="142">
        <f>'C завтраками| Bed and breakfast'!AJ21*0.9</f>
        <v>12510</v>
      </c>
      <c r="AK21" s="142">
        <f>'C завтраками| Bed and breakfast'!AK21*0.9</f>
        <v>12150</v>
      </c>
      <c r="AL21" s="142">
        <f>'C завтраками| Bed and breakfast'!AL21*0.9</f>
        <v>12960</v>
      </c>
      <c r="AM21" s="142">
        <f>'C завтраками| Bed and breakfast'!AM21*0.9</f>
        <v>12150</v>
      </c>
      <c r="AN21" s="142">
        <f>'C завтраками| Bed and breakfast'!AN21*0.9</f>
        <v>12510</v>
      </c>
      <c r="AO21" s="142">
        <f>'C завтраками| Bed and breakfast'!AO21*0.9</f>
        <v>12150</v>
      </c>
      <c r="AP21" s="142">
        <f>'C завтраками| Bed and breakfast'!AP21*0.9</f>
        <v>12960</v>
      </c>
      <c r="AQ21" s="142">
        <f>'C завтраками| Bed and breakfast'!AQ21*0.9</f>
        <v>12330</v>
      </c>
      <c r="AR21" s="142">
        <f>'C завтраками| Bed and breakfast'!AR21*0.9</f>
        <v>12150</v>
      </c>
      <c r="AS21" s="142">
        <f>'C завтраками| Bed and breakfast'!AS21*0.9</f>
        <v>12510</v>
      </c>
      <c r="AT21" s="142">
        <f>'C завтраками| Bed and breakfast'!AT21*0.9</f>
        <v>11790</v>
      </c>
      <c r="AU21" s="142">
        <f>'C завтраками| Bed and breakfast'!AU21*0.9</f>
        <v>11790</v>
      </c>
      <c r="AV21" s="142">
        <f>'C завтраками| Bed and breakfast'!AV21*0.9</f>
        <v>11430</v>
      </c>
      <c r="AW21" s="142">
        <f>'C завтраками| Bed and breakfast'!AW21*0.9</f>
        <v>10800</v>
      </c>
      <c r="AX21" s="142">
        <f>'C завтраками| Bed and breakfast'!AX21*0.9</f>
        <v>11250</v>
      </c>
      <c r="AY21" s="142">
        <f>'C завтраками| Bed and breakfast'!AY21*0.9</f>
        <v>10800</v>
      </c>
      <c r="AZ21" s="142">
        <f>'C завтраками| Bed and breakfast'!AZ21*0.9</f>
        <v>11250</v>
      </c>
      <c r="BA21" s="142">
        <f>'C завтраками| Bed and breakfast'!BA21*0.9</f>
        <v>10800</v>
      </c>
    </row>
    <row r="22" spans="1:53"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row>
    <row r="23" spans="1:53"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row>
    <row r="24" spans="1:53" ht="24.6" customHeight="1" x14ac:dyDescent="0.2">
      <c r="A24" s="8" t="s">
        <v>0</v>
      </c>
      <c r="B24" s="129">
        <f t="shared" ref="B24:BA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c r="T24" s="129">
        <f t="shared" si="0"/>
        <v>45443</v>
      </c>
      <c r="U24" s="129">
        <f t="shared" si="0"/>
        <v>45444</v>
      </c>
      <c r="V24" s="129">
        <f t="shared" si="0"/>
        <v>45445</v>
      </c>
      <c r="W24" s="129">
        <f t="shared" si="0"/>
        <v>45453</v>
      </c>
      <c r="X24" s="129">
        <f t="shared" si="0"/>
        <v>45454</v>
      </c>
      <c r="Y24" s="129">
        <f t="shared" si="0"/>
        <v>45460</v>
      </c>
      <c r="Z24" s="129">
        <f t="shared" si="0"/>
        <v>45466</v>
      </c>
      <c r="AA24" s="129">
        <f t="shared" si="0"/>
        <v>45471</v>
      </c>
      <c r="AB24" s="129">
        <f t="shared" si="0"/>
        <v>45474</v>
      </c>
      <c r="AC24" s="129">
        <f t="shared" si="0"/>
        <v>45487</v>
      </c>
      <c r="AD24" s="129">
        <f t="shared" si="0"/>
        <v>45491</v>
      </c>
      <c r="AE24" s="129">
        <f t="shared" si="0"/>
        <v>45492</v>
      </c>
      <c r="AF24" s="129">
        <f t="shared" si="0"/>
        <v>45494</v>
      </c>
      <c r="AG24" s="129">
        <f t="shared" si="0"/>
        <v>45499</v>
      </c>
      <c r="AH24" s="129">
        <f t="shared" si="0"/>
        <v>45501</v>
      </c>
      <c r="AI24" s="129">
        <f t="shared" si="0"/>
        <v>45505</v>
      </c>
      <c r="AJ24" s="129">
        <f t="shared" si="0"/>
        <v>45506</v>
      </c>
      <c r="AK24" s="129">
        <f t="shared" si="0"/>
        <v>45508</v>
      </c>
      <c r="AL24" s="129">
        <f t="shared" si="0"/>
        <v>45513</v>
      </c>
      <c r="AM24" s="129">
        <f t="shared" si="0"/>
        <v>45515</v>
      </c>
      <c r="AN24" s="129">
        <f t="shared" si="0"/>
        <v>45520</v>
      </c>
      <c r="AO24" s="129">
        <f t="shared" si="0"/>
        <v>45522</v>
      </c>
      <c r="AP24" s="129">
        <f t="shared" si="0"/>
        <v>45523</v>
      </c>
      <c r="AQ24" s="129">
        <f t="shared" si="0"/>
        <v>45525</v>
      </c>
      <c r="AR24" s="129">
        <f t="shared" si="0"/>
        <v>45526</v>
      </c>
      <c r="AS24" s="129">
        <f t="shared" si="0"/>
        <v>45527</v>
      </c>
      <c r="AT24" s="129">
        <f t="shared" si="0"/>
        <v>45529</v>
      </c>
      <c r="AU24" s="129">
        <f t="shared" si="0"/>
        <v>45534</v>
      </c>
      <c r="AV24" s="129">
        <f t="shared" si="0"/>
        <v>45536</v>
      </c>
      <c r="AW24" s="129">
        <f t="shared" si="0"/>
        <v>45551</v>
      </c>
      <c r="AX24" s="129">
        <f t="shared" si="0"/>
        <v>45556</v>
      </c>
      <c r="AY24" s="129">
        <f t="shared" si="0"/>
        <v>45558</v>
      </c>
      <c r="AZ24" s="129">
        <f t="shared" si="0"/>
        <v>45562</v>
      </c>
      <c r="BA24" s="129">
        <f t="shared" si="0"/>
        <v>45564</v>
      </c>
    </row>
    <row r="25" spans="1:53" ht="24.6" customHeight="1" x14ac:dyDescent="0.2">
      <c r="A25" s="37"/>
      <c r="B25" s="129">
        <f t="shared" ref="B25:BA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45491</v>
      </c>
      <c r="AE25" s="129">
        <f t="shared" si="1"/>
        <v>45493</v>
      </c>
      <c r="AF25" s="129">
        <f t="shared" si="1"/>
        <v>45498</v>
      </c>
      <c r="AG25" s="129">
        <f t="shared" si="1"/>
        <v>45500</v>
      </c>
      <c r="AH25" s="129">
        <f t="shared" si="1"/>
        <v>45504</v>
      </c>
      <c r="AI25" s="129">
        <f t="shared" si="1"/>
        <v>45505</v>
      </c>
      <c r="AJ25" s="129">
        <f t="shared" si="1"/>
        <v>45507</v>
      </c>
      <c r="AK25" s="129">
        <f t="shared" si="1"/>
        <v>45512</v>
      </c>
      <c r="AL25" s="129">
        <f t="shared" si="1"/>
        <v>45514</v>
      </c>
      <c r="AM25" s="129">
        <f t="shared" si="1"/>
        <v>45519</v>
      </c>
      <c r="AN25" s="129">
        <f t="shared" si="1"/>
        <v>45521</v>
      </c>
      <c r="AO25" s="129">
        <f t="shared" si="1"/>
        <v>45522</v>
      </c>
      <c r="AP25" s="129">
        <f t="shared" si="1"/>
        <v>45524</v>
      </c>
      <c r="AQ25" s="129">
        <f t="shared" si="1"/>
        <v>45525</v>
      </c>
      <c r="AR25" s="129">
        <f t="shared" si="1"/>
        <v>45526</v>
      </c>
      <c r="AS25" s="129">
        <f t="shared" si="1"/>
        <v>45528</v>
      </c>
      <c r="AT25" s="129">
        <f t="shared" si="1"/>
        <v>45533</v>
      </c>
      <c r="AU25" s="129">
        <f t="shared" si="1"/>
        <v>45535</v>
      </c>
      <c r="AV25" s="129">
        <f t="shared" si="1"/>
        <v>45550</v>
      </c>
      <c r="AW25" s="129">
        <f t="shared" si="1"/>
        <v>45555</v>
      </c>
      <c r="AX25" s="129">
        <f t="shared" si="1"/>
        <v>45557</v>
      </c>
      <c r="AY25" s="129">
        <f t="shared" si="1"/>
        <v>45561</v>
      </c>
      <c r="AZ25" s="129">
        <f t="shared" si="1"/>
        <v>45563</v>
      </c>
      <c r="BA25" s="129">
        <f t="shared" si="1"/>
        <v>45565</v>
      </c>
    </row>
    <row r="26" spans="1:53"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row>
    <row r="27" spans="1:53" ht="11.45" customHeight="1" x14ac:dyDescent="0.2">
      <c r="A27" s="3">
        <v>1</v>
      </c>
      <c r="B27" s="142">
        <f t="shared" ref="B27:BA27" si="2">ROUND(B8*0.85,)+35</f>
        <v>5658</v>
      </c>
      <c r="C27" s="142">
        <f t="shared" si="2"/>
        <v>5046</v>
      </c>
      <c r="D27" s="142">
        <f t="shared" si="2"/>
        <v>4816</v>
      </c>
      <c r="E27" s="142">
        <f t="shared" si="2"/>
        <v>4434</v>
      </c>
      <c r="F27" s="142">
        <f t="shared" si="2"/>
        <v>6270</v>
      </c>
      <c r="G27" s="142">
        <f t="shared" si="2"/>
        <v>6882</v>
      </c>
      <c r="H27" s="142">
        <f t="shared" si="2"/>
        <v>5658</v>
      </c>
      <c r="I27" s="142">
        <f t="shared" si="2"/>
        <v>6270</v>
      </c>
      <c r="J27" s="142">
        <f t="shared" si="2"/>
        <v>5046</v>
      </c>
      <c r="K27" s="142">
        <f t="shared" si="2"/>
        <v>5658</v>
      </c>
      <c r="L27" s="142">
        <f t="shared" si="2"/>
        <v>6270</v>
      </c>
      <c r="M27" s="142">
        <f t="shared" si="2"/>
        <v>5658</v>
      </c>
      <c r="N27" s="142">
        <f t="shared" si="2"/>
        <v>4434</v>
      </c>
      <c r="O27" s="142">
        <f t="shared" si="2"/>
        <v>4740</v>
      </c>
      <c r="P27" s="142">
        <f t="shared" si="2"/>
        <v>4434</v>
      </c>
      <c r="Q27" s="142">
        <f t="shared" si="2"/>
        <v>4740</v>
      </c>
      <c r="R27" s="142">
        <f t="shared" si="2"/>
        <v>4434</v>
      </c>
      <c r="S27" s="142">
        <f t="shared" si="2"/>
        <v>4740</v>
      </c>
      <c r="T27" s="142">
        <f t="shared" si="2"/>
        <v>6270</v>
      </c>
      <c r="U27" s="142">
        <f t="shared" si="2"/>
        <v>6270</v>
      </c>
      <c r="V27" s="142">
        <f t="shared" si="2"/>
        <v>6270</v>
      </c>
      <c r="W27" s="142">
        <f t="shared" si="2"/>
        <v>6270</v>
      </c>
      <c r="X27" s="142">
        <f t="shared" si="2"/>
        <v>5046</v>
      </c>
      <c r="Y27" s="142">
        <f t="shared" si="2"/>
        <v>5658</v>
      </c>
      <c r="Z27" s="142">
        <f t="shared" si="2"/>
        <v>5046</v>
      </c>
      <c r="AA27" s="142">
        <f t="shared" si="2"/>
        <v>6882</v>
      </c>
      <c r="AB27" s="142">
        <f t="shared" si="2"/>
        <v>6882</v>
      </c>
      <c r="AC27" s="142">
        <f t="shared" si="2"/>
        <v>5122</v>
      </c>
      <c r="AD27" s="142">
        <f t="shared" si="2"/>
        <v>5275</v>
      </c>
      <c r="AE27" s="142">
        <f t="shared" si="2"/>
        <v>5581</v>
      </c>
      <c r="AF27" s="142">
        <f t="shared" si="2"/>
        <v>5275</v>
      </c>
      <c r="AG27" s="142">
        <f t="shared" si="2"/>
        <v>5734</v>
      </c>
      <c r="AH27" s="142">
        <f t="shared" si="2"/>
        <v>6270</v>
      </c>
      <c r="AI27" s="142">
        <f t="shared" si="2"/>
        <v>6270</v>
      </c>
      <c r="AJ27" s="142">
        <f t="shared" si="2"/>
        <v>5887</v>
      </c>
      <c r="AK27" s="142">
        <f t="shared" si="2"/>
        <v>5581</v>
      </c>
      <c r="AL27" s="142">
        <f t="shared" si="2"/>
        <v>6270</v>
      </c>
      <c r="AM27" s="142">
        <f t="shared" si="2"/>
        <v>5581</v>
      </c>
      <c r="AN27" s="142">
        <f t="shared" si="2"/>
        <v>5887</v>
      </c>
      <c r="AO27" s="142">
        <f t="shared" si="2"/>
        <v>5581</v>
      </c>
      <c r="AP27" s="142">
        <f t="shared" si="2"/>
        <v>6270</v>
      </c>
      <c r="AQ27" s="142">
        <f t="shared" si="2"/>
        <v>5734</v>
      </c>
      <c r="AR27" s="142">
        <f t="shared" si="2"/>
        <v>5581</v>
      </c>
      <c r="AS27" s="142">
        <f t="shared" si="2"/>
        <v>5887</v>
      </c>
      <c r="AT27" s="142">
        <f t="shared" si="2"/>
        <v>5275</v>
      </c>
      <c r="AU27" s="142">
        <f t="shared" si="2"/>
        <v>5275</v>
      </c>
      <c r="AV27" s="142">
        <f t="shared" si="2"/>
        <v>4969</v>
      </c>
      <c r="AW27" s="142">
        <f t="shared" si="2"/>
        <v>4434</v>
      </c>
      <c r="AX27" s="142">
        <f t="shared" si="2"/>
        <v>4816</v>
      </c>
      <c r="AY27" s="142">
        <f t="shared" si="2"/>
        <v>4434</v>
      </c>
      <c r="AZ27" s="142">
        <f t="shared" si="2"/>
        <v>4816</v>
      </c>
      <c r="BA27" s="142">
        <f t="shared" si="2"/>
        <v>4434</v>
      </c>
    </row>
    <row r="28" spans="1:53" ht="11.45" customHeight="1" x14ac:dyDescent="0.2">
      <c r="A28" s="3">
        <v>2</v>
      </c>
      <c r="B28" s="142">
        <f t="shared" ref="B28:BA28" si="3">ROUND(B9*0.85,)+35</f>
        <v>6614</v>
      </c>
      <c r="C28" s="142">
        <f t="shared" si="3"/>
        <v>6002</v>
      </c>
      <c r="D28" s="142">
        <f t="shared" si="3"/>
        <v>5773</v>
      </c>
      <c r="E28" s="142">
        <f t="shared" si="3"/>
        <v>5390</v>
      </c>
      <c r="F28" s="142">
        <f t="shared" si="3"/>
        <v>7226</v>
      </c>
      <c r="G28" s="142">
        <f t="shared" si="3"/>
        <v>7838</v>
      </c>
      <c r="H28" s="142">
        <f t="shared" si="3"/>
        <v>6614</v>
      </c>
      <c r="I28" s="142">
        <f t="shared" si="3"/>
        <v>7226</v>
      </c>
      <c r="J28" s="142">
        <f t="shared" si="3"/>
        <v>6002</v>
      </c>
      <c r="K28" s="142">
        <f t="shared" si="3"/>
        <v>6614</v>
      </c>
      <c r="L28" s="142">
        <f t="shared" si="3"/>
        <v>7226</v>
      </c>
      <c r="M28" s="142">
        <f t="shared" si="3"/>
        <v>6614</v>
      </c>
      <c r="N28" s="142">
        <f t="shared" si="3"/>
        <v>5390</v>
      </c>
      <c r="O28" s="142">
        <f t="shared" si="3"/>
        <v>5696</v>
      </c>
      <c r="P28" s="142">
        <f t="shared" si="3"/>
        <v>5390</v>
      </c>
      <c r="Q28" s="142">
        <f t="shared" si="3"/>
        <v>5696</v>
      </c>
      <c r="R28" s="142">
        <f t="shared" si="3"/>
        <v>5390</v>
      </c>
      <c r="S28" s="142">
        <f t="shared" si="3"/>
        <v>5696</v>
      </c>
      <c r="T28" s="142">
        <f t="shared" si="3"/>
        <v>7226</v>
      </c>
      <c r="U28" s="142">
        <f t="shared" si="3"/>
        <v>7226</v>
      </c>
      <c r="V28" s="142">
        <f t="shared" si="3"/>
        <v>7226</v>
      </c>
      <c r="W28" s="142">
        <f t="shared" si="3"/>
        <v>7226</v>
      </c>
      <c r="X28" s="142">
        <f t="shared" si="3"/>
        <v>6002</v>
      </c>
      <c r="Y28" s="142">
        <f t="shared" si="3"/>
        <v>6614</v>
      </c>
      <c r="Z28" s="142">
        <f t="shared" si="3"/>
        <v>6002</v>
      </c>
      <c r="AA28" s="142">
        <f t="shared" si="3"/>
        <v>7838</v>
      </c>
      <c r="AB28" s="142">
        <f t="shared" si="3"/>
        <v>7838</v>
      </c>
      <c r="AC28" s="142">
        <f t="shared" si="3"/>
        <v>6079</v>
      </c>
      <c r="AD28" s="142">
        <f t="shared" si="3"/>
        <v>6232</v>
      </c>
      <c r="AE28" s="142">
        <f t="shared" si="3"/>
        <v>6538</v>
      </c>
      <c r="AF28" s="142">
        <f t="shared" si="3"/>
        <v>6232</v>
      </c>
      <c r="AG28" s="142">
        <f t="shared" si="3"/>
        <v>6691</v>
      </c>
      <c r="AH28" s="142">
        <f t="shared" si="3"/>
        <v>7226</v>
      </c>
      <c r="AI28" s="142">
        <f t="shared" si="3"/>
        <v>7226</v>
      </c>
      <c r="AJ28" s="142">
        <f t="shared" si="3"/>
        <v>6844</v>
      </c>
      <c r="AK28" s="142">
        <f t="shared" si="3"/>
        <v>6538</v>
      </c>
      <c r="AL28" s="142">
        <f t="shared" si="3"/>
        <v>7226</v>
      </c>
      <c r="AM28" s="142">
        <f t="shared" si="3"/>
        <v>6538</v>
      </c>
      <c r="AN28" s="142">
        <f t="shared" si="3"/>
        <v>6844</v>
      </c>
      <c r="AO28" s="142">
        <f t="shared" si="3"/>
        <v>6538</v>
      </c>
      <c r="AP28" s="142">
        <f t="shared" si="3"/>
        <v>7226</v>
      </c>
      <c r="AQ28" s="142">
        <f t="shared" si="3"/>
        <v>6691</v>
      </c>
      <c r="AR28" s="142">
        <f t="shared" si="3"/>
        <v>6538</v>
      </c>
      <c r="AS28" s="142">
        <f t="shared" si="3"/>
        <v>6844</v>
      </c>
      <c r="AT28" s="142">
        <f t="shared" si="3"/>
        <v>6232</v>
      </c>
      <c r="AU28" s="142">
        <f t="shared" si="3"/>
        <v>6232</v>
      </c>
      <c r="AV28" s="142">
        <f t="shared" si="3"/>
        <v>5926</v>
      </c>
      <c r="AW28" s="142">
        <f t="shared" si="3"/>
        <v>5390</v>
      </c>
      <c r="AX28" s="142">
        <f t="shared" si="3"/>
        <v>5773</v>
      </c>
      <c r="AY28" s="142">
        <f t="shared" si="3"/>
        <v>5390</v>
      </c>
      <c r="AZ28" s="142">
        <f t="shared" si="3"/>
        <v>5773</v>
      </c>
      <c r="BA28" s="142">
        <f t="shared" si="3"/>
        <v>5390</v>
      </c>
    </row>
    <row r="29" spans="1:53"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row>
    <row r="30" spans="1:53" ht="11.45" customHeight="1" x14ac:dyDescent="0.2">
      <c r="A30" s="3">
        <v>1</v>
      </c>
      <c r="B30" s="142">
        <f t="shared" ref="B30:BA30" si="4">ROUND(B11*0.85,)+35</f>
        <v>6423</v>
      </c>
      <c r="C30" s="142">
        <f t="shared" si="4"/>
        <v>5811</v>
      </c>
      <c r="D30" s="142">
        <f t="shared" si="4"/>
        <v>5581</v>
      </c>
      <c r="E30" s="142">
        <f t="shared" si="4"/>
        <v>5199</v>
      </c>
      <c r="F30" s="142">
        <f t="shared" si="4"/>
        <v>7035</v>
      </c>
      <c r="G30" s="142">
        <f t="shared" si="4"/>
        <v>7647</v>
      </c>
      <c r="H30" s="142">
        <f t="shared" si="4"/>
        <v>6423</v>
      </c>
      <c r="I30" s="142">
        <f t="shared" si="4"/>
        <v>7035</v>
      </c>
      <c r="J30" s="142">
        <f t="shared" si="4"/>
        <v>5811</v>
      </c>
      <c r="K30" s="142">
        <f t="shared" si="4"/>
        <v>6423</v>
      </c>
      <c r="L30" s="142">
        <f t="shared" si="4"/>
        <v>7035</v>
      </c>
      <c r="M30" s="142">
        <f t="shared" si="4"/>
        <v>6423</v>
      </c>
      <c r="N30" s="142">
        <f t="shared" si="4"/>
        <v>5199</v>
      </c>
      <c r="O30" s="142">
        <f t="shared" si="4"/>
        <v>5505</v>
      </c>
      <c r="P30" s="142">
        <f t="shared" si="4"/>
        <v>5199</v>
      </c>
      <c r="Q30" s="142">
        <f t="shared" si="4"/>
        <v>5505</v>
      </c>
      <c r="R30" s="142">
        <f t="shared" si="4"/>
        <v>5199</v>
      </c>
      <c r="S30" s="142">
        <f t="shared" si="4"/>
        <v>5505</v>
      </c>
      <c r="T30" s="142">
        <f t="shared" si="4"/>
        <v>7035</v>
      </c>
      <c r="U30" s="142">
        <f t="shared" si="4"/>
        <v>7035</v>
      </c>
      <c r="V30" s="142">
        <f t="shared" si="4"/>
        <v>7035</v>
      </c>
      <c r="W30" s="142">
        <f t="shared" si="4"/>
        <v>7035</v>
      </c>
      <c r="X30" s="142">
        <f t="shared" si="4"/>
        <v>5811</v>
      </c>
      <c r="Y30" s="142">
        <f t="shared" si="4"/>
        <v>6423</v>
      </c>
      <c r="Z30" s="142">
        <f t="shared" si="4"/>
        <v>5811</v>
      </c>
      <c r="AA30" s="142">
        <f t="shared" si="4"/>
        <v>7647</v>
      </c>
      <c r="AB30" s="142">
        <f t="shared" si="4"/>
        <v>7647</v>
      </c>
      <c r="AC30" s="142">
        <f t="shared" si="4"/>
        <v>5887</v>
      </c>
      <c r="AD30" s="142">
        <f t="shared" si="4"/>
        <v>6040</v>
      </c>
      <c r="AE30" s="142">
        <f t="shared" si="4"/>
        <v>6346</v>
      </c>
      <c r="AF30" s="142">
        <f t="shared" si="4"/>
        <v>6040</v>
      </c>
      <c r="AG30" s="142">
        <f t="shared" si="4"/>
        <v>6499</v>
      </c>
      <c r="AH30" s="142">
        <f t="shared" si="4"/>
        <v>7035</v>
      </c>
      <c r="AI30" s="142">
        <f t="shared" si="4"/>
        <v>7035</v>
      </c>
      <c r="AJ30" s="142">
        <f t="shared" si="4"/>
        <v>6652</v>
      </c>
      <c r="AK30" s="142">
        <f t="shared" si="4"/>
        <v>6346</v>
      </c>
      <c r="AL30" s="142">
        <f t="shared" si="4"/>
        <v>7035</v>
      </c>
      <c r="AM30" s="142">
        <f t="shared" si="4"/>
        <v>6346</v>
      </c>
      <c r="AN30" s="142">
        <f t="shared" si="4"/>
        <v>6652</v>
      </c>
      <c r="AO30" s="142">
        <f t="shared" si="4"/>
        <v>6346</v>
      </c>
      <c r="AP30" s="142">
        <f t="shared" si="4"/>
        <v>7035</v>
      </c>
      <c r="AQ30" s="142">
        <f t="shared" si="4"/>
        <v>6499</v>
      </c>
      <c r="AR30" s="142">
        <f t="shared" si="4"/>
        <v>6346</v>
      </c>
      <c r="AS30" s="142">
        <f t="shared" si="4"/>
        <v>6652</v>
      </c>
      <c r="AT30" s="142">
        <f t="shared" si="4"/>
        <v>6040</v>
      </c>
      <c r="AU30" s="142">
        <f t="shared" si="4"/>
        <v>6040</v>
      </c>
      <c r="AV30" s="142">
        <f t="shared" si="4"/>
        <v>5734</v>
      </c>
      <c r="AW30" s="142">
        <f t="shared" si="4"/>
        <v>5199</v>
      </c>
      <c r="AX30" s="142">
        <f t="shared" si="4"/>
        <v>5581</v>
      </c>
      <c r="AY30" s="142">
        <f t="shared" si="4"/>
        <v>5199</v>
      </c>
      <c r="AZ30" s="142">
        <f t="shared" si="4"/>
        <v>5581</v>
      </c>
      <c r="BA30" s="142">
        <f t="shared" si="4"/>
        <v>5199</v>
      </c>
    </row>
    <row r="31" spans="1:53" ht="11.45" customHeight="1" x14ac:dyDescent="0.2">
      <c r="A31" s="3">
        <v>2</v>
      </c>
      <c r="B31" s="142">
        <f t="shared" ref="B31:BA31" si="5">ROUND(B12*0.85,)+35</f>
        <v>7379</v>
      </c>
      <c r="C31" s="142">
        <f t="shared" si="5"/>
        <v>6767</v>
      </c>
      <c r="D31" s="142">
        <f t="shared" si="5"/>
        <v>6538</v>
      </c>
      <c r="E31" s="142">
        <f t="shared" si="5"/>
        <v>6155</v>
      </c>
      <c r="F31" s="142">
        <f t="shared" si="5"/>
        <v>7991</v>
      </c>
      <c r="G31" s="142">
        <f t="shared" si="5"/>
        <v>8603</v>
      </c>
      <c r="H31" s="142">
        <f t="shared" si="5"/>
        <v>7379</v>
      </c>
      <c r="I31" s="142">
        <f t="shared" si="5"/>
        <v>7991</v>
      </c>
      <c r="J31" s="142">
        <f t="shared" si="5"/>
        <v>6767</v>
      </c>
      <c r="K31" s="142">
        <f t="shared" si="5"/>
        <v>7379</v>
      </c>
      <c r="L31" s="142">
        <f t="shared" si="5"/>
        <v>7991</v>
      </c>
      <c r="M31" s="142">
        <f t="shared" si="5"/>
        <v>7379</v>
      </c>
      <c r="N31" s="142">
        <f t="shared" si="5"/>
        <v>6155</v>
      </c>
      <c r="O31" s="142">
        <f t="shared" si="5"/>
        <v>6461</v>
      </c>
      <c r="P31" s="142">
        <f t="shared" si="5"/>
        <v>6155</v>
      </c>
      <c r="Q31" s="142">
        <f t="shared" si="5"/>
        <v>6461</v>
      </c>
      <c r="R31" s="142">
        <f t="shared" si="5"/>
        <v>6155</v>
      </c>
      <c r="S31" s="142">
        <f t="shared" si="5"/>
        <v>6461</v>
      </c>
      <c r="T31" s="142">
        <f t="shared" si="5"/>
        <v>7991</v>
      </c>
      <c r="U31" s="142">
        <f t="shared" si="5"/>
        <v>7991</v>
      </c>
      <c r="V31" s="142">
        <f t="shared" si="5"/>
        <v>7991</v>
      </c>
      <c r="W31" s="142">
        <f t="shared" si="5"/>
        <v>7991</v>
      </c>
      <c r="X31" s="142">
        <f t="shared" si="5"/>
        <v>6767</v>
      </c>
      <c r="Y31" s="142">
        <f t="shared" si="5"/>
        <v>7379</v>
      </c>
      <c r="Z31" s="142">
        <f t="shared" si="5"/>
        <v>6767</v>
      </c>
      <c r="AA31" s="142">
        <f t="shared" si="5"/>
        <v>8603</v>
      </c>
      <c r="AB31" s="142">
        <f t="shared" si="5"/>
        <v>8603</v>
      </c>
      <c r="AC31" s="142">
        <f t="shared" si="5"/>
        <v>6844</v>
      </c>
      <c r="AD31" s="142">
        <f t="shared" si="5"/>
        <v>6997</v>
      </c>
      <c r="AE31" s="142">
        <f t="shared" si="5"/>
        <v>7303</v>
      </c>
      <c r="AF31" s="142">
        <f t="shared" si="5"/>
        <v>6997</v>
      </c>
      <c r="AG31" s="142">
        <f t="shared" si="5"/>
        <v>7456</v>
      </c>
      <c r="AH31" s="142">
        <f t="shared" si="5"/>
        <v>7991</v>
      </c>
      <c r="AI31" s="142">
        <f t="shared" si="5"/>
        <v>7991</v>
      </c>
      <c r="AJ31" s="142">
        <f t="shared" si="5"/>
        <v>7609</v>
      </c>
      <c r="AK31" s="142">
        <f t="shared" si="5"/>
        <v>7303</v>
      </c>
      <c r="AL31" s="142">
        <f t="shared" si="5"/>
        <v>7991</v>
      </c>
      <c r="AM31" s="142">
        <f t="shared" si="5"/>
        <v>7303</v>
      </c>
      <c r="AN31" s="142">
        <f t="shared" si="5"/>
        <v>7609</v>
      </c>
      <c r="AO31" s="142">
        <f t="shared" si="5"/>
        <v>7303</v>
      </c>
      <c r="AP31" s="142">
        <f t="shared" si="5"/>
        <v>7991</v>
      </c>
      <c r="AQ31" s="142">
        <f t="shared" si="5"/>
        <v>7456</v>
      </c>
      <c r="AR31" s="142">
        <f t="shared" si="5"/>
        <v>7303</v>
      </c>
      <c r="AS31" s="142">
        <f t="shared" si="5"/>
        <v>7609</v>
      </c>
      <c r="AT31" s="142">
        <f t="shared" si="5"/>
        <v>6997</v>
      </c>
      <c r="AU31" s="142">
        <f t="shared" si="5"/>
        <v>6997</v>
      </c>
      <c r="AV31" s="142">
        <f t="shared" si="5"/>
        <v>6691</v>
      </c>
      <c r="AW31" s="142">
        <f t="shared" si="5"/>
        <v>6155</v>
      </c>
      <c r="AX31" s="142">
        <f t="shared" si="5"/>
        <v>6538</v>
      </c>
      <c r="AY31" s="142">
        <f t="shared" si="5"/>
        <v>6155</v>
      </c>
      <c r="AZ31" s="142">
        <f t="shared" si="5"/>
        <v>6538</v>
      </c>
      <c r="BA31" s="142">
        <f t="shared" si="5"/>
        <v>6155</v>
      </c>
    </row>
    <row r="32" spans="1:53"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row>
    <row r="33" spans="1:53" ht="11.45" customHeight="1" x14ac:dyDescent="0.2">
      <c r="A33" s="3">
        <v>1</v>
      </c>
      <c r="B33" s="142">
        <f t="shared" ref="B33:BA33" si="6">ROUND(B14*0.85,)+35</f>
        <v>7570</v>
      </c>
      <c r="C33" s="142">
        <f t="shared" si="6"/>
        <v>6958</v>
      </c>
      <c r="D33" s="142">
        <f t="shared" si="6"/>
        <v>6729</v>
      </c>
      <c r="E33" s="142">
        <f t="shared" si="6"/>
        <v>6346</v>
      </c>
      <c r="F33" s="142">
        <f t="shared" si="6"/>
        <v>8182</v>
      </c>
      <c r="G33" s="142">
        <f t="shared" si="6"/>
        <v>8794</v>
      </c>
      <c r="H33" s="142">
        <f t="shared" si="6"/>
        <v>7570</v>
      </c>
      <c r="I33" s="142">
        <f t="shared" si="6"/>
        <v>8182</v>
      </c>
      <c r="J33" s="142">
        <f t="shared" si="6"/>
        <v>6958</v>
      </c>
      <c r="K33" s="142">
        <f t="shared" si="6"/>
        <v>7570</v>
      </c>
      <c r="L33" s="142">
        <f t="shared" si="6"/>
        <v>8182</v>
      </c>
      <c r="M33" s="142">
        <f t="shared" si="6"/>
        <v>7570</v>
      </c>
      <c r="N33" s="142">
        <f t="shared" si="6"/>
        <v>6346</v>
      </c>
      <c r="O33" s="142">
        <f t="shared" si="6"/>
        <v>6652</v>
      </c>
      <c r="P33" s="142">
        <f t="shared" si="6"/>
        <v>6346</v>
      </c>
      <c r="Q33" s="142">
        <f t="shared" si="6"/>
        <v>6652</v>
      </c>
      <c r="R33" s="142">
        <f t="shared" si="6"/>
        <v>6346</v>
      </c>
      <c r="S33" s="142">
        <f t="shared" si="6"/>
        <v>6652</v>
      </c>
      <c r="T33" s="142">
        <f t="shared" si="6"/>
        <v>8182</v>
      </c>
      <c r="U33" s="142">
        <f t="shared" si="6"/>
        <v>8182</v>
      </c>
      <c r="V33" s="142">
        <f t="shared" si="6"/>
        <v>8182</v>
      </c>
      <c r="W33" s="142">
        <f t="shared" si="6"/>
        <v>8182</v>
      </c>
      <c r="X33" s="142">
        <f t="shared" si="6"/>
        <v>6958</v>
      </c>
      <c r="Y33" s="142">
        <f t="shared" si="6"/>
        <v>7570</v>
      </c>
      <c r="Z33" s="142">
        <f t="shared" si="6"/>
        <v>6958</v>
      </c>
      <c r="AA33" s="142">
        <f t="shared" si="6"/>
        <v>8794</v>
      </c>
      <c r="AB33" s="142">
        <f t="shared" si="6"/>
        <v>8794</v>
      </c>
      <c r="AC33" s="142">
        <f t="shared" si="6"/>
        <v>7035</v>
      </c>
      <c r="AD33" s="142">
        <f t="shared" si="6"/>
        <v>7188</v>
      </c>
      <c r="AE33" s="142">
        <f t="shared" si="6"/>
        <v>7494</v>
      </c>
      <c r="AF33" s="142">
        <f t="shared" si="6"/>
        <v>7188</v>
      </c>
      <c r="AG33" s="142">
        <f t="shared" si="6"/>
        <v>7647</v>
      </c>
      <c r="AH33" s="142">
        <f t="shared" si="6"/>
        <v>8182</v>
      </c>
      <c r="AI33" s="142">
        <f t="shared" si="6"/>
        <v>8182</v>
      </c>
      <c r="AJ33" s="142">
        <f t="shared" si="6"/>
        <v>7800</v>
      </c>
      <c r="AK33" s="142">
        <f t="shared" si="6"/>
        <v>7494</v>
      </c>
      <c r="AL33" s="142">
        <f t="shared" si="6"/>
        <v>8182</v>
      </c>
      <c r="AM33" s="142">
        <f t="shared" si="6"/>
        <v>7494</v>
      </c>
      <c r="AN33" s="142">
        <f t="shared" si="6"/>
        <v>7800</v>
      </c>
      <c r="AO33" s="142">
        <f t="shared" si="6"/>
        <v>7494</v>
      </c>
      <c r="AP33" s="142">
        <f t="shared" si="6"/>
        <v>8182</v>
      </c>
      <c r="AQ33" s="142">
        <f t="shared" si="6"/>
        <v>7647</v>
      </c>
      <c r="AR33" s="142">
        <f t="shared" si="6"/>
        <v>7494</v>
      </c>
      <c r="AS33" s="142">
        <f t="shared" si="6"/>
        <v>7800</v>
      </c>
      <c r="AT33" s="142">
        <f t="shared" si="6"/>
        <v>7188</v>
      </c>
      <c r="AU33" s="142">
        <f t="shared" si="6"/>
        <v>7188</v>
      </c>
      <c r="AV33" s="142">
        <f t="shared" si="6"/>
        <v>6882</v>
      </c>
      <c r="AW33" s="142">
        <f t="shared" si="6"/>
        <v>6346</v>
      </c>
      <c r="AX33" s="142">
        <f t="shared" si="6"/>
        <v>6729</v>
      </c>
      <c r="AY33" s="142">
        <f t="shared" si="6"/>
        <v>6346</v>
      </c>
      <c r="AZ33" s="142">
        <f t="shared" si="6"/>
        <v>6729</v>
      </c>
      <c r="BA33" s="142">
        <f t="shared" si="6"/>
        <v>6346</v>
      </c>
    </row>
    <row r="34" spans="1:53" ht="11.45" customHeight="1" x14ac:dyDescent="0.2">
      <c r="A34" s="3">
        <v>2</v>
      </c>
      <c r="B34" s="142">
        <f t="shared" ref="B34:BA34" si="7">ROUND(B15*0.85,)+35</f>
        <v>8527</v>
      </c>
      <c r="C34" s="142">
        <f t="shared" si="7"/>
        <v>7915</v>
      </c>
      <c r="D34" s="142">
        <f t="shared" si="7"/>
        <v>7685</v>
      </c>
      <c r="E34" s="142">
        <f t="shared" si="7"/>
        <v>7303</v>
      </c>
      <c r="F34" s="142">
        <f t="shared" si="7"/>
        <v>9139</v>
      </c>
      <c r="G34" s="142">
        <f t="shared" si="7"/>
        <v>9751</v>
      </c>
      <c r="H34" s="142">
        <f t="shared" si="7"/>
        <v>8527</v>
      </c>
      <c r="I34" s="142">
        <f t="shared" si="7"/>
        <v>9139</v>
      </c>
      <c r="J34" s="142">
        <f t="shared" si="7"/>
        <v>7915</v>
      </c>
      <c r="K34" s="142">
        <f t="shared" si="7"/>
        <v>8527</v>
      </c>
      <c r="L34" s="142">
        <f t="shared" si="7"/>
        <v>9139</v>
      </c>
      <c r="M34" s="142">
        <f t="shared" si="7"/>
        <v>8527</v>
      </c>
      <c r="N34" s="142">
        <f t="shared" si="7"/>
        <v>7303</v>
      </c>
      <c r="O34" s="142">
        <f t="shared" si="7"/>
        <v>7609</v>
      </c>
      <c r="P34" s="142">
        <f t="shared" si="7"/>
        <v>7303</v>
      </c>
      <c r="Q34" s="142">
        <f t="shared" si="7"/>
        <v>7609</v>
      </c>
      <c r="R34" s="142">
        <f t="shared" si="7"/>
        <v>7303</v>
      </c>
      <c r="S34" s="142">
        <f t="shared" si="7"/>
        <v>7609</v>
      </c>
      <c r="T34" s="142">
        <f t="shared" si="7"/>
        <v>9139</v>
      </c>
      <c r="U34" s="142">
        <f t="shared" si="7"/>
        <v>9139</v>
      </c>
      <c r="V34" s="142">
        <f t="shared" si="7"/>
        <v>9139</v>
      </c>
      <c r="W34" s="142">
        <f t="shared" si="7"/>
        <v>9139</v>
      </c>
      <c r="X34" s="142">
        <f t="shared" si="7"/>
        <v>7915</v>
      </c>
      <c r="Y34" s="142">
        <f t="shared" si="7"/>
        <v>8527</v>
      </c>
      <c r="Z34" s="142">
        <f t="shared" si="7"/>
        <v>7915</v>
      </c>
      <c r="AA34" s="142">
        <f t="shared" si="7"/>
        <v>9751</v>
      </c>
      <c r="AB34" s="142">
        <f t="shared" si="7"/>
        <v>9751</v>
      </c>
      <c r="AC34" s="142">
        <f t="shared" si="7"/>
        <v>7991</v>
      </c>
      <c r="AD34" s="142">
        <f t="shared" si="7"/>
        <v>8144</v>
      </c>
      <c r="AE34" s="142">
        <f t="shared" si="7"/>
        <v>8450</v>
      </c>
      <c r="AF34" s="142">
        <f t="shared" si="7"/>
        <v>8144</v>
      </c>
      <c r="AG34" s="142">
        <f t="shared" si="7"/>
        <v>8603</v>
      </c>
      <c r="AH34" s="142">
        <f t="shared" si="7"/>
        <v>9139</v>
      </c>
      <c r="AI34" s="142">
        <f t="shared" si="7"/>
        <v>9139</v>
      </c>
      <c r="AJ34" s="142">
        <f t="shared" si="7"/>
        <v>8756</v>
      </c>
      <c r="AK34" s="142">
        <f t="shared" si="7"/>
        <v>8450</v>
      </c>
      <c r="AL34" s="142">
        <f t="shared" si="7"/>
        <v>9139</v>
      </c>
      <c r="AM34" s="142">
        <f t="shared" si="7"/>
        <v>8450</v>
      </c>
      <c r="AN34" s="142">
        <f t="shared" si="7"/>
        <v>8756</v>
      </c>
      <c r="AO34" s="142">
        <f t="shared" si="7"/>
        <v>8450</v>
      </c>
      <c r="AP34" s="142">
        <f t="shared" si="7"/>
        <v>9139</v>
      </c>
      <c r="AQ34" s="142">
        <f t="shared" si="7"/>
        <v>8603</v>
      </c>
      <c r="AR34" s="142">
        <f t="shared" si="7"/>
        <v>8450</v>
      </c>
      <c r="AS34" s="142">
        <f t="shared" si="7"/>
        <v>8756</v>
      </c>
      <c r="AT34" s="142">
        <f t="shared" si="7"/>
        <v>8144</v>
      </c>
      <c r="AU34" s="142">
        <f t="shared" si="7"/>
        <v>8144</v>
      </c>
      <c r="AV34" s="142">
        <f t="shared" si="7"/>
        <v>7838</v>
      </c>
      <c r="AW34" s="142">
        <f t="shared" si="7"/>
        <v>7303</v>
      </c>
      <c r="AX34" s="142">
        <f t="shared" si="7"/>
        <v>7685</v>
      </c>
      <c r="AY34" s="142">
        <f t="shared" si="7"/>
        <v>7303</v>
      </c>
      <c r="AZ34" s="142">
        <f t="shared" si="7"/>
        <v>7685</v>
      </c>
      <c r="BA34" s="142">
        <f t="shared" si="7"/>
        <v>7303</v>
      </c>
    </row>
    <row r="35" spans="1:53"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row>
    <row r="36" spans="1:53" ht="11.45" customHeight="1" x14ac:dyDescent="0.2">
      <c r="A36" s="3">
        <v>1</v>
      </c>
      <c r="B36" s="142">
        <f t="shared" ref="B36:BA36" si="8">ROUND(B17*0.85,)+35</f>
        <v>8335</v>
      </c>
      <c r="C36" s="142">
        <f t="shared" si="8"/>
        <v>7723</v>
      </c>
      <c r="D36" s="142">
        <f t="shared" si="8"/>
        <v>7494</v>
      </c>
      <c r="E36" s="142">
        <f t="shared" si="8"/>
        <v>7111</v>
      </c>
      <c r="F36" s="142">
        <f t="shared" si="8"/>
        <v>8947</v>
      </c>
      <c r="G36" s="142">
        <f t="shared" si="8"/>
        <v>9559</v>
      </c>
      <c r="H36" s="142">
        <f t="shared" si="8"/>
        <v>8335</v>
      </c>
      <c r="I36" s="142">
        <f t="shared" si="8"/>
        <v>8947</v>
      </c>
      <c r="J36" s="142">
        <f t="shared" si="8"/>
        <v>7723</v>
      </c>
      <c r="K36" s="142">
        <f t="shared" si="8"/>
        <v>8335</v>
      </c>
      <c r="L36" s="142">
        <f t="shared" si="8"/>
        <v>8947</v>
      </c>
      <c r="M36" s="142">
        <f t="shared" si="8"/>
        <v>8335</v>
      </c>
      <c r="N36" s="142">
        <f t="shared" si="8"/>
        <v>7111</v>
      </c>
      <c r="O36" s="142">
        <f t="shared" si="8"/>
        <v>7417</v>
      </c>
      <c r="P36" s="142">
        <f t="shared" si="8"/>
        <v>7111</v>
      </c>
      <c r="Q36" s="142">
        <f t="shared" si="8"/>
        <v>7417</v>
      </c>
      <c r="R36" s="142">
        <f t="shared" si="8"/>
        <v>7111</v>
      </c>
      <c r="S36" s="142">
        <f t="shared" si="8"/>
        <v>7417</v>
      </c>
      <c r="T36" s="142">
        <f t="shared" si="8"/>
        <v>8947</v>
      </c>
      <c r="U36" s="142">
        <f t="shared" si="8"/>
        <v>8947</v>
      </c>
      <c r="V36" s="142">
        <f t="shared" si="8"/>
        <v>8947</v>
      </c>
      <c r="W36" s="142">
        <f t="shared" si="8"/>
        <v>8947</v>
      </c>
      <c r="X36" s="142">
        <f t="shared" si="8"/>
        <v>7723</v>
      </c>
      <c r="Y36" s="142">
        <f t="shared" si="8"/>
        <v>8335</v>
      </c>
      <c r="Z36" s="142">
        <f t="shared" si="8"/>
        <v>7723</v>
      </c>
      <c r="AA36" s="142">
        <f t="shared" si="8"/>
        <v>9559</v>
      </c>
      <c r="AB36" s="142">
        <f t="shared" si="8"/>
        <v>9559</v>
      </c>
      <c r="AC36" s="142">
        <f t="shared" si="8"/>
        <v>7800</v>
      </c>
      <c r="AD36" s="142">
        <f t="shared" si="8"/>
        <v>7953</v>
      </c>
      <c r="AE36" s="142">
        <f t="shared" si="8"/>
        <v>8259</v>
      </c>
      <c r="AF36" s="142">
        <f t="shared" si="8"/>
        <v>7953</v>
      </c>
      <c r="AG36" s="142">
        <f t="shared" si="8"/>
        <v>8412</v>
      </c>
      <c r="AH36" s="142">
        <f t="shared" si="8"/>
        <v>8947</v>
      </c>
      <c r="AI36" s="142">
        <f t="shared" si="8"/>
        <v>8947</v>
      </c>
      <c r="AJ36" s="142">
        <f t="shared" si="8"/>
        <v>8565</v>
      </c>
      <c r="AK36" s="142">
        <f t="shared" si="8"/>
        <v>8259</v>
      </c>
      <c r="AL36" s="142">
        <f t="shared" si="8"/>
        <v>8947</v>
      </c>
      <c r="AM36" s="142">
        <f t="shared" si="8"/>
        <v>8259</v>
      </c>
      <c r="AN36" s="142">
        <f t="shared" si="8"/>
        <v>8565</v>
      </c>
      <c r="AO36" s="142">
        <f t="shared" si="8"/>
        <v>8259</v>
      </c>
      <c r="AP36" s="142">
        <f t="shared" si="8"/>
        <v>8947</v>
      </c>
      <c r="AQ36" s="142">
        <f t="shared" si="8"/>
        <v>8412</v>
      </c>
      <c r="AR36" s="142">
        <f t="shared" si="8"/>
        <v>8259</v>
      </c>
      <c r="AS36" s="142">
        <f t="shared" si="8"/>
        <v>8565</v>
      </c>
      <c r="AT36" s="142">
        <f t="shared" si="8"/>
        <v>7953</v>
      </c>
      <c r="AU36" s="142">
        <f t="shared" si="8"/>
        <v>7953</v>
      </c>
      <c r="AV36" s="142">
        <f t="shared" si="8"/>
        <v>7647</v>
      </c>
      <c r="AW36" s="142">
        <f t="shared" si="8"/>
        <v>7111</v>
      </c>
      <c r="AX36" s="142">
        <f t="shared" si="8"/>
        <v>7494</v>
      </c>
      <c r="AY36" s="142">
        <f t="shared" si="8"/>
        <v>7111</v>
      </c>
      <c r="AZ36" s="142">
        <f t="shared" si="8"/>
        <v>7494</v>
      </c>
      <c r="BA36" s="142">
        <f t="shared" si="8"/>
        <v>7111</v>
      </c>
    </row>
    <row r="37" spans="1:53" ht="11.45" customHeight="1" x14ac:dyDescent="0.2">
      <c r="A37" s="3">
        <v>2</v>
      </c>
      <c r="B37" s="142">
        <f t="shared" ref="B37:BA37" si="9">ROUND(B18*0.85,)+35</f>
        <v>9292</v>
      </c>
      <c r="C37" s="142">
        <f t="shared" si="9"/>
        <v>8680</v>
      </c>
      <c r="D37" s="142">
        <f t="shared" si="9"/>
        <v>8450</v>
      </c>
      <c r="E37" s="142">
        <f t="shared" si="9"/>
        <v>8068</v>
      </c>
      <c r="F37" s="142">
        <f t="shared" si="9"/>
        <v>9904</v>
      </c>
      <c r="G37" s="142">
        <f t="shared" si="9"/>
        <v>10516</v>
      </c>
      <c r="H37" s="142">
        <f t="shared" si="9"/>
        <v>9292</v>
      </c>
      <c r="I37" s="142">
        <f t="shared" si="9"/>
        <v>9904</v>
      </c>
      <c r="J37" s="142">
        <f t="shared" si="9"/>
        <v>8680</v>
      </c>
      <c r="K37" s="142">
        <f t="shared" si="9"/>
        <v>9292</v>
      </c>
      <c r="L37" s="142">
        <f t="shared" si="9"/>
        <v>9904</v>
      </c>
      <c r="M37" s="142">
        <f t="shared" si="9"/>
        <v>9292</v>
      </c>
      <c r="N37" s="142">
        <f t="shared" si="9"/>
        <v>8068</v>
      </c>
      <c r="O37" s="142">
        <f t="shared" si="9"/>
        <v>8374</v>
      </c>
      <c r="P37" s="142">
        <f t="shared" si="9"/>
        <v>8068</v>
      </c>
      <c r="Q37" s="142">
        <f t="shared" si="9"/>
        <v>8374</v>
      </c>
      <c r="R37" s="142">
        <f t="shared" si="9"/>
        <v>8068</v>
      </c>
      <c r="S37" s="142">
        <f t="shared" si="9"/>
        <v>8374</v>
      </c>
      <c r="T37" s="142">
        <f t="shared" si="9"/>
        <v>9904</v>
      </c>
      <c r="U37" s="142">
        <f t="shared" si="9"/>
        <v>9904</v>
      </c>
      <c r="V37" s="142">
        <f t="shared" si="9"/>
        <v>9904</v>
      </c>
      <c r="W37" s="142">
        <f t="shared" si="9"/>
        <v>9904</v>
      </c>
      <c r="X37" s="142">
        <f t="shared" si="9"/>
        <v>8680</v>
      </c>
      <c r="Y37" s="142">
        <f t="shared" si="9"/>
        <v>9292</v>
      </c>
      <c r="Z37" s="142">
        <f t="shared" si="9"/>
        <v>8680</v>
      </c>
      <c r="AA37" s="142">
        <f t="shared" si="9"/>
        <v>10516</v>
      </c>
      <c r="AB37" s="142">
        <f t="shared" si="9"/>
        <v>10516</v>
      </c>
      <c r="AC37" s="142">
        <f t="shared" si="9"/>
        <v>8756</v>
      </c>
      <c r="AD37" s="142">
        <f t="shared" si="9"/>
        <v>8909</v>
      </c>
      <c r="AE37" s="142">
        <f t="shared" si="9"/>
        <v>9215</v>
      </c>
      <c r="AF37" s="142">
        <f t="shared" si="9"/>
        <v>8909</v>
      </c>
      <c r="AG37" s="142">
        <f t="shared" si="9"/>
        <v>9368</v>
      </c>
      <c r="AH37" s="142">
        <f t="shared" si="9"/>
        <v>9904</v>
      </c>
      <c r="AI37" s="142">
        <f t="shared" si="9"/>
        <v>9904</v>
      </c>
      <c r="AJ37" s="142">
        <f t="shared" si="9"/>
        <v>9521</v>
      </c>
      <c r="AK37" s="142">
        <f t="shared" si="9"/>
        <v>9215</v>
      </c>
      <c r="AL37" s="142">
        <f t="shared" si="9"/>
        <v>9904</v>
      </c>
      <c r="AM37" s="142">
        <f t="shared" si="9"/>
        <v>9215</v>
      </c>
      <c r="AN37" s="142">
        <f t="shared" si="9"/>
        <v>9521</v>
      </c>
      <c r="AO37" s="142">
        <f t="shared" si="9"/>
        <v>9215</v>
      </c>
      <c r="AP37" s="142">
        <f t="shared" si="9"/>
        <v>9904</v>
      </c>
      <c r="AQ37" s="142">
        <f t="shared" si="9"/>
        <v>9368</v>
      </c>
      <c r="AR37" s="142">
        <f t="shared" si="9"/>
        <v>9215</v>
      </c>
      <c r="AS37" s="142">
        <f t="shared" si="9"/>
        <v>9521</v>
      </c>
      <c r="AT37" s="142">
        <f t="shared" si="9"/>
        <v>8909</v>
      </c>
      <c r="AU37" s="142">
        <f t="shared" si="9"/>
        <v>8909</v>
      </c>
      <c r="AV37" s="142">
        <f t="shared" si="9"/>
        <v>8603</v>
      </c>
      <c r="AW37" s="142">
        <f t="shared" si="9"/>
        <v>8068</v>
      </c>
      <c r="AX37" s="142">
        <f t="shared" si="9"/>
        <v>8450</v>
      </c>
      <c r="AY37" s="142">
        <f t="shared" si="9"/>
        <v>8068</v>
      </c>
      <c r="AZ37" s="142">
        <f t="shared" si="9"/>
        <v>8450</v>
      </c>
      <c r="BA37" s="142">
        <f t="shared" si="9"/>
        <v>8068</v>
      </c>
    </row>
    <row r="38" spans="1:53"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row>
    <row r="39" spans="1:53" ht="11.45" customHeight="1" x14ac:dyDescent="0.2">
      <c r="A39" s="3">
        <v>1</v>
      </c>
      <c r="B39" s="142">
        <f t="shared" ref="B39:BA39" si="10">ROUND(B20*0.85,)+35</f>
        <v>9483</v>
      </c>
      <c r="C39" s="142">
        <f t="shared" si="10"/>
        <v>8871</v>
      </c>
      <c r="D39" s="142">
        <f t="shared" si="10"/>
        <v>8641</v>
      </c>
      <c r="E39" s="142">
        <f t="shared" si="10"/>
        <v>8259</v>
      </c>
      <c r="F39" s="142">
        <f t="shared" si="10"/>
        <v>10095</v>
      </c>
      <c r="G39" s="142">
        <f t="shared" si="10"/>
        <v>10707</v>
      </c>
      <c r="H39" s="142">
        <f t="shared" si="10"/>
        <v>9483</v>
      </c>
      <c r="I39" s="142">
        <f t="shared" si="10"/>
        <v>10095</v>
      </c>
      <c r="J39" s="142">
        <f t="shared" si="10"/>
        <v>8871</v>
      </c>
      <c r="K39" s="142">
        <f t="shared" si="10"/>
        <v>9483</v>
      </c>
      <c r="L39" s="142">
        <f t="shared" si="10"/>
        <v>10095</v>
      </c>
      <c r="M39" s="142">
        <f t="shared" si="10"/>
        <v>9483</v>
      </c>
      <c r="N39" s="142">
        <f t="shared" si="10"/>
        <v>8259</v>
      </c>
      <c r="O39" s="142">
        <f t="shared" si="10"/>
        <v>8565</v>
      </c>
      <c r="P39" s="142">
        <f t="shared" si="10"/>
        <v>8259</v>
      </c>
      <c r="Q39" s="142">
        <f t="shared" si="10"/>
        <v>8565</v>
      </c>
      <c r="R39" s="142">
        <f t="shared" si="10"/>
        <v>8259</v>
      </c>
      <c r="S39" s="142">
        <f t="shared" si="10"/>
        <v>8565</v>
      </c>
      <c r="T39" s="142">
        <f t="shared" si="10"/>
        <v>10095</v>
      </c>
      <c r="U39" s="142">
        <f t="shared" si="10"/>
        <v>10095</v>
      </c>
      <c r="V39" s="142">
        <f t="shared" si="10"/>
        <v>10095</v>
      </c>
      <c r="W39" s="142">
        <f t="shared" si="10"/>
        <v>10095</v>
      </c>
      <c r="X39" s="142">
        <f t="shared" si="10"/>
        <v>8871</v>
      </c>
      <c r="Y39" s="142">
        <f t="shared" si="10"/>
        <v>9483</v>
      </c>
      <c r="Z39" s="142">
        <f t="shared" si="10"/>
        <v>8871</v>
      </c>
      <c r="AA39" s="142">
        <f t="shared" si="10"/>
        <v>10707</v>
      </c>
      <c r="AB39" s="142">
        <f t="shared" si="10"/>
        <v>10707</v>
      </c>
      <c r="AC39" s="142">
        <f t="shared" si="10"/>
        <v>8947</v>
      </c>
      <c r="AD39" s="142">
        <f t="shared" si="10"/>
        <v>9100</v>
      </c>
      <c r="AE39" s="142">
        <f t="shared" si="10"/>
        <v>9406</v>
      </c>
      <c r="AF39" s="142">
        <f t="shared" si="10"/>
        <v>9100</v>
      </c>
      <c r="AG39" s="142">
        <f t="shared" si="10"/>
        <v>9559</v>
      </c>
      <c r="AH39" s="142">
        <f t="shared" si="10"/>
        <v>10095</v>
      </c>
      <c r="AI39" s="142">
        <f t="shared" si="10"/>
        <v>10095</v>
      </c>
      <c r="AJ39" s="142">
        <f t="shared" si="10"/>
        <v>9712</v>
      </c>
      <c r="AK39" s="142">
        <f t="shared" si="10"/>
        <v>9406</v>
      </c>
      <c r="AL39" s="142">
        <f t="shared" si="10"/>
        <v>10095</v>
      </c>
      <c r="AM39" s="142">
        <f t="shared" si="10"/>
        <v>9406</v>
      </c>
      <c r="AN39" s="142">
        <f t="shared" si="10"/>
        <v>9712</v>
      </c>
      <c r="AO39" s="142">
        <f t="shared" si="10"/>
        <v>9406</v>
      </c>
      <c r="AP39" s="142">
        <f t="shared" si="10"/>
        <v>10095</v>
      </c>
      <c r="AQ39" s="142">
        <f t="shared" si="10"/>
        <v>9559</v>
      </c>
      <c r="AR39" s="142">
        <f t="shared" si="10"/>
        <v>9406</v>
      </c>
      <c r="AS39" s="142">
        <f t="shared" si="10"/>
        <v>9712</v>
      </c>
      <c r="AT39" s="142">
        <f t="shared" si="10"/>
        <v>9100</v>
      </c>
      <c r="AU39" s="142">
        <f t="shared" si="10"/>
        <v>9100</v>
      </c>
      <c r="AV39" s="142">
        <f t="shared" si="10"/>
        <v>8794</v>
      </c>
      <c r="AW39" s="142">
        <f t="shared" si="10"/>
        <v>8259</v>
      </c>
      <c r="AX39" s="142">
        <f t="shared" si="10"/>
        <v>8641</v>
      </c>
      <c r="AY39" s="142">
        <f t="shared" si="10"/>
        <v>8259</v>
      </c>
      <c r="AZ39" s="142">
        <f t="shared" si="10"/>
        <v>8641</v>
      </c>
      <c r="BA39" s="142">
        <f t="shared" si="10"/>
        <v>8259</v>
      </c>
    </row>
    <row r="40" spans="1:53" ht="11.45" customHeight="1" x14ac:dyDescent="0.2">
      <c r="A40" s="3">
        <v>2</v>
      </c>
      <c r="B40" s="142">
        <f t="shared" ref="B40:BA40" si="11">ROUND(B21*0.85,)+35</f>
        <v>10439</v>
      </c>
      <c r="C40" s="142">
        <f t="shared" si="11"/>
        <v>9827</v>
      </c>
      <c r="D40" s="142">
        <f t="shared" si="11"/>
        <v>9598</v>
      </c>
      <c r="E40" s="142">
        <f t="shared" si="11"/>
        <v>9215</v>
      </c>
      <c r="F40" s="142">
        <f t="shared" si="11"/>
        <v>11051</v>
      </c>
      <c r="G40" s="142">
        <f t="shared" si="11"/>
        <v>11663</v>
      </c>
      <c r="H40" s="142">
        <f t="shared" si="11"/>
        <v>10439</v>
      </c>
      <c r="I40" s="142">
        <f t="shared" si="11"/>
        <v>11051</v>
      </c>
      <c r="J40" s="142">
        <f t="shared" si="11"/>
        <v>9827</v>
      </c>
      <c r="K40" s="142">
        <f t="shared" si="11"/>
        <v>10439</v>
      </c>
      <c r="L40" s="142">
        <f t="shared" si="11"/>
        <v>11051</v>
      </c>
      <c r="M40" s="142">
        <f t="shared" si="11"/>
        <v>10439</v>
      </c>
      <c r="N40" s="142">
        <f t="shared" si="11"/>
        <v>9215</v>
      </c>
      <c r="O40" s="142">
        <f t="shared" si="11"/>
        <v>9521</v>
      </c>
      <c r="P40" s="142">
        <f t="shared" si="11"/>
        <v>9215</v>
      </c>
      <c r="Q40" s="142">
        <f t="shared" si="11"/>
        <v>9521</v>
      </c>
      <c r="R40" s="142">
        <f t="shared" si="11"/>
        <v>9215</v>
      </c>
      <c r="S40" s="142">
        <f t="shared" si="11"/>
        <v>9521</v>
      </c>
      <c r="T40" s="142">
        <f t="shared" si="11"/>
        <v>11051</v>
      </c>
      <c r="U40" s="142">
        <f t="shared" si="11"/>
        <v>11051</v>
      </c>
      <c r="V40" s="142">
        <f t="shared" si="11"/>
        <v>11051</v>
      </c>
      <c r="W40" s="142">
        <f t="shared" si="11"/>
        <v>11051</v>
      </c>
      <c r="X40" s="142">
        <f t="shared" si="11"/>
        <v>9827</v>
      </c>
      <c r="Y40" s="142">
        <f t="shared" si="11"/>
        <v>10439</v>
      </c>
      <c r="Z40" s="142">
        <f t="shared" si="11"/>
        <v>9827</v>
      </c>
      <c r="AA40" s="142">
        <f t="shared" si="11"/>
        <v>11663</v>
      </c>
      <c r="AB40" s="142">
        <f t="shared" si="11"/>
        <v>11663</v>
      </c>
      <c r="AC40" s="142">
        <f t="shared" si="11"/>
        <v>9904</v>
      </c>
      <c r="AD40" s="142">
        <f t="shared" si="11"/>
        <v>10057</v>
      </c>
      <c r="AE40" s="142">
        <f t="shared" si="11"/>
        <v>10363</v>
      </c>
      <c r="AF40" s="142">
        <f t="shared" si="11"/>
        <v>10057</v>
      </c>
      <c r="AG40" s="142">
        <f t="shared" si="11"/>
        <v>10516</v>
      </c>
      <c r="AH40" s="142">
        <f t="shared" si="11"/>
        <v>11051</v>
      </c>
      <c r="AI40" s="142">
        <f t="shared" si="11"/>
        <v>11051</v>
      </c>
      <c r="AJ40" s="142">
        <f t="shared" si="11"/>
        <v>10669</v>
      </c>
      <c r="AK40" s="142">
        <f t="shared" si="11"/>
        <v>10363</v>
      </c>
      <c r="AL40" s="142">
        <f t="shared" si="11"/>
        <v>11051</v>
      </c>
      <c r="AM40" s="142">
        <f t="shared" si="11"/>
        <v>10363</v>
      </c>
      <c r="AN40" s="142">
        <f t="shared" si="11"/>
        <v>10669</v>
      </c>
      <c r="AO40" s="142">
        <f t="shared" si="11"/>
        <v>10363</v>
      </c>
      <c r="AP40" s="142">
        <f t="shared" si="11"/>
        <v>11051</v>
      </c>
      <c r="AQ40" s="142">
        <f t="shared" si="11"/>
        <v>10516</v>
      </c>
      <c r="AR40" s="142">
        <f t="shared" si="11"/>
        <v>10363</v>
      </c>
      <c r="AS40" s="142">
        <f t="shared" si="11"/>
        <v>10669</v>
      </c>
      <c r="AT40" s="142">
        <f t="shared" si="11"/>
        <v>10057</v>
      </c>
      <c r="AU40" s="142">
        <f t="shared" si="11"/>
        <v>10057</v>
      </c>
      <c r="AV40" s="142">
        <f t="shared" si="11"/>
        <v>9751</v>
      </c>
      <c r="AW40" s="142">
        <f t="shared" si="11"/>
        <v>9215</v>
      </c>
      <c r="AX40" s="142">
        <f t="shared" si="11"/>
        <v>9598</v>
      </c>
      <c r="AY40" s="142">
        <f t="shared" si="11"/>
        <v>9215</v>
      </c>
      <c r="AZ40" s="142">
        <f t="shared" si="11"/>
        <v>9598</v>
      </c>
      <c r="BA40" s="142">
        <f t="shared" si="11"/>
        <v>9215</v>
      </c>
    </row>
    <row r="41" spans="1:53" ht="11.45" customHeight="1" x14ac:dyDescent="0.2">
      <c r="A41" s="24"/>
    </row>
    <row r="42" spans="1:53" x14ac:dyDescent="0.2">
      <c r="A42" s="41" t="s">
        <v>18</v>
      </c>
    </row>
    <row r="43" spans="1:53" x14ac:dyDescent="0.2">
      <c r="A43" s="38" t="s">
        <v>22</v>
      </c>
    </row>
    <row r="44" spans="1:53" x14ac:dyDescent="0.2">
      <c r="A44" s="22"/>
    </row>
    <row r="45" spans="1:53" x14ac:dyDescent="0.2">
      <c r="A45" s="41" t="s">
        <v>3</v>
      </c>
    </row>
    <row r="46" spans="1:53" x14ac:dyDescent="0.2">
      <c r="A46" s="42" t="s">
        <v>4</v>
      </c>
    </row>
    <row r="47" spans="1:53" x14ac:dyDescent="0.2">
      <c r="A47" s="42" t="s">
        <v>5</v>
      </c>
    </row>
    <row r="48" spans="1:53"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191</v>
      </c>
    </row>
  </sheetData>
  <pageMargins left="0.7" right="0.7" top="0.75" bottom="0.75" header="0.3" footer="0.3"/>
  <pageSetup paperSize="9" orientation="portrait" horizontalDpi="4294967295" verticalDpi="4294967295"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6" width="8.5703125" style="1"/>
    <col min="17" max="18" width="8.5703125" style="1" customWidth="1"/>
    <col min="19" max="20" width="8.5703125" style="1"/>
    <col min="21" max="21" width="8.5703125" style="1" customWidth="1"/>
    <col min="22" max="22" width="8.5703125" style="1" hidden="1" customWidth="1"/>
    <col min="23" max="23" width="8.5703125" style="1" customWidth="1"/>
    <col min="24" max="25" width="8.5703125" style="1"/>
    <col min="26" max="26" width="8.5703125" style="1" customWidth="1"/>
    <col min="27" max="27" width="0" style="1" hidden="1" customWidth="1"/>
    <col min="28" max="16384" width="8.5703125" style="1"/>
  </cols>
  <sheetData>
    <row r="1" spans="1:53" ht="11.45" customHeight="1" x14ac:dyDescent="0.2">
      <c r="A1" s="9" t="s">
        <v>187</v>
      </c>
    </row>
    <row r="2" spans="1:53" ht="11.45" customHeight="1" x14ac:dyDescent="0.2">
      <c r="A2" s="19" t="s">
        <v>16</v>
      </c>
    </row>
    <row r="3" spans="1:53" ht="11.45" customHeight="1" x14ac:dyDescent="0.2">
      <c r="A3" s="9"/>
    </row>
    <row r="4" spans="1:53" ht="11.25" customHeight="1" x14ac:dyDescent="0.2">
      <c r="A4" s="95" t="s">
        <v>1</v>
      </c>
    </row>
    <row r="5" spans="1:53"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breakfast'!AD5</f>
        <v>45491</v>
      </c>
      <c r="AE5" s="129">
        <f>'C завтраками| Bed and breakfast'!AE5</f>
        <v>45492</v>
      </c>
      <c r="AF5" s="129">
        <f>'C завтраками| Bed and breakfast'!AF5</f>
        <v>45494</v>
      </c>
      <c r="AG5" s="129">
        <f>'C завтраками| Bed and breakfast'!AG5</f>
        <v>45499</v>
      </c>
      <c r="AH5" s="129">
        <f>'C завтраками| Bed and breakfast'!AH5</f>
        <v>45501</v>
      </c>
      <c r="AI5" s="129">
        <f>'C завтраками| Bed and breakfast'!AI5</f>
        <v>45505</v>
      </c>
      <c r="AJ5" s="129">
        <f>'C завтраками| Bed and breakfast'!AJ5</f>
        <v>45506</v>
      </c>
      <c r="AK5" s="129">
        <f>'C завтраками| Bed and breakfast'!AK5</f>
        <v>45508</v>
      </c>
      <c r="AL5" s="129">
        <f>'C завтраками| Bed and breakfast'!AL5</f>
        <v>45513</v>
      </c>
      <c r="AM5" s="129">
        <f>'C завтраками| Bed and breakfast'!AM5</f>
        <v>45515</v>
      </c>
      <c r="AN5" s="129">
        <f>'C завтраками| Bed and breakfast'!AN5</f>
        <v>45520</v>
      </c>
      <c r="AO5" s="129">
        <f>'C завтраками| Bed and breakfast'!AO5</f>
        <v>45522</v>
      </c>
      <c r="AP5" s="129">
        <f>'C завтраками| Bed and breakfast'!AP5</f>
        <v>45523</v>
      </c>
      <c r="AQ5" s="129">
        <f>'C завтраками| Bed and breakfast'!AQ5</f>
        <v>45525</v>
      </c>
      <c r="AR5" s="129">
        <f>'C завтраками| Bed and breakfast'!AR5</f>
        <v>45526</v>
      </c>
      <c r="AS5" s="129">
        <f>'C завтраками| Bed and breakfast'!AS5</f>
        <v>45527</v>
      </c>
      <c r="AT5" s="129">
        <f>'C завтраками| Bed and breakfast'!AT5</f>
        <v>45529</v>
      </c>
      <c r="AU5" s="129">
        <f>'C завтраками| Bed and breakfast'!AU5</f>
        <v>45534</v>
      </c>
      <c r="AV5" s="129">
        <f>'C завтраками| Bed and breakfast'!AV5</f>
        <v>45536</v>
      </c>
      <c r="AW5" s="129">
        <f>'C завтраками| Bed and breakfast'!AW5</f>
        <v>45551</v>
      </c>
      <c r="AX5" s="129">
        <f>'C завтраками| Bed and breakfast'!AX5</f>
        <v>45556</v>
      </c>
      <c r="AY5" s="129">
        <f>'C завтраками| Bed and breakfast'!AY5</f>
        <v>45558</v>
      </c>
      <c r="AZ5" s="129">
        <f>'C завтраками| Bed and breakfast'!AZ5</f>
        <v>45562</v>
      </c>
      <c r="BA5" s="129">
        <f>'C завтраками| Bed and breakfast'!BA5</f>
        <v>45564</v>
      </c>
    </row>
    <row r="6" spans="1:53"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breakfast'!AD6</f>
        <v>45491</v>
      </c>
      <c r="AE6" s="129">
        <f>'C завтраками| Bed and breakfast'!AE6</f>
        <v>45493</v>
      </c>
      <c r="AF6" s="129">
        <f>'C завтраками| Bed and breakfast'!AF6</f>
        <v>45498</v>
      </c>
      <c r="AG6" s="129">
        <f>'C завтраками| Bed and breakfast'!AG6</f>
        <v>45500</v>
      </c>
      <c r="AH6" s="129">
        <f>'C завтраками| Bed and breakfast'!AH6</f>
        <v>45504</v>
      </c>
      <c r="AI6" s="129">
        <f>'C завтраками| Bed and breakfast'!AI6</f>
        <v>45505</v>
      </c>
      <c r="AJ6" s="129">
        <f>'C завтраками| Bed and breakfast'!AJ6</f>
        <v>45507</v>
      </c>
      <c r="AK6" s="129">
        <f>'C завтраками| Bed and breakfast'!AK6</f>
        <v>45512</v>
      </c>
      <c r="AL6" s="129">
        <f>'C завтраками| Bed and breakfast'!AL6</f>
        <v>45514</v>
      </c>
      <c r="AM6" s="129">
        <f>'C завтраками| Bed and breakfast'!AM6</f>
        <v>45519</v>
      </c>
      <c r="AN6" s="129">
        <f>'C завтраками| Bed and breakfast'!AN6</f>
        <v>45521</v>
      </c>
      <c r="AO6" s="129">
        <f>'C завтраками| Bed and breakfast'!AO6</f>
        <v>45522</v>
      </c>
      <c r="AP6" s="129">
        <f>'C завтраками| Bed and breakfast'!AP6</f>
        <v>45524</v>
      </c>
      <c r="AQ6" s="129">
        <f>'C завтраками| Bed and breakfast'!AQ6</f>
        <v>45525</v>
      </c>
      <c r="AR6" s="129">
        <f>'C завтраками| Bed and breakfast'!AR6</f>
        <v>45526</v>
      </c>
      <c r="AS6" s="129">
        <f>'C завтраками| Bed and breakfast'!AS6</f>
        <v>45528</v>
      </c>
      <c r="AT6" s="129">
        <f>'C завтраками| Bed and breakfast'!AT6</f>
        <v>45533</v>
      </c>
      <c r="AU6" s="129">
        <f>'C завтраками| Bed and breakfast'!AU6</f>
        <v>45535</v>
      </c>
      <c r="AV6" s="129">
        <f>'C завтраками| Bed and breakfast'!AV6</f>
        <v>45550</v>
      </c>
      <c r="AW6" s="129">
        <f>'C завтраками| Bed and breakfast'!AW6</f>
        <v>45555</v>
      </c>
      <c r="AX6" s="129">
        <f>'C завтраками| Bed and breakfast'!AX6</f>
        <v>45557</v>
      </c>
      <c r="AY6" s="129">
        <f>'C завтраками| Bed and breakfast'!AY6</f>
        <v>45561</v>
      </c>
      <c r="AZ6" s="129">
        <f>'C завтраками| Bed and breakfast'!AZ6</f>
        <v>45563</v>
      </c>
      <c r="BA6" s="129">
        <f>'C завтраками| Bed and breakfast'!BA6</f>
        <v>45565</v>
      </c>
    </row>
    <row r="7" spans="1:53"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row>
    <row r="8" spans="1:53" ht="11.45" customHeight="1" x14ac:dyDescent="0.2">
      <c r="A8" s="3">
        <v>1</v>
      </c>
      <c r="B8" s="142">
        <f>'C завтраками| Bed and breakfast'!B8*0.9</f>
        <v>6615</v>
      </c>
      <c r="C8" s="142">
        <f>'C завтраками| Bed and breakfast'!C8*0.9</f>
        <v>5895</v>
      </c>
      <c r="D8" s="142">
        <f>'C завтраками| Bed and breakfast'!D8*0.9</f>
        <v>5625</v>
      </c>
      <c r="E8" s="142">
        <f>'C завтраками| Bed and breakfast'!E8*0.9</f>
        <v>5175</v>
      </c>
      <c r="F8" s="142">
        <f>'C завтраками| Bed and breakfast'!F8*0.9</f>
        <v>7335</v>
      </c>
      <c r="G8" s="142">
        <f>'C завтраками| Bed and breakfast'!G8*0.9</f>
        <v>8055</v>
      </c>
      <c r="H8" s="142">
        <f>'C завтраками| Bed and breakfast'!H8*0.9</f>
        <v>6615</v>
      </c>
      <c r="I8" s="142">
        <f>'C завтраками| Bed and breakfast'!I8*0.9</f>
        <v>7335</v>
      </c>
      <c r="J8" s="142">
        <f>'C завтраками| Bed and breakfast'!J8*0.9</f>
        <v>5895</v>
      </c>
      <c r="K8" s="142">
        <f>'C завтраками| Bed and breakfast'!K8*0.9</f>
        <v>6615</v>
      </c>
      <c r="L8" s="142">
        <f>'C завтраками| Bed and breakfast'!L8*0.9</f>
        <v>7335</v>
      </c>
      <c r="M8" s="142">
        <f>'C завтраками| Bed and breakfast'!M8*0.9</f>
        <v>6615</v>
      </c>
      <c r="N8" s="142">
        <f>'C завтраками| Bed and breakfast'!N8*0.9</f>
        <v>5175</v>
      </c>
      <c r="O8" s="142">
        <f>'C завтраками| Bed and breakfast'!O8*0.9</f>
        <v>5535</v>
      </c>
      <c r="P8" s="142">
        <f>'C завтраками| Bed and breakfast'!P8*0.9</f>
        <v>5175</v>
      </c>
      <c r="Q8" s="142">
        <f>'C завтраками| Bed and breakfast'!Q8*0.9</f>
        <v>5535</v>
      </c>
      <c r="R8" s="142">
        <f>'C завтраками| Bed and breakfast'!R8*0.9</f>
        <v>5175</v>
      </c>
      <c r="S8" s="142">
        <f>'C завтраками| Bed and breakfast'!S8*0.9</f>
        <v>5535</v>
      </c>
      <c r="T8" s="142">
        <f>'C завтраками| Bed and breakfast'!T8*0.9</f>
        <v>7335</v>
      </c>
      <c r="U8" s="142">
        <f>'C завтраками| Bed and breakfast'!U8*0.9</f>
        <v>7335</v>
      </c>
      <c r="V8" s="142">
        <f>'C завтраками| Bed and breakfast'!V8*0.9</f>
        <v>7335</v>
      </c>
      <c r="W8" s="142">
        <f>'C завтраками| Bed and breakfast'!W8*0.9</f>
        <v>7335</v>
      </c>
      <c r="X8" s="142">
        <f>'C завтраками| Bed and breakfast'!X8*0.9</f>
        <v>5895</v>
      </c>
      <c r="Y8" s="142">
        <f>'C завтраками| Bed and breakfast'!Y8*0.9</f>
        <v>6615</v>
      </c>
      <c r="Z8" s="142">
        <f>'C завтраками| Bed and breakfast'!Z8*0.9</f>
        <v>5895</v>
      </c>
      <c r="AA8" s="142">
        <f>'C завтраками| Bed and breakfast'!AA8*0.9</f>
        <v>8055</v>
      </c>
      <c r="AB8" s="142">
        <f>'C завтраками| Bed and breakfast'!AB8*0.9</f>
        <v>8055</v>
      </c>
      <c r="AC8" s="142">
        <f>'C завтраками| Bed and breakfast'!AC8*0.9</f>
        <v>5985</v>
      </c>
      <c r="AD8" s="142">
        <f>'C завтраками| Bed and breakfast'!AD8*0.9</f>
        <v>6165</v>
      </c>
      <c r="AE8" s="142">
        <f>'C завтраками| Bed and breakfast'!AE8*0.9</f>
        <v>6525</v>
      </c>
      <c r="AF8" s="142">
        <f>'C завтраками| Bed and breakfast'!AF8*0.9</f>
        <v>6165</v>
      </c>
      <c r="AG8" s="142">
        <f>'C завтраками| Bed and breakfast'!AG8*0.9</f>
        <v>6705</v>
      </c>
      <c r="AH8" s="142">
        <f>'C завтраками| Bed and breakfast'!AH8*0.9</f>
        <v>7335</v>
      </c>
      <c r="AI8" s="142">
        <f>'C завтраками| Bed and breakfast'!AI8*0.9</f>
        <v>7335</v>
      </c>
      <c r="AJ8" s="142">
        <f>'C завтраками| Bed and breakfast'!AJ8*0.9</f>
        <v>6885</v>
      </c>
      <c r="AK8" s="142">
        <f>'C завтраками| Bed and breakfast'!AK8*0.9</f>
        <v>6525</v>
      </c>
      <c r="AL8" s="142">
        <f>'C завтраками| Bed and breakfast'!AL8*0.9</f>
        <v>7335</v>
      </c>
      <c r="AM8" s="142">
        <f>'C завтраками| Bed and breakfast'!AM8*0.9</f>
        <v>6525</v>
      </c>
      <c r="AN8" s="142">
        <f>'C завтраками| Bed and breakfast'!AN8*0.9</f>
        <v>6885</v>
      </c>
      <c r="AO8" s="142">
        <f>'C завтраками| Bed and breakfast'!AO8*0.9</f>
        <v>6525</v>
      </c>
      <c r="AP8" s="142">
        <f>'C завтраками| Bed and breakfast'!AP8*0.9</f>
        <v>7335</v>
      </c>
      <c r="AQ8" s="142">
        <f>'C завтраками| Bed and breakfast'!AQ8*0.9</f>
        <v>6705</v>
      </c>
      <c r="AR8" s="142">
        <f>'C завтраками| Bed and breakfast'!AR8*0.9</f>
        <v>6525</v>
      </c>
      <c r="AS8" s="142">
        <f>'C завтраками| Bed and breakfast'!AS8*0.9</f>
        <v>6885</v>
      </c>
      <c r="AT8" s="142">
        <f>'C завтраками| Bed and breakfast'!AT8*0.9</f>
        <v>6165</v>
      </c>
      <c r="AU8" s="142">
        <f>'C завтраками| Bed and breakfast'!AU8*0.9</f>
        <v>6165</v>
      </c>
      <c r="AV8" s="142">
        <f>'C завтраками| Bed and breakfast'!AV8*0.9</f>
        <v>5805</v>
      </c>
      <c r="AW8" s="142">
        <f>'C завтраками| Bed and breakfast'!AW8*0.9</f>
        <v>5175</v>
      </c>
      <c r="AX8" s="142">
        <f>'C завтраками| Bed and breakfast'!AX8*0.9</f>
        <v>5625</v>
      </c>
      <c r="AY8" s="142">
        <f>'C завтраками| Bed and breakfast'!AY8*0.9</f>
        <v>5175</v>
      </c>
      <c r="AZ8" s="142">
        <f>'C завтраками| Bed and breakfast'!AZ8*0.9</f>
        <v>5625</v>
      </c>
      <c r="BA8" s="142">
        <f>'C завтраками| Bed and breakfast'!BA8*0.9</f>
        <v>5175</v>
      </c>
    </row>
    <row r="9" spans="1:53" ht="11.45" customHeight="1" x14ac:dyDescent="0.2">
      <c r="A9" s="3">
        <v>2</v>
      </c>
      <c r="B9" s="142">
        <f>'C завтраками| Bed and breakfast'!B9*0.9</f>
        <v>7740</v>
      </c>
      <c r="C9" s="142">
        <f>'C завтраками| Bed and breakfast'!C9*0.9</f>
        <v>7020</v>
      </c>
      <c r="D9" s="142">
        <f>'C завтраками| Bed and breakfast'!D9*0.9</f>
        <v>6750</v>
      </c>
      <c r="E9" s="142">
        <f>'C завтраками| Bed and breakfast'!E9*0.9</f>
        <v>6300</v>
      </c>
      <c r="F9" s="142">
        <f>'C завтраками| Bed and breakfast'!F9*0.9</f>
        <v>8460</v>
      </c>
      <c r="G9" s="142">
        <f>'C завтраками| Bed and breakfast'!G9*0.9</f>
        <v>9180</v>
      </c>
      <c r="H9" s="142">
        <f>'C завтраками| Bed and breakfast'!H9*0.9</f>
        <v>7740</v>
      </c>
      <c r="I9" s="142">
        <f>'C завтраками| Bed and breakfast'!I9*0.9</f>
        <v>8460</v>
      </c>
      <c r="J9" s="142">
        <f>'C завтраками| Bed and breakfast'!J9*0.9</f>
        <v>7020</v>
      </c>
      <c r="K9" s="142">
        <f>'C завтраками| Bed and breakfast'!K9*0.9</f>
        <v>7740</v>
      </c>
      <c r="L9" s="142">
        <f>'C завтраками| Bed and breakfast'!L9*0.9</f>
        <v>8460</v>
      </c>
      <c r="M9" s="142">
        <f>'C завтраками| Bed and breakfast'!M9*0.9</f>
        <v>7740</v>
      </c>
      <c r="N9" s="142">
        <f>'C завтраками| Bed and breakfast'!N9*0.9</f>
        <v>6300</v>
      </c>
      <c r="O9" s="142">
        <f>'C завтраками| Bed and breakfast'!O9*0.9</f>
        <v>6660</v>
      </c>
      <c r="P9" s="142">
        <f>'C завтраками| Bed and breakfast'!P9*0.9</f>
        <v>6300</v>
      </c>
      <c r="Q9" s="142">
        <f>'C завтраками| Bed and breakfast'!Q9*0.9</f>
        <v>6660</v>
      </c>
      <c r="R9" s="142">
        <f>'C завтраками| Bed and breakfast'!R9*0.9</f>
        <v>6300</v>
      </c>
      <c r="S9" s="142">
        <f>'C завтраками| Bed and breakfast'!S9*0.9</f>
        <v>6660</v>
      </c>
      <c r="T9" s="142">
        <f>'C завтраками| Bed and breakfast'!T9*0.9</f>
        <v>8460</v>
      </c>
      <c r="U9" s="142">
        <f>'C завтраками| Bed and breakfast'!U9*0.9</f>
        <v>8460</v>
      </c>
      <c r="V9" s="142">
        <f>'C завтраками| Bed and breakfast'!V9*0.9</f>
        <v>8460</v>
      </c>
      <c r="W9" s="142">
        <f>'C завтраками| Bed and breakfast'!W9*0.9</f>
        <v>8460</v>
      </c>
      <c r="X9" s="142">
        <f>'C завтраками| Bed and breakfast'!X9*0.9</f>
        <v>7020</v>
      </c>
      <c r="Y9" s="142">
        <f>'C завтраками| Bed and breakfast'!Y9*0.9</f>
        <v>7740</v>
      </c>
      <c r="Z9" s="142">
        <f>'C завтраками| Bed and breakfast'!Z9*0.9</f>
        <v>7020</v>
      </c>
      <c r="AA9" s="142">
        <f>'C завтраками| Bed and breakfast'!AA9*0.9</f>
        <v>9180</v>
      </c>
      <c r="AB9" s="142">
        <f>'C завтраками| Bed and breakfast'!AB9*0.9</f>
        <v>9180</v>
      </c>
      <c r="AC9" s="142">
        <f>'C завтраками| Bed and breakfast'!AC9*0.9</f>
        <v>7110</v>
      </c>
      <c r="AD9" s="142">
        <f>'C завтраками| Bed and breakfast'!AD9*0.9</f>
        <v>7290</v>
      </c>
      <c r="AE9" s="142">
        <f>'C завтраками| Bed and breakfast'!AE9*0.9</f>
        <v>7650</v>
      </c>
      <c r="AF9" s="142">
        <f>'C завтраками| Bed and breakfast'!AF9*0.9</f>
        <v>7290</v>
      </c>
      <c r="AG9" s="142">
        <f>'C завтраками| Bed and breakfast'!AG9*0.9</f>
        <v>7830</v>
      </c>
      <c r="AH9" s="142">
        <f>'C завтраками| Bed and breakfast'!AH9*0.9</f>
        <v>8460</v>
      </c>
      <c r="AI9" s="142">
        <f>'C завтраками| Bed and breakfast'!AI9*0.9</f>
        <v>8460</v>
      </c>
      <c r="AJ9" s="142">
        <f>'C завтраками| Bed and breakfast'!AJ9*0.9</f>
        <v>8010</v>
      </c>
      <c r="AK9" s="142">
        <f>'C завтраками| Bed and breakfast'!AK9*0.9</f>
        <v>7650</v>
      </c>
      <c r="AL9" s="142">
        <f>'C завтраками| Bed and breakfast'!AL9*0.9</f>
        <v>8460</v>
      </c>
      <c r="AM9" s="142">
        <f>'C завтраками| Bed and breakfast'!AM9*0.9</f>
        <v>7650</v>
      </c>
      <c r="AN9" s="142">
        <f>'C завтраками| Bed and breakfast'!AN9*0.9</f>
        <v>8010</v>
      </c>
      <c r="AO9" s="142">
        <f>'C завтраками| Bed and breakfast'!AO9*0.9</f>
        <v>7650</v>
      </c>
      <c r="AP9" s="142">
        <f>'C завтраками| Bed and breakfast'!AP9*0.9</f>
        <v>8460</v>
      </c>
      <c r="AQ9" s="142">
        <f>'C завтраками| Bed and breakfast'!AQ9*0.9</f>
        <v>7830</v>
      </c>
      <c r="AR9" s="142">
        <f>'C завтраками| Bed and breakfast'!AR9*0.9</f>
        <v>7650</v>
      </c>
      <c r="AS9" s="142">
        <f>'C завтраками| Bed and breakfast'!AS9*0.9</f>
        <v>8010</v>
      </c>
      <c r="AT9" s="142">
        <f>'C завтраками| Bed and breakfast'!AT9*0.9</f>
        <v>7290</v>
      </c>
      <c r="AU9" s="142">
        <f>'C завтраками| Bed and breakfast'!AU9*0.9</f>
        <v>7290</v>
      </c>
      <c r="AV9" s="142">
        <f>'C завтраками| Bed and breakfast'!AV9*0.9</f>
        <v>6930</v>
      </c>
      <c r="AW9" s="142">
        <f>'C завтраками| Bed and breakfast'!AW9*0.9</f>
        <v>6300</v>
      </c>
      <c r="AX9" s="142">
        <f>'C завтраками| Bed and breakfast'!AX9*0.9</f>
        <v>6750</v>
      </c>
      <c r="AY9" s="142">
        <f>'C завтраками| Bed and breakfast'!AY9*0.9</f>
        <v>6300</v>
      </c>
      <c r="AZ9" s="142">
        <f>'C завтраками| Bed and breakfast'!AZ9*0.9</f>
        <v>6750</v>
      </c>
      <c r="BA9" s="142">
        <f>'C завтраками| Bed and breakfast'!BA9*0.9</f>
        <v>6300</v>
      </c>
    </row>
    <row r="10" spans="1:53"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row>
    <row r="11" spans="1:53" ht="11.45" customHeight="1" x14ac:dyDescent="0.2">
      <c r="A11" s="3">
        <v>1</v>
      </c>
      <c r="B11" s="142">
        <f>'C завтраками| Bed and breakfast'!B11*0.9</f>
        <v>7515</v>
      </c>
      <c r="C11" s="142">
        <f>'C завтраками| Bed and breakfast'!C11*0.9</f>
        <v>6795</v>
      </c>
      <c r="D11" s="142">
        <f>'C завтраками| Bed and breakfast'!D11*0.9</f>
        <v>6525</v>
      </c>
      <c r="E11" s="142">
        <f>'C завтраками| Bed and breakfast'!E11*0.9</f>
        <v>6075</v>
      </c>
      <c r="F11" s="142">
        <f>'C завтраками| Bed and breakfast'!F11*0.9</f>
        <v>8235</v>
      </c>
      <c r="G11" s="142">
        <f>'C завтраками| Bed and breakfast'!G11*0.9</f>
        <v>8955</v>
      </c>
      <c r="H11" s="142">
        <f>'C завтраками| Bed and breakfast'!H11*0.9</f>
        <v>7515</v>
      </c>
      <c r="I11" s="142">
        <f>'C завтраками| Bed and breakfast'!I11*0.9</f>
        <v>8235</v>
      </c>
      <c r="J11" s="142">
        <f>'C завтраками| Bed and breakfast'!J11*0.9</f>
        <v>6795</v>
      </c>
      <c r="K11" s="142">
        <f>'C завтраками| Bed and breakfast'!K11*0.9</f>
        <v>7515</v>
      </c>
      <c r="L11" s="142">
        <f>'C завтраками| Bed and breakfast'!L11*0.9</f>
        <v>8235</v>
      </c>
      <c r="M11" s="142">
        <f>'C завтраками| Bed and breakfast'!M11*0.9</f>
        <v>7515</v>
      </c>
      <c r="N11" s="142">
        <f>'C завтраками| Bed and breakfast'!N11*0.9</f>
        <v>6075</v>
      </c>
      <c r="O11" s="142">
        <f>'C завтраками| Bed and breakfast'!O11*0.9</f>
        <v>6435</v>
      </c>
      <c r="P11" s="142">
        <f>'C завтраками| Bed and breakfast'!P11*0.9</f>
        <v>6075</v>
      </c>
      <c r="Q11" s="142">
        <f>'C завтраками| Bed and breakfast'!Q11*0.9</f>
        <v>6435</v>
      </c>
      <c r="R11" s="142">
        <f>'C завтраками| Bed and breakfast'!R11*0.9</f>
        <v>6075</v>
      </c>
      <c r="S11" s="142">
        <f>'C завтраками| Bed and breakfast'!S11*0.9</f>
        <v>6435</v>
      </c>
      <c r="T11" s="142">
        <f>'C завтраками| Bed and breakfast'!T11*0.9</f>
        <v>8235</v>
      </c>
      <c r="U11" s="142">
        <f>'C завтраками| Bed and breakfast'!U11*0.9</f>
        <v>8235</v>
      </c>
      <c r="V11" s="142">
        <f>'C завтраками| Bed and breakfast'!V11*0.9</f>
        <v>8235</v>
      </c>
      <c r="W11" s="142">
        <f>'C завтраками| Bed and breakfast'!W11*0.9</f>
        <v>8235</v>
      </c>
      <c r="X11" s="142">
        <f>'C завтраками| Bed and breakfast'!X11*0.9</f>
        <v>6795</v>
      </c>
      <c r="Y11" s="142">
        <f>'C завтраками| Bed and breakfast'!Y11*0.9</f>
        <v>7515</v>
      </c>
      <c r="Z11" s="142">
        <f>'C завтраками| Bed and breakfast'!Z11*0.9</f>
        <v>6795</v>
      </c>
      <c r="AA11" s="142">
        <f>'C завтраками| Bed and breakfast'!AA11*0.9</f>
        <v>8955</v>
      </c>
      <c r="AB11" s="142">
        <f>'C завтраками| Bed and breakfast'!AB11*0.9</f>
        <v>8955</v>
      </c>
      <c r="AC11" s="142">
        <f>'C завтраками| Bed and breakfast'!AC11*0.9</f>
        <v>6885</v>
      </c>
      <c r="AD11" s="142">
        <f>'C завтраками| Bed and breakfast'!AD11*0.9</f>
        <v>7065</v>
      </c>
      <c r="AE11" s="142">
        <f>'C завтраками| Bed and breakfast'!AE11*0.9</f>
        <v>7425</v>
      </c>
      <c r="AF11" s="142">
        <f>'C завтраками| Bed and breakfast'!AF11*0.9</f>
        <v>7065</v>
      </c>
      <c r="AG11" s="142">
        <f>'C завтраками| Bed and breakfast'!AG11*0.9</f>
        <v>7605</v>
      </c>
      <c r="AH11" s="142">
        <f>'C завтраками| Bed and breakfast'!AH11*0.9</f>
        <v>8235</v>
      </c>
      <c r="AI11" s="142">
        <f>'C завтраками| Bed and breakfast'!AI11*0.9</f>
        <v>8235</v>
      </c>
      <c r="AJ11" s="142">
        <f>'C завтраками| Bed and breakfast'!AJ11*0.9</f>
        <v>7785</v>
      </c>
      <c r="AK11" s="142">
        <f>'C завтраками| Bed and breakfast'!AK11*0.9</f>
        <v>7425</v>
      </c>
      <c r="AL11" s="142">
        <f>'C завтраками| Bed and breakfast'!AL11*0.9</f>
        <v>8235</v>
      </c>
      <c r="AM11" s="142">
        <f>'C завтраками| Bed and breakfast'!AM11*0.9</f>
        <v>7425</v>
      </c>
      <c r="AN11" s="142">
        <f>'C завтраками| Bed and breakfast'!AN11*0.9</f>
        <v>7785</v>
      </c>
      <c r="AO11" s="142">
        <f>'C завтраками| Bed and breakfast'!AO11*0.9</f>
        <v>7425</v>
      </c>
      <c r="AP11" s="142">
        <f>'C завтраками| Bed and breakfast'!AP11*0.9</f>
        <v>8235</v>
      </c>
      <c r="AQ11" s="142">
        <f>'C завтраками| Bed and breakfast'!AQ11*0.9</f>
        <v>7605</v>
      </c>
      <c r="AR11" s="142">
        <f>'C завтраками| Bed and breakfast'!AR11*0.9</f>
        <v>7425</v>
      </c>
      <c r="AS11" s="142">
        <f>'C завтраками| Bed and breakfast'!AS11*0.9</f>
        <v>7785</v>
      </c>
      <c r="AT11" s="142">
        <f>'C завтраками| Bed and breakfast'!AT11*0.9</f>
        <v>7065</v>
      </c>
      <c r="AU11" s="142">
        <f>'C завтраками| Bed and breakfast'!AU11*0.9</f>
        <v>7065</v>
      </c>
      <c r="AV11" s="142">
        <f>'C завтраками| Bed and breakfast'!AV11*0.9</f>
        <v>6705</v>
      </c>
      <c r="AW11" s="142">
        <f>'C завтраками| Bed and breakfast'!AW11*0.9</f>
        <v>6075</v>
      </c>
      <c r="AX11" s="142">
        <f>'C завтраками| Bed and breakfast'!AX11*0.9</f>
        <v>6525</v>
      </c>
      <c r="AY11" s="142">
        <f>'C завтраками| Bed and breakfast'!AY11*0.9</f>
        <v>6075</v>
      </c>
      <c r="AZ11" s="142">
        <f>'C завтраками| Bed and breakfast'!AZ11*0.9</f>
        <v>6525</v>
      </c>
      <c r="BA11" s="142">
        <f>'C завтраками| Bed and breakfast'!BA11*0.9</f>
        <v>6075</v>
      </c>
    </row>
    <row r="12" spans="1:53" ht="11.45" customHeight="1" x14ac:dyDescent="0.2">
      <c r="A12" s="3">
        <v>2</v>
      </c>
      <c r="B12" s="142">
        <f>'C завтраками| Bed and breakfast'!B12*0.9</f>
        <v>8640</v>
      </c>
      <c r="C12" s="142">
        <f>'C завтраками| Bed and breakfast'!C12*0.9</f>
        <v>7920</v>
      </c>
      <c r="D12" s="142">
        <f>'C завтраками| Bed and breakfast'!D12*0.9</f>
        <v>7650</v>
      </c>
      <c r="E12" s="142">
        <f>'C завтраками| Bed and breakfast'!E12*0.9</f>
        <v>7200</v>
      </c>
      <c r="F12" s="142">
        <f>'C завтраками| Bed and breakfast'!F12*0.9</f>
        <v>9360</v>
      </c>
      <c r="G12" s="142">
        <f>'C завтраками| Bed and breakfast'!G12*0.9</f>
        <v>10080</v>
      </c>
      <c r="H12" s="142">
        <f>'C завтраками| Bed and breakfast'!H12*0.9</f>
        <v>8640</v>
      </c>
      <c r="I12" s="142">
        <f>'C завтраками| Bed and breakfast'!I12*0.9</f>
        <v>9360</v>
      </c>
      <c r="J12" s="142">
        <f>'C завтраками| Bed and breakfast'!J12*0.9</f>
        <v>7920</v>
      </c>
      <c r="K12" s="142">
        <f>'C завтраками| Bed and breakfast'!K12*0.9</f>
        <v>8640</v>
      </c>
      <c r="L12" s="142">
        <f>'C завтраками| Bed and breakfast'!L12*0.9</f>
        <v>9360</v>
      </c>
      <c r="M12" s="142">
        <f>'C завтраками| Bed and breakfast'!M12*0.9</f>
        <v>8640</v>
      </c>
      <c r="N12" s="142">
        <f>'C завтраками| Bed and breakfast'!N12*0.9</f>
        <v>7200</v>
      </c>
      <c r="O12" s="142">
        <f>'C завтраками| Bed and breakfast'!O12*0.9</f>
        <v>7560</v>
      </c>
      <c r="P12" s="142">
        <f>'C завтраками| Bed and breakfast'!P12*0.9</f>
        <v>7200</v>
      </c>
      <c r="Q12" s="142">
        <f>'C завтраками| Bed and breakfast'!Q12*0.9</f>
        <v>7560</v>
      </c>
      <c r="R12" s="142">
        <f>'C завтраками| Bed and breakfast'!R12*0.9</f>
        <v>7200</v>
      </c>
      <c r="S12" s="142">
        <f>'C завтраками| Bed and breakfast'!S12*0.9</f>
        <v>7560</v>
      </c>
      <c r="T12" s="142">
        <f>'C завтраками| Bed and breakfast'!T12*0.9</f>
        <v>9360</v>
      </c>
      <c r="U12" s="142">
        <f>'C завтраками| Bed and breakfast'!U12*0.9</f>
        <v>9360</v>
      </c>
      <c r="V12" s="142">
        <f>'C завтраками| Bed and breakfast'!V12*0.9</f>
        <v>9360</v>
      </c>
      <c r="W12" s="142">
        <f>'C завтраками| Bed and breakfast'!W12*0.9</f>
        <v>9360</v>
      </c>
      <c r="X12" s="142">
        <f>'C завтраками| Bed and breakfast'!X12*0.9</f>
        <v>7920</v>
      </c>
      <c r="Y12" s="142">
        <f>'C завтраками| Bed and breakfast'!Y12*0.9</f>
        <v>8640</v>
      </c>
      <c r="Z12" s="142">
        <f>'C завтраками| Bed and breakfast'!Z12*0.9</f>
        <v>7920</v>
      </c>
      <c r="AA12" s="142">
        <f>'C завтраками| Bed and breakfast'!AA12*0.9</f>
        <v>10080</v>
      </c>
      <c r="AB12" s="142">
        <f>'C завтраками| Bed and breakfast'!AB12*0.9</f>
        <v>10080</v>
      </c>
      <c r="AC12" s="142">
        <f>'C завтраками| Bed and breakfast'!AC12*0.9</f>
        <v>8010</v>
      </c>
      <c r="AD12" s="142">
        <f>'C завтраками| Bed and breakfast'!AD12*0.9</f>
        <v>8190</v>
      </c>
      <c r="AE12" s="142">
        <f>'C завтраками| Bed and breakfast'!AE12*0.9</f>
        <v>8550</v>
      </c>
      <c r="AF12" s="142">
        <f>'C завтраками| Bed and breakfast'!AF12*0.9</f>
        <v>8190</v>
      </c>
      <c r="AG12" s="142">
        <f>'C завтраками| Bed and breakfast'!AG12*0.9</f>
        <v>8730</v>
      </c>
      <c r="AH12" s="142">
        <f>'C завтраками| Bed and breakfast'!AH12*0.9</f>
        <v>9360</v>
      </c>
      <c r="AI12" s="142">
        <f>'C завтраками| Bed and breakfast'!AI12*0.9</f>
        <v>9360</v>
      </c>
      <c r="AJ12" s="142">
        <f>'C завтраками| Bed and breakfast'!AJ12*0.9</f>
        <v>8910</v>
      </c>
      <c r="AK12" s="142">
        <f>'C завтраками| Bed and breakfast'!AK12*0.9</f>
        <v>8550</v>
      </c>
      <c r="AL12" s="142">
        <f>'C завтраками| Bed and breakfast'!AL12*0.9</f>
        <v>9360</v>
      </c>
      <c r="AM12" s="142">
        <f>'C завтраками| Bed and breakfast'!AM12*0.9</f>
        <v>8550</v>
      </c>
      <c r="AN12" s="142">
        <f>'C завтраками| Bed and breakfast'!AN12*0.9</f>
        <v>8910</v>
      </c>
      <c r="AO12" s="142">
        <f>'C завтраками| Bed and breakfast'!AO12*0.9</f>
        <v>8550</v>
      </c>
      <c r="AP12" s="142">
        <f>'C завтраками| Bed and breakfast'!AP12*0.9</f>
        <v>9360</v>
      </c>
      <c r="AQ12" s="142">
        <f>'C завтраками| Bed and breakfast'!AQ12*0.9</f>
        <v>8730</v>
      </c>
      <c r="AR12" s="142">
        <f>'C завтраками| Bed and breakfast'!AR12*0.9</f>
        <v>8550</v>
      </c>
      <c r="AS12" s="142">
        <f>'C завтраками| Bed and breakfast'!AS12*0.9</f>
        <v>8910</v>
      </c>
      <c r="AT12" s="142">
        <f>'C завтраками| Bed and breakfast'!AT12*0.9</f>
        <v>8190</v>
      </c>
      <c r="AU12" s="142">
        <f>'C завтраками| Bed and breakfast'!AU12*0.9</f>
        <v>8190</v>
      </c>
      <c r="AV12" s="142">
        <f>'C завтраками| Bed and breakfast'!AV12*0.9</f>
        <v>7830</v>
      </c>
      <c r="AW12" s="142">
        <f>'C завтраками| Bed and breakfast'!AW12*0.9</f>
        <v>7200</v>
      </c>
      <c r="AX12" s="142">
        <f>'C завтраками| Bed and breakfast'!AX12*0.9</f>
        <v>7650</v>
      </c>
      <c r="AY12" s="142">
        <f>'C завтраками| Bed and breakfast'!AY12*0.9</f>
        <v>7200</v>
      </c>
      <c r="AZ12" s="142">
        <f>'C завтраками| Bed and breakfast'!AZ12*0.9</f>
        <v>7650</v>
      </c>
      <c r="BA12" s="142">
        <f>'C завтраками| Bed and breakfast'!BA12*0.9</f>
        <v>7200</v>
      </c>
    </row>
    <row r="13" spans="1:53"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row>
    <row r="14" spans="1:53" ht="11.45" customHeight="1" x14ac:dyDescent="0.2">
      <c r="A14" s="3">
        <v>1</v>
      </c>
      <c r="B14" s="142">
        <f>'C завтраками| Bed and breakfast'!B14*0.9</f>
        <v>8865</v>
      </c>
      <c r="C14" s="142">
        <f>'C завтраками| Bed and breakfast'!C14*0.9</f>
        <v>8145</v>
      </c>
      <c r="D14" s="142">
        <f>'C завтраками| Bed and breakfast'!D14*0.9</f>
        <v>7875</v>
      </c>
      <c r="E14" s="142">
        <f>'C завтраками| Bed and breakfast'!E14*0.9</f>
        <v>7425</v>
      </c>
      <c r="F14" s="142">
        <f>'C завтраками| Bed and breakfast'!F14*0.9</f>
        <v>9585</v>
      </c>
      <c r="G14" s="142">
        <f>'C завтраками| Bed and breakfast'!G14*0.9</f>
        <v>10305</v>
      </c>
      <c r="H14" s="142">
        <f>'C завтраками| Bed and breakfast'!H14*0.9</f>
        <v>8865</v>
      </c>
      <c r="I14" s="142">
        <f>'C завтраками| Bed and breakfast'!I14*0.9</f>
        <v>9585</v>
      </c>
      <c r="J14" s="142">
        <f>'C завтраками| Bed and breakfast'!J14*0.9</f>
        <v>8145</v>
      </c>
      <c r="K14" s="142">
        <f>'C завтраками| Bed and breakfast'!K14*0.9</f>
        <v>8865</v>
      </c>
      <c r="L14" s="142">
        <f>'C завтраками| Bed and breakfast'!L14*0.9</f>
        <v>9585</v>
      </c>
      <c r="M14" s="142">
        <f>'C завтраками| Bed and breakfast'!M14*0.9</f>
        <v>8865</v>
      </c>
      <c r="N14" s="142">
        <f>'C завтраками| Bed and breakfast'!N14*0.9</f>
        <v>7425</v>
      </c>
      <c r="O14" s="142">
        <f>'C завтраками| Bed and breakfast'!O14*0.9</f>
        <v>7785</v>
      </c>
      <c r="P14" s="142">
        <f>'C завтраками| Bed and breakfast'!P14*0.9</f>
        <v>7425</v>
      </c>
      <c r="Q14" s="142">
        <f>'C завтраками| Bed and breakfast'!Q14*0.9</f>
        <v>7785</v>
      </c>
      <c r="R14" s="142">
        <f>'C завтраками| Bed and breakfast'!R14*0.9</f>
        <v>7425</v>
      </c>
      <c r="S14" s="142">
        <f>'C завтраками| Bed and breakfast'!S14*0.9</f>
        <v>7785</v>
      </c>
      <c r="T14" s="142">
        <f>'C завтраками| Bed and breakfast'!T14*0.9</f>
        <v>9585</v>
      </c>
      <c r="U14" s="142">
        <f>'C завтраками| Bed and breakfast'!U14*0.9</f>
        <v>9585</v>
      </c>
      <c r="V14" s="142">
        <f>'C завтраками| Bed and breakfast'!V14*0.9</f>
        <v>9585</v>
      </c>
      <c r="W14" s="142">
        <f>'C завтраками| Bed and breakfast'!W14*0.9</f>
        <v>9585</v>
      </c>
      <c r="X14" s="142">
        <f>'C завтраками| Bed and breakfast'!X14*0.9</f>
        <v>8145</v>
      </c>
      <c r="Y14" s="142">
        <f>'C завтраками| Bed and breakfast'!Y14*0.9</f>
        <v>8865</v>
      </c>
      <c r="Z14" s="142">
        <f>'C завтраками| Bed and breakfast'!Z14*0.9</f>
        <v>8145</v>
      </c>
      <c r="AA14" s="142">
        <f>'C завтраками| Bed and breakfast'!AA14*0.9</f>
        <v>10305</v>
      </c>
      <c r="AB14" s="142">
        <f>'C завтраками| Bed and breakfast'!AB14*0.9</f>
        <v>10305</v>
      </c>
      <c r="AC14" s="142">
        <f>'C завтраками| Bed and breakfast'!AC14*0.9</f>
        <v>8235</v>
      </c>
      <c r="AD14" s="142">
        <f>'C завтраками| Bed and breakfast'!AD14*0.9</f>
        <v>8415</v>
      </c>
      <c r="AE14" s="142">
        <f>'C завтраками| Bed and breakfast'!AE14*0.9</f>
        <v>8775</v>
      </c>
      <c r="AF14" s="142">
        <f>'C завтраками| Bed and breakfast'!AF14*0.9</f>
        <v>8415</v>
      </c>
      <c r="AG14" s="142">
        <f>'C завтраками| Bed and breakfast'!AG14*0.9</f>
        <v>8955</v>
      </c>
      <c r="AH14" s="142">
        <f>'C завтраками| Bed and breakfast'!AH14*0.9</f>
        <v>9585</v>
      </c>
      <c r="AI14" s="142">
        <f>'C завтраками| Bed and breakfast'!AI14*0.9</f>
        <v>9585</v>
      </c>
      <c r="AJ14" s="142">
        <f>'C завтраками| Bed and breakfast'!AJ14*0.9</f>
        <v>9135</v>
      </c>
      <c r="AK14" s="142">
        <f>'C завтраками| Bed and breakfast'!AK14*0.9</f>
        <v>8775</v>
      </c>
      <c r="AL14" s="142">
        <f>'C завтраками| Bed and breakfast'!AL14*0.9</f>
        <v>9585</v>
      </c>
      <c r="AM14" s="142">
        <f>'C завтраками| Bed and breakfast'!AM14*0.9</f>
        <v>8775</v>
      </c>
      <c r="AN14" s="142">
        <f>'C завтраками| Bed and breakfast'!AN14*0.9</f>
        <v>9135</v>
      </c>
      <c r="AO14" s="142">
        <f>'C завтраками| Bed and breakfast'!AO14*0.9</f>
        <v>8775</v>
      </c>
      <c r="AP14" s="142">
        <f>'C завтраками| Bed and breakfast'!AP14*0.9</f>
        <v>9585</v>
      </c>
      <c r="AQ14" s="142">
        <f>'C завтраками| Bed and breakfast'!AQ14*0.9</f>
        <v>8955</v>
      </c>
      <c r="AR14" s="142">
        <f>'C завтраками| Bed and breakfast'!AR14*0.9</f>
        <v>8775</v>
      </c>
      <c r="AS14" s="142">
        <f>'C завтраками| Bed and breakfast'!AS14*0.9</f>
        <v>9135</v>
      </c>
      <c r="AT14" s="142">
        <f>'C завтраками| Bed and breakfast'!AT14*0.9</f>
        <v>8415</v>
      </c>
      <c r="AU14" s="142">
        <f>'C завтраками| Bed and breakfast'!AU14*0.9</f>
        <v>8415</v>
      </c>
      <c r="AV14" s="142">
        <f>'C завтраками| Bed and breakfast'!AV14*0.9</f>
        <v>8055</v>
      </c>
      <c r="AW14" s="142">
        <f>'C завтраками| Bed and breakfast'!AW14*0.9</f>
        <v>7425</v>
      </c>
      <c r="AX14" s="142">
        <f>'C завтраками| Bed and breakfast'!AX14*0.9</f>
        <v>7875</v>
      </c>
      <c r="AY14" s="142">
        <f>'C завтраками| Bed and breakfast'!AY14*0.9</f>
        <v>7425</v>
      </c>
      <c r="AZ14" s="142">
        <f>'C завтраками| Bed and breakfast'!AZ14*0.9</f>
        <v>7875</v>
      </c>
      <c r="BA14" s="142">
        <f>'C завтраками| Bed and breakfast'!BA14*0.9</f>
        <v>7425</v>
      </c>
    </row>
    <row r="15" spans="1:53" ht="11.45" customHeight="1" x14ac:dyDescent="0.2">
      <c r="A15" s="3">
        <v>2</v>
      </c>
      <c r="B15" s="142">
        <f>'C завтраками| Bed and breakfast'!B15*0.9</f>
        <v>9990</v>
      </c>
      <c r="C15" s="142">
        <f>'C завтраками| Bed and breakfast'!C15*0.9</f>
        <v>9270</v>
      </c>
      <c r="D15" s="142">
        <f>'C завтраками| Bed and breakfast'!D15*0.9</f>
        <v>9000</v>
      </c>
      <c r="E15" s="142">
        <f>'C завтраками| Bed and breakfast'!E15*0.9</f>
        <v>8550</v>
      </c>
      <c r="F15" s="142">
        <f>'C завтраками| Bed and breakfast'!F15*0.9</f>
        <v>10710</v>
      </c>
      <c r="G15" s="142">
        <f>'C завтраками| Bed and breakfast'!G15*0.9</f>
        <v>11430</v>
      </c>
      <c r="H15" s="142">
        <f>'C завтраками| Bed and breakfast'!H15*0.9</f>
        <v>9990</v>
      </c>
      <c r="I15" s="142">
        <f>'C завтраками| Bed and breakfast'!I15*0.9</f>
        <v>10710</v>
      </c>
      <c r="J15" s="142">
        <f>'C завтраками| Bed and breakfast'!J15*0.9</f>
        <v>9270</v>
      </c>
      <c r="K15" s="142">
        <f>'C завтраками| Bed and breakfast'!K15*0.9</f>
        <v>9990</v>
      </c>
      <c r="L15" s="142">
        <f>'C завтраками| Bed and breakfast'!L15*0.9</f>
        <v>10710</v>
      </c>
      <c r="M15" s="142">
        <f>'C завтраками| Bed and breakfast'!M15*0.9</f>
        <v>9990</v>
      </c>
      <c r="N15" s="142">
        <f>'C завтраками| Bed and breakfast'!N15*0.9</f>
        <v>8550</v>
      </c>
      <c r="O15" s="142">
        <f>'C завтраками| Bed and breakfast'!O15*0.9</f>
        <v>8910</v>
      </c>
      <c r="P15" s="142">
        <f>'C завтраками| Bed and breakfast'!P15*0.9</f>
        <v>8550</v>
      </c>
      <c r="Q15" s="142">
        <f>'C завтраками| Bed and breakfast'!Q15*0.9</f>
        <v>8910</v>
      </c>
      <c r="R15" s="142">
        <f>'C завтраками| Bed and breakfast'!R15*0.9</f>
        <v>8550</v>
      </c>
      <c r="S15" s="142">
        <f>'C завтраками| Bed and breakfast'!S15*0.9</f>
        <v>8910</v>
      </c>
      <c r="T15" s="142">
        <f>'C завтраками| Bed and breakfast'!T15*0.9</f>
        <v>10710</v>
      </c>
      <c r="U15" s="142">
        <f>'C завтраками| Bed and breakfast'!U15*0.9</f>
        <v>10710</v>
      </c>
      <c r="V15" s="142">
        <f>'C завтраками| Bed and breakfast'!V15*0.9</f>
        <v>10710</v>
      </c>
      <c r="W15" s="142">
        <f>'C завтраками| Bed and breakfast'!W15*0.9</f>
        <v>10710</v>
      </c>
      <c r="X15" s="142">
        <f>'C завтраками| Bed and breakfast'!X15*0.9</f>
        <v>9270</v>
      </c>
      <c r="Y15" s="142">
        <f>'C завтраками| Bed and breakfast'!Y15*0.9</f>
        <v>9990</v>
      </c>
      <c r="Z15" s="142">
        <f>'C завтраками| Bed and breakfast'!Z15*0.9</f>
        <v>9270</v>
      </c>
      <c r="AA15" s="142">
        <f>'C завтраками| Bed and breakfast'!AA15*0.9</f>
        <v>11430</v>
      </c>
      <c r="AB15" s="142">
        <f>'C завтраками| Bed and breakfast'!AB15*0.9</f>
        <v>11430</v>
      </c>
      <c r="AC15" s="142">
        <f>'C завтраками| Bed and breakfast'!AC15*0.9</f>
        <v>9360</v>
      </c>
      <c r="AD15" s="142">
        <f>'C завтраками| Bed and breakfast'!AD15*0.9</f>
        <v>9540</v>
      </c>
      <c r="AE15" s="142">
        <f>'C завтраками| Bed and breakfast'!AE15*0.9</f>
        <v>9900</v>
      </c>
      <c r="AF15" s="142">
        <f>'C завтраками| Bed and breakfast'!AF15*0.9</f>
        <v>9540</v>
      </c>
      <c r="AG15" s="142">
        <f>'C завтраками| Bed and breakfast'!AG15*0.9</f>
        <v>10080</v>
      </c>
      <c r="AH15" s="142">
        <f>'C завтраками| Bed and breakfast'!AH15*0.9</f>
        <v>10710</v>
      </c>
      <c r="AI15" s="142">
        <f>'C завтраками| Bed and breakfast'!AI15*0.9</f>
        <v>10710</v>
      </c>
      <c r="AJ15" s="142">
        <f>'C завтраками| Bed and breakfast'!AJ15*0.9</f>
        <v>10260</v>
      </c>
      <c r="AK15" s="142">
        <f>'C завтраками| Bed and breakfast'!AK15*0.9</f>
        <v>9900</v>
      </c>
      <c r="AL15" s="142">
        <f>'C завтраками| Bed and breakfast'!AL15*0.9</f>
        <v>10710</v>
      </c>
      <c r="AM15" s="142">
        <f>'C завтраками| Bed and breakfast'!AM15*0.9</f>
        <v>9900</v>
      </c>
      <c r="AN15" s="142">
        <f>'C завтраками| Bed and breakfast'!AN15*0.9</f>
        <v>10260</v>
      </c>
      <c r="AO15" s="142">
        <f>'C завтраками| Bed and breakfast'!AO15*0.9</f>
        <v>9900</v>
      </c>
      <c r="AP15" s="142">
        <f>'C завтраками| Bed and breakfast'!AP15*0.9</f>
        <v>10710</v>
      </c>
      <c r="AQ15" s="142">
        <f>'C завтраками| Bed and breakfast'!AQ15*0.9</f>
        <v>10080</v>
      </c>
      <c r="AR15" s="142">
        <f>'C завтраками| Bed and breakfast'!AR15*0.9</f>
        <v>9900</v>
      </c>
      <c r="AS15" s="142">
        <f>'C завтраками| Bed and breakfast'!AS15*0.9</f>
        <v>10260</v>
      </c>
      <c r="AT15" s="142">
        <f>'C завтраками| Bed and breakfast'!AT15*0.9</f>
        <v>9540</v>
      </c>
      <c r="AU15" s="142">
        <f>'C завтраками| Bed and breakfast'!AU15*0.9</f>
        <v>9540</v>
      </c>
      <c r="AV15" s="142">
        <f>'C завтраками| Bed and breakfast'!AV15*0.9</f>
        <v>9180</v>
      </c>
      <c r="AW15" s="142">
        <f>'C завтраками| Bed and breakfast'!AW15*0.9</f>
        <v>8550</v>
      </c>
      <c r="AX15" s="142">
        <f>'C завтраками| Bed and breakfast'!AX15*0.9</f>
        <v>9000</v>
      </c>
      <c r="AY15" s="142">
        <f>'C завтраками| Bed and breakfast'!AY15*0.9</f>
        <v>8550</v>
      </c>
      <c r="AZ15" s="142">
        <f>'C завтраками| Bed and breakfast'!AZ15*0.9</f>
        <v>9000</v>
      </c>
      <c r="BA15" s="142">
        <f>'C завтраками| Bed and breakfast'!BA15*0.9</f>
        <v>8550</v>
      </c>
    </row>
    <row r="16" spans="1:53"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row>
    <row r="17" spans="1:53" ht="11.45" customHeight="1" x14ac:dyDescent="0.2">
      <c r="A17" s="3">
        <v>1</v>
      </c>
      <c r="B17" s="142">
        <f>'C завтраками| Bed and breakfast'!B17*0.9</f>
        <v>9765</v>
      </c>
      <c r="C17" s="142">
        <f>'C завтраками| Bed and breakfast'!C17*0.9</f>
        <v>9045</v>
      </c>
      <c r="D17" s="142">
        <f>'C завтраками| Bed and breakfast'!D17*0.9</f>
        <v>8775</v>
      </c>
      <c r="E17" s="142">
        <f>'C завтраками| Bed and breakfast'!E17*0.9</f>
        <v>8325</v>
      </c>
      <c r="F17" s="142">
        <f>'C завтраками| Bed and breakfast'!F17*0.9</f>
        <v>10485</v>
      </c>
      <c r="G17" s="142">
        <f>'C завтраками| Bed and breakfast'!G17*0.9</f>
        <v>11205</v>
      </c>
      <c r="H17" s="142">
        <f>'C завтраками| Bed and breakfast'!H17*0.9</f>
        <v>9765</v>
      </c>
      <c r="I17" s="142">
        <f>'C завтраками| Bed and breakfast'!I17*0.9</f>
        <v>10485</v>
      </c>
      <c r="J17" s="142">
        <f>'C завтраками| Bed and breakfast'!J17*0.9</f>
        <v>9045</v>
      </c>
      <c r="K17" s="142">
        <f>'C завтраками| Bed and breakfast'!K17*0.9</f>
        <v>9765</v>
      </c>
      <c r="L17" s="142">
        <f>'C завтраками| Bed and breakfast'!L17*0.9</f>
        <v>10485</v>
      </c>
      <c r="M17" s="142">
        <f>'C завтраками| Bed and breakfast'!M17*0.9</f>
        <v>9765</v>
      </c>
      <c r="N17" s="142">
        <f>'C завтраками| Bed and breakfast'!N17*0.9</f>
        <v>8325</v>
      </c>
      <c r="O17" s="142">
        <f>'C завтраками| Bed and breakfast'!O17*0.9</f>
        <v>8685</v>
      </c>
      <c r="P17" s="142">
        <f>'C завтраками| Bed and breakfast'!P17*0.9</f>
        <v>8325</v>
      </c>
      <c r="Q17" s="142">
        <f>'C завтраками| Bed and breakfast'!Q17*0.9</f>
        <v>8685</v>
      </c>
      <c r="R17" s="142">
        <f>'C завтраками| Bed and breakfast'!R17*0.9</f>
        <v>8325</v>
      </c>
      <c r="S17" s="142">
        <f>'C завтраками| Bed and breakfast'!S17*0.9</f>
        <v>8685</v>
      </c>
      <c r="T17" s="142">
        <f>'C завтраками| Bed and breakfast'!T17*0.9</f>
        <v>10485</v>
      </c>
      <c r="U17" s="142">
        <f>'C завтраками| Bed and breakfast'!U17*0.9</f>
        <v>10485</v>
      </c>
      <c r="V17" s="142">
        <f>'C завтраками| Bed and breakfast'!V17*0.9</f>
        <v>10485</v>
      </c>
      <c r="W17" s="142">
        <f>'C завтраками| Bed and breakfast'!W17*0.9</f>
        <v>10485</v>
      </c>
      <c r="X17" s="142">
        <f>'C завтраками| Bed and breakfast'!X17*0.9</f>
        <v>9045</v>
      </c>
      <c r="Y17" s="142">
        <f>'C завтраками| Bed and breakfast'!Y17*0.9</f>
        <v>9765</v>
      </c>
      <c r="Z17" s="142">
        <f>'C завтраками| Bed and breakfast'!Z17*0.9</f>
        <v>9045</v>
      </c>
      <c r="AA17" s="142">
        <f>'C завтраками| Bed and breakfast'!AA17*0.9</f>
        <v>11205</v>
      </c>
      <c r="AB17" s="142">
        <f>'C завтраками| Bed and breakfast'!AB17*0.9</f>
        <v>11205</v>
      </c>
      <c r="AC17" s="142">
        <f>'C завтраками| Bed and breakfast'!AC17*0.9</f>
        <v>9135</v>
      </c>
      <c r="AD17" s="142">
        <f>'C завтраками| Bed and breakfast'!AD17*0.9</f>
        <v>9315</v>
      </c>
      <c r="AE17" s="142">
        <f>'C завтраками| Bed and breakfast'!AE17*0.9</f>
        <v>9675</v>
      </c>
      <c r="AF17" s="142">
        <f>'C завтраками| Bed and breakfast'!AF17*0.9</f>
        <v>9315</v>
      </c>
      <c r="AG17" s="142">
        <f>'C завтраками| Bed and breakfast'!AG17*0.9</f>
        <v>9855</v>
      </c>
      <c r="AH17" s="142">
        <f>'C завтраками| Bed and breakfast'!AH17*0.9</f>
        <v>10485</v>
      </c>
      <c r="AI17" s="142">
        <f>'C завтраками| Bed and breakfast'!AI17*0.9</f>
        <v>10485</v>
      </c>
      <c r="AJ17" s="142">
        <f>'C завтраками| Bed and breakfast'!AJ17*0.9</f>
        <v>10035</v>
      </c>
      <c r="AK17" s="142">
        <f>'C завтраками| Bed and breakfast'!AK17*0.9</f>
        <v>9675</v>
      </c>
      <c r="AL17" s="142">
        <f>'C завтраками| Bed and breakfast'!AL17*0.9</f>
        <v>10485</v>
      </c>
      <c r="AM17" s="142">
        <f>'C завтраками| Bed and breakfast'!AM17*0.9</f>
        <v>9675</v>
      </c>
      <c r="AN17" s="142">
        <f>'C завтраками| Bed and breakfast'!AN17*0.9</f>
        <v>10035</v>
      </c>
      <c r="AO17" s="142">
        <f>'C завтраками| Bed and breakfast'!AO17*0.9</f>
        <v>9675</v>
      </c>
      <c r="AP17" s="142">
        <f>'C завтраками| Bed and breakfast'!AP17*0.9</f>
        <v>10485</v>
      </c>
      <c r="AQ17" s="142">
        <f>'C завтраками| Bed and breakfast'!AQ17*0.9</f>
        <v>9855</v>
      </c>
      <c r="AR17" s="142">
        <f>'C завтраками| Bed and breakfast'!AR17*0.9</f>
        <v>9675</v>
      </c>
      <c r="AS17" s="142">
        <f>'C завтраками| Bed and breakfast'!AS17*0.9</f>
        <v>10035</v>
      </c>
      <c r="AT17" s="142">
        <f>'C завтраками| Bed and breakfast'!AT17*0.9</f>
        <v>9315</v>
      </c>
      <c r="AU17" s="142">
        <f>'C завтраками| Bed and breakfast'!AU17*0.9</f>
        <v>9315</v>
      </c>
      <c r="AV17" s="142">
        <f>'C завтраками| Bed and breakfast'!AV17*0.9</f>
        <v>8955</v>
      </c>
      <c r="AW17" s="142">
        <f>'C завтраками| Bed and breakfast'!AW17*0.9</f>
        <v>8325</v>
      </c>
      <c r="AX17" s="142">
        <f>'C завтраками| Bed and breakfast'!AX17*0.9</f>
        <v>8775</v>
      </c>
      <c r="AY17" s="142">
        <f>'C завтраками| Bed and breakfast'!AY17*0.9</f>
        <v>8325</v>
      </c>
      <c r="AZ17" s="142">
        <f>'C завтраками| Bed and breakfast'!AZ17*0.9</f>
        <v>8775</v>
      </c>
      <c r="BA17" s="142">
        <f>'C завтраками| Bed and breakfast'!BA17*0.9</f>
        <v>8325</v>
      </c>
    </row>
    <row r="18" spans="1:53" ht="11.45" customHeight="1" x14ac:dyDescent="0.2">
      <c r="A18" s="3">
        <v>2</v>
      </c>
      <c r="B18" s="142">
        <f>'C завтраками| Bed and breakfast'!B18*0.9</f>
        <v>10890</v>
      </c>
      <c r="C18" s="142">
        <f>'C завтраками| Bed and breakfast'!C18*0.9</f>
        <v>10170</v>
      </c>
      <c r="D18" s="142">
        <f>'C завтраками| Bed and breakfast'!D18*0.9</f>
        <v>9900</v>
      </c>
      <c r="E18" s="142">
        <f>'C завтраками| Bed and breakfast'!E18*0.9</f>
        <v>9450</v>
      </c>
      <c r="F18" s="142">
        <f>'C завтраками| Bed and breakfast'!F18*0.9</f>
        <v>11610</v>
      </c>
      <c r="G18" s="142">
        <f>'C завтраками| Bed and breakfast'!G18*0.9</f>
        <v>12330</v>
      </c>
      <c r="H18" s="142">
        <f>'C завтраками| Bed and breakfast'!H18*0.9</f>
        <v>10890</v>
      </c>
      <c r="I18" s="142">
        <f>'C завтраками| Bed and breakfast'!I18*0.9</f>
        <v>11610</v>
      </c>
      <c r="J18" s="142">
        <f>'C завтраками| Bed and breakfast'!J18*0.9</f>
        <v>10170</v>
      </c>
      <c r="K18" s="142">
        <f>'C завтраками| Bed and breakfast'!K18*0.9</f>
        <v>10890</v>
      </c>
      <c r="L18" s="142">
        <f>'C завтраками| Bed and breakfast'!L18*0.9</f>
        <v>11610</v>
      </c>
      <c r="M18" s="142">
        <f>'C завтраками| Bed and breakfast'!M18*0.9</f>
        <v>10890</v>
      </c>
      <c r="N18" s="142">
        <f>'C завтраками| Bed and breakfast'!N18*0.9</f>
        <v>9450</v>
      </c>
      <c r="O18" s="142">
        <f>'C завтраками| Bed and breakfast'!O18*0.9</f>
        <v>9810</v>
      </c>
      <c r="P18" s="142">
        <f>'C завтраками| Bed and breakfast'!P18*0.9</f>
        <v>9450</v>
      </c>
      <c r="Q18" s="142">
        <f>'C завтраками| Bed and breakfast'!Q18*0.9</f>
        <v>9810</v>
      </c>
      <c r="R18" s="142">
        <f>'C завтраками| Bed and breakfast'!R18*0.9</f>
        <v>9450</v>
      </c>
      <c r="S18" s="142">
        <f>'C завтраками| Bed and breakfast'!S18*0.9</f>
        <v>9810</v>
      </c>
      <c r="T18" s="142">
        <f>'C завтраками| Bed and breakfast'!T18*0.9</f>
        <v>11610</v>
      </c>
      <c r="U18" s="142">
        <f>'C завтраками| Bed and breakfast'!U18*0.9</f>
        <v>11610</v>
      </c>
      <c r="V18" s="142">
        <f>'C завтраками| Bed and breakfast'!V18*0.9</f>
        <v>11610</v>
      </c>
      <c r="W18" s="142">
        <f>'C завтраками| Bed and breakfast'!W18*0.9</f>
        <v>11610</v>
      </c>
      <c r="X18" s="142">
        <f>'C завтраками| Bed and breakfast'!X18*0.9</f>
        <v>10170</v>
      </c>
      <c r="Y18" s="142">
        <f>'C завтраками| Bed and breakfast'!Y18*0.9</f>
        <v>10890</v>
      </c>
      <c r="Z18" s="142">
        <f>'C завтраками| Bed and breakfast'!Z18*0.9</f>
        <v>10170</v>
      </c>
      <c r="AA18" s="142">
        <f>'C завтраками| Bed and breakfast'!AA18*0.9</f>
        <v>12330</v>
      </c>
      <c r="AB18" s="142">
        <f>'C завтраками| Bed and breakfast'!AB18*0.9</f>
        <v>12330</v>
      </c>
      <c r="AC18" s="142">
        <f>'C завтраками| Bed and breakfast'!AC18*0.9</f>
        <v>10260</v>
      </c>
      <c r="AD18" s="142">
        <f>'C завтраками| Bed and breakfast'!AD18*0.9</f>
        <v>10440</v>
      </c>
      <c r="AE18" s="142">
        <f>'C завтраками| Bed and breakfast'!AE18*0.9</f>
        <v>10800</v>
      </c>
      <c r="AF18" s="142">
        <f>'C завтраками| Bed and breakfast'!AF18*0.9</f>
        <v>10440</v>
      </c>
      <c r="AG18" s="142">
        <f>'C завтраками| Bed and breakfast'!AG18*0.9</f>
        <v>10980</v>
      </c>
      <c r="AH18" s="142">
        <f>'C завтраками| Bed and breakfast'!AH18*0.9</f>
        <v>11610</v>
      </c>
      <c r="AI18" s="142">
        <f>'C завтраками| Bed and breakfast'!AI18*0.9</f>
        <v>11610</v>
      </c>
      <c r="AJ18" s="142">
        <f>'C завтраками| Bed and breakfast'!AJ18*0.9</f>
        <v>11160</v>
      </c>
      <c r="AK18" s="142">
        <f>'C завтраками| Bed and breakfast'!AK18*0.9</f>
        <v>10800</v>
      </c>
      <c r="AL18" s="142">
        <f>'C завтраками| Bed and breakfast'!AL18*0.9</f>
        <v>11610</v>
      </c>
      <c r="AM18" s="142">
        <f>'C завтраками| Bed and breakfast'!AM18*0.9</f>
        <v>10800</v>
      </c>
      <c r="AN18" s="142">
        <f>'C завтраками| Bed and breakfast'!AN18*0.9</f>
        <v>11160</v>
      </c>
      <c r="AO18" s="142">
        <f>'C завтраками| Bed and breakfast'!AO18*0.9</f>
        <v>10800</v>
      </c>
      <c r="AP18" s="142">
        <f>'C завтраками| Bed and breakfast'!AP18*0.9</f>
        <v>11610</v>
      </c>
      <c r="AQ18" s="142">
        <f>'C завтраками| Bed and breakfast'!AQ18*0.9</f>
        <v>10980</v>
      </c>
      <c r="AR18" s="142">
        <f>'C завтраками| Bed and breakfast'!AR18*0.9</f>
        <v>10800</v>
      </c>
      <c r="AS18" s="142">
        <f>'C завтраками| Bed and breakfast'!AS18*0.9</f>
        <v>11160</v>
      </c>
      <c r="AT18" s="142">
        <f>'C завтраками| Bed and breakfast'!AT18*0.9</f>
        <v>10440</v>
      </c>
      <c r="AU18" s="142">
        <f>'C завтраками| Bed and breakfast'!AU18*0.9</f>
        <v>10440</v>
      </c>
      <c r="AV18" s="142">
        <f>'C завтраками| Bed and breakfast'!AV18*0.9</f>
        <v>10080</v>
      </c>
      <c r="AW18" s="142">
        <f>'C завтраками| Bed and breakfast'!AW18*0.9</f>
        <v>9450</v>
      </c>
      <c r="AX18" s="142">
        <f>'C завтраками| Bed and breakfast'!AX18*0.9</f>
        <v>9900</v>
      </c>
      <c r="AY18" s="142">
        <f>'C завтраками| Bed and breakfast'!AY18*0.9</f>
        <v>9450</v>
      </c>
      <c r="AZ18" s="142">
        <f>'C завтраками| Bed and breakfast'!AZ18*0.9</f>
        <v>9900</v>
      </c>
      <c r="BA18" s="142">
        <f>'C завтраками| Bed and breakfast'!BA18*0.9</f>
        <v>9450</v>
      </c>
    </row>
    <row r="19" spans="1:53"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row>
    <row r="20" spans="1:53" ht="11.45" customHeight="1" x14ac:dyDescent="0.2">
      <c r="A20" s="3">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c r="T20" s="142">
        <f>'C завтраками| Bed and breakfast'!T20*0.9</f>
        <v>11835</v>
      </c>
      <c r="U20" s="142">
        <f>'C завтраками| Bed and breakfast'!U20*0.9</f>
        <v>11835</v>
      </c>
      <c r="V20" s="142">
        <f>'C завтраками| Bed and breakfast'!V20*0.9</f>
        <v>11835</v>
      </c>
      <c r="W20" s="142">
        <f>'C завтраками| Bed and breakfast'!W20*0.9</f>
        <v>11835</v>
      </c>
      <c r="X20" s="142">
        <f>'C завтраками| Bed and breakfast'!X20*0.9</f>
        <v>10395</v>
      </c>
      <c r="Y20" s="142">
        <f>'C завтраками| Bed and breakfast'!Y20*0.9</f>
        <v>11115</v>
      </c>
      <c r="Z20" s="142">
        <f>'C завтраками| Bed and breakfast'!Z20*0.9</f>
        <v>10395</v>
      </c>
      <c r="AA20" s="142">
        <f>'C завтраками| Bed and breakfast'!AA20*0.9</f>
        <v>12555</v>
      </c>
      <c r="AB20" s="142">
        <f>'C завтраками| Bed and breakfast'!AB20*0.9</f>
        <v>12555</v>
      </c>
      <c r="AC20" s="142">
        <f>'C завтраками| Bed and breakfast'!AC20*0.9</f>
        <v>10485</v>
      </c>
      <c r="AD20" s="142">
        <f>'C завтраками| Bed and breakfast'!AD20*0.9</f>
        <v>10665</v>
      </c>
      <c r="AE20" s="142">
        <f>'C завтраками| Bed and breakfast'!AE20*0.9</f>
        <v>11025</v>
      </c>
      <c r="AF20" s="142">
        <f>'C завтраками| Bed and breakfast'!AF20*0.9</f>
        <v>10665</v>
      </c>
      <c r="AG20" s="142">
        <f>'C завтраками| Bed and breakfast'!AG20*0.9</f>
        <v>11205</v>
      </c>
      <c r="AH20" s="142">
        <f>'C завтраками| Bed and breakfast'!AH20*0.9</f>
        <v>11835</v>
      </c>
      <c r="AI20" s="142">
        <f>'C завтраками| Bed and breakfast'!AI20*0.9</f>
        <v>11835</v>
      </c>
      <c r="AJ20" s="142">
        <f>'C завтраками| Bed and breakfast'!AJ20*0.9</f>
        <v>11385</v>
      </c>
      <c r="AK20" s="142">
        <f>'C завтраками| Bed and breakfast'!AK20*0.9</f>
        <v>11025</v>
      </c>
      <c r="AL20" s="142">
        <f>'C завтраками| Bed and breakfast'!AL20*0.9</f>
        <v>11835</v>
      </c>
      <c r="AM20" s="142">
        <f>'C завтраками| Bed and breakfast'!AM20*0.9</f>
        <v>11025</v>
      </c>
      <c r="AN20" s="142">
        <f>'C завтраками| Bed and breakfast'!AN20*0.9</f>
        <v>11385</v>
      </c>
      <c r="AO20" s="142">
        <f>'C завтраками| Bed and breakfast'!AO20*0.9</f>
        <v>11025</v>
      </c>
      <c r="AP20" s="142">
        <f>'C завтраками| Bed and breakfast'!AP20*0.9</f>
        <v>11835</v>
      </c>
      <c r="AQ20" s="142">
        <f>'C завтраками| Bed and breakfast'!AQ20*0.9</f>
        <v>11205</v>
      </c>
      <c r="AR20" s="142">
        <f>'C завтраками| Bed and breakfast'!AR20*0.9</f>
        <v>11025</v>
      </c>
      <c r="AS20" s="142">
        <f>'C завтраками| Bed and breakfast'!AS20*0.9</f>
        <v>11385</v>
      </c>
      <c r="AT20" s="142">
        <f>'C завтраками| Bed and breakfast'!AT20*0.9</f>
        <v>10665</v>
      </c>
      <c r="AU20" s="142">
        <f>'C завтраками| Bed and breakfast'!AU20*0.9</f>
        <v>10665</v>
      </c>
      <c r="AV20" s="142">
        <f>'C завтраками| Bed and breakfast'!AV20*0.9</f>
        <v>10305</v>
      </c>
      <c r="AW20" s="142">
        <f>'C завтраками| Bed and breakfast'!AW20*0.9</f>
        <v>9675</v>
      </c>
      <c r="AX20" s="142">
        <f>'C завтраками| Bed and breakfast'!AX20*0.9</f>
        <v>10125</v>
      </c>
      <c r="AY20" s="142">
        <f>'C завтраками| Bed and breakfast'!AY20*0.9</f>
        <v>9675</v>
      </c>
      <c r="AZ20" s="142">
        <f>'C завтраками| Bed and breakfast'!AZ20*0.9</f>
        <v>10125</v>
      </c>
      <c r="BA20" s="142">
        <f>'C завтраками| Bed and breakfast'!BA20*0.9</f>
        <v>9675</v>
      </c>
    </row>
    <row r="21" spans="1:53" ht="11.45" customHeight="1" x14ac:dyDescent="0.2">
      <c r="A21" s="3">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c r="T21" s="142">
        <f>'C завтраками| Bed and breakfast'!T21*0.9</f>
        <v>12960</v>
      </c>
      <c r="U21" s="142">
        <f>'C завтраками| Bed and breakfast'!U21*0.9</f>
        <v>12960</v>
      </c>
      <c r="V21" s="142">
        <f>'C завтраками| Bed and breakfast'!V21*0.9</f>
        <v>12960</v>
      </c>
      <c r="W21" s="142">
        <f>'C завтраками| Bed and breakfast'!W21*0.9</f>
        <v>12960</v>
      </c>
      <c r="X21" s="142">
        <f>'C завтраками| Bed and breakfast'!X21*0.9</f>
        <v>11520</v>
      </c>
      <c r="Y21" s="142">
        <f>'C завтраками| Bed and breakfast'!Y21*0.9</f>
        <v>12240</v>
      </c>
      <c r="Z21" s="142">
        <f>'C завтраками| Bed and breakfast'!Z21*0.9</f>
        <v>11520</v>
      </c>
      <c r="AA21" s="142">
        <f>'C завтраками| Bed and breakfast'!AA21*0.9</f>
        <v>13680</v>
      </c>
      <c r="AB21" s="142">
        <f>'C завтраками| Bed and breakfast'!AB21*0.9</f>
        <v>13680</v>
      </c>
      <c r="AC21" s="142">
        <f>'C завтраками| Bed and breakfast'!AC21*0.9</f>
        <v>11610</v>
      </c>
      <c r="AD21" s="142">
        <f>'C завтраками| Bed and breakfast'!AD21*0.9</f>
        <v>11790</v>
      </c>
      <c r="AE21" s="142">
        <f>'C завтраками| Bed and breakfast'!AE21*0.9</f>
        <v>12150</v>
      </c>
      <c r="AF21" s="142">
        <f>'C завтраками| Bed and breakfast'!AF21*0.9</f>
        <v>11790</v>
      </c>
      <c r="AG21" s="142">
        <f>'C завтраками| Bed and breakfast'!AG21*0.9</f>
        <v>12330</v>
      </c>
      <c r="AH21" s="142">
        <f>'C завтраками| Bed and breakfast'!AH21*0.9</f>
        <v>12960</v>
      </c>
      <c r="AI21" s="142">
        <f>'C завтраками| Bed and breakfast'!AI21*0.9</f>
        <v>12960</v>
      </c>
      <c r="AJ21" s="142">
        <f>'C завтраками| Bed and breakfast'!AJ21*0.9</f>
        <v>12510</v>
      </c>
      <c r="AK21" s="142">
        <f>'C завтраками| Bed and breakfast'!AK21*0.9</f>
        <v>12150</v>
      </c>
      <c r="AL21" s="142">
        <f>'C завтраками| Bed and breakfast'!AL21*0.9</f>
        <v>12960</v>
      </c>
      <c r="AM21" s="142">
        <f>'C завтраками| Bed and breakfast'!AM21*0.9</f>
        <v>12150</v>
      </c>
      <c r="AN21" s="142">
        <f>'C завтраками| Bed and breakfast'!AN21*0.9</f>
        <v>12510</v>
      </c>
      <c r="AO21" s="142">
        <f>'C завтраками| Bed and breakfast'!AO21*0.9</f>
        <v>12150</v>
      </c>
      <c r="AP21" s="142">
        <f>'C завтраками| Bed and breakfast'!AP21*0.9</f>
        <v>12960</v>
      </c>
      <c r="AQ21" s="142">
        <f>'C завтраками| Bed and breakfast'!AQ21*0.9</f>
        <v>12330</v>
      </c>
      <c r="AR21" s="142">
        <f>'C завтраками| Bed and breakfast'!AR21*0.9</f>
        <v>12150</v>
      </c>
      <c r="AS21" s="142">
        <f>'C завтраками| Bed and breakfast'!AS21*0.9</f>
        <v>12510</v>
      </c>
      <c r="AT21" s="142">
        <f>'C завтраками| Bed and breakfast'!AT21*0.9</f>
        <v>11790</v>
      </c>
      <c r="AU21" s="142">
        <f>'C завтраками| Bed and breakfast'!AU21*0.9</f>
        <v>11790</v>
      </c>
      <c r="AV21" s="142">
        <f>'C завтраками| Bed and breakfast'!AV21*0.9</f>
        <v>11430</v>
      </c>
      <c r="AW21" s="142">
        <f>'C завтраками| Bed and breakfast'!AW21*0.9</f>
        <v>10800</v>
      </c>
      <c r="AX21" s="142">
        <f>'C завтраками| Bed and breakfast'!AX21*0.9</f>
        <v>11250</v>
      </c>
      <c r="AY21" s="142">
        <f>'C завтраками| Bed and breakfast'!AY21*0.9</f>
        <v>10800</v>
      </c>
      <c r="AZ21" s="142">
        <f>'C завтраками| Bed and breakfast'!AZ21*0.9</f>
        <v>11250</v>
      </c>
      <c r="BA21" s="142">
        <f>'C завтраками| Bed and breakfast'!BA21*0.9</f>
        <v>10800</v>
      </c>
    </row>
    <row r="22" spans="1:53"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row>
    <row r="23" spans="1:53"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row>
    <row r="24" spans="1:53" ht="24.6" customHeight="1" x14ac:dyDescent="0.2">
      <c r="A24" s="8" t="s">
        <v>0</v>
      </c>
      <c r="B24" s="129">
        <f t="shared" ref="B24:BA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c r="T24" s="129">
        <f t="shared" si="0"/>
        <v>45443</v>
      </c>
      <c r="U24" s="129">
        <f t="shared" si="0"/>
        <v>45444</v>
      </c>
      <c r="V24" s="129">
        <f t="shared" si="0"/>
        <v>45445</v>
      </c>
      <c r="W24" s="129">
        <f t="shared" si="0"/>
        <v>45453</v>
      </c>
      <c r="X24" s="129">
        <f t="shared" si="0"/>
        <v>45454</v>
      </c>
      <c r="Y24" s="129">
        <f t="shared" si="0"/>
        <v>45460</v>
      </c>
      <c r="Z24" s="129">
        <f t="shared" si="0"/>
        <v>45466</v>
      </c>
      <c r="AA24" s="129">
        <f t="shared" si="0"/>
        <v>45471</v>
      </c>
      <c r="AB24" s="129">
        <f t="shared" si="0"/>
        <v>45474</v>
      </c>
      <c r="AC24" s="129">
        <f t="shared" si="0"/>
        <v>45487</v>
      </c>
      <c r="AD24" s="129">
        <f t="shared" si="0"/>
        <v>45491</v>
      </c>
      <c r="AE24" s="129">
        <f t="shared" si="0"/>
        <v>45492</v>
      </c>
      <c r="AF24" s="129">
        <f t="shared" si="0"/>
        <v>45494</v>
      </c>
      <c r="AG24" s="129">
        <f t="shared" si="0"/>
        <v>45499</v>
      </c>
      <c r="AH24" s="129">
        <f t="shared" si="0"/>
        <v>45501</v>
      </c>
      <c r="AI24" s="129">
        <f t="shared" si="0"/>
        <v>45505</v>
      </c>
      <c r="AJ24" s="129">
        <f t="shared" si="0"/>
        <v>45506</v>
      </c>
      <c r="AK24" s="129">
        <f t="shared" si="0"/>
        <v>45508</v>
      </c>
      <c r="AL24" s="129">
        <f t="shared" si="0"/>
        <v>45513</v>
      </c>
      <c r="AM24" s="129">
        <f t="shared" si="0"/>
        <v>45515</v>
      </c>
      <c r="AN24" s="129">
        <f t="shared" si="0"/>
        <v>45520</v>
      </c>
      <c r="AO24" s="129">
        <f t="shared" si="0"/>
        <v>45522</v>
      </c>
      <c r="AP24" s="129">
        <f t="shared" si="0"/>
        <v>45523</v>
      </c>
      <c r="AQ24" s="129">
        <f t="shared" si="0"/>
        <v>45525</v>
      </c>
      <c r="AR24" s="129">
        <f t="shared" si="0"/>
        <v>45526</v>
      </c>
      <c r="AS24" s="129">
        <f t="shared" si="0"/>
        <v>45527</v>
      </c>
      <c r="AT24" s="129">
        <f t="shared" si="0"/>
        <v>45529</v>
      </c>
      <c r="AU24" s="129">
        <f t="shared" si="0"/>
        <v>45534</v>
      </c>
      <c r="AV24" s="129">
        <f t="shared" si="0"/>
        <v>45536</v>
      </c>
      <c r="AW24" s="129">
        <f t="shared" si="0"/>
        <v>45551</v>
      </c>
      <c r="AX24" s="129">
        <f t="shared" si="0"/>
        <v>45556</v>
      </c>
      <c r="AY24" s="129">
        <f t="shared" si="0"/>
        <v>45558</v>
      </c>
      <c r="AZ24" s="129">
        <f t="shared" si="0"/>
        <v>45562</v>
      </c>
      <c r="BA24" s="129">
        <f t="shared" si="0"/>
        <v>45564</v>
      </c>
    </row>
    <row r="25" spans="1:53" ht="24.6" customHeight="1" x14ac:dyDescent="0.2">
      <c r="A25" s="37"/>
      <c r="B25" s="129">
        <f t="shared" ref="B25:BA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45491</v>
      </c>
      <c r="AE25" s="129">
        <f t="shared" si="1"/>
        <v>45493</v>
      </c>
      <c r="AF25" s="129">
        <f t="shared" si="1"/>
        <v>45498</v>
      </c>
      <c r="AG25" s="129">
        <f t="shared" si="1"/>
        <v>45500</v>
      </c>
      <c r="AH25" s="129">
        <f t="shared" si="1"/>
        <v>45504</v>
      </c>
      <c r="AI25" s="129">
        <f t="shared" si="1"/>
        <v>45505</v>
      </c>
      <c r="AJ25" s="129">
        <f t="shared" si="1"/>
        <v>45507</v>
      </c>
      <c r="AK25" s="129">
        <f t="shared" si="1"/>
        <v>45512</v>
      </c>
      <c r="AL25" s="129">
        <f t="shared" si="1"/>
        <v>45514</v>
      </c>
      <c r="AM25" s="129">
        <f t="shared" si="1"/>
        <v>45519</v>
      </c>
      <c r="AN25" s="129">
        <f t="shared" si="1"/>
        <v>45521</v>
      </c>
      <c r="AO25" s="129">
        <f t="shared" si="1"/>
        <v>45522</v>
      </c>
      <c r="AP25" s="129">
        <f t="shared" si="1"/>
        <v>45524</v>
      </c>
      <c r="AQ25" s="129">
        <f t="shared" si="1"/>
        <v>45525</v>
      </c>
      <c r="AR25" s="129">
        <f t="shared" si="1"/>
        <v>45526</v>
      </c>
      <c r="AS25" s="129">
        <f t="shared" si="1"/>
        <v>45528</v>
      </c>
      <c r="AT25" s="129">
        <f t="shared" si="1"/>
        <v>45533</v>
      </c>
      <c r="AU25" s="129">
        <f t="shared" si="1"/>
        <v>45535</v>
      </c>
      <c r="AV25" s="129">
        <f t="shared" si="1"/>
        <v>45550</v>
      </c>
      <c r="AW25" s="129">
        <f t="shared" si="1"/>
        <v>45555</v>
      </c>
      <c r="AX25" s="129">
        <f t="shared" si="1"/>
        <v>45557</v>
      </c>
      <c r="AY25" s="129">
        <f t="shared" si="1"/>
        <v>45561</v>
      </c>
      <c r="AZ25" s="129">
        <f t="shared" si="1"/>
        <v>45563</v>
      </c>
      <c r="BA25" s="129">
        <f t="shared" si="1"/>
        <v>45565</v>
      </c>
    </row>
    <row r="26" spans="1:53"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row>
    <row r="27" spans="1:53" ht="11.45" customHeight="1" x14ac:dyDescent="0.2">
      <c r="A27" s="3">
        <v>1</v>
      </c>
      <c r="B27" s="142">
        <f t="shared" ref="B27:BA27" si="2">ROUND(B8*0.87,)+25</f>
        <v>5780</v>
      </c>
      <c r="C27" s="142">
        <f t="shared" si="2"/>
        <v>5154</v>
      </c>
      <c r="D27" s="142">
        <f t="shared" si="2"/>
        <v>4919</v>
      </c>
      <c r="E27" s="142">
        <f t="shared" si="2"/>
        <v>4527</v>
      </c>
      <c r="F27" s="142">
        <f t="shared" si="2"/>
        <v>6406</v>
      </c>
      <c r="G27" s="142">
        <f t="shared" si="2"/>
        <v>7033</v>
      </c>
      <c r="H27" s="142">
        <f t="shared" si="2"/>
        <v>5780</v>
      </c>
      <c r="I27" s="142">
        <f t="shared" si="2"/>
        <v>6406</v>
      </c>
      <c r="J27" s="142">
        <f t="shared" si="2"/>
        <v>5154</v>
      </c>
      <c r="K27" s="142">
        <f t="shared" si="2"/>
        <v>5780</v>
      </c>
      <c r="L27" s="142">
        <f t="shared" si="2"/>
        <v>6406</v>
      </c>
      <c r="M27" s="142">
        <f t="shared" si="2"/>
        <v>5780</v>
      </c>
      <c r="N27" s="142">
        <f t="shared" si="2"/>
        <v>4527</v>
      </c>
      <c r="O27" s="142">
        <f t="shared" si="2"/>
        <v>4840</v>
      </c>
      <c r="P27" s="142">
        <f t="shared" si="2"/>
        <v>4527</v>
      </c>
      <c r="Q27" s="142">
        <f t="shared" si="2"/>
        <v>4840</v>
      </c>
      <c r="R27" s="142">
        <f t="shared" si="2"/>
        <v>4527</v>
      </c>
      <c r="S27" s="142">
        <f t="shared" si="2"/>
        <v>4840</v>
      </c>
      <c r="T27" s="142">
        <f t="shared" si="2"/>
        <v>6406</v>
      </c>
      <c r="U27" s="142">
        <f t="shared" si="2"/>
        <v>6406</v>
      </c>
      <c r="V27" s="142">
        <f t="shared" si="2"/>
        <v>6406</v>
      </c>
      <c r="W27" s="142">
        <f t="shared" si="2"/>
        <v>6406</v>
      </c>
      <c r="X27" s="142">
        <f t="shared" si="2"/>
        <v>5154</v>
      </c>
      <c r="Y27" s="142">
        <f t="shared" si="2"/>
        <v>5780</v>
      </c>
      <c r="Z27" s="142">
        <f t="shared" si="2"/>
        <v>5154</v>
      </c>
      <c r="AA27" s="142">
        <f t="shared" si="2"/>
        <v>7033</v>
      </c>
      <c r="AB27" s="142">
        <f t="shared" si="2"/>
        <v>7033</v>
      </c>
      <c r="AC27" s="142">
        <f t="shared" si="2"/>
        <v>5232</v>
      </c>
      <c r="AD27" s="142">
        <f t="shared" si="2"/>
        <v>5389</v>
      </c>
      <c r="AE27" s="142">
        <f t="shared" si="2"/>
        <v>5702</v>
      </c>
      <c r="AF27" s="142">
        <f t="shared" si="2"/>
        <v>5389</v>
      </c>
      <c r="AG27" s="142">
        <f t="shared" si="2"/>
        <v>5858</v>
      </c>
      <c r="AH27" s="142">
        <f t="shared" si="2"/>
        <v>6406</v>
      </c>
      <c r="AI27" s="142">
        <f t="shared" si="2"/>
        <v>6406</v>
      </c>
      <c r="AJ27" s="142">
        <f t="shared" si="2"/>
        <v>6015</v>
      </c>
      <c r="AK27" s="142">
        <f t="shared" si="2"/>
        <v>5702</v>
      </c>
      <c r="AL27" s="142">
        <f t="shared" si="2"/>
        <v>6406</v>
      </c>
      <c r="AM27" s="142">
        <f t="shared" si="2"/>
        <v>5702</v>
      </c>
      <c r="AN27" s="142">
        <f t="shared" si="2"/>
        <v>6015</v>
      </c>
      <c r="AO27" s="142">
        <f t="shared" si="2"/>
        <v>5702</v>
      </c>
      <c r="AP27" s="142">
        <f t="shared" si="2"/>
        <v>6406</v>
      </c>
      <c r="AQ27" s="142">
        <f t="shared" si="2"/>
        <v>5858</v>
      </c>
      <c r="AR27" s="142">
        <f t="shared" si="2"/>
        <v>5702</v>
      </c>
      <c r="AS27" s="142">
        <f t="shared" si="2"/>
        <v>6015</v>
      </c>
      <c r="AT27" s="142">
        <f t="shared" si="2"/>
        <v>5389</v>
      </c>
      <c r="AU27" s="142">
        <f t="shared" si="2"/>
        <v>5389</v>
      </c>
      <c r="AV27" s="142">
        <f t="shared" si="2"/>
        <v>5075</v>
      </c>
      <c r="AW27" s="142">
        <f t="shared" si="2"/>
        <v>4527</v>
      </c>
      <c r="AX27" s="142">
        <f t="shared" si="2"/>
        <v>4919</v>
      </c>
      <c r="AY27" s="142">
        <f t="shared" si="2"/>
        <v>4527</v>
      </c>
      <c r="AZ27" s="142">
        <f t="shared" si="2"/>
        <v>4919</v>
      </c>
      <c r="BA27" s="142">
        <f t="shared" si="2"/>
        <v>4527</v>
      </c>
    </row>
    <row r="28" spans="1:53" ht="11.45" customHeight="1" x14ac:dyDescent="0.2">
      <c r="A28" s="3">
        <v>2</v>
      </c>
      <c r="B28" s="142">
        <f t="shared" ref="B28:BA28" si="3">ROUND(B9*0.87,)+25</f>
        <v>6759</v>
      </c>
      <c r="C28" s="142">
        <f t="shared" si="3"/>
        <v>6132</v>
      </c>
      <c r="D28" s="142">
        <f t="shared" si="3"/>
        <v>5898</v>
      </c>
      <c r="E28" s="142">
        <f t="shared" si="3"/>
        <v>5506</v>
      </c>
      <c r="F28" s="142">
        <f t="shared" si="3"/>
        <v>7385</v>
      </c>
      <c r="G28" s="142">
        <f t="shared" si="3"/>
        <v>8012</v>
      </c>
      <c r="H28" s="142">
        <f t="shared" si="3"/>
        <v>6759</v>
      </c>
      <c r="I28" s="142">
        <f t="shared" si="3"/>
        <v>7385</v>
      </c>
      <c r="J28" s="142">
        <f t="shared" si="3"/>
        <v>6132</v>
      </c>
      <c r="K28" s="142">
        <f t="shared" si="3"/>
        <v>6759</v>
      </c>
      <c r="L28" s="142">
        <f t="shared" si="3"/>
        <v>7385</v>
      </c>
      <c r="M28" s="142">
        <f t="shared" si="3"/>
        <v>6759</v>
      </c>
      <c r="N28" s="142">
        <f t="shared" si="3"/>
        <v>5506</v>
      </c>
      <c r="O28" s="142">
        <f t="shared" si="3"/>
        <v>5819</v>
      </c>
      <c r="P28" s="142">
        <f t="shared" si="3"/>
        <v>5506</v>
      </c>
      <c r="Q28" s="142">
        <f t="shared" si="3"/>
        <v>5819</v>
      </c>
      <c r="R28" s="142">
        <f t="shared" si="3"/>
        <v>5506</v>
      </c>
      <c r="S28" s="142">
        <f t="shared" si="3"/>
        <v>5819</v>
      </c>
      <c r="T28" s="142">
        <f t="shared" si="3"/>
        <v>7385</v>
      </c>
      <c r="U28" s="142">
        <f t="shared" si="3"/>
        <v>7385</v>
      </c>
      <c r="V28" s="142">
        <f t="shared" si="3"/>
        <v>7385</v>
      </c>
      <c r="W28" s="142">
        <f t="shared" si="3"/>
        <v>7385</v>
      </c>
      <c r="X28" s="142">
        <f t="shared" si="3"/>
        <v>6132</v>
      </c>
      <c r="Y28" s="142">
        <f t="shared" si="3"/>
        <v>6759</v>
      </c>
      <c r="Z28" s="142">
        <f t="shared" si="3"/>
        <v>6132</v>
      </c>
      <c r="AA28" s="142">
        <f t="shared" si="3"/>
        <v>8012</v>
      </c>
      <c r="AB28" s="142">
        <f t="shared" si="3"/>
        <v>8012</v>
      </c>
      <c r="AC28" s="142">
        <f t="shared" si="3"/>
        <v>6211</v>
      </c>
      <c r="AD28" s="142">
        <f t="shared" si="3"/>
        <v>6367</v>
      </c>
      <c r="AE28" s="142">
        <f t="shared" si="3"/>
        <v>6681</v>
      </c>
      <c r="AF28" s="142">
        <f t="shared" si="3"/>
        <v>6367</v>
      </c>
      <c r="AG28" s="142">
        <f t="shared" si="3"/>
        <v>6837</v>
      </c>
      <c r="AH28" s="142">
        <f t="shared" si="3"/>
        <v>7385</v>
      </c>
      <c r="AI28" s="142">
        <f t="shared" si="3"/>
        <v>7385</v>
      </c>
      <c r="AJ28" s="142">
        <f t="shared" si="3"/>
        <v>6994</v>
      </c>
      <c r="AK28" s="142">
        <f t="shared" si="3"/>
        <v>6681</v>
      </c>
      <c r="AL28" s="142">
        <f t="shared" si="3"/>
        <v>7385</v>
      </c>
      <c r="AM28" s="142">
        <f t="shared" si="3"/>
        <v>6681</v>
      </c>
      <c r="AN28" s="142">
        <f t="shared" si="3"/>
        <v>6994</v>
      </c>
      <c r="AO28" s="142">
        <f t="shared" si="3"/>
        <v>6681</v>
      </c>
      <c r="AP28" s="142">
        <f t="shared" si="3"/>
        <v>7385</v>
      </c>
      <c r="AQ28" s="142">
        <f t="shared" si="3"/>
        <v>6837</v>
      </c>
      <c r="AR28" s="142">
        <f t="shared" si="3"/>
        <v>6681</v>
      </c>
      <c r="AS28" s="142">
        <f t="shared" si="3"/>
        <v>6994</v>
      </c>
      <c r="AT28" s="142">
        <f t="shared" si="3"/>
        <v>6367</v>
      </c>
      <c r="AU28" s="142">
        <f t="shared" si="3"/>
        <v>6367</v>
      </c>
      <c r="AV28" s="142">
        <f t="shared" si="3"/>
        <v>6054</v>
      </c>
      <c r="AW28" s="142">
        <f t="shared" si="3"/>
        <v>5506</v>
      </c>
      <c r="AX28" s="142">
        <f t="shared" si="3"/>
        <v>5898</v>
      </c>
      <c r="AY28" s="142">
        <f t="shared" si="3"/>
        <v>5506</v>
      </c>
      <c r="AZ28" s="142">
        <f t="shared" si="3"/>
        <v>5898</v>
      </c>
      <c r="BA28" s="142">
        <f t="shared" si="3"/>
        <v>5506</v>
      </c>
    </row>
    <row r="29" spans="1:53"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row>
    <row r="30" spans="1:53" ht="11.45" customHeight="1" x14ac:dyDescent="0.2">
      <c r="A30" s="3">
        <v>1</v>
      </c>
      <c r="B30" s="142">
        <f t="shared" ref="B30:BA30" si="4">ROUND(B11*0.87,)+25</f>
        <v>6563</v>
      </c>
      <c r="C30" s="142">
        <f t="shared" si="4"/>
        <v>5937</v>
      </c>
      <c r="D30" s="142">
        <f t="shared" si="4"/>
        <v>5702</v>
      </c>
      <c r="E30" s="142">
        <f t="shared" si="4"/>
        <v>5310</v>
      </c>
      <c r="F30" s="142">
        <f t="shared" si="4"/>
        <v>7189</v>
      </c>
      <c r="G30" s="142">
        <f t="shared" si="4"/>
        <v>7816</v>
      </c>
      <c r="H30" s="142">
        <f t="shared" si="4"/>
        <v>6563</v>
      </c>
      <c r="I30" s="142">
        <f t="shared" si="4"/>
        <v>7189</v>
      </c>
      <c r="J30" s="142">
        <f t="shared" si="4"/>
        <v>5937</v>
      </c>
      <c r="K30" s="142">
        <f t="shared" si="4"/>
        <v>6563</v>
      </c>
      <c r="L30" s="142">
        <f t="shared" si="4"/>
        <v>7189</v>
      </c>
      <c r="M30" s="142">
        <f t="shared" si="4"/>
        <v>6563</v>
      </c>
      <c r="N30" s="142">
        <f t="shared" si="4"/>
        <v>5310</v>
      </c>
      <c r="O30" s="142">
        <f t="shared" si="4"/>
        <v>5623</v>
      </c>
      <c r="P30" s="142">
        <f t="shared" si="4"/>
        <v>5310</v>
      </c>
      <c r="Q30" s="142">
        <f t="shared" si="4"/>
        <v>5623</v>
      </c>
      <c r="R30" s="142">
        <f t="shared" si="4"/>
        <v>5310</v>
      </c>
      <c r="S30" s="142">
        <f t="shared" si="4"/>
        <v>5623</v>
      </c>
      <c r="T30" s="142">
        <f t="shared" si="4"/>
        <v>7189</v>
      </c>
      <c r="U30" s="142">
        <f t="shared" si="4"/>
        <v>7189</v>
      </c>
      <c r="V30" s="142">
        <f t="shared" si="4"/>
        <v>7189</v>
      </c>
      <c r="W30" s="142">
        <f t="shared" si="4"/>
        <v>7189</v>
      </c>
      <c r="X30" s="142">
        <f t="shared" si="4"/>
        <v>5937</v>
      </c>
      <c r="Y30" s="142">
        <f t="shared" si="4"/>
        <v>6563</v>
      </c>
      <c r="Z30" s="142">
        <f t="shared" si="4"/>
        <v>5937</v>
      </c>
      <c r="AA30" s="142">
        <f t="shared" si="4"/>
        <v>7816</v>
      </c>
      <c r="AB30" s="142">
        <f t="shared" si="4"/>
        <v>7816</v>
      </c>
      <c r="AC30" s="142">
        <f t="shared" si="4"/>
        <v>6015</v>
      </c>
      <c r="AD30" s="142">
        <f t="shared" si="4"/>
        <v>6172</v>
      </c>
      <c r="AE30" s="142">
        <f t="shared" si="4"/>
        <v>6485</v>
      </c>
      <c r="AF30" s="142">
        <f t="shared" si="4"/>
        <v>6172</v>
      </c>
      <c r="AG30" s="142">
        <f t="shared" si="4"/>
        <v>6641</v>
      </c>
      <c r="AH30" s="142">
        <f t="shared" si="4"/>
        <v>7189</v>
      </c>
      <c r="AI30" s="142">
        <f t="shared" si="4"/>
        <v>7189</v>
      </c>
      <c r="AJ30" s="142">
        <f t="shared" si="4"/>
        <v>6798</v>
      </c>
      <c r="AK30" s="142">
        <f t="shared" si="4"/>
        <v>6485</v>
      </c>
      <c r="AL30" s="142">
        <f t="shared" si="4"/>
        <v>7189</v>
      </c>
      <c r="AM30" s="142">
        <f t="shared" si="4"/>
        <v>6485</v>
      </c>
      <c r="AN30" s="142">
        <f t="shared" si="4"/>
        <v>6798</v>
      </c>
      <c r="AO30" s="142">
        <f t="shared" si="4"/>
        <v>6485</v>
      </c>
      <c r="AP30" s="142">
        <f t="shared" si="4"/>
        <v>7189</v>
      </c>
      <c r="AQ30" s="142">
        <f t="shared" si="4"/>
        <v>6641</v>
      </c>
      <c r="AR30" s="142">
        <f t="shared" si="4"/>
        <v>6485</v>
      </c>
      <c r="AS30" s="142">
        <f t="shared" si="4"/>
        <v>6798</v>
      </c>
      <c r="AT30" s="142">
        <f t="shared" si="4"/>
        <v>6172</v>
      </c>
      <c r="AU30" s="142">
        <f t="shared" si="4"/>
        <v>6172</v>
      </c>
      <c r="AV30" s="142">
        <f t="shared" si="4"/>
        <v>5858</v>
      </c>
      <c r="AW30" s="142">
        <f t="shared" si="4"/>
        <v>5310</v>
      </c>
      <c r="AX30" s="142">
        <f t="shared" si="4"/>
        <v>5702</v>
      </c>
      <c r="AY30" s="142">
        <f t="shared" si="4"/>
        <v>5310</v>
      </c>
      <c r="AZ30" s="142">
        <f t="shared" si="4"/>
        <v>5702</v>
      </c>
      <c r="BA30" s="142">
        <f t="shared" si="4"/>
        <v>5310</v>
      </c>
    </row>
    <row r="31" spans="1:53" ht="11.45" customHeight="1" x14ac:dyDescent="0.2">
      <c r="A31" s="3">
        <v>2</v>
      </c>
      <c r="B31" s="142">
        <f t="shared" ref="B31:BA31" si="5">ROUND(B12*0.87,)+25</f>
        <v>7542</v>
      </c>
      <c r="C31" s="142">
        <f t="shared" si="5"/>
        <v>6915</v>
      </c>
      <c r="D31" s="142">
        <f t="shared" si="5"/>
        <v>6681</v>
      </c>
      <c r="E31" s="142">
        <f t="shared" si="5"/>
        <v>6289</v>
      </c>
      <c r="F31" s="142">
        <f t="shared" si="5"/>
        <v>8168</v>
      </c>
      <c r="G31" s="142">
        <f t="shared" si="5"/>
        <v>8795</v>
      </c>
      <c r="H31" s="142">
        <f t="shared" si="5"/>
        <v>7542</v>
      </c>
      <c r="I31" s="142">
        <f t="shared" si="5"/>
        <v>8168</v>
      </c>
      <c r="J31" s="142">
        <f t="shared" si="5"/>
        <v>6915</v>
      </c>
      <c r="K31" s="142">
        <f t="shared" si="5"/>
        <v>7542</v>
      </c>
      <c r="L31" s="142">
        <f t="shared" si="5"/>
        <v>8168</v>
      </c>
      <c r="M31" s="142">
        <f t="shared" si="5"/>
        <v>7542</v>
      </c>
      <c r="N31" s="142">
        <f t="shared" si="5"/>
        <v>6289</v>
      </c>
      <c r="O31" s="142">
        <f t="shared" si="5"/>
        <v>6602</v>
      </c>
      <c r="P31" s="142">
        <f t="shared" si="5"/>
        <v>6289</v>
      </c>
      <c r="Q31" s="142">
        <f t="shared" si="5"/>
        <v>6602</v>
      </c>
      <c r="R31" s="142">
        <f t="shared" si="5"/>
        <v>6289</v>
      </c>
      <c r="S31" s="142">
        <f t="shared" si="5"/>
        <v>6602</v>
      </c>
      <c r="T31" s="142">
        <f t="shared" si="5"/>
        <v>8168</v>
      </c>
      <c r="U31" s="142">
        <f t="shared" si="5"/>
        <v>8168</v>
      </c>
      <c r="V31" s="142">
        <f t="shared" si="5"/>
        <v>8168</v>
      </c>
      <c r="W31" s="142">
        <f t="shared" si="5"/>
        <v>8168</v>
      </c>
      <c r="X31" s="142">
        <f t="shared" si="5"/>
        <v>6915</v>
      </c>
      <c r="Y31" s="142">
        <f t="shared" si="5"/>
        <v>7542</v>
      </c>
      <c r="Z31" s="142">
        <f t="shared" si="5"/>
        <v>6915</v>
      </c>
      <c r="AA31" s="142">
        <f t="shared" si="5"/>
        <v>8795</v>
      </c>
      <c r="AB31" s="142">
        <f t="shared" si="5"/>
        <v>8795</v>
      </c>
      <c r="AC31" s="142">
        <f t="shared" si="5"/>
        <v>6994</v>
      </c>
      <c r="AD31" s="142">
        <f t="shared" si="5"/>
        <v>7150</v>
      </c>
      <c r="AE31" s="142">
        <f t="shared" si="5"/>
        <v>7464</v>
      </c>
      <c r="AF31" s="142">
        <f t="shared" si="5"/>
        <v>7150</v>
      </c>
      <c r="AG31" s="142">
        <f t="shared" si="5"/>
        <v>7620</v>
      </c>
      <c r="AH31" s="142">
        <f t="shared" si="5"/>
        <v>8168</v>
      </c>
      <c r="AI31" s="142">
        <f t="shared" si="5"/>
        <v>8168</v>
      </c>
      <c r="AJ31" s="142">
        <f t="shared" si="5"/>
        <v>7777</v>
      </c>
      <c r="AK31" s="142">
        <f t="shared" si="5"/>
        <v>7464</v>
      </c>
      <c r="AL31" s="142">
        <f t="shared" si="5"/>
        <v>8168</v>
      </c>
      <c r="AM31" s="142">
        <f t="shared" si="5"/>
        <v>7464</v>
      </c>
      <c r="AN31" s="142">
        <f t="shared" si="5"/>
        <v>7777</v>
      </c>
      <c r="AO31" s="142">
        <f t="shared" si="5"/>
        <v>7464</v>
      </c>
      <c r="AP31" s="142">
        <f t="shared" si="5"/>
        <v>8168</v>
      </c>
      <c r="AQ31" s="142">
        <f t="shared" si="5"/>
        <v>7620</v>
      </c>
      <c r="AR31" s="142">
        <f t="shared" si="5"/>
        <v>7464</v>
      </c>
      <c r="AS31" s="142">
        <f t="shared" si="5"/>
        <v>7777</v>
      </c>
      <c r="AT31" s="142">
        <f t="shared" si="5"/>
        <v>7150</v>
      </c>
      <c r="AU31" s="142">
        <f t="shared" si="5"/>
        <v>7150</v>
      </c>
      <c r="AV31" s="142">
        <f t="shared" si="5"/>
        <v>6837</v>
      </c>
      <c r="AW31" s="142">
        <f t="shared" si="5"/>
        <v>6289</v>
      </c>
      <c r="AX31" s="142">
        <f t="shared" si="5"/>
        <v>6681</v>
      </c>
      <c r="AY31" s="142">
        <f t="shared" si="5"/>
        <v>6289</v>
      </c>
      <c r="AZ31" s="142">
        <f t="shared" si="5"/>
        <v>6681</v>
      </c>
      <c r="BA31" s="142">
        <f t="shared" si="5"/>
        <v>6289</v>
      </c>
    </row>
    <row r="32" spans="1:53"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row>
    <row r="33" spans="1:53" ht="11.45" customHeight="1" x14ac:dyDescent="0.2">
      <c r="A33" s="3">
        <v>1</v>
      </c>
      <c r="B33" s="142">
        <f t="shared" ref="B33:BA33" si="6">ROUND(B14*0.87,)+25</f>
        <v>7738</v>
      </c>
      <c r="C33" s="142">
        <f t="shared" si="6"/>
        <v>7111</v>
      </c>
      <c r="D33" s="142">
        <f t="shared" si="6"/>
        <v>6876</v>
      </c>
      <c r="E33" s="142">
        <f t="shared" si="6"/>
        <v>6485</v>
      </c>
      <c r="F33" s="142">
        <f t="shared" si="6"/>
        <v>8364</v>
      </c>
      <c r="G33" s="142">
        <f t="shared" si="6"/>
        <v>8990</v>
      </c>
      <c r="H33" s="142">
        <f t="shared" si="6"/>
        <v>7738</v>
      </c>
      <c r="I33" s="142">
        <f t="shared" si="6"/>
        <v>8364</v>
      </c>
      <c r="J33" s="142">
        <f t="shared" si="6"/>
        <v>7111</v>
      </c>
      <c r="K33" s="142">
        <f t="shared" si="6"/>
        <v>7738</v>
      </c>
      <c r="L33" s="142">
        <f t="shared" si="6"/>
        <v>8364</v>
      </c>
      <c r="M33" s="142">
        <f t="shared" si="6"/>
        <v>7738</v>
      </c>
      <c r="N33" s="142">
        <f t="shared" si="6"/>
        <v>6485</v>
      </c>
      <c r="O33" s="142">
        <f t="shared" si="6"/>
        <v>6798</v>
      </c>
      <c r="P33" s="142">
        <f t="shared" si="6"/>
        <v>6485</v>
      </c>
      <c r="Q33" s="142">
        <f t="shared" si="6"/>
        <v>6798</v>
      </c>
      <c r="R33" s="142">
        <f t="shared" si="6"/>
        <v>6485</v>
      </c>
      <c r="S33" s="142">
        <f t="shared" si="6"/>
        <v>6798</v>
      </c>
      <c r="T33" s="142">
        <f t="shared" si="6"/>
        <v>8364</v>
      </c>
      <c r="U33" s="142">
        <f t="shared" si="6"/>
        <v>8364</v>
      </c>
      <c r="V33" s="142">
        <f t="shared" si="6"/>
        <v>8364</v>
      </c>
      <c r="W33" s="142">
        <f t="shared" si="6"/>
        <v>8364</v>
      </c>
      <c r="X33" s="142">
        <f t="shared" si="6"/>
        <v>7111</v>
      </c>
      <c r="Y33" s="142">
        <f t="shared" si="6"/>
        <v>7738</v>
      </c>
      <c r="Z33" s="142">
        <f t="shared" si="6"/>
        <v>7111</v>
      </c>
      <c r="AA33" s="142">
        <f t="shared" si="6"/>
        <v>8990</v>
      </c>
      <c r="AB33" s="142">
        <f t="shared" si="6"/>
        <v>8990</v>
      </c>
      <c r="AC33" s="142">
        <f t="shared" si="6"/>
        <v>7189</v>
      </c>
      <c r="AD33" s="142">
        <f t="shared" si="6"/>
        <v>7346</v>
      </c>
      <c r="AE33" s="142">
        <f t="shared" si="6"/>
        <v>7659</v>
      </c>
      <c r="AF33" s="142">
        <f t="shared" si="6"/>
        <v>7346</v>
      </c>
      <c r="AG33" s="142">
        <f t="shared" si="6"/>
        <v>7816</v>
      </c>
      <c r="AH33" s="142">
        <f t="shared" si="6"/>
        <v>8364</v>
      </c>
      <c r="AI33" s="142">
        <f t="shared" si="6"/>
        <v>8364</v>
      </c>
      <c r="AJ33" s="142">
        <f t="shared" si="6"/>
        <v>7972</v>
      </c>
      <c r="AK33" s="142">
        <f t="shared" si="6"/>
        <v>7659</v>
      </c>
      <c r="AL33" s="142">
        <f t="shared" si="6"/>
        <v>8364</v>
      </c>
      <c r="AM33" s="142">
        <f t="shared" si="6"/>
        <v>7659</v>
      </c>
      <c r="AN33" s="142">
        <f t="shared" si="6"/>
        <v>7972</v>
      </c>
      <c r="AO33" s="142">
        <f t="shared" si="6"/>
        <v>7659</v>
      </c>
      <c r="AP33" s="142">
        <f t="shared" si="6"/>
        <v>8364</v>
      </c>
      <c r="AQ33" s="142">
        <f t="shared" si="6"/>
        <v>7816</v>
      </c>
      <c r="AR33" s="142">
        <f t="shared" si="6"/>
        <v>7659</v>
      </c>
      <c r="AS33" s="142">
        <f t="shared" si="6"/>
        <v>7972</v>
      </c>
      <c r="AT33" s="142">
        <f t="shared" si="6"/>
        <v>7346</v>
      </c>
      <c r="AU33" s="142">
        <f t="shared" si="6"/>
        <v>7346</v>
      </c>
      <c r="AV33" s="142">
        <f t="shared" si="6"/>
        <v>7033</v>
      </c>
      <c r="AW33" s="142">
        <f t="shared" si="6"/>
        <v>6485</v>
      </c>
      <c r="AX33" s="142">
        <f t="shared" si="6"/>
        <v>6876</v>
      </c>
      <c r="AY33" s="142">
        <f t="shared" si="6"/>
        <v>6485</v>
      </c>
      <c r="AZ33" s="142">
        <f t="shared" si="6"/>
        <v>6876</v>
      </c>
      <c r="BA33" s="142">
        <f t="shared" si="6"/>
        <v>6485</v>
      </c>
    </row>
    <row r="34" spans="1:53" ht="11.45" customHeight="1" x14ac:dyDescent="0.2">
      <c r="A34" s="3">
        <v>2</v>
      </c>
      <c r="B34" s="142">
        <f t="shared" ref="B34:BA34" si="7">ROUND(B15*0.87,)+25</f>
        <v>8716</v>
      </c>
      <c r="C34" s="142">
        <f t="shared" si="7"/>
        <v>8090</v>
      </c>
      <c r="D34" s="142">
        <f t="shared" si="7"/>
        <v>7855</v>
      </c>
      <c r="E34" s="142">
        <f t="shared" si="7"/>
        <v>7464</v>
      </c>
      <c r="F34" s="142">
        <f t="shared" si="7"/>
        <v>9343</v>
      </c>
      <c r="G34" s="142">
        <f t="shared" si="7"/>
        <v>9969</v>
      </c>
      <c r="H34" s="142">
        <f t="shared" si="7"/>
        <v>8716</v>
      </c>
      <c r="I34" s="142">
        <f t="shared" si="7"/>
        <v>9343</v>
      </c>
      <c r="J34" s="142">
        <f t="shared" si="7"/>
        <v>8090</v>
      </c>
      <c r="K34" s="142">
        <f t="shared" si="7"/>
        <v>8716</v>
      </c>
      <c r="L34" s="142">
        <f t="shared" si="7"/>
        <v>9343</v>
      </c>
      <c r="M34" s="142">
        <f t="shared" si="7"/>
        <v>8716</v>
      </c>
      <c r="N34" s="142">
        <f t="shared" si="7"/>
        <v>7464</v>
      </c>
      <c r="O34" s="142">
        <f t="shared" si="7"/>
        <v>7777</v>
      </c>
      <c r="P34" s="142">
        <f t="shared" si="7"/>
        <v>7464</v>
      </c>
      <c r="Q34" s="142">
        <f t="shared" si="7"/>
        <v>7777</v>
      </c>
      <c r="R34" s="142">
        <f t="shared" si="7"/>
        <v>7464</v>
      </c>
      <c r="S34" s="142">
        <f t="shared" si="7"/>
        <v>7777</v>
      </c>
      <c r="T34" s="142">
        <f t="shared" si="7"/>
        <v>9343</v>
      </c>
      <c r="U34" s="142">
        <f t="shared" si="7"/>
        <v>9343</v>
      </c>
      <c r="V34" s="142">
        <f t="shared" si="7"/>
        <v>9343</v>
      </c>
      <c r="W34" s="142">
        <f t="shared" si="7"/>
        <v>9343</v>
      </c>
      <c r="X34" s="142">
        <f t="shared" si="7"/>
        <v>8090</v>
      </c>
      <c r="Y34" s="142">
        <f t="shared" si="7"/>
        <v>8716</v>
      </c>
      <c r="Z34" s="142">
        <f t="shared" si="7"/>
        <v>8090</v>
      </c>
      <c r="AA34" s="142">
        <f t="shared" si="7"/>
        <v>9969</v>
      </c>
      <c r="AB34" s="142">
        <f t="shared" si="7"/>
        <v>9969</v>
      </c>
      <c r="AC34" s="142">
        <f t="shared" si="7"/>
        <v>8168</v>
      </c>
      <c r="AD34" s="142">
        <f t="shared" si="7"/>
        <v>8325</v>
      </c>
      <c r="AE34" s="142">
        <f t="shared" si="7"/>
        <v>8638</v>
      </c>
      <c r="AF34" s="142">
        <f t="shared" si="7"/>
        <v>8325</v>
      </c>
      <c r="AG34" s="142">
        <f t="shared" si="7"/>
        <v>8795</v>
      </c>
      <c r="AH34" s="142">
        <f t="shared" si="7"/>
        <v>9343</v>
      </c>
      <c r="AI34" s="142">
        <f t="shared" si="7"/>
        <v>9343</v>
      </c>
      <c r="AJ34" s="142">
        <f t="shared" si="7"/>
        <v>8951</v>
      </c>
      <c r="AK34" s="142">
        <f t="shared" si="7"/>
        <v>8638</v>
      </c>
      <c r="AL34" s="142">
        <f t="shared" si="7"/>
        <v>9343</v>
      </c>
      <c r="AM34" s="142">
        <f t="shared" si="7"/>
        <v>8638</v>
      </c>
      <c r="AN34" s="142">
        <f t="shared" si="7"/>
        <v>8951</v>
      </c>
      <c r="AO34" s="142">
        <f t="shared" si="7"/>
        <v>8638</v>
      </c>
      <c r="AP34" s="142">
        <f t="shared" si="7"/>
        <v>9343</v>
      </c>
      <c r="AQ34" s="142">
        <f t="shared" si="7"/>
        <v>8795</v>
      </c>
      <c r="AR34" s="142">
        <f t="shared" si="7"/>
        <v>8638</v>
      </c>
      <c r="AS34" s="142">
        <f t="shared" si="7"/>
        <v>8951</v>
      </c>
      <c r="AT34" s="142">
        <f t="shared" si="7"/>
        <v>8325</v>
      </c>
      <c r="AU34" s="142">
        <f t="shared" si="7"/>
        <v>8325</v>
      </c>
      <c r="AV34" s="142">
        <f t="shared" si="7"/>
        <v>8012</v>
      </c>
      <c r="AW34" s="142">
        <f t="shared" si="7"/>
        <v>7464</v>
      </c>
      <c r="AX34" s="142">
        <f t="shared" si="7"/>
        <v>7855</v>
      </c>
      <c r="AY34" s="142">
        <f t="shared" si="7"/>
        <v>7464</v>
      </c>
      <c r="AZ34" s="142">
        <f t="shared" si="7"/>
        <v>7855</v>
      </c>
      <c r="BA34" s="142">
        <f t="shared" si="7"/>
        <v>7464</v>
      </c>
    </row>
    <row r="35" spans="1:53"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row>
    <row r="36" spans="1:53" ht="11.45" customHeight="1" x14ac:dyDescent="0.2">
      <c r="A36" s="3">
        <v>1</v>
      </c>
      <c r="B36" s="142">
        <f t="shared" ref="B36:BA36" si="8">ROUND(B17*0.87,)+25</f>
        <v>8521</v>
      </c>
      <c r="C36" s="142">
        <f t="shared" si="8"/>
        <v>7894</v>
      </c>
      <c r="D36" s="142">
        <f t="shared" si="8"/>
        <v>7659</v>
      </c>
      <c r="E36" s="142">
        <f t="shared" si="8"/>
        <v>7268</v>
      </c>
      <c r="F36" s="142">
        <f t="shared" si="8"/>
        <v>9147</v>
      </c>
      <c r="G36" s="142">
        <f t="shared" si="8"/>
        <v>9773</v>
      </c>
      <c r="H36" s="142">
        <f t="shared" si="8"/>
        <v>8521</v>
      </c>
      <c r="I36" s="142">
        <f t="shared" si="8"/>
        <v>9147</v>
      </c>
      <c r="J36" s="142">
        <f t="shared" si="8"/>
        <v>7894</v>
      </c>
      <c r="K36" s="142">
        <f t="shared" si="8"/>
        <v>8521</v>
      </c>
      <c r="L36" s="142">
        <f t="shared" si="8"/>
        <v>9147</v>
      </c>
      <c r="M36" s="142">
        <f t="shared" si="8"/>
        <v>8521</v>
      </c>
      <c r="N36" s="142">
        <f t="shared" si="8"/>
        <v>7268</v>
      </c>
      <c r="O36" s="142">
        <f t="shared" si="8"/>
        <v>7581</v>
      </c>
      <c r="P36" s="142">
        <f t="shared" si="8"/>
        <v>7268</v>
      </c>
      <c r="Q36" s="142">
        <f t="shared" si="8"/>
        <v>7581</v>
      </c>
      <c r="R36" s="142">
        <f t="shared" si="8"/>
        <v>7268</v>
      </c>
      <c r="S36" s="142">
        <f t="shared" si="8"/>
        <v>7581</v>
      </c>
      <c r="T36" s="142">
        <f t="shared" si="8"/>
        <v>9147</v>
      </c>
      <c r="U36" s="142">
        <f t="shared" si="8"/>
        <v>9147</v>
      </c>
      <c r="V36" s="142">
        <f t="shared" si="8"/>
        <v>9147</v>
      </c>
      <c r="W36" s="142">
        <f t="shared" si="8"/>
        <v>9147</v>
      </c>
      <c r="X36" s="142">
        <f t="shared" si="8"/>
        <v>7894</v>
      </c>
      <c r="Y36" s="142">
        <f t="shared" si="8"/>
        <v>8521</v>
      </c>
      <c r="Z36" s="142">
        <f t="shared" si="8"/>
        <v>7894</v>
      </c>
      <c r="AA36" s="142">
        <f t="shared" si="8"/>
        <v>9773</v>
      </c>
      <c r="AB36" s="142">
        <f t="shared" si="8"/>
        <v>9773</v>
      </c>
      <c r="AC36" s="142">
        <f t="shared" si="8"/>
        <v>7972</v>
      </c>
      <c r="AD36" s="142">
        <f t="shared" si="8"/>
        <v>8129</v>
      </c>
      <c r="AE36" s="142">
        <f t="shared" si="8"/>
        <v>8442</v>
      </c>
      <c r="AF36" s="142">
        <f t="shared" si="8"/>
        <v>8129</v>
      </c>
      <c r="AG36" s="142">
        <f t="shared" si="8"/>
        <v>8599</v>
      </c>
      <c r="AH36" s="142">
        <f t="shared" si="8"/>
        <v>9147</v>
      </c>
      <c r="AI36" s="142">
        <f t="shared" si="8"/>
        <v>9147</v>
      </c>
      <c r="AJ36" s="142">
        <f t="shared" si="8"/>
        <v>8755</v>
      </c>
      <c r="AK36" s="142">
        <f t="shared" si="8"/>
        <v>8442</v>
      </c>
      <c r="AL36" s="142">
        <f t="shared" si="8"/>
        <v>9147</v>
      </c>
      <c r="AM36" s="142">
        <f t="shared" si="8"/>
        <v>8442</v>
      </c>
      <c r="AN36" s="142">
        <f t="shared" si="8"/>
        <v>8755</v>
      </c>
      <c r="AO36" s="142">
        <f t="shared" si="8"/>
        <v>8442</v>
      </c>
      <c r="AP36" s="142">
        <f t="shared" si="8"/>
        <v>9147</v>
      </c>
      <c r="AQ36" s="142">
        <f t="shared" si="8"/>
        <v>8599</v>
      </c>
      <c r="AR36" s="142">
        <f t="shared" si="8"/>
        <v>8442</v>
      </c>
      <c r="AS36" s="142">
        <f t="shared" si="8"/>
        <v>8755</v>
      </c>
      <c r="AT36" s="142">
        <f t="shared" si="8"/>
        <v>8129</v>
      </c>
      <c r="AU36" s="142">
        <f t="shared" si="8"/>
        <v>8129</v>
      </c>
      <c r="AV36" s="142">
        <f t="shared" si="8"/>
        <v>7816</v>
      </c>
      <c r="AW36" s="142">
        <f t="shared" si="8"/>
        <v>7268</v>
      </c>
      <c r="AX36" s="142">
        <f t="shared" si="8"/>
        <v>7659</v>
      </c>
      <c r="AY36" s="142">
        <f t="shared" si="8"/>
        <v>7268</v>
      </c>
      <c r="AZ36" s="142">
        <f t="shared" si="8"/>
        <v>7659</v>
      </c>
      <c r="BA36" s="142">
        <f t="shared" si="8"/>
        <v>7268</v>
      </c>
    </row>
    <row r="37" spans="1:53" ht="11.45" customHeight="1" x14ac:dyDescent="0.2">
      <c r="A37" s="3">
        <v>2</v>
      </c>
      <c r="B37" s="142">
        <f t="shared" ref="B37:BA37" si="9">ROUND(B18*0.87,)+25</f>
        <v>9499</v>
      </c>
      <c r="C37" s="142">
        <f t="shared" si="9"/>
        <v>8873</v>
      </c>
      <c r="D37" s="142">
        <f t="shared" si="9"/>
        <v>8638</v>
      </c>
      <c r="E37" s="142">
        <f t="shared" si="9"/>
        <v>8247</v>
      </c>
      <c r="F37" s="142">
        <f t="shared" si="9"/>
        <v>10126</v>
      </c>
      <c r="G37" s="142">
        <f t="shared" si="9"/>
        <v>10752</v>
      </c>
      <c r="H37" s="142">
        <f t="shared" si="9"/>
        <v>9499</v>
      </c>
      <c r="I37" s="142">
        <f t="shared" si="9"/>
        <v>10126</v>
      </c>
      <c r="J37" s="142">
        <f t="shared" si="9"/>
        <v>8873</v>
      </c>
      <c r="K37" s="142">
        <f t="shared" si="9"/>
        <v>9499</v>
      </c>
      <c r="L37" s="142">
        <f t="shared" si="9"/>
        <v>10126</v>
      </c>
      <c r="M37" s="142">
        <f t="shared" si="9"/>
        <v>9499</v>
      </c>
      <c r="N37" s="142">
        <f t="shared" si="9"/>
        <v>8247</v>
      </c>
      <c r="O37" s="142">
        <f t="shared" si="9"/>
        <v>8560</v>
      </c>
      <c r="P37" s="142">
        <f t="shared" si="9"/>
        <v>8247</v>
      </c>
      <c r="Q37" s="142">
        <f t="shared" si="9"/>
        <v>8560</v>
      </c>
      <c r="R37" s="142">
        <f t="shared" si="9"/>
        <v>8247</v>
      </c>
      <c r="S37" s="142">
        <f t="shared" si="9"/>
        <v>8560</v>
      </c>
      <c r="T37" s="142">
        <f t="shared" si="9"/>
        <v>10126</v>
      </c>
      <c r="U37" s="142">
        <f t="shared" si="9"/>
        <v>10126</v>
      </c>
      <c r="V37" s="142">
        <f t="shared" si="9"/>
        <v>10126</v>
      </c>
      <c r="W37" s="142">
        <f t="shared" si="9"/>
        <v>10126</v>
      </c>
      <c r="X37" s="142">
        <f t="shared" si="9"/>
        <v>8873</v>
      </c>
      <c r="Y37" s="142">
        <f t="shared" si="9"/>
        <v>9499</v>
      </c>
      <c r="Z37" s="142">
        <f t="shared" si="9"/>
        <v>8873</v>
      </c>
      <c r="AA37" s="142">
        <f t="shared" si="9"/>
        <v>10752</v>
      </c>
      <c r="AB37" s="142">
        <f t="shared" si="9"/>
        <v>10752</v>
      </c>
      <c r="AC37" s="142">
        <f t="shared" si="9"/>
        <v>8951</v>
      </c>
      <c r="AD37" s="142">
        <f t="shared" si="9"/>
        <v>9108</v>
      </c>
      <c r="AE37" s="142">
        <f t="shared" si="9"/>
        <v>9421</v>
      </c>
      <c r="AF37" s="142">
        <f t="shared" si="9"/>
        <v>9108</v>
      </c>
      <c r="AG37" s="142">
        <f t="shared" si="9"/>
        <v>9578</v>
      </c>
      <c r="AH37" s="142">
        <f t="shared" si="9"/>
        <v>10126</v>
      </c>
      <c r="AI37" s="142">
        <f t="shared" si="9"/>
        <v>10126</v>
      </c>
      <c r="AJ37" s="142">
        <f t="shared" si="9"/>
        <v>9734</v>
      </c>
      <c r="AK37" s="142">
        <f t="shared" si="9"/>
        <v>9421</v>
      </c>
      <c r="AL37" s="142">
        <f t="shared" si="9"/>
        <v>10126</v>
      </c>
      <c r="AM37" s="142">
        <f t="shared" si="9"/>
        <v>9421</v>
      </c>
      <c r="AN37" s="142">
        <f t="shared" si="9"/>
        <v>9734</v>
      </c>
      <c r="AO37" s="142">
        <f t="shared" si="9"/>
        <v>9421</v>
      </c>
      <c r="AP37" s="142">
        <f t="shared" si="9"/>
        <v>10126</v>
      </c>
      <c r="AQ37" s="142">
        <f t="shared" si="9"/>
        <v>9578</v>
      </c>
      <c r="AR37" s="142">
        <f t="shared" si="9"/>
        <v>9421</v>
      </c>
      <c r="AS37" s="142">
        <f t="shared" si="9"/>
        <v>9734</v>
      </c>
      <c r="AT37" s="142">
        <f t="shared" si="9"/>
        <v>9108</v>
      </c>
      <c r="AU37" s="142">
        <f t="shared" si="9"/>
        <v>9108</v>
      </c>
      <c r="AV37" s="142">
        <f t="shared" si="9"/>
        <v>8795</v>
      </c>
      <c r="AW37" s="142">
        <f t="shared" si="9"/>
        <v>8247</v>
      </c>
      <c r="AX37" s="142">
        <f t="shared" si="9"/>
        <v>8638</v>
      </c>
      <c r="AY37" s="142">
        <f t="shared" si="9"/>
        <v>8247</v>
      </c>
      <c r="AZ37" s="142">
        <f t="shared" si="9"/>
        <v>8638</v>
      </c>
      <c r="BA37" s="142">
        <f t="shared" si="9"/>
        <v>8247</v>
      </c>
    </row>
    <row r="38" spans="1:53"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row>
    <row r="39" spans="1:53" ht="11.45" customHeight="1" x14ac:dyDescent="0.2">
      <c r="A39" s="3">
        <v>1</v>
      </c>
      <c r="B39" s="142">
        <f t="shared" ref="B39:BA39" si="10">ROUND(B20*0.87,)+25</f>
        <v>9695</v>
      </c>
      <c r="C39" s="142">
        <f t="shared" si="10"/>
        <v>9069</v>
      </c>
      <c r="D39" s="142">
        <f t="shared" si="10"/>
        <v>8834</v>
      </c>
      <c r="E39" s="142">
        <f t="shared" si="10"/>
        <v>8442</v>
      </c>
      <c r="F39" s="142">
        <f t="shared" si="10"/>
        <v>10321</v>
      </c>
      <c r="G39" s="142">
        <f t="shared" si="10"/>
        <v>10948</v>
      </c>
      <c r="H39" s="142">
        <f t="shared" si="10"/>
        <v>9695</v>
      </c>
      <c r="I39" s="142">
        <f t="shared" si="10"/>
        <v>10321</v>
      </c>
      <c r="J39" s="142">
        <f t="shared" si="10"/>
        <v>9069</v>
      </c>
      <c r="K39" s="142">
        <f t="shared" si="10"/>
        <v>9695</v>
      </c>
      <c r="L39" s="142">
        <f t="shared" si="10"/>
        <v>10321</v>
      </c>
      <c r="M39" s="142">
        <f t="shared" si="10"/>
        <v>9695</v>
      </c>
      <c r="N39" s="142">
        <f t="shared" si="10"/>
        <v>8442</v>
      </c>
      <c r="O39" s="142">
        <f t="shared" si="10"/>
        <v>8755</v>
      </c>
      <c r="P39" s="142">
        <f t="shared" si="10"/>
        <v>8442</v>
      </c>
      <c r="Q39" s="142">
        <f t="shared" si="10"/>
        <v>8755</v>
      </c>
      <c r="R39" s="142">
        <f t="shared" si="10"/>
        <v>8442</v>
      </c>
      <c r="S39" s="142">
        <f t="shared" si="10"/>
        <v>8755</v>
      </c>
      <c r="T39" s="142">
        <f t="shared" si="10"/>
        <v>10321</v>
      </c>
      <c r="U39" s="142">
        <f t="shared" si="10"/>
        <v>10321</v>
      </c>
      <c r="V39" s="142">
        <f t="shared" si="10"/>
        <v>10321</v>
      </c>
      <c r="W39" s="142">
        <f t="shared" si="10"/>
        <v>10321</v>
      </c>
      <c r="X39" s="142">
        <f t="shared" si="10"/>
        <v>9069</v>
      </c>
      <c r="Y39" s="142">
        <f t="shared" si="10"/>
        <v>9695</v>
      </c>
      <c r="Z39" s="142">
        <f t="shared" si="10"/>
        <v>9069</v>
      </c>
      <c r="AA39" s="142">
        <f t="shared" si="10"/>
        <v>10948</v>
      </c>
      <c r="AB39" s="142">
        <f t="shared" si="10"/>
        <v>10948</v>
      </c>
      <c r="AC39" s="142">
        <f t="shared" si="10"/>
        <v>9147</v>
      </c>
      <c r="AD39" s="142">
        <f t="shared" si="10"/>
        <v>9304</v>
      </c>
      <c r="AE39" s="142">
        <f t="shared" si="10"/>
        <v>9617</v>
      </c>
      <c r="AF39" s="142">
        <f t="shared" si="10"/>
        <v>9304</v>
      </c>
      <c r="AG39" s="142">
        <f t="shared" si="10"/>
        <v>9773</v>
      </c>
      <c r="AH39" s="142">
        <f t="shared" si="10"/>
        <v>10321</v>
      </c>
      <c r="AI39" s="142">
        <f t="shared" si="10"/>
        <v>10321</v>
      </c>
      <c r="AJ39" s="142">
        <f t="shared" si="10"/>
        <v>9930</v>
      </c>
      <c r="AK39" s="142">
        <f t="shared" si="10"/>
        <v>9617</v>
      </c>
      <c r="AL39" s="142">
        <f t="shared" si="10"/>
        <v>10321</v>
      </c>
      <c r="AM39" s="142">
        <f t="shared" si="10"/>
        <v>9617</v>
      </c>
      <c r="AN39" s="142">
        <f t="shared" si="10"/>
        <v>9930</v>
      </c>
      <c r="AO39" s="142">
        <f t="shared" si="10"/>
        <v>9617</v>
      </c>
      <c r="AP39" s="142">
        <f t="shared" si="10"/>
        <v>10321</v>
      </c>
      <c r="AQ39" s="142">
        <f t="shared" si="10"/>
        <v>9773</v>
      </c>
      <c r="AR39" s="142">
        <f t="shared" si="10"/>
        <v>9617</v>
      </c>
      <c r="AS39" s="142">
        <f t="shared" si="10"/>
        <v>9930</v>
      </c>
      <c r="AT39" s="142">
        <f t="shared" si="10"/>
        <v>9304</v>
      </c>
      <c r="AU39" s="142">
        <f t="shared" si="10"/>
        <v>9304</v>
      </c>
      <c r="AV39" s="142">
        <f t="shared" si="10"/>
        <v>8990</v>
      </c>
      <c r="AW39" s="142">
        <f t="shared" si="10"/>
        <v>8442</v>
      </c>
      <c r="AX39" s="142">
        <f t="shared" si="10"/>
        <v>8834</v>
      </c>
      <c r="AY39" s="142">
        <f t="shared" si="10"/>
        <v>8442</v>
      </c>
      <c r="AZ39" s="142">
        <f t="shared" si="10"/>
        <v>8834</v>
      </c>
      <c r="BA39" s="142">
        <f t="shared" si="10"/>
        <v>8442</v>
      </c>
    </row>
    <row r="40" spans="1:53" ht="11.45" customHeight="1" x14ac:dyDescent="0.2">
      <c r="A40" s="3">
        <v>2</v>
      </c>
      <c r="B40" s="142">
        <f t="shared" ref="B40:BA40" si="11">ROUND(B21*0.87,)+25</f>
        <v>10674</v>
      </c>
      <c r="C40" s="142">
        <f t="shared" si="11"/>
        <v>10047</v>
      </c>
      <c r="D40" s="142">
        <f t="shared" si="11"/>
        <v>9813</v>
      </c>
      <c r="E40" s="142">
        <f t="shared" si="11"/>
        <v>9421</v>
      </c>
      <c r="F40" s="142">
        <f t="shared" si="11"/>
        <v>11300</v>
      </c>
      <c r="G40" s="142">
        <f t="shared" si="11"/>
        <v>11927</v>
      </c>
      <c r="H40" s="142">
        <f t="shared" si="11"/>
        <v>10674</v>
      </c>
      <c r="I40" s="142">
        <f t="shared" si="11"/>
        <v>11300</v>
      </c>
      <c r="J40" s="142">
        <f t="shared" si="11"/>
        <v>10047</v>
      </c>
      <c r="K40" s="142">
        <f t="shared" si="11"/>
        <v>10674</v>
      </c>
      <c r="L40" s="142">
        <f t="shared" si="11"/>
        <v>11300</v>
      </c>
      <c r="M40" s="142">
        <f t="shared" si="11"/>
        <v>10674</v>
      </c>
      <c r="N40" s="142">
        <f t="shared" si="11"/>
        <v>9421</v>
      </c>
      <c r="O40" s="142">
        <f t="shared" si="11"/>
        <v>9734</v>
      </c>
      <c r="P40" s="142">
        <f t="shared" si="11"/>
        <v>9421</v>
      </c>
      <c r="Q40" s="142">
        <f t="shared" si="11"/>
        <v>9734</v>
      </c>
      <c r="R40" s="142">
        <f t="shared" si="11"/>
        <v>9421</v>
      </c>
      <c r="S40" s="142">
        <f t="shared" si="11"/>
        <v>9734</v>
      </c>
      <c r="T40" s="142">
        <f t="shared" si="11"/>
        <v>11300</v>
      </c>
      <c r="U40" s="142">
        <f t="shared" si="11"/>
        <v>11300</v>
      </c>
      <c r="V40" s="142">
        <f t="shared" si="11"/>
        <v>11300</v>
      </c>
      <c r="W40" s="142">
        <f t="shared" si="11"/>
        <v>11300</v>
      </c>
      <c r="X40" s="142">
        <f t="shared" si="11"/>
        <v>10047</v>
      </c>
      <c r="Y40" s="142">
        <f t="shared" si="11"/>
        <v>10674</v>
      </c>
      <c r="Z40" s="142">
        <f t="shared" si="11"/>
        <v>10047</v>
      </c>
      <c r="AA40" s="142">
        <f t="shared" si="11"/>
        <v>11927</v>
      </c>
      <c r="AB40" s="142">
        <f t="shared" si="11"/>
        <v>11927</v>
      </c>
      <c r="AC40" s="142">
        <f t="shared" si="11"/>
        <v>10126</v>
      </c>
      <c r="AD40" s="142">
        <f t="shared" si="11"/>
        <v>10282</v>
      </c>
      <c r="AE40" s="142">
        <f t="shared" si="11"/>
        <v>10596</v>
      </c>
      <c r="AF40" s="142">
        <f t="shared" si="11"/>
        <v>10282</v>
      </c>
      <c r="AG40" s="142">
        <f t="shared" si="11"/>
        <v>10752</v>
      </c>
      <c r="AH40" s="142">
        <f t="shared" si="11"/>
        <v>11300</v>
      </c>
      <c r="AI40" s="142">
        <f t="shared" si="11"/>
        <v>11300</v>
      </c>
      <c r="AJ40" s="142">
        <f t="shared" si="11"/>
        <v>10909</v>
      </c>
      <c r="AK40" s="142">
        <f t="shared" si="11"/>
        <v>10596</v>
      </c>
      <c r="AL40" s="142">
        <f t="shared" si="11"/>
        <v>11300</v>
      </c>
      <c r="AM40" s="142">
        <f t="shared" si="11"/>
        <v>10596</v>
      </c>
      <c r="AN40" s="142">
        <f t="shared" si="11"/>
        <v>10909</v>
      </c>
      <c r="AO40" s="142">
        <f t="shared" si="11"/>
        <v>10596</v>
      </c>
      <c r="AP40" s="142">
        <f t="shared" si="11"/>
        <v>11300</v>
      </c>
      <c r="AQ40" s="142">
        <f t="shared" si="11"/>
        <v>10752</v>
      </c>
      <c r="AR40" s="142">
        <f t="shared" si="11"/>
        <v>10596</v>
      </c>
      <c r="AS40" s="142">
        <f t="shared" si="11"/>
        <v>10909</v>
      </c>
      <c r="AT40" s="142">
        <f t="shared" si="11"/>
        <v>10282</v>
      </c>
      <c r="AU40" s="142">
        <f t="shared" si="11"/>
        <v>10282</v>
      </c>
      <c r="AV40" s="142">
        <f t="shared" si="11"/>
        <v>9969</v>
      </c>
      <c r="AW40" s="142">
        <f t="shared" si="11"/>
        <v>9421</v>
      </c>
      <c r="AX40" s="142">
        <f t="shared" si="11"/>
        <v>9813</v>
      </c>
      <c r="AY40" s="142">
        <f t="shared" si="11"/>
        <v>9421</v>
      </c>
      <c r="AZ40" s="142">
        <f t="shared" si="11"/>
        <v>9813</v>
      </c>
      <c r="BA40" s="142">
        <f t="shared" si="11"/>
        <v>9421</v>
      </c>
    </row>
    <row r="41" spans="1:53" ht="11.45" customHeight="1" x14ac:dyDescent="0.2">
      <c r="A41" s="24"/>
    </row>
    <row r="42" spans="1:53" x14ac:dyDescent="0.2">
      <c r="A42" s="41" t="s">
        <v>18</v>
      </c>
    </row>
    <row r="43" spans="1:53" x14ac:dyDescent="0.2">
      <c r="A43" s="38" t="s">
        <v>22</v>
      </c>
    </row>
    <row r="44" spans="1:53" x14ac:dyDescent="0.2">
      <c r="A44" s="22"/>
    </row>
    <row r="45" spans="1:53" x14ac:dyDescent="0.2">
      <c r="A45" s="41" t="s">
        <v>3</v>
      </c>
    </row>
    <row r="46" spans="1:53" x14ac:dyDescent="0.2">
      <c r="A46" s="42" t="s">
        <v>4</v>
      </c>
    </row>
    <row r="47" spans="1:53" x14ac:dyDescent="0.2">
      <c r="A47" s="42" t="s">
        <v>5</v>
      </c>
    </row>
    <row r="48" spans="1:53"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191</v>
      </c>
    </row>
  </sheetData>
  <pageMargins left="0.7" right="0.7" top="0.75" bottom="0.75" header="0.3" footer="0.3"/>
  <pageSetup paperSize="9" orientation="portrait" horizontalDpi="4294967295" verticalDpi="4294967295"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A55"/>
  <sheetViews>
    <sheetView zoomScale="115" zoomScaleNormal="115" workbookViewId="0">
      <pane xSplit="1" topLeftCell="B1" activePane="topRight" state="frozen"/>
      <selection pane="topRight" activeCell="AA1" sqref="AA1:AA1048576"/>
    </sheetView>
  </sheetViews>
  <sheetFormatPr defaultColWidth="8.5703125" defaultRowHeight="12" x14ac:dyDescent="0.2"/>
  <cols>
    <col min="1" max="1" width="84.85546875" style="1" customWidth="1"/>
    <col min="2" max="16" width="8.5703125" style="1"/>
    <col min="17" max="18" width="8.5703125" style="1" customWidth="1"/>
    <col min="19" max="20" width="8.5703125" style="1"/>
    <col min="21" max="21" width="8.5703125" style="1" customWidth="1"/>
    <col min="22" max="22" width="8.5703125" style="1" hidden="1" customWidth="1"/>
    <col min="23" max="23" width="8.5703125" style="1" customWidth="1"/>
    <col min="24" max="25" width="8.5703125" style="1"/>
    <col min="26" max="26" width="8.5703125" style="1" customWidth="1"/>
    <col min="27" max="27" width="0" style="1" hidden="1" customWidth="1"/>
    <col min="28" max="16384" width="8.5703125" style="1"/>
  </cols>
  <sheetData>
    <row r="1" spans="1:53" ht="11.45" customHeight="1" x14ac:dyDescent="0.2">
      <c r="A1" s="9" t="s">
        <v>187</v>
      </c>
    </row>
    <row r="2" spans="1:53" ht="11.45" customHeight="1" x14ac:dyDescent="0.2">
      <c r="A2" s="19" t="s">
        <v>16</v>
      </c>
    </row>
    <row r="3" spans="1:53" ht="11.45" customHeight="1" x14ac:dyDescent="0.2">
      <c r="A3" s="9"/>
    </row>
    <row r="4" spans="1:53" ht="11.25" customHeight="1" x14ac:dyDescent="0.2">
      <c r="A4" s="95" t="s">
        <v>1</v>
      </c>
    </row>
    <row r="5" spans="1:53"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breakfast'!AD5</f>
        <v>45491</v>
      </c>
      <c r="AE5" s="129">
        <f>'C завтраками| Bed and breakfast'!AE5</f>
        <v>45492</v>
      </c>
      <c r="AF5" s="129">
        <f>'C завтраками| Bed and breakfast'!AF5</f>
        <v>45494</v>
      </c>
      <c r="AG5" s="129">
        <f>'C завтраками| Bed and breakfast'!AG5</f>
        <v>45499</v>
      </c>
      <c r="AH5" s="129">
        <f>'C завтраками| Bed and breakfast'!AH5</f>
        <v>45501</v>
      </c>
      <c r="AI5" s="129">
        <f>'C завтраками| Bed and breakfast'!AI5</f>
        <v>45505</v>
      </c>
      <c r="AJ5" s="129">
        <f>'C завтраками| Bed and breakfast'!AJ5</f>
        <v>45506</v>
      </c>
      <c r="AK5" s="129">
        <f>'C завтраками| Bed and breakfast'!AK5</f>
        <v>45508</v>
      </c>
      <c r="AL5" s="129">
        <f>'C завтраками| Bed and breakfast'!AL5</f>
        <v>45513</v>
      </c>
      <c r="AM5" s="129">
        <f>'C завтраками| Bed and breakfast'!AM5</f>
        <v>45515</v>
      </c>
      <c r="AN5" s="129">
        <f>'C завтраками| Bed and breakfast'!AN5</f>
        <v>45520</v>
      </c>
      <c r="AO5" s="129">
        <f>'C завтраками| Bed and breakfast'!AO5</f>
        <v>45522</v>
      </c>
      <c r="AP5" s="129">
        <f>'C завтраками| Bed and breakfast'!AP5</f>
        <v>45523</v>
      </c>
      <c r="AQ5" s="129">
        <f>'C завтраками| Bed and breakfast'!AQ5</f>
        <v>45525</v>
      </c>
      <c r="AR5" s="129">
        <f>'C завтраками| Bed and breakfast'!AR5</f>
        <v>45526</v>
      </c>
      <c r="AS5" s="129">
        <f>'C завтраками| Bed and breakfast'!AS5</f>
        <v>45527</v>
      </c>
      <c r="AT5" s="129">
        <f>'C завтраками| Bed and breakfast'!AT5</f>
        <v>45529</v>
      </c>
      <c r="AU5" s="129">
        <f>'C завтраками| Bed and breakfast'!AU5</f>
        <v>45534</v>
      </c>
      <c r="AV5" s="129">
        <f>'C завтраками| Bed and breakfast'!AV5</f>
        <v>45536</v>
      </c>
      <c r="AW5" s="129">
        <f>'C завтраками| Bed and breakfast'!AW5</f>
        <v>45551</v>
      </c>
      <c r="AX5" s="129">
        <f>'C завтраками| Bed and breakfast'!AX5</f>
        <v>45556</v>
      </c>
      <c r="AY5" s="129">
        <f>'C завтраками| Bed and breakfast'!AY5</f>
        <v>45558</v>
      </c>
      <c r="AZ5" s="129">
        <f>'C завтраками| Bed and breakfast'!AZ5</f>
        <v>45562</v>
      </c>
      <c r="BA5" s="129">
        <f>'C завтраками| Bed and breakfast'!BA5</f>
        <v>45564</v>
      </c>
    </row>
    <row r="6" spans="1:53"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breakfast'!AD6</f>
        <v>45491</v>
      </c>
      <c r="AE6" s="129">
        <f>'C завтраками| Bed and breakfast'!AE6</f>
        <v>45493</v>
      </c>
      <c r="AF6" s="129">
        <f>'C завтраками| Bed and breakfast'!AF6</f>
        <v>45498</v>
      </c>
      <c r="AG6" s="129">
        <f>'C завтраками| Bed and breakfast'!AG6</f>
        <v>45500</v>
      </c>
      <c r="AH6" s="129">
        <f>'C завтраками| Bed and breakfast'!AH6</f>
        <v>45504</v>
      </c>
      <c r="AI6" s="129">
        <f>'C завтраками| Bed and breakfast'!AI6</f>
        <v>45505</v>
      </c>
      <c r="AJ6" s="129">
        <f>'C завтраками| Bed and breakfast'!AJ6</f>
        <v>45507</v>
      </c>
      <c r="AK6" s="129">
        <f>'C завтраками| Bed and breakfast'!AK6</f>
        <v>45512</v>
      </c>
      <c r="AL6" s="129">
        <f>'C завтраками| Bed and breakfast'!AL6</f>
        <v>45514</v>
      </c>
      <c r="AM6" s="129">
        <f>'C завтраками| Bed and breakfast'!AM6</f>
        <v>45519</v>
      </c>
      <c r="AN6" s="129">
        <f>'C завтраками| Bed and breakfast'!AN6</f>
        <v>45521</v>
      </c>
      <c r="AO6" s="129">
        <f>'C завтраками| Bed and breakfast'!AO6</f>
        <v>45522</v>
      </c>
      <c r="AP6" s="129">
        <f>'C завтраками| Bed and breakfast'!AP6</f>
        <v>45524</v>
      </c>
      <c r="AQ6" s="129">
        <f>'C завтраками| Bed and breakfast'!AQ6</f>
        <v>45525</v>
      </c>
      <c r="AR6" s="129">
        <f>'C завтраками| Bed and breakfast'!AR6</f>
        <v>45526</v>
      </c>
      <c r="AS6" s="129">
        <f>'C завтраками| Bed and breakfast'!AS6</f>
        <v>45528</v>
      </c>
      <c r="AT6" s="129">
        <f>'C завтраками| Bed and breakfast'!AT6</f>
        <v>45533</v>
      </c>
      <c r="AU6" s="129">
        <f>'C завтраками| Bed and breakfast'!AU6</f>
        <v>45535</v>
      </c>
      <c r="AV6" s="129">
        <f>'C завтраками| Bed and breakfast'!AV6</f>
        <v>45550</v>
      </c>
      <c r="AW6" s="129">
        <f>'C завтраками| Bed and breakfast'!AW6</f>
        <v>45555</v>
      </c>
      <c r="AX6" s="129">
        <f>'C завтраками| Bed and breakfast'!AX6</f>
        <v>45557</v>
      </c>
      <c r="AY6" s="129">
        <f>'C завтраками| Bed and breakfast'!AY6</f>
        <v>45561</v>
      </c>
      <c r="AZ6" s="129">
        <f>'C завтраками| Bed and breakfast'!AZ6</f>
        <v>45563</v>
      </c>
      <c r="BA6" s="129">
        <f>'C завтраками| Bed and breakfast'!BA6</f>
        <v>45565</v>
      </c>
    </row>
    <row r="7" spans="1:53"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row>
    <row r="8" spans="1:53" ht="11.45" customHeight="1" x14ac:dyDescent="0.2">
      <c r="A8" s="3">
        <v>1</v>
      </c>
      <c r="B8" s="142">
        <f>'C завтраками| Bed and breakfast'!B8*0.9</f>
        <v>6615</v>
      </c>
      <c r="C8" s="142">
        <f>'C завтраками| Bed and breakfast'!C8*0.9</f>
        <v>5895</v>
      </c>
      <c r="D8" s="142">
        <f>'C завтраками| Bed and breakfast'!D8*0.9</f>
        <v>5625</v>
      </c>
      <c r="E8" s="142">
        <f>'C завтраками| Bed and breakfast'!E8*0.9</f>
        <v>5175</v>
      </c>
      <c r="F8" s="142">
        <f>'C завтраками| Bed and breakfast'!F8*0.9</f>
        <v>7335</v>
      </c>
      <c r="G8" s="142">
        <f>'C завтраками| Bed and breakfast'!G8*0.9</f>
        <v>8055</v>
      </c>
      <c r="H8" s="142">
        <f>'C завтраками| Bed and breakfast'!H8*0.9</f>
        <v>6615</v>
      </c>
      <c r="I8" s="142">
        <f>'C завтраками| Bed and breakfast'!I8*0.9</f>
        <v>7335</v>
      </c>
      <c r="J8" s="142">
        <f>'C завтраками| Bed and breakfast'!J8*0.9</f>
        <v>5895</v>
      </c>
      <c r="K8" s="142">
        <f>'C завтраками| Bed and breakfast'!K8*0.9</f>
        <v>6615</v>
      </c>
      <c r="L8" s="142">
        <f>'C завтраками| Bed and breakfast'!L8*0.9</f>
        <v>7335</v>
      </c>
      <c r="M8" s="142">
        <f>'C завтраками| Bed and breakfast'!M8*0.9</f>
        <v>6615</v>
      </c>
      <c r="N8" s="142">
        <f>'C завтраками| Bed and breakfast'!N8*0.9</f>
        <v>5175</v>
      </c>
      <c r="O8" s="142">
        <f>'C завтраками| Bed and breakfast'!O8*0.9</f>
        <v>5535</v>
      </c>
      <c r="P8" s="142">
        <f>'C завтраками| Bed and breakfast'!P8*0.9</f>
        <v>5175</v>
      </c>
      <c r="Q8" s="142">
        <f>'C завтраками| Bed and breakfast'!Q8*0.9</f>
        <v>5535</v>
      </c>
      <c r="R8" s="142">
        <f>'C завтраками| Bed and breakfast'!R8*0.9</f>
        <v>5175</v>
      </c>
      <c r="S8" s="142">
        <f>'C завтраками| Bed and breakfast'!S8*0.9</f>
        <v>5535</v>
      </c>
      <c r="T8" s="142">
        <f>'C завтраками| Bed and breakfast'!T8*0.9</f>
        <v>7335</v>
      </c>
      <c r="U8" s="142">
        <f>'C завтраками| Bed and breakfast'!U8*0.9</f>
        <v>7335</v>
      </c>
      <c r="V8" s="142">
        <f>'C завтраками| Bed and breakfast'!V8*0.9</f>
        <v>7335</v>
      </c>
      <c r="W8" s="142">
        <f>'C завтраками| Bed and breakfast'!W8*0.9</f>
        <v>7335</v>
      </c>
      <c r="X8" s="142">
        <f>'C завтраками| Bed and breakfast'!X8*0.9</f>
        <v>5895</v>
      </c>
      <c r="Y8" s="142">
        <f>'C завтраками| Bed and breakfast'!Y8*0.9</f>
        <v>6615</v>
      </c>
      <c r="Z8" s="142">
        <f>'C завтраками| Bed and breakfast'!Z8*0.9</f>
        <v>5895</v>
      </c>
      <c r="AA8" s="142">
        <f>'C завтраками| Bed and breakfast'!AA8*0.9</f>
        <v>8055</v>
      </c>
      <c r="AB8" s="142">
        <f>'C завтраками| Bed and breakfast'!AB8*0.9</f>
        <v>8055</v>
      </c>
      <c r="AC8" s="142">
        <f>'C завтраками| Bed and breakfast'!AC8*0.9</f>
        <v>5985</v>
      </c>
      <c r="AD8" s="142">
        <f>'C завтраками| Bed and breakfast'!AD8*0.9</f>
        <v>6165</v>
      </c>
      <c r="AE8" s="142">
        <f>'C завтраками| Bed and breakfast'!AE8*0.9</f>
        <v>6525</v>
      </c>
      <c r="AF8" s="142">
        <f>'C завтраками| Bed and breakfast'!AF8*0.9</f>
        <v>6165</v>
      </c>
      <c r="AG8" s="142">
        <f>'C завтраками| Bed and breakfast'!AG8*0.9</f>
        <v>6705</v>
      </c>
      <c r="AH8" s="142">
        <f>'C завтраками| Bed and breakfast'!AH8*0.9</f>
        <v>7335</v>
      </c>
      <c r="AI8" s="142">
        <f>'C завтраками| Bed and breakfast'!AI8*0.9</f>
        <v>7335</v>
      </c>
      <c r="AJ8" s="142">
        <f>'C завтраками| Bed and breakfast'!AJ8*0.9</f>
        <v>6885</v>
      </c>
      <c r="AK8" s="142">
        <f>'C завтраками| Bed and breakfast'!AK8*0.9</f>
        <v>6525</v>
      </c>
      <c r="AL8" s="142">
        <f>'C завтраками| Bed and breakfast'!AL8*0.9</f>
        <v>7335</v>
      </c>
      <c r="AM8" s="142">
        <f>'C завтраками| Bed and breakfast'!AM8*0.9</f>
        <v>6525</v>
      </c>
      <c r="AN8" s="142">
        <f>'C завтраками| Bed and breakfast'!AN8*0.9</f>
        <v>6885</v>
      </c>
      <c r="AO8" s="142">
        <f>'C завтраками| Bed and breakfast'!AO8*0.9</f>
        <v>6525</v>
      </c>
      <c r="AP8" s="142">
        <f>'C завтраками| Bed and breakfast'!AP8*0.9</f>
        <v>7335</v>
      </c>
      <c r="AQ8" s="142">
        <f>'C завтраками| Bed and breakfast'!AQ8*0.9</f>
        <v>6705</v>
      </c>
      <c r="AR8" s="142">
        <f>'C завтраками| Bed and breakfast'!AR8*0.9</f>
        <v>6525</v>
      </c>
      <c r="AS8" s="142">
        <f>'C завтраками| Bed and breakfast'!AS8*0.9</f>
        <v>6885</v>
      </c>
      <c r="AT8" s="142">
        <f>'C завтраками| Bed and breakfast'!AT8*0.9</f>
        <v>6165</v>
      </c>
      <c r="AU8" s="142">
        <f>'C завтраками| Bed and breakfast'!AU8*0.9</f>
        <v>6165</v>
      </c>
      <c r="AV8" s="142">
        <f>'C завтраками| Bed and breakfast'!AV8*0.9</f>
        <v>5805</v>
      </c>
      <c r="AW8" s="142">
        <f>'C завтраками| Bed and breakfast'!AW8*0.9</f>
        <v>5175</v>
      </c>
      <c r="AX8" s="142">
        <f>'C завтраками| Bed and breakfast'!AX8*0.9</f>
        <v>5625</v>
      </c>
      <c r="AY8" s="142">
        <f>'C завтраками| Bed and breakfast'!AY8*0.9</f>
        <v>5175</v>
      </c>
      <c r="AZ8" s="142">
        <f>'C завтраками| Bed and breakfast'!AZ8*0.9</f>
        <v>5625</v>
      </c>
      <c r="BA8" s="142">
        <f>'C завтраками| Bed and breakfast'!BA8*0.9</f>
        <v>5175</v>
      </c>
    </row>
    <row r="9" spans="1:53" ht="11.45" customHeight="1" x14ac:dyDescent="0.2">
      <c r="A9" s="3">
        <v>2</v>
      </c>
      <c r="B9" s="142">
        <f>'C завтраками| Bed and breakfast'!B9*0.9</f>
        <v>7740</v>
      </c>
      <c r="C9" s="142">
        <f>'C завтраками| Bed and breakfast'!C9*0.9</f>
        <v>7020</v>
      </c>
      <c r="D9" s="142">
        <f>'C завтраками| Bed and breakfast'!D9*0.9</f>
        <v>6750</v>
      </c>
      <c r="E9" s="142">
        <f>'C завтраками| Bed and breakfast'!E9*0.9</f>
        <v>6300</v>
      </c>
      <c r="F9" s="142">
        <f>'C завтраками| Bed and breakfast'!F9*0.9</f>
        <v>8460</v>
      </c>
      <c r="G9" s="142">
        <f>'C завтраками| Bed and breakfast'!G9*0.9</f>
        <v>9180</v>
      </c>
      <c r="H9" s="142">
        <f>'C завтраками| Bed and breakfast'!H9*0.9</f>
        <v>7740</v>
      </c>
      <c r="I9" s="142">
        <f>'C завтраками| Bed and breakfast'!I9*0.9</f>
        <v>8460</v>
      </c>
      <c r="J9" s="142">
        <f>'C завтраками| Bed and breakfast'!J9*0.9</f>
        <v>7020</v>
      </c>
      <c r="K9" s="142">
        <f>'C завтраками| Bed and breakfast'!K9*0.9</f>
        <v>7740</v>
      </c>
      <c r="L9" s="142">
        <f>'C завтраками| Bed and breakfast'!L9*0.9</f>
        <v>8460</v>
      </c>
      <c r="M9" s="142">
        <f>'C завтраками| Bed and breakfast'!M9*0.9</f>
        <v>7740</v>
      </c>
      <c r="N9" s="142">
        <f>'C завтраками| Bed and breakfast'!N9*0.9</f>
        <v>6300</v>
      </c>
      <c r="O9" s="142">
        <f>'C завтраками| Bed and breakfast'!O9*0.9</f>
        <v>6660</v>
      </c>
      <c r="P9" s="142">
        <f>'C завтраками| Bed and breakfast'!P9*0.9</f>
        <v>6300</v>
      </c>
      <c r="Q9" s="142">
        <f>'C завтраками| Bed and breakfast'!Q9*0.9</f>
        <v>6660</v>
      </c>
      <c r="R9" s="142">
        <f>'C завтраками| Bed and breakfast'!R9*0.9</f>
        <v>6300</v>
      </c>
      <c r="S9" s="142">
        <f>'C завтраками| Bed and breakfast'!S9*0.9</f>
        <v>6660</v>
      </c>
      <c r="T9" s="142">
        <f>'C завтраками| Bed and breakfast'!T9*0.9</f>
        <v>8460</v>
      </c>
      <c r="U9" s="142">
        <f>'C завтраками| Bed and breakfast'!U9*0.9</f>
        <v>8460</v>
      </c>
      <c r="V9" s="142">
        <f>'C завтраками| Bed and breakfast'!V9*0.9</f>
        <v>8460</v>
      </c>
      <c r="W9" s="142">
        <f>'C завтраками| Bed and breakfast'!W9*0.9</f>
        <v>8460</v>
      </c>
      <c r="X9" s="142">
        <f>'C завтраками| Bed and breakfast'!X9*0.9</f>
        <v>7020</v>
      </c>
      <c r="Y9" s="142">
        <f>'C завтраками| Bed and breakfast'!Y9*0.9</f>
        <v>7740</v>
      </c>
      <c r="Z9" s="142">
        <f>'C завтраками| Bed and breakfast'!Z9*0.9</f>
        <v>7020</v>
      </c>
      <c r="AA9" s="142">
        <f>'C завтраками| Bed and breakfast'!AA9*0.9</f>
        <v>9180</v>
      </c>
      <c r="AB9" s="142">
        <f>'C завтраками| Bed and breakfast'!AB9*0.9</f>
        <v>9180</v>
      </c>
      <c r="AC9" s="142">
        <f>'C завтраками| Bed and breakfast'!AC9*0.9</f>
        <v>7110</v>
      </c>
      <c r="AD9" s="142">
        <f>'C завтраками| Bed and breakfast'!AD9*0.9</f>
        <v>7290</v>
      </c>
      <c r="AE9" s="142">
        <f>'C завтраками| Bed and breakfast'!AE9*0.9</f>
        <v>7650</v>
      </c>
      <c r="AF9" s="142">
        <f>'C завтраками| Bed and breakfast'!AF9*0.9</f>
        <v>7290</v>
      </c>
      <c r="AG9" s="142">
        <f>'C завтраками| Bed and breakfast'!AG9*0.9</f>
        <v>7830</v>
      </c>
      <c r="AH9" s="142">
        <f>'C завтраками| Bed and breakfast'!AH9*0.9</f>
        <v>8460</v>
      </c>
      <c r="AI9" s="142">
        <f>'C завтраками| Bed and breakfast'!AI9*0.9</f>
        <v>8460</v>
      </c>
      <c r="AJ9" s="142">
        <f>'C завтраками| Bed and breakfast'!AJ9*0.9</f>
        <v>8010</v>
      </c>
      <c r="AK9" s="142">
        <f>'C завтраками| Bed and breakfast'!AK9*0.9</f>
        <v>7650</v>
      </c>
      <c r="AL9" s="142">
        <f>'C завтраками| Bed and breakfast'!AL9*0.9</f>
        <v>8460</v>
      </c>
      <c r="AM9" s="142">
        <f>'C завтраками| Bed and breakfast'!AM9*0.9</f>
        <v>7650</v>
      </c>
      <c r="AN9" s="142">
        <f>'C завтраками| Bed and breakfast'!AN9*0.9</f>
        <v>8010</v>
      </c>
      <c r="AO9" s="142">
        <f>'C завтраками| Bed and breakfast'!AO9*0.9</f>
        <v>7650</v>
      </c>
      <c r="AP9" s="142">
        <f>'C завтраками| Bed and breakfast'!AP9*0.9</f>
        <v>8460</v>
      </c>
      <c r="AQ9" s="142">
        <f>'C завтраками| Bed and breakfast'!AQ9*0.9</f>
        <v>7830</v>
      </c>
      <c r="AR9" s="142">
        <f>'C завтраками| Bed and breakfast'!AR9*0.9</f>
        <v>7650</v>
      </c>
      <c r="AS9" s="142">
        <f>'C завтраками| Bed and breakfast'!AS9*0.9</f>
        <v>8010</v>
      </c>
      <c r="AT9" s="142">
        <f>'C завтраками| Bed and breakfast'!AT9*0.9</f>
        <v>7290</v>
      </c>
      <c r="AU9" s="142">
        <f>'C завтраками| Bed and breakfast'!AU9*0.9</f>
        <v>7290</v>
      </c>
      <c r="AV9" s="142">
        <f>'C завтраками| Bed and breakfast'!AV9*0.9</f>
        <v>6930</v>
      </c>
      <c r="AW9" s="142">
        <f>'C завтраками| Bed and breakfast'!AW9*0.9</f>
        <v>6300</v>
      </c>
      <c r="AX9" s="142">
        <f>'C завтраками| Bed and breakfast'!AX9*0.9</f>
        <v>6750</v>
      </c>
      <c r="AY9" s="142">
        <f>'C завтраками| Bed and breakfast'!AY9*0.9</f>
        <v>6300</v>
      </c>
      <c r="AZ9" s="142">
        <f>'C завтраками| Bed and breakfast'!AZ9*0.9</f>
        <v>6750</v>
      </c>
      <c r="BA9" s="142">
        <f>'C завтраками| Bed and breakfast'!BA9*0.9</f>
        <v>6300</v>
      </c>
    </row>
    <row r="10" spans="1:53"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row>
    <row r="11" spans="1:53" ht="11.45" customHeight="1" x14ac:dyDescent="0.2">
      <c r="A11" s="3">
        <v>1</v>
      </c>
      <c r="B11" s="142">
        <f>'C завтраками| Bed and breakfast'!B11*0.9</f>
        <v>7515</v>
      </c>
      <c r="C11" s="142">
        <f>'C завтраками| Bed and breakfast'!C11*0.9</f>
        <v>6795</v>
      </c>
      <c r="D11" s="142">
        <f>'C завтраками| Bed and breakfast'!D11*0.9</f>
        <v>6525</v>
      </c>
      <c r="E11" s="142">
        <f>'C завтраками| Bed and breakfast'!E11*0.9</f>
        <v>6075</v>
      </c>
      <c r="F11" s="142">
        <f>'C завтраками| Bed and breakfast'!F11*0.9</f>
        <v>8235</v>
      </c>
      <c r="G11" s="142">
        <f>'C завтраками| Bed and breakfast'!G11*0.9</f>
        <v>8955</v>
      </c>
      <c r="H11" s="142">
        <f>'C завтраками| Bed and breakfast'!H11*0.9</f>
        <v>7515</v>
      </c>
      <c r="I11" s="142">
        <f>'C завтраками| Bed and breakfast'!I11*0.9</f>
        <v>8235</v>
      </c>
      <c r="J11" s="142">
        <f>'C завтраками| Bed and breakfast'!J11*0.9</f>
        <v>6795</v>
      </c>
      <c r="K11" s="142">
        <f>'C завтраками| Bed and breakfast'!K11*0.9</f>
        <v>7515</v>
      </c>
      <c r="L11" s="142">
        <f>'C завтраками| Bed and breakfast'!L11*0.9</f>
        <v>8235</v>
      </c>
      <c r="M11" s="142">
        <f>'C завтраками| Bed and breakfast'!M11*0.9</f>
        <v>7515</v>
      </c>
      <c r="N11" s="142">
        <f>'C завтраками| Bed and breakfast'!N11*0.9</f>
        <v>6075</v>
      </c>
      <c r="O11" s="142">
        <f>'C завтраками| Bed and breakfast'!O11*0.9</f>
        <v>6435</v>
      </c>
      <c r="P11" s="142">
        <f>'C завтраками| Bed and breakfast'!P11*0.9</f>
        <v>6075</v>
      </c>
      <c r="Q11" s="142">
        <f>'C завтраками| Bed and breakfast'!Q11*0.9</f>
        <v>6435</v>
      </c>
      <c r="R11" s="142">
        <f>'C завтраками| Bed and breakfast'!R11*0.9</f>
        <v>6075</v>
      </c>
      <c r="S11" s="142">
        <f>'C завтраками| Bed and breakfast'!S11*0.9</f>
        <v>6435</v>
      </c>
      <c r="T11" s="142">
        <f>'C завтраками| Bed and breakfast'!T11*0.9</f>
        <v>8235</v>
      </c>
      <c r="U11" s="142">
        <f>'C завтраками| Bed and breakfast'!U11*0.9</f>
        <v>8235</v>
      </c>
      <c r="V11" s="142">
        <f>'C завтраками| Bed and breakfast'!V11*0.9</f>
        <v>8235</v>
      </c>
      <c r="W11" s="142">
        <f>'C завтраками| Bed and breakfast'!W11*0.9</f>
        <v>8235</v>
      </c>
      <c r="X11" s="142">
        <f>'C завтраками| Bed and breakfast'!X11*0.9</f>
        <v>6795</v>
      </c>
      <c r="Y11" s="142">
        <f>'C завтраками| Bed and breakfast'!Y11*0.9</f>
        <v>7515</v>
      </c>
      <c r="Z11" s="142">
        <f>'C завтраками| Bed and breakfast'!Z11*0.9</f>
        <v>6795</v>
      </c>
      <c r="AA11" s="142">
        <f>'C завтраками| Bed and breakfast'!AA11*0.9</f>
        <v>8955</v>
      </c>
      <c r="AB11" s="142">
        <f>'C завтраками| Bed and breakfast'!AB11*0.9</f>
        <v>8955</v>
      </c>
      <c r="AC11" s="142">
        <f>'C завтраками| Bed and breakfast'!AC11*0.9</f>
        <v>6885</v>
      </c>
      <c r="AD11" s="142">
        <f>'C завтраками| Bed and breakfast'!AD11*0.9</f>
        <v>7065</v>
      </c>
      <c r="AE11" s="142">
        <f>'C завтраками| Bed and breakfast'!AE11*0.9</f>
        <v>7425</v>
      </c>
      <c r="AF11" s="142">
        <f>'C завтраками| Bed and breakfast'!AF11*0.9</f>
        <v>7065</v>
      </c>
      <c r="AG11" s="142">
        <f>'C завтраками| Bed and breakfast'!AG11*0.9</f>
        <v>7605</v>
      </c>
      <c r="AH11" s="142">
        <f>'C завтраками| Bed and breakfast'!AH11*0.9</f>
        <v>8235</v>
      </c>
      <c r="AI11" s="142">
        <f>'C завтраками| Bed and breakfast'!AI11*0.9</f>
        <v>8235</v>
      </c>
      <c r="AJ11" s="142">
        <f>'C завтраками| Bed and breakfast'!AJ11*0.9</f>
        <v>7785</v>
      </c>
      <c r="AK11" s="142">
        <f>'C завтраками| Bed and breakfast'!AK11*0.9</f>
        <v>7425</v>
      </c>
      <c r="AL11" s="142">
        <f>'C завтраками| Bed and breakfast'!AL11*0.9</f>
        <v>8235</v>
      </c>
      <c r="AM11" s="142">
        <f>'C завтраками| Bed and breakfast'!AM11*0.9</f>
        <v>7425</v>
      </c>
      <c r="AN11" s="142">
        <f>'C завтраками| Bed and breakfast'!AN11*0.9</f>
        <v>7785</v>
      </c>
      <c r="AO11" s="142">
        <f>'C завтраками| Bed and breakfast'!AO11*0.9</f>
        <v>7425</v>
      </c>
      <c r="AP11" s="142">
        <f>'C завтраками| Bed and breakfast'!AP11*0.9</f>
        <v>8235</v>
      </c>
      <c r="AQ11" s="142">
        <f>'C завтраками| Bed and breakfast'!AQ11*0.9</f>
        <v>7605</v>
      </c>
      <c r="AR11" s="142">
        <f>'C завтраками| Bed and breakfast'!AR11*0.9</f>
        <v>7425</v>
      </c>
      <c r="AS11" s="142">
        <f>'C завтраками| Bed and breakfast'!AS11*0.9</f>
        <v>7785</v>
      </c>
      <c r="AT11" s="142">
        <f>'C завтраками| Bed and breakfast'!AT11*0.9</f>
        <v>7065</v>
      </c>
      <c r="AU11" s="142">
        <f>'C завтраками| Bed and breakfast'!AU11*0.9</f>
        <v>7065</v>
      </c>
      <c r="AV11" s="142">
        <f>'C завтраками| Bed and breakfast'!AV11*0.9</f>
        <v>6705</v>
      </c>
      <c r="AW11" s="142">
        <f>'C завтраками| Bed and breakfast'!AW11*0.9</f>
        <v>6075</v>
      </c>
      <c r="AX11" s="142">
        <f>'C завтраками| Bed and breakfast'!AX11*0.9</f>
        <v>6525</v>
      </c>
      <c r="AY11" s="142">
        <f>'C завтраками| Bed and breakfast'!AY11*0.9</f>
        <v>6075</v>
      </c>
      <c r="AZ11" s="142">
        <f>'C завтраками| Bed and breakfast'!AZ11*0.9</f>
        <v>6525</v>
      </c>
      <c r="BA11" s="142">
        <f>'C завтраками| Bed and breakfast'!BA11*0.9</f>
        <v>6075</v>
      </c>
    </row>
    <row r="12" spans="1:53" ht="11.45" customHeight="1" x14ac:dyDescent="0.2">
      <c r="A12" s="3">
        <v>2</v>
      </c>
      <c r="B12" s="142">
        <f>'C завтраками| Bed and breakfast'!B12*0.9</f>
        <v>8640</v>
      </c>
      <c r="C12" s="142">
        <f>'C завтраками| Bed and breakfast'!C12*0.9</f>
        <v>7920</v>
      </c>
      <c r="D12" s="142">
        <f>'C завтраками| Bed and breakfast'!D12*0.9</f>
        <v>7650</v>
      </c>
      <c r="E12" s="142">
        <f>'C завтраками| Bed and breakfast'!E12*0.9</f>
        <v>7200</v>
      </c>
      <c r="F12" s="142">
        <f>'C завтраками| Bed and breakfast'!F12*0.9</f>
        <v>9360</v>
      </c>
      <c r="G12" s="142">
        <f>'C завтраками| Bed and breakfast'!G12*0.9</f>
        <v>10080</v>
      </c>
      <c r="H12" s="142">
        <f>'C завтраками| Bed and breakfast'!H12*0.9</f>
        <v>8640</v>
      </c>
      <c r="I12" s="142">
        <f>'C завтраками| Bed and breakfast'!I12*0.9</f>
        <v>9360</v>
      </c>
      <c r="J12" s="142">
        <f>'C завтраками| Bed and breakfast'!J12*0.9</f>
        <v>7920</v>
      </c>
      <c r="K12" s="142">
        <f>'C завтраками| Bed and breakfast'!K12*0.9</f>
        <v>8640</v>
      </c>
      <c r="L12" s="142">
        <f>'C завтраками| Bed and breakfast'!L12*0.9</f>
        <v>9360</v>
      </c>
      <c r="M12" s="142">
        <f>'C завтраками| Bed and breakfast'!M12*0.9</f>
        <v>8640</v>
      </c>
      <c r="N12" s="142">
        <f>'C завтраками| Bed and breakfast'!N12*0.9</f>
        <v>7200</v>
      </c>
      <c r="O12" s="142">
        <f>'C завтраками| Bed and breakfast'!O12*0.9</f>
        <v>7560</v>
      </c>
      <c r="P12" s="142">
        <f>'C завтраками| Bed and breakfast'!P12*0.9</f>
        <v>7200</v>
      </c>
      <c r="Q12" s="142">
        <f>'C завтраками| Bed and breakfast'!Q12*0.9</f>
        <v>7560</v>
      </c>
      <c r="R12" s="142">
        <f>'C завтраками| Bed and breakfast'!R12*0.9</f>
        <v>7200</v>
      </c>
      <c r="S12" s="142">
        <f>'C завтраками| Bed and breakfast'!S12*0.9</f>
        <v>7560</v>
      </c>
      <c r="T12" s="142">
        <f>'C завтраками| Bed and breakfast'!T12*0.9</f>
        <v>9360</v>
      </c>
      <c r="U12" s="142">
        <f>'C завтраками| Bed and breakfast'!U12*0.9</f>
        <v>9360</v>
      </c>
      <c r="V12" s="142">
        <f>'C завтраками| Bed and breakfast'!V12*0.9</f>
        <v>9360</v>
      </c>
      <c r="W12" s="142">
        <f>'C завтраками| Bed and breakfast'!W12*0.9</f>
        <v>9360</v>
      </c>
      <c r="X12" s="142">
        <f>'C завтраками| Bed and breakfast'!X12*0.9</f>
        <v>7920</v>
      </c>
      <c r="Y12" s="142">
        <f>'C завтраками| Bed and breakfast'!Y12*0.9</f>
        <v>8640</v>
      </c>
      <c r="Z12" s="142">
        <f>'C завтраками| Bed and breakfast'!Z12*0.9</f>
        <v>7920</v>
      </c>
      <c r="AA12" s="142">
        <f>'C завтраками| Bed and breakfast'!AA12*0.9</f>
        <v>10080</v>
      </c>
      <c r="AB12" s="142">
        <f>'C завтраками| Bed and breakfast'!AB12*0.9</f>
        <v>10080</v>
      </c>
      <c r="AC12" s="142">
        <f>'C завтраками| Bed and breakfast'!AC12*0.9</f>
        <v>8010</v>
      </c>
      <c r="AD12" s="142">
        <f>'C завтраками| Bed and breakfast'!AD12*0.9</f>
        <v>8190</v>
      </c>
      <c r="AE12" s="142">
        <f>'C завтраками| Bed and breakfast'!AE12*0.9</f>
        <v>8550</v>
      </c>
      <c r="AF12" s="142">
        <f>'C завтраками| Bed and breakfast'!AF12*0.9</f>
        <v>8190</v>
      </c>
      <c r="AG12" s="142">
        <f>'C завтраками| Bed and breakfast'!AG12*0.9</f>
        <v>8730</v>
      </c>
      <c r="AH12" s="142">
        <f>'C завтраками| Bed and breakfast'!AH12*0.9</f>
        <v>9360</v>
      </c>
      <c r="AI12" s="142">
        <f>'C завтраками| Bed and breakfast'!AI12*0.9</f>
        <v>9360</v>
      </c>
      <c r="AJ12" s="142">
        <f>'C завтраками| Bed and breakfast'!AJ12*0.9</f>
        <v>8910</v>
      </c>
      <c r="AK12" s="142">
        <f>'C завтраками| Bed and breakfast'!AK12*0.9</f>
        <v>8550</v>
      </c>
      <c r="AL12" s="142">
        <f>'C завтраками| Bed and breakfast'!AL12*0.9</f>
        <v>9360</v>
      </c>
      <c r="AM12" s="142">
        <f>'C завтраками| Bed and breakfast'!AM12*0.9</f>
        <v>8550</v>
      </c>
      <c r="AN12" s="142">
        <f>'C завтраками| Bed and breakfast'!AN12*0.9</f>
        <v>8910</v>
      </c>
      <c r="AO12" s="142">
        <f>'C завтраками| Bed and breakfast'!AO12*0.9</f>
        <v>8550</v>
      </c>
      <c r="AP12" s="142">
        <f>'C завтраками| Bed and breakfast'!AP12*0.9</f>
        <v>9360</v>
      </c>
      <c r="AQ12" s="142">
        <f>'C завтраками| Bed and breakfast'!AQ12*0.9</f>
        <v>8730</v>
      </c>
      <c r="AR12" s="142">
        <f>'C завтраками| Bed and breakfast'!AR12*0.9</f>
        <v>8550</v>
      </c>
      <c r="AS12" s="142">
        <f>'C завтраками| Bed and breakfast'!AS12*0.9</f>
        <v>8910</v>
      </c>
      <c r="AT12" s="142">
        <f>'C завтраками| Bed and breakfast'!AT12*0.9</f>
        <v>8190</v>
      </c>
      <c r="AU12" s="142">
        <f>'C завтраками| Bed and breakfast'!AU12*0.9</f>
        <v>8190</v>
      </c>
      <c r="AV12" s="142">
        <f>'C завтраками| Bed and breakfast'!AV12*0.9</f>
        <v>7830</v>
      </c>
      <c r="AW12" s="142">
        <f>'C завтраками| Bed and breakfast'!AW12*0.9</f>
        <v>7200</v>
      </c>
      <c r="AX12" s="142">
        <f>'C завтраками| Bed and breakfast'!AX12*0.9</f>
        <v>7650</v>
      </c>
      <c r="AY12" s="142">
        <f>'C завтраками| Bed and breakfast'!AY12*0.9</f>
        <v>7200</v>
      </c>
      <c r="AZ12" s="142">
        <f>'C завтраками| Bed and breakfast'!AZ12*0.9</f>
        <v>7650</v>
      </c>
      <c r="BA12" s="142">
        <f>'C завтраками| Bed and breakfast'!BA12*0.9</f>
        <v>7200</v>
      </c>
    </row>
    <row r="13" spans="1:53"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row>
    <row r="14" spans="1:53" ht="11.45" customHeight="1" x14ac:dyDescent="0.2">
      <c r="A14" s="3">
        <v>1</v>
      </c>
      <c r="B14" s="142">
        <f>'C завтраками| Bed and breakfast'!B14*0.9</f>
        <v>8865</v>
      </c>
      <c r="C14" s="142">
        <f>'C завтраками| Bed and breakfast'!C14*0.9</f>
        <v>8145</v>
      </c>
      <c r="D14" s="142">
        <f>'C завтраками| Bed and breakfast'!D14*0.9</f>
        <v>7875</v>
      </c>
      <c r="E14" s="142">
        <f>'C завтраками| Bed and breakfast'!E14*0.9</f>
        <v>7425</v>
      </c>
      <c r="F14" s="142">
        <f>'C завтраками| Bed and breakfast'!F14*0.9</f>
        <v>9585</v>
      </c>
      <c r="G14" s="142">
        <f>'C завтраками| Bed and breakfast'!G14*0.9</f>
        <v>10305</v>
      </c>
      <c r="H14" s="142">
        <f>'C завтраками| Bed and breakfast'!H14*0.9</f>
        <v>8865</v>
      </c>
      <c r="I14" s="142">
        <f>'C завтраками| Bed and breakfast'!I14*0.9</f>
        <v>9585</v>
      </c>
      <c r="J14" s="142">
        <f>'C завтраками| Bed and breakfast'!J14*0.9</f>
        <v>8145</v>
      </c>
      <c r="K14" s="142">
        <f>'C завтраками| Bed and breakfast'!K14*0.9</f>
        <v>8865</v>
      </c>
      <c r="L14" s="142">
        <f>'C завтраками| Bed and breakfast'!L14*0.9</f>
        <v>9585</v>
      </c>
      <c r="M14" s="142">
        <f>'C завтраками| Bed and breakfast'!M14*0.9</f>
        <v>8865</v>
      </c>
      <c r="N14" s="142">
        <f>'C завтраками| Bed and breakfast'!N14*0.9</f>
        <v>7425</v>
      </c>
      <c r="O14" s="142">
        <f>'C завтраками| Bed and breakfast'!O14*0.9</f>
        <v>7785</v>
      </c>
      <c r="P14" s="142">
        <f>'C завтраками| Bed and breakfast'!P14*0.9</f>
        <v>7425</v>
      </c>
      <c r="Q14" s="142">
        <f>'C завтраками| Bed and breakfast'!Q14*0.9</f>
        <v>7785</v>
      </c>
      <c r="R14" s="142">
        <f>'C завтраками| Bed and breakfast'!R14*0.9</f>
        <v>7425</v>
      </c>
      <c r="S14" s="142">
        <f>'C завтраками| Bed and breakfast'!S14*0.9</f>
        <v>7785</v>
      </c>
      <c r="T14" s="142">
        <f>'C завтраками| Bed and breakfast'!T14*0.9</f>
        <v>9585</v>
      </c>
      <c r="U14" s="142">
        <f>'C завтраками| Bed and breakfast'!U14*0.9</f>
        <v>9585</v>
      </c>
      <c r="V14" s="142">
        <f>'C завтраками| Bed and breakfast'!V14*0.9</f>
        <v>9585</v>
      </c>
      <c r="W14" s="142">
        <f>'C завтраками| Bed and breakfast'!W14*0.9</f>
        <v>9585</v>
      </c>
      <c r="X14" s="142">
        <f>'C завтраками| Bed and breakfast'!X14*0.9</f>
        <v>8145</v>
      </c>
      <c r="Y14" s="142">
        <f>'C завтраками| Bed and breakfast'!Y14*0.9</f>
        <v>8865</v>
      </c>
      <c r="Z14" s="142">
        <f>'C завтраками| Bed and breakfast'!Z14*0.9</f>
        <v>8145</v>
      </c>
      <c r="AA14" s="142">
        <f>'C завтраками| Bed and breakfast'!AA14*0.9</f>
        <v>10305</v>
      </c>
      <c r="AB14" s="142">
        <f>'C завтраками| Bed and breakfast'!AB14*0.9</f>
        <v>10305</v>
      </c>
      <c r="AC14" s="142">
        <f>'C завтраками| Bed and breakfast'!AC14*0.9</f>
        <v>8235</v>
      </c>
      <c r="AD14" s="142">
        <f>'C завтраками| Bed and breakfast'!AD14*0.9</f>
        <v>8415</v>
      </c>
      <c r="AE14" s="142">
        <f>'C завтраками| Bed and breakfast'!AE14*0.9</f>
        <v>8775</v>
      </c>
      <c r="AF14" s="142">
        <f>'C завтраками| Bed and breakfast'!AF14*0.9</f>
        <v>8415</v>
      </c>
      <c r="AG14" s="142">
        <f>'C завтраками| Bed and breakfast'!AG14*0.9</f>
        <v>8955</v>
      </c>
      <c r="AH14" s="142">
        <f>'C завтраками| Bed and breakfast'!AH14*0.9</f>
        <v>9585</v>
      </c>
      <c r="AI14" s="142">
        <f>'C завтраками| Bed and breakfast'!AI14*0.9</f>
        <v>9585</v>
      </c>
      <c r="AJ14" s="142">
        <f>'C завтраками| Bed and breakfast'!AJ14*0.9</f>
        <v>9135</v>
      </c>
      <c r="AK14" s="142">
        <f>'C завтраками| Bed and breakfast'!AK14*0.9</f>
        <v>8775</v>
      </c>
      <c r="AL14" s="142">
        <f>'C завтраками| Bed and breakfast'!AL14*0.9</f>
        <v>9585</v>
      </c>
      <c r="AM14" s="142">
        <f>'C завтраками| Bed and breakfast'!AM14*0.9</f>
        <v>8775</v>
      </c>
      <c r="AN14" s="142">
        <f>'C завтраками| Bed and breakfast'!AN14*0.9</f>
        <v>9135</v>
      </c>
      <c r="AO14" s="142">
        <f>'C завтраками| Bed and breakfast'!AO14*0.9</f>
        <v>8775</v>
      </c>
      <c r="AP14" s="142">
        <f>'C завтраками| Bed and breakfast'!AP14*0.9</f>
        <v>9585</v>
      </c>
      <c r="AQ14" s="142">
        <f>'C завтраками| Bed and breakfast'!AQ14*0.9</f>
        <v>8955</v>
      </c>
      <c r="AR14" s="142">
        <f>'C завтраками| Bed and breakfast'!AR14*0.9</f>
        <v>8775</v>
      </c>
      <c r="AS14" s="142">
        <f>'C завтраками| Bed and breakfast'!AS14*0.9</f>
        <v>9135</v>
      </c>
      <c r="AT14" s="142">
        <f>'C завтраками| Bed and breakfast'!AT14*0.9</f>
        <v>8415</v>
      </c>
      <c r="AU14" s="142">
        <f>'C завтраками| Bed and breakfast'!AU14*0.9</f>
        <v>8415</v>
      </c>
      <c r="AV14" s="142">
        <f>'C завтраками| Bed and breakfast'!AV14*0.9</f>
        <v>8055</v>
      </c>
      <c r="AW14" s="142">
        <f>'C завтраками| Bed and breakfast'!AW14*0.9</f>
        <v>7425</v>
      </c>
      <c r="AX14" s="142">
        <f>'C завтраками| Bed and breakfast'!AX14*0.9</f>
        <v>7875</v>
      </c>
      <c r="AY14" s="142">
        <f>'C завтраками| Bed and breakfast'!AY14*0.9</f>
        <v>7425</v>
      </c>
      <c r="AZ14" s="142">
        <f>'C завтраками| Bed and breakfast'!AZ14*0.9</f>
        <v>7875</v>
      </c>
      <c r="BA14" s="142">
        <f>'C завтраками| Bed and breakfast'!BA14*0.9</f>
        <v>7425</v>
      </c>
    </row>
    <row r="15" spans="1:53" ht="11.45" customHeight="1" x14ac:dyDescent="0.2">
      <c r="A15" s="3">
        <v>2</v>
      </c>
      <c r="B15" s="142">
        <f>'C завтраками| Bed and breakfast'!B15*0.9</f>
        <v>9990</v>
      </c>
      <c r="C15" s="142">
        <f>'C завтраками| Bed and breakfast'!C15*0.9</f>
        <v>9270</v>
      </c>
      <c r="D15" s="142">
        <f>'C завтраками| Bed and breakfast'!D15*0.9</f>
        <v>9000</v>
      </c>
      <c r="E15" s="142">
        <f>'C завтраками| Bed and breakfast'!E15*0.9</f>
        <v>8550</v>
      </c>
      <c r="F15" s="142">
        <f>'C завтраками| Bed and breakfast'!F15*0.9</f>
        <v>10710</v>
      </c>
      <c r="G15" s="142">
        <f>'C завтраками| Bed and breakfast'!G15*0.9</f>
        <v>11430</v>
      </c>
      <c r="H15" s="142">
        <f>'C завтраками| Bed and breakfast'!H15*0.9</f>
        <v>9990</v>
      </c>
      <c r="I15" s="142">
        <f>'C завтраками| Bed and breakfast'!I15*0.9</f>
        <v>10710</v>
      </c>
      <c r="J15" s="142">
        <f>'C завтраками| Bed and breakfast'!J15*0.9</f>
        <v>9270</v>
      </c>
      <c r="K15" s="142">
        <f>'C завтраками| Bed and breakfast'!K15*0.9</f>
        <v>9990</v>
      </c>
      <c r="L15" s="142">
        <f>'C завтраками| Bed and breakfast'!L15*0.9</f>
        <v>10710</v>
      </c>
      <c r="M15" s="142">
        <f>'C завтраками| Bed and breakfast'!M15*0.9</f>
        <v>9990</v>
      </c>
      <c r="N15" s="142">
        <f>'C завтраками| Bed and breakfast'!N15*0.9</f>
        <v>8550</v>
      </c>
      <c r="O15" s="142">
        <f>'C завтраками| Bed and breakfast'!O15*0.9</f>
        <v>8910</v>
      </c>
      <c r="P15" s="142">
        <f>'C завтраками| Bed and breakfast'!P15*0.9</f>
        <v>8550</v>
      </c>
      <c r="Q15" s="142">
        <f>'C завтраками| Bed and breakfast'!Q15*0.9</f>
        <v>8910</v>
      </c>
      <c r="R15" s="142">
        <f>'C завтраками| Bed and breakfast'!R15*0.9</f>
        <v>8550</v>
      </c>
      <c r="S15" s="142">
        <f>'C завтраками| Bed and breakfast'!S15*0.9</f>
        <v>8910</v>
      </c>
      <c r="T15" s="142">
        <f>'C завтраками| Bed and breakfast'!T15*0.9</f>
        <v>10710</v>
      </c>
      <c r="U15" s="142">
        <f>'C завтраками| Bed and breakfast'!U15*0.9</f>
        <v>10710</v>
      </c>
      <c r="V15" s="142">
        <f>'C завтраками| Bed and breakfast'!V15*0.9</f>
        <v>10710</v>
      </c>
      <c r="W15" s="142">
        <f>'C завтраками| Bed and breakfast'!W15*0.9</f>
        <v>10710</v>
      </c>
      <c r="X15" s="142">
        <f>'C завтраками| Bed and breakfast'!X15*0.9</f>
        <v>9270</v>
      </c>
      <c r="Y15" s="142">
        <f>'C завтраками| Bed and breakfast'!Y15*0.9</f>
        <v>9990</v>
      </c>
      <c r="Z15" s="142">
        <f>'C завтраками| Bed and breakfast'!Z15*0.9</f>
        <v>9270</v>
      </c>
      <c r="AA15" s="142">
        <f>'C завтраками| Bed and breakfast'!AA15*0.9</f>
        <v>11430</v>
      </c>
      <c r="AB15" s="142">
        <f>'C завтраками| Bed and breakfast'!AB15*0.9</f>
        <v>11430</v>
      </c>
      <c r="AC15" s="142">
        <f>'C завтраками| Bed and breakfast'!AC15*0.9</f>
        <v>9360</v>
      </c>
      <c r="AD15" s="142">
        <f>'C завтраками| Bed and breakfast'!AD15*0.9</f>
        <v>9540</v>
      </c>
      <c r="AE15" s="142">
        <f>'C завтраками| Bed and breakfast'!AE15*0.9</f>
        <v>9900</v>
      </c>
      <c r="AF15" s="142">
        <f>'C завтраками| Bed and breakfast'!AF15*0.9</f>
        <v>9540</v>
      </c>
      <c r="AG15" s="142">
        <f>'C завтраками| Bed and breakfast'!AG15*0.9</f>
        <v>10080</v>
      </c>
      <c r="AH15" s="142">
        <f>'C завтраками| Bed and breakfast'!AH15*0.9</f>
        <v>10710</v>
      </c>
      <c r="AI15" s="142">
        <f>'C завтраками| Bed and breakfast'!AI15*0.9</f>
        <v>10710</v>
      </c>
      <c r="AJ15" s="142">
        <f>'C завтраками| Bed and breakfast'!AJ15*0.9</f>
        <v>10260</v>
      </c>
      <c r="AK15" s="142">
        <f>'C завтраками| Bed and breakfast'!AK15*0.9</f>
        <v>9900</v>
      </c>
      <c r="AL15" s="142">
        <f>'C завтраками| Bed and breakfast'!AL15*0.9</f>
        <v>10710</v>
      </c>
      <c r="AM15" s="142">
        <f>'C завтраками| Bed and breakfast'!AM15*0.9</f>
        <v>9900</v>
      </c>
      <c r="AN15" s="142">
        <f>'C завтраками| Bed and breakfast'!AN15*0.9</f>
        <v>10260</v>
      </c>
      <c r="AO15" s="142">
        <f>'C завтраками| Bed and breakfast'!AO15*0.9</f>
        <v>9900</v>
      </c>
      <c r="AP15" s="142">
        <f>'C завтраками| Bed and breakfast'!AP15*0.9</f>
        <v>10710</v>
      </c>
      <c r="AQ15" s="142">
        <f>'C завтраками| Bed and breakfast'!AQ15*0.9</f>
        <v>10080</v>
      </c>
      <c r="AR15" s="142">
        <f>'C завтраками| Bed and breakfast'!AR15*0.9</f>
        <v>9900</v>
      </c>
      <c r="AS15" s="142">
        <f>'C завтраками| Bed and breakfast'!AS15*0.9</f>
        <v>10260</v>
      </c>
      <c r="AT15" s="142">
        <f>'C завтраками| Bed and breakfast'!AT15*0.9</f>
        <v>9540</v>
      </c>
      <c r="AU15" s="142">
        <f>'C завтраками| Bed and breakfast'!AU15*0.9</f>
        <v>9540</v>
      </c>
      <c r="AV15" s="142">
        <f>'C завтраками| Bed and breakfast'!AV15*0.9</f>
        <v>9180</v>
      </c>
      <c r="AW15" s="142">
        <f>'C завтраками| Bed and breakfast'!AW15*0.9</f>
        <v>8550</v>
      </c>
      <c r="AX15" s="142">
        <f>'C завтраками| Bed and breakfast'!AX15*0.9</f>
        <v>9000</v>
      </c>
      <c r="AY15" s="142">
        <f>'C завтраками| Bed and breakfast'!AY15*0.9</f>
        <v>8550</v>
      </c>
      <c r="AZ15" s="142">
        <f>'C завтраками| Bed and breakfast'!AZ15*0.9</f>
        <v>9000</v>
      </c>
      <c r="BA15" s="142">
        <f>'C завтраками| Bed and breakfast'!BA15*0.9</f>
        <v>8550</v>
      </c>
    </row>
    <row r="16" spans="1:53"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row>
    <row r="17" spans="1:53" ht="11.45" customHeight="1" x14ac:dyDescent="0.2">
      <c r="A17" s="3">
        <v>1</v>
      </c>
      <c r="B17" s="142">
        <f>'C завтраками| Bed and breakfast'!B17*0.9</f>
        <v>9765</v>
      </c>
      <c r="C17" s="142">
        <f>'C завтраками| Bed and breakfast'!C17*0.9</f>
        <v>9045</v>
      </c>
      <c r="D17" s="142">
        <f>'C завтраками| Bed and breakfast'!D17*0.9</f>
        <v>8775</v>
      </c>
      <c r="E17" s="142">
        <f>'C завтраками| Bed and breakfast'!E17*0.9</f>
        <v>8325</v>
      </c>
      <c r="F17" s="142">
        <f>'C завтраками| Bed and breakfast'!F17*0.9</f>
        <v>10485</v>
      </c>
      <c r="G17" s="142">
        <f>'C завтраками| Bed and breakfast'!G17*0.9</f>
        <v>11205</v>
      </c>
      <c r="H17" s="142">
        <f>'C завтраками| Bed and breakfast'!H17*0.9</f>
        <v>9765</v>
      </c>
      <c r="I17" s="142">
        <f>'C завтраками| Bed and breakfast'!I17*0.9</f>
        <v>10485</v>
      </c>
      <c r="J17" s="142">
        <f>'C завтраками| Bed and breakfast'!J17*0.9</f>
        <v>9045</v>
      </c>
      <c r="K17" s="142">
        <f>'C завтраками| Bed and breakfast'!K17*0.9</f>
        <v>9765</v>
      </c>
      <c r="L17" s="142">
        <f>'C завтраками| Bed and breakfast'!L17*0.9</f>
        <v>10485</v>
      </c>
      <c r="M17" s="142">
        <f>'C завтраками| Bed and breakfast'!M17*0.9</f>
        <v>9765</v>
      </c>
      <c r="N17" s="142">
        <f>'C завтраками| Bed and breakfast'!N17*0.9</f>
        <v>8325</v>
      </c>
      <c r="O17" s="142">
        <f>'C завтраками| Bed and breakfast'!O17*0.9</f>
        <v>8685</v>
      </c>
      <c r="P17" s="142">
        <f>'C завтраками| Bed and breakfast'!P17*0.9</f>
        <v>8325</v>
      </c>
      <c r="Q17" s="142">
        <f>'C завтраками| Bed and breakfast'!Q17*0.9</f>
        <v>8685</v>
      </c>
      <c r="R17" s="142">
        <f>'C завтраками| Bed and breakfast'!R17*0.9</f>
        <v>8325</v>
      </c>
      <c r="S17" s="142">
        <f>'C завтраками| Bed and breakfast'!S17*0.9</f>
        <v>8685</v>
      </c>
      <c r="T17" s="142">
        <f>'C завтраками| Bed and breakfast'!T17*0.9</f>
        <v>10485</v>
      </c>
      <c r="U17" s="142">
        <f>'C завтраками| Bed and breakfast'!U17*0.9</f>
        <v>10485</v>
      </c>
      <c r="V17" s="142">
        <f>'C завтраками| Bed and breakfast'!V17*0.9</f>
        <v>10485</v>
      </c>
      <c r="W17" s="142">
        <f>'C завтраками| Bed and breakfast'!W17*0.9</f>
        <v>10485</v>
      </c>
      <c r="X17" s="142">
        <f>'C завтраками| Bed and breakfast'!X17*0.9</f>
        <v>9045</v>
      </c>
      <c r="Y17" s="142">
        <f>'C завтраками| Bed and breakfast'!Y17*0.9</f>
        <v>9765</v>
      </c>
      <c r="Z17" s="142">
        <f>'C завтраками| Bed and breakfast'!Z17*0.9</f>
        <v>9045</v>
      </c>
      <c r="AA17" s="142">
        <f>'C завтраками| Bed and breakfast'!AA17*0.9</f>
        <v>11205</v>
      </c>
      <c r="AB17" s="142">
        <f>'C завтраками| Bed and breakfast'!AB17*0.9</f>
        <v>11205</v>
      </c>
      <c r="AC17" s="142">
        <f>'C завтраками| Bed and breakfast'!AC17*0.9</f>
        <v>9135</v>
      </c>
      <c r="AD17" s="142">
        <f>'C завтраками| Bed and breakfast'!AD17*0.9</f>
        <v>9315</v>
      </c>
      <c r="AE17" s="142">
        <f>'C завтраками| Bed and breakfast'!AE17*0.9</f>
        <v>9675</v>
      </c>
      <c r="AF17" s="142">
        <f>'C завтраками| Bed and breakfast'!AF17*0.9</f>
        <v>9315</v>
      </c>
      <c r="AG17" s="142">
        <f>'C завтраками| Bed and breakfast'!AG17*0.9</f>
        <v>9855</v>
      </c>
      <c r="AH17" s="142">
        <f>'C завтраками| Bed and breakfast'!AH17*0.9</f>
        <v>10485</v>
      </c>
      <c r="AI17" s="142">
        <f>'C завтраками| Bed and breakfast'!AI17*0.9</f>
        <v>10485</v>
      </c>
      <c r="AJ17" s="142">
        <f>'C завтраками| Bed and breakfast'!AJ17*0.9</f>
        <v>10035</v>
      </c>
      <c r="AK17" s="142">
        <f>'C завтраками| Bed and breakfast'!AK17*0.9</f>
        <v>9675</v>
      </c>
      <c r="AL17" s="142">
        <f>'C завтраками| Bed and breakfast'!AL17*0.9</f>
        <v>10485</v>
      </c>
      <c r="AM17" s="142">
        <f>'C завтраками| Bed and breakfast'!AM17*0.9</f>
        <v>9675</v>
      </c>
      <c r="AN17" s="142">
        <f>'C завтраками| Bed and breakfast'!AN17*0.9</f>
        <v>10035</v>
      </c>
      <c r="AO17" s="142">
        <f>'C завтраками| Bed and breakfast'!AO17*0.9</f>
        <v>9675</v>
      </c>
      <c r="AP17" s="142">
        <f>'C завтраками| Bed and breakfast'!AP17*0.9</f>
        <v>10485</v>
      </c>
      <c r="AQ17" s="142">
        <f>'C завтраками| Bed and breakfast'!AQ17*0.9</f>
        <v>9855</v>
      </c>
      <c r="AR17" s="142">
        <f>'C завтраками| Bed and breakfast'!AR17*0.9</f>
        <v>9675</v>
      </c>
      <c r="AS17" s="142">
        <f>'C завтраками| Bed and breakfast'!AS17*0.9</f>
        <v>10035</v>
      </c>
      <c r="AT17" s="142">
        <f>'C завтраками| Bed and breakfast'!AT17*0.9</f>
        <v>9315</v>
      </c>
      <c r="AU17" s="142">
        <f>'C завтраками| Bed and breakfast'!AU17*0.9</f>
        <v>9315</v>
      </c>
      <c r="AV17" s="142">
        <f>'C завтраками| Bed and breakfast'!AV17*0.9</f>
        <v>8955</v>
      </c>
      <c r="AW17" s="142">
        <f>'C завтраками| Bed and breakfast'!AW17*0.9</f>
        <v>8325</v>
      </c>
      <c r="AX17" s="142">
        <f>'C завтраками| Bed and breakfast'!AX17*0.9</f>
        <v>8775</v>
      </c>
      <c r="AY17" s="142">
        <f>'C завтраками| Bed and breakfast'!AY17*0.9</f>
        <v>8325</v>
      </c>
      <c r="AZ17" s="142">
        <f>'C завтраками| Bed and breakfast'!AZ17*0.9</f>
        <v>8775</v>
      </c>
      <c r="BA17" s="142">
        <f>'C завтраками| Bed and breakfast'!BA17*0.9</f>
        <v>8325</v>
      </c>
    </row>
    <row r="18" spans="1:53" ht="11.45" customHeight="1" x14ac:dyDescent="0.2">
      <c r="A18" s="3">
        <v>2</v>
      </c>
      <c r="B18" s="142">
        <f>'C завтраками| Bed and breakfast'!B18*0.9</f>
        <v>10890</v>
      </c>
      <c r="C18" s="142">
        <f>'C завтраками| Bed and breakfast'!C18*0.9</f>
        <v>10170</v>
      </c>
      <c r="D18" s="142">
        <f>'C завтраками| Bed and breakfast'!D18*0.9</f>
        <v>9900</v>
      </c>
      <c r="E18" s="142">
        <f>'C завтраками| Bed and breakfast'!E18*0.9</f>
        <v>9450</v>
      </c>
      <c r="F18" s="142">
        <f>'C завтраками| Bed and breakfast'!F18*0.9</f>
        <v>11610</v>
      </c>
      <c r="G18" s="142">
        <f>'C завтраками| Bed and breakfast'!G18*0.9</f>
        <v>12330</v>
      </c>
      <c r="H18" s="142">
        <f>'C завтраками| Bed and breakfast'!H18*0.9</f>
        <v>10890</v>
      </c>
      <c r="I18" s="142">
        <f>'C завтраками| Bed and breakfast'!I18*0.9</f>
        <v>11610</v>
      </c>
      <c r="J18" s="142">
        <f>'C завтраками| Bed and breakfast'!J18*0.9</f>
        <v>10170</v>
      </c>
      <c r="K18" s="142">
        <f>'C завтраками| Bed and breakfast'!K18*0.9</f>
        <v>10890</v>
      </c>
      <c r="L18" s="142">
        <f>'C завтраками| Bed and breakfast'!L18*0.9</f>
        <v>11610</v>
      </c>
      <c r="M18" s="142">
        <f>'C завтраками| Bed and breakfast'!M18*0.9</f>
        <v>10890</v>
      </c>
      <c r="N18" s="142">
        <f>'C завтраками| Bed and breakfast'!N18*0.9</f>
        <v>9450</v>
      </c>
      <c r="O18" s="142">
        <f>'C завтраками| Bed and breakfast'!O18*0.9</f>
        <v>9810</v>
      </c>
      <c r="P18" s="142">
        <f>'C завтраками| Bed and breakfast'!P18*0.9</f>
        <v>9450</v>
      </c>
      <c r="Q18" s="142">
        <f>'C завтраками| Bed and breakfast'!Q18*0.9</f>
        <v>9810</v>
      </c>
      <c r="R18" s="142">
        <f>'C завтраками| Bed and breakfast'!R18*0.9</f>
        <v>9450</v>
      </c>
      <c r="S18" s="142">
        <f>'C завтраками| Bed and breakfast'!S18*0.9</f>
        <v>9810</v>
      </c>
      <c r="T18" s="142">
        <f>'C завтраками| Bed and breakfast'!T18*0.9</f>
        <v>11610</v>
      </c>
      <c r="U18" s="142">
        <f>'C завтраками| Bed and breakfast'!U18*0.9</f>
        <v>11610</v>
      </c>
      <c r="V18" s="142">
        <f>'C завтраками| Bed and breakfast'!V18*0.9</f>
        <v>11610</v>
      </c>
      <c r="W18" s="142">
        <f>'C завтраками| Bed and breakfast'!W18*0.9</f>
        <v>11610</v>
      </c>
      <c r="X18" s="142">
        <f>'C завтраками| Bed and breakfast'!X18*0.9</f>
        <v>10170</v>
      </c>
      <c r="Y18" s="142">
        <f>'C завтраками| Bed and breakfast'!Y18*0.9</f>
        <v>10890</v>
      </c>
      <c r="Z18" s="142">
        <f>'C завтраками| Bed and breakfast'!Z18*0.9</f>
        <v>10170</v>
      </c>
      <c r="AA18" s="142">
        <f>'C завтраками| Bed and breakfast'!AA18*0.9</f>
        <v>12330</v>
      </c>
      <c r="AB18" s="142">
        <f>'C завтраками| Bed and breakfast'!AB18*0.9</f>
        <v>12330</v>
      </c>
      <c r="AC18" s="142">
        <f>'C завтраками| Bed and breakfast'!AC18*0.9</f>
        <v>10260</v>
      </c>
      <c r="AD18" s="142">
        <f>'C завтраками| Bed and breakfast'!AD18*0.9</f>
        <v>10440</v>
      </c>
      <c r="AE18" s="142">
        <f>'C завтраками| Bed and breakfast'!AE18*0.9</f>
        <v>10800</v>
      </c>
      <c r="AF18" s="142">
        <f>'C завтраками| Bed and breakfast'!AF18*0.9</f>
        <v>10440</v>
      </c>
      <c r="AG18" s="142">
        <f>'C завтраками| Bed and breakfast'!AG18*0.9</f>
        <v>10980</v>
      </c>
      <c r="AH18" s="142">
        <f>'C завтраками| Bed and breakfast'!AH18*0.9</f>
        <v>11610</v>
      </c>
      <c r="AI18" s="142">
        <f>'C завтраками| Bed and breakfast'!AI18*0.9</f>
        <v>11610</v>
      </c>
      <c r="AJ18" s="142">
        <f>'C завтраками| Bed and breakfast'!AJ18*0.9</f>
        <v>11160</v>
      </c>
      <c r="AK18" s="142">
        <f>'C завтраками| Bed and breakfast'!AK18*0.9</f>
        <v>10800</v>
      </c>
      <c r="AL18" s="142">
        <f>'C завтраками| Bed and breakfast'!AL18*0.9</f>
        <v>11610</v>
      </c>
      <c r="AM18" s="142">
        <f>'C завтраками| Bed and breakfast'!AM18*0.9</f>
        <v>10800</v>
      </c>
      <c r="AN18" s="142">
        <f>'C завтраками| Bed and breakfast'!AN18*0.9</f>
        <v>11160</v>
      </c>
      <c r="AO18" s="142">
        <f>'C завтраками| Bed and breakfast'!AO18*0.9</f>
        <v>10800</v>
      </c>
      <c r="AP18" s="142">
        <f>'C завтраками| Bed and breakfast'!AP18*0.9</f>
        <v>11610</v>
      </c>
      <c r="AQ18" s="142">
        <f>'C завтраками| Bed and breakfast'!AQ18*0.9</f>
        <v>10980</v>
      </c>
      <c r="AR18" s="142">
        <f>'C завтраками| Bed and breakfast'!AR18*0.9</f>
        <v>10800</v>
      </c>
      <c r="AS18" s="142">
        <f>'C завтраками| Bed and breakfast'!AS18*0.9</f>
        <v>11160</v>
      </c>
      <c r="AT18" s="142">
        <f>'C завтраками| Bed and breakfast'!AT18*0.9</f>
        <v>10440</v>
      </c>
      <c r="AU18" s="142">
        <f>'C завтраками| Bed and breakfast'!AU18*0.9</f>
        <v>10440</v>
      </c>
      <c r="AV18" s="142">
        <f>'C завтраками| Bed and breakfast'!AV18*0.9</f>
        <v>10080</v>
      </c>
      <c r="AW18" s="142">
        <f>'C завтраками| Bed and breakfast'!AW18*0.9</f>
        <v>9450</v>
      </c>
      <c r="AX18" s="142">
        <f>'C завтраками| Bed and breakfast'!AX18*0.9</f>
        <v>9900</v>
      </c>
      <c r="AY18" s="142">
        <f>'C завтраками| Bed and breakfast'!AY18*0.9</f>
        <v>9450</v>
      </c>
      <c r="AZ18" s="142">
        <f>'C завтраками| Bed and breakfast'!AZ18*0.9</f>
        <v>9900</v>
      </c>
      <c r="BA18" s="142">
        <f>'C завтраками| Bed and breakfast'!BA18*0.9</f>
        <v>9450</v>
      </c>
    </row>
    <row r="19" spans="1:53"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row>
    <row r="20" spans="1:53" ht="11.45" customHeight="1" x14ac:dyDescent="0.2">
      <c r="A20" s="3">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c r="T20" s="142">
        <f>'C завтраками| Bed and breakfast'!T20*0.9</f>
        <v>11835</v>
      </c>
      <c r="U20" s="142">
        <f>'C завтраками| Bed and breakfast'!U20*0.9</f>
        <v>11835</v>
      </c>
      <c r="V20" s="142">
        <f>'C завтраками| Bed and breakfast'!V20*0.9</f>
        <v>11835</v>
      </c>
      <c r="W20" s="142">
        <f>'C завтраками| Bed and breakfast'!W20*0.9</f>
        <v>11835</v>
      </c>
      <c r="X20" s="142">
        <f>'C завтраками| Bed and breakfast'!X20*0.9</f>
        <v>10395</v>
      </c>
      <c r="Y20" s="142">
        <f>'C завтраками| Bed and breakfast'!Y20*0.9</f>
        <v>11115</v>
      </c>
      <c r="Z20" s="142">
        <f>'C завтраками| Bed and breakfast'!Z20*0.9</f>
        <v>10395</v>
      </c>
      <c r="AA20" s="142">
        <f>'C завтраками| Bed and breakfast'!AA20*0.9</f>
        <v>12555</v>
      </c>
      <c r="AB20" s="142">
        <f>'C завтраками| Bed and breakfast'!AB20*0.9</f>
        <v>12555</v>
      </c>
      <c r="AC20" s="142">
        <f>'C завтраками| Bed and breakfast'!AC20*0.9</f>
        <v>10485</v>
      </c>
      <c r="AD20" s="142">
        <f>'C завтраками| Bed and breakfast'!AD20*0.9</f>
        <v>10665</v>
      </c>
      <c r="AE20" s="142">
        <f>'C завтраками| Bed and breakfast'!AE20*0.9</f>
        <v>11025</v>
      </c>
      <c r="AF20" s="142">
        <f>'C завтраками| Bed and breakfast'!AF20*0.9</f>
        <v>10665</v>
      </c>
      <c r="AG20" s="142">
        <f>'C завтраками| Bed and breakfast'!AG20*0.9</f>
        <v>11205</v>
      </c>
      <c r="AH20" s="142">
        <f>'C завтраками| Bed and breakfast'!AH20*0.9</f>
        <v>11835</v>
      </c>
      <c r="AI20" s="142">
        <f>'C завтраками| Bed and breakfast'!AI20*0.9</f>
        <v>11835</v>
      </c>
      <c r="AJ20" s="142">
        <f>'C завтраками| Bed and breakfast'!AJ20*0.9</f>
        <v>11385</v>
      </c>
      <c r="AK20" s="142">
        <f>'C завтраками| Bed and breakfast'!AK20*0.9</f>
        <v>11025</v>
      </c>
      <c r="AL20" s="142">
        <f>'C завтраками| Bed and breakfast'!AL20*0.9</f>
        <v>11835</v>
      </c>
      <c r="AM20" s="142">
        <f>'C завтраками| Bed and breakfast'!AM20*0.9</f>
        <v>11025</v>
      </c>
      <c r="AN20" s="142">
        <f>'C завтраками| Bed and breakfast'!AN20*0.9</f>
        <v>11385</v>
      </c>
      <c r="AO20" s="142">
        <f>'C завтраками| Bed and breakfast'!AO20*0.9</f>
        <v>11025</v>
      </c>
      <c r="AP20" s="142">
        <f>'C завтраками| Bed and breakfast'!AP20*0.9</f>
        <v>11835</v>
      </c>
      <c r="AQ20" s="142">
        <f>'C завтраками| Bed and breakfast'!AQ20*0.9</f>
        <v>11205</v>
      </c>
      <c r="AR20" s="142">
        <f>'C завтраками| Bed and breakfast'!AR20*0.9</f>
        <v>11025</v>
      </c>
      <c r="AS20" s="142">
        <f>'C завтраками| Bed and breakfast'!AS20*0.9</f>
        <v>11385</v>
      </c>
      <c r="AT20" s="142">
        <f>'C завтраками| Bed and breakfast'!AT20*0.9</f>
        <v>10665</v>
      </c>
      <c r="AU20" s="142">
        <f>'C завтраками| Bed and breakfast'!AU20*0.9</f>
        <v>10665</v>
      </c>
      <c r="AV20" s="142">
        <f>'C завтраками| Bed and breakfast'!AV20*0.9</f>
        <v>10305</v>
      </c>
      <c r="AW20" s="142">
        <f>'C завтраками| Bed and breakfast'!AW20*0.9</f>
        <v>9675</v>
      </c>
      <c r="AX20" s="142">
        <f>'C завтраками| Bed and breakfast'!AX20*0.9</f>
        <v>10125</v>
      </c>
      <c r="AY20" s="142">
        <f>'C завтраками| Bed and breakfast'!AY20*0.9</f>
        <v>9675</v>
      </c>
      <c r="AZ20" s="142">
        <f>'C завтраками| Bed and breakfast'!AZ20*0.9</f>
        <v>10125</v>
      </c>
      <c r="BA20" s="142">
        <f>'C завтраками| Bed and breakfast'!BA20*0.9</f>
        <v>9675</v>
      </c>
    </row>
    <row r="21" spans="1:53" ht="11.45" customHeight="1" x14ac:dyDescent="0.2">
      <c r="A21" s="3">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c r="T21" s="142">
        <f>'C завтраками| Bed and breakfast'!T21*0.9</f>
        <v>12960</v>
      </c>
      <c r="U21" s="142">
        <f>'C завтраками| Bed and breakfast'!U21*0.9</f>
        <v>12960</v>
      </c>
      <c r="V21" s="142">
        <f>'C завтраками| Bed and breakfast'!V21*0.9</f>
        <v>12960</v>
      </c>
      <c r="W21" s="142">
        <f>'C завтраками| Bed and breakfast'!W21*0.9</f>
        <v>12960</v>
      </c>
      <c r="X21" s="142">
        <f>'C завтраками| Bed and breakfast'!X21*0.9</f>
        <v>11520</v>
      </c>
      <c r="Y21" s="142">
        <f>'C завтраками| Bed and breakfast'!Y21*0.9</f>
        <v>12240</v>
      </c>
      <c r="Z21" s="142">
        <f>'C завтраками| Bed and breakfast'!Z21*0.9</f>
        <v>11520</v>
      </c>
      <c r="AA21" s="142">
        <f>'C завтраками| Bed and breakfast'!AA21*0.9</f>
        <v>13680</v>
      </c>
      <c r="AB21" s="142">
        <f>'C завтраками| Bed and breakfast'!AB21*0.9</f>
        <v>13680</v>
      </c>
      <c r="AC21" s="142">
        <f>'C завтраками| Bed and breakfast'!AC21*0.9</f>
        <v>11610</v>
      </c>
      <c r="AD21" s="142">
        <f>'C завтраками| Bed and breakfast'!AD21*0.9</f>
        <v>11790</v>
      </c>
      <c r="AE21" s="142">
        <f>'C завтраками| Bed and breakfast'!AE21*0.9</f>
        <v>12150</v>
      </c>
      <c r="AF21" s="142">
        <f>'C завтраками| Bed and breakfast'!AF21*0.9</f>
        <v>11790</v>
      </c>
      <c r="AG21" s="142">
        <f>'C завтраками| Bed and breakfast'!AG21*0.9</f>
        <v>12330</v>
      </c>
      <c r="AH21" s="142">
        <f>'C завтраками| Bed and breakfast'!AH21*0.9</f>
        <v>12960</v>
      </c>
      <c r="AI21" s="142">
        <f>'C завтраками| Bed and breakfast'!AI21*0.9</f>
        <v>12960</v>
      </c>
      <c r="AJ21" s="142">
        <f>'C завтраками| Bed and breakfast'!AJ21*0.9</f>
        <v>12510</v>
      </c>
      <c r="AK21" s="142">
        <f>'C завтраками| Bed and breakfast'!AK21*0.9</f>
        <v>12150</v>
      </c>
      <c r="AL21" s="142">
        <f>'C завтраками| Bed and breakfast'!AL21*0.9</f>
        <v>12960</v>
      </c>
      <c r="AM21" s="142">
        <f>'C завтраками| Bed and breakfast'!AM21*0.9</f>
        <v>12150</v>
      </c>
      <c r="AN21" s="142">
        <f>'C завтраками| Bed and breakfast'!AN21*0.9</f>
        <v>12510</v>
      </c>
      <c r="AO21" s="142">
        <f>'C завтраками| Bed and breakfast'!AO21*0.9</f>
        <v>12150</v>
      </c>
      <c r="AP21" s="142">
        <f>'C завтраками| Bed and breakfast'!AP21*0.9</f>
        <v>12960</v>
      </c>
      <c r="AQ21" s="142">
        <f>'C завтраками| Bed and breakfast'!AQ21*0.9</f>
        <v>12330</v>
      </c>
      <c r="AR21" s="142">
        <f>'C завтраками| Bed and breakfast'!AR21*0.9</f>
        <v>12150</v>
      </c>
      <c r="AS21" s="142">
        <f>'C завтраками| Bed and breakfast'!AS21*0.9</f>
        <v>12510</v>
      </c>
      <c r="AT21" s="142">
        <f>'C завтраками| Bed and breakfast'!AT21*0.9</f>
        <v>11790</v>
      </c>
      <c r="AU21" s="142">
        <f>'C завтраками| Bed and breakfast'!AU21*0.9</f>
        <v>11790</v>
      </c>
      <c r="AV21" s="142">
        <f>'C завтраками| Bed and breakfast'!AV21*0.9</f>
        <v>11430</v>
      </c>
      <c r="AW21" s="142">
        <f>'C завтраками| Bed and breakfast'!AW21*0.9</f>
        <v>10800</v>
      </c>
      <c r="AX21" s="142">
        <f>'C завтраками| Bed and breakfast'!AX21*0.9</f>
        <v>11250</v>
      </c>
      <c r="AY21" s="142">
        <f>'C завтраками| Bed and breakfast'!AY21*0.9</f>
        <v>10800</v>
      </c>
      <c r="AZ21" s="142">
        <f>'C завтраками| Bed and breakfast'!AZ21*0.9</f>
        <v>11250</v>
      </c>
      <c r="BA21" s="142">
        <f>'C завтраками| Bed and breakfast'!BA21*0.9</f>
        <v>10800</v>
      </c>
    </row>
    <row r="22" spans="1:53"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row>
    <row r="23" spans="1:53"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row>
    <row r="24" spans="1:53" ht="24.6" customHeight="1" x14ac:dyDescent="0.2">
      <c r="A24" s="8" t="s">
        <v>0</v>
      </c>
      <c r="B24" s="129">
        <f t="shared" ref="B24:BA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c r="T24" s="129">
        <f t="shared" si="0"/>
        <v>45443</v>
      </c>
      <c r="U24" s="129">
        <f t="shared" si="0"/>
        <v>45444</v>
      </c>
      <c r="V24" s="129">
        <f t="shared" si="0"/>
        <v>45445</v>
      </c>
      <c r="W24" s="129">
        <f t="shared" si="0"/>
        <v>45453</v>
      </c>
      <c r="X24" s="129">
        <f t="shared" si="0"/>
        <v>45454</v>
      </c>
      <c r="Y24" s="129">
        <f t="shared" si="0"/>
        <v>45460</v>
      </c>
      <c r="Z24" s="129">
        <f t="shared" si="0"/>
        <v>45466</v>
      </c>
      <c r="AA24" s="129">
        <f t="shared" si="0"/>
        <v>45471</v>
      </c>
      <c r="AB24" s="129">
        <f t="shared" si="0"/>
        <v>45474</v>
      </c>
      <c r="AC24" s="129">
        <f t="shared" si="0"/>
        <v>45487</v>
      </c>
      <c r="AD24" s="129">
        <f t="shared" si="0"/>
        <v>45491</v>
      </c>
      <c r="AE24" s="129">
        <f t="shared" si="0"/>
        <v>45492</v>
      </c>
      <c r="AF24" s="129">
        <f t="shared" si="0"/>
        <v>45494</v>
      </c>
      <c r="AG24" s="129">
        <f t="shared" si="0"/>
        <v>45499</v>
      </c>
      <c r="AH24" s="129">
        <f t="shared" si="0"/>
        <v>45501</v>
      </c>
      <c r="AI24" s="129">
        <f t="shared" si="0"/>
        <v>45505</v>
      </c>
      <c r="AJ24" s="129">
        <f t="shared" si="0"/>
        <v>45506</v>
      </c>
      <c r="AK24" s="129">
        <f t="shared" si="0"/>
        <v>45508</v>
      </c>
      <c r="AL24" s="129">
        <f t="shared" si="0"/>
        <v>45513</v>
      </c>
      <c r="AM24" s="129">
        <f t="shared" si="0"/>
        <v>45515</v>
      </c>
      <c r="AN24" s="129">
        <f t="shared" si="0"/>
        <v>45520</v>
      </c>
      <c r="AO24" s="129">
        <f t="shared" si="0"/>
        <v>45522</v>
      </c>
      <c r="AP24" s="129">
        <f t="shared" si="0"/>
        <v>45523</v>
      </c>
      <c r="AQ24" s="129">
        <f t="shared" si="0"/>
        <v>45525</v>
      </c>
      <c r="AR24" s="129">
        <f t="shared" si="0"/>
        <v>45526</v>
      </c>
      <c r="AS24" s="129">
        <f t="shared" si="0"/>
        <v>45527</v>
      </c>
      <c r="AT24" s="129">
        <f t="shared" si="0"/>
        <v>45529</v>
      </c>
      <c r="AU24" s="129">
        <f t="shared" si="0"/>
        <v>45534</v>
      </c>
      <c r="AV24" s="129">
        <f t="shared" si="0"/>
        <v>45536</v>
      </c>
      <c r="AW24" s="129">
        <f t="shared" si="0"/>
        <v>45551</v>
      </c>
      <c r="AX24" s="129">
        <f t="shared" si="0"/>
        <v>45556</v>
      </c>
      <c r="AY24" s="129">
        <f t="shared" si="0"/>
        <v>45558</v>
      </c>
      <c r="AZ24" s="129">
        <f t="shared" si="0"/>
        <v>45562</v>
      </c>
      <c r="BA24" s="129">
        <f t="shared" si="0"/>
        <v>45564</v>
      </c>
    </row>
    <row r="25" spans="1:53" ht="24.6" customHeight="1" x14ac:dyDescent="0.2">
      <c r="A25" s="37"/>
      <c r="B25" s="129">
        <f t="shared" ref="B25:BA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45491</v>
      </c>
      <c r="AE25" s="129">
        <f t="shared" si="1"/>
        <v>45493</v>
      </c>
      <c r="AF25" s="129">
        <f t="shared" si="1"/>
        <v>45498</v>
      </c>
      <c r="AG25" s="129">
        <f t="shared" si="1"/>
        <v>45500</v>
      </c>
      <c r="AH25" s="129">
        <f t="shared" si="1"/>
        <v>45504</v>
      </c>
      <c r="AI25" s="129">
        <f t="shared" si="1"/>
        <v>45505</v>
      </c>
      <c r="AJ25" s="129">
        <f t="shared" si="1"/>
        <v>45507</v>
      </c>
      <c r="AK25" s="129">
        <f t="shared" si="1"/>
        <v>45512</v>
      </c>
      <c r="AL25" s="129">
        <f t="shared" si="1"/>
        <v>45514</v>
      </c>
      <c r="AM25" s="129">
        <f t="shared" si="1"/>
        <v>45519</v>
      </c>
      <c r="AN25" s="129">
        <f t="shared" si="1"/>
        <v>45521</v>
      </c>
      <c r="AO25" s="129">
        <f t="shared" si="1"/>
        <v>45522</v>
      </c>
      <c r="AP25" s="129">
        <f t="shared" si="1"/>
        <v>45524</v>
      </c>
      <c r="AQ25" s="129">
        <f t="shared" si="1"/>
        <v>45525</v>
      </c>
      <c r="AR25" s="129">
        <f t="shared" si="1"/>
        <v>45526</v>
      </c>
      <c r="AS25" s="129">
        <f t="shared" si="1"/>
        <v>45528</v>
      </c>
      <c r="AT25" s="129">
        <f t="shared" si="1"/>
        <v>45533</v>
      </c>
      <c r="AU25" s="129">
        <f t="shared" si="1"/>
        <v>45535</v>
      </c>
      <c r="AV25" s="129">
        <f t="shared" si="1"/>
        <v>45550</v>
      </c>
      <c r="AW25" s="129">
        <f t="shared" si="1"/>
        <v>45555</v>
      </c>
      <c r="AX25" s="129">
        <f t="shared" si="1"/>
        <v>45557</v>
      </c>
      <c r="AY25" s="129">
        <f t="shared" si="1"/>
        <v>45561</v>
      </c>
      <c r="AZ25" s="129">
        <f t="shared" si="1"/>
        <v>45563</v>
      </c>
      <c r="BA25" s="129">
        <f t="shared" si="1"/>
        <v>45565</v>
      </c>
    </row>
    <row r="26" spans="1:53"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row>
    <row r="27" spans="1:53" ht="11.45" customHeight="1" x14ac:dyDescent="0.2">
      <c r="A27" s="3">
        <v>1</v>
      </c>
      <c r="B27" s="142">
        <f t="shared" ref="B27:BA27" si="2">ROUND(B8*0.87,)</f>
        <v>5755</v>
      </c>
      <c r="C27" s="142">
        <f t="shared" si="2"/>
        <v>5129</v>
      </c>
      <c r="D27" s="142">
        <f t="shared" si="2"/>
        <v>4894</v>
      </c>
      <c r="E27" s="142">
        <f t="shared" si="2"/>
        <v>4502</v>
      </c>
      <c r="F27" s="142">
        <f t="shared" si="2"/>
        <v>6381</v>
      </c>
      <c r="G27" s="142">
        <f t="shared" si="2"/>
        <v>7008</v>
      </c>
      <c r="H27" s="142">
        <f t="shared" si="2"/>
        <v>5755</v>
      </c>
      <c r="I27" s="142">
        <f t="shared" si="2"/>
        <v>6381</v>
      </c>
      <c r="J27" s="142">
        <f t="shared" si="2"/>
        <v>5129</v>
      </c>
      <c r="K27" s="142">
        <f t="shared" si="2"/>
        <v>5755</v>
      </c>
      <c r="L27" s="142">
        <f t="shared" si="2"/>
        <v>6381</v>
      </c>
      <c r="M27" s="142">
        <f t="shared" si="2"/>
        <v>5755</v>
      </c>
      <c r="N27" s="142">
        <f t="shared" si="2"/>
        <v>4502</v>
      </c>
      <c r="O27" s="142">
        <f t="shared" si="2"/>
        <v>4815</v>
      </c>
      <c r="P27" s="142">
        <f t="shared" si="2"/>
        <v>4502</v>
      </c>
      <c r="Q27" s="142">
        <f t="shared" si="2"/>
        <v>4815</v>
      </c>
      <c r="R27" s="142">
        <f t="shared" si="2"/>
        <v>4502</v>
      </c>
      <c r="S27" s="142">
        <f t="shared" si="2"/>
        <v>4815</v>
      </c>
      <c r="T27" s="142">
        <f t="shared" si="2"/>
        <v>6381</v>
      </c>
      <c r="U27" s="142">
        <f t="shared" si="2"/>
        <v>6381</v>
      </c>
      <c r="V27" s="142">
        <f t="shared" si="2"/>
        <v>6381</v>
      </c>
      <c r="W27" s="142">
        <f t="shared" si="2"/>
        <v>6381</v>
      </c>
      <c r="X27" s="142">
        <f t="shared" si="2"/>
        <v>5129</v>
      </c>
      <c r="Y27" s="142">
        <f t="shared" si="2"/>
        <v>5755</v>
      </c>
      <c r="Z27" s="142">
        <f t="shared" si="2"/>
        <v>5129</v>
      </c>
      <c r="AA27" s="142">
        <f t="shared" si="2"/>
        <v>7008</v>
      </c>
      <c r="AB27" s="142">
        <f t="shared" si="2"/>
        <v>7008</v>
      </c>
      <c r="AC27" s="142">
        <f t="shared" si="2"/>
        <v>5207</v>
      </c>
      <c r="AD27" s="142">
        <f t="shared" si="2"/>
        <v>5364</v>
      </c>
      <c r="AE27" s="142">
        <f t="shared" si="2"/>
        <v>5677</v>
      </c>
      <c r="AF27" s="142">
        <f t="shared" si="2"/>
        <v>5364</v>
      </c>
      <c r="AG27" s="142">
        <f t="shared" si="2"/>
        <v>5833</v>
      </c>
      <c r="AH27" s="142">
        <f t="shared" si="2"/>
        <v>6381</v>
      </c>
      <c r="AI27" s="142">
        <f t="shared" si="2"/>
        <v>6381</v>
      </c>
      <c r="AJ27" s="142">
        <f t="shared" si="2"/>
        <v>5990</v>
      </c>
      <c r="AK27" s="142">
        <f t="shared" si="2"/>
        <v>5677</v>
      </c>
      <c r="AL27" s="142">
        <f t="shared" si="2"/>
        <v>6381</v>
      </c>
      <c r="AM27" s="142">
        <f t="shared" si="2"/>
        <v>5677</v>
      </c>
      <c r="AN27" s="142">
        <f t="shared" si="2"/>
        <v>5990</v>
      </c>
      <c r="AO27" s="142">
        <f t="shared" si="2"/>
        <v>5677</v>
      </c>
      <c r="AP27" s="142">
        <f t="shared" si="2"/>
        <v>6381</v>
      </c>
      <c r="AQ27" s="142">
        <f t="shared" si="2"/>
        <v>5833</v>
      </c>
      <c r="AR27" s="142">
        <f t="shared" si="2"/>
        <v>5677</v>
      </c>
      <c r="AS27" s="142">
        <f t="shared" si="2"/>
        <v>5990</v>
      </c>
      <c r="AT27" s="142">
        <f t="shared" si="2"/>
        <v>5364</v>
      </c>
      <c r="AU27" s="142">
        <f t="shared" si="2"/>
        <v>5364</v>
      </c>
      <c r="AV27" s="142">
        <f t="shared" si="2"/>
        <v>5050</v>
      </c>
      <c r="AW27" s="142">
        <f t="shared" si="2"/>
        <v>4502</v>
      </c>
      <c r="AX27" s="142">
        <f t="shared" si="2"/>
        <v>4894</v>
      </c>
      <c r="AY27" s="142">
        <f t="shared" si="2"/>
        <v>4502</v>
      </c>
      <c r="AZ27" s="142">
        <f t="shared" si="2"/>
        <v>4894</v>
      </c>
      <c r="BA27" s="142">
        <f t="shared" si="2"/>
        <v>4502</v>
      </c>
    </row>
    <row r="28" spans="1:53" ht="11.45" customHeight="1" x14ac:dyDescent="0.2">
      <c r="A28" s="3">
        <v>2</v>
      </c>
      <c r="B28" s="142">
        <f t="shared" ref="B28:BA28" si="3">ROUND(B9*0.87,)</f>
        <v>6734</v>
      </c>
      <c r="C28" s="142">
        <f t="shared" si="3"/>
        <v>6107</v>
      </c>
      <c r="D28" s="142">
        <f t="shared" si="3"/>
        <v>5873</v>
      </c>
      <c r="E28" s="142">
        <f t="shared" si="3"/>
        <v>5481</v>
      </c>
      <c r="F28" s="142">
        <f t="shared" si="3"/>
        <v>7360</v>
      </c>
      <c r="G28" s="142">
        <f t="shared" si="3"/>
        <v>7987</v>
      </c>
      <c r="H28" s="142">
        <f t="shared" si="3"/>
        <v>6734</v>
      </c>
      <c r="I28" s="142">
        <f t="shared" si="3"/>
        <v>7360</v>
      </c>
      <c r="J28" s="142">
        <f t="shared" si="3"/>
        <v>6107</v>
      </c>
      <c r="K28" s="142">
        <f t="shared" si="3"/>
        <v>6734</v>
      </c>
      <c r="L28" s="142">
        <f t="shared" si="3"/>
        <v>7360</v>
      </c>
      <c r="M28" s="142">
        <f t="shared" si="3"/>
        <v>6734</v>
      </c>
      <c r="N28" s="142">
        <f t="shared" si="3"/>
        <v>5481</v>
      </c>
      <c r="O28" s="142">
        <f t="shared" si="3"/>
        <v>5794</v>
      </c>
      <c r="P28" s="142">
        <f t="shared" si="3"/>
        <v>5481</v>
      </c>
      <c r="Q28" s="142">
        <f t="shared" si="3"/>
        <v>5794</v>
      </c>
      <c r="R28" s="142">
        <f t="shared" si="3"/>
        <v>5481</v>
      </c>
      <c r="S28" s="142">
        <f t="shared" si="3"/>
        <v>5794</v>
      </c>
      <c r="T28" s="142">
        <f t="shared" si="3"/>
        <v>7360</v>
      </c>
      <c r="U28" s="142">
        <f t="shared" si="3"/>
        <v>7360</v>
      </c>
      <c r="V28" s="142">
        <f t="shared" si="3"/>
        <v>7360</v>
      </c>
      <c r="W28" s="142">
        <f t="shared" si="3"/>
        <v>7360</v>
      </c>
      <c r="X28" s="142">
        <f t="shared" si="3"/>
        <v>6107</v>
      </c>
      <c r="Y28" s="142">
        <f t="shared" si="3"/>
        <v>6734</v>
      </c>
      <c r="Z28" s="142">
        <f t="shared" si="3"/>
        <v>6107</v>
      </c>
      <c r="AA28" s="142">
        <f t="shared" si="3"/>
        <v>7987</v>
      </c>
      <c r="AB28" s="142">
        <f t="shared" si="3"/>
        <v>7987</v>
      </c>
      <c r="AC28" s="142">
        <f t="shared" si="3"/>
        <v>6186</v>
      </c>
      <c r="AD28" s="142">
        <f t="shared" si="3"/>
        <v>6342</v>
      </c>
      <c r="AE28" s="142">
        <f t="shared" si="3"/>
        <v>6656</v>
      </c>
      <c r="AF28" s="142">
        <f t="shared" si="3"/>
        <v>6342</v>
      </c>
      <c r="AG28" s="142">
        <f t="shared" si="3"/>
        <v>6812</v>
      </c>
      <c r="AH28" s="142">
        <f t="shared" si="3"/>
        <v>7360</v>
      </c>
      <c r="AI28" s="142">
        <f t="shared" si="3"/>
        <v>7360</v>
      </c>
      <c r="AJ28" s="142">
        <f t="shared" si="3"/>
        <v>6969</v>
      </c>
      <c r="AK28" s="142">
        <f t="shared" si="3"/>
        <v>6656</v>
      </c>
      <c r="AL28" s="142">
        <f t="shared" si="3"/>
        <v>7360</v>
      </c>
      <c r="AM28" s="142">
        <f t="shared" si="3"/>
        <v>6656</v>
      </c>
      <c r="AN28" s="142">
        <f t="shared" si="3"/>
        <v>6969</v>
      </c>
      <c r="AO28" s="142">
        <f t="shared" si="3"/>
        <v>6656</v>
      </c>
      <c r="AP28" s="142">
        <f t="shared" si="3"/>
        <v>7360</v>
      </c>
      <c r="AQ28" s="142">
        <f t="shared" si="3"/>
        <v>6812</v>
      </c>
      <c r="AR28" s="142">
        <f t="shared" si="3"/>
        <v>6656</v>
      </c>
      <c r="AS28" s="142">
        <f t="shared" si="3"/>
        <v>6969</v>
      </c>
      <c r="AT28" s="142">
        <f t="shared" si="3"/>
        <v>6342</v>
      </c>
      <c r="AU28" s="142">
        <f t="shared" si="3"/>
        <v>6342</v>
      </c>
      <c r="AV28" s="142">
        <f t="shared" si="3"/>
        <v>6029</v>
      </c>
      <c r="AW28" s="142">
        <f t="shared" si="3"/>
        <v>5481</v>
      </c>
      <c r="AX28" s="142">
        <f t="shared" si="3"/>
        <v>5873</v>
      </c>
      <c r="AY28" s="142">
        <f t="shared" si="3"/>
        <v>5481</v>
      </c>
      <c r="AZ28" s="142">
        <f t="shared" si="3"/>
        <v>5873</v>
      </c>
      <c r="BA28" s="142">
        <f t="shared" si="3"/>
        <v>5481</v>
      </c>
    </row>
    <row r="29" spans="1:53"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row>
    <row r="30" spans="1:53" ht="11.45" customHeight="1" x14ac:dyDescent="0.2">
      <c r="A30" s="3">
        <v>1</v>
      </c>
      <c r="B30" s="142">
        <f t="shared" ref="B30:BA30" si="4">ROUND(B11*0.87,)</f>
        <v>6538</v>
      </c>
      <c r="C30" s="142">
        <f t="shared" si="4"/>
        <v>5912</v>
      </c>
      <c r="D30" s="142">
        <f t="shared" si="4"/>
        <v>5677</v>
      </c>
      <c r="E30" s="142">
        <f t="shared" si="4"/>
        <v>5285</v>
      </c>
      <c r="F30" s="142">
        <f t="shared" si="4"/>
        <v>7164</v>
      </c>
      <c r="G30" s="142">
        <f t="shared" si="4"/>
        <v>7791</v>
      </c>
      <c r="H30" s="142">
        <f t="shared" si="4"/>
        <v>6538</v>
      </c>
      <c r="I30" s="142">
        <f t="shared" si="4"/>
        <v>7164</v>
      </c>
      <c r="J30" s="142">
        <f t="shared" si="4"/>
        <v>5912</v>
      </c>
      <c r="K30" s="142">
        <f t="shared" si="4"/>
        <v>6538</v>
      </c>
      <c r="L30" s="142">
        <f t="shared" si="4"/>
        <v>7164</v>
      </c>
      <c r="M30" s="142">
        <f t="shared" si="4"/>
        <v>6538</v>
      </c>
      <c r="N30" s="142">
        <f t="shared" si="4"/>
        <v>5285</v>
      </c>
      <c r="O30" s="142">
        <f t="shared" si="4"/>
        <v>5598</v>
      </c>
      <c r="P30" s="142">
        <f t="shared" si="4"/>
        <v>5285</v>
      </c>
      <c r="Q30" s="142">
        <f t="shared" si="4"/>
        <v>5598</v>
      </c>
      <c r="R30" s="142">
        <f t="shared" si="4"/>
        <v>5285</v>
      </c>
      <c r="S30" s="142">
        <f t="shared" si="4"/>
        <v>5598</v>
      </c>
      <c r="T30" s="142">
        <f t="shared" si="4"/>
        <v>7164</v>
      </c>
      <c r="U30" s="142">
        <f t="shared" si="4"/>
        <v>7164</v>
      </c>
      <c r="V30" s="142">
        <f t="shared" si="4"/>
        <v>7164</v>
      </c>
      <c r="W30" s="142">
        <f t="shared" si="4"/>
        <v>7164</v>
      </c>
      <c r="X30" s="142">
        <f t="shared" si="4"/>
        <v>5912</v>
      </c>
      <c r="Y30" s="142">
        <f t="shared" si="4"/>
        <v>6538</v>
      </c>
      <c r="Z30" s="142">
        <f t="shared" si="4"/>
        <v>5912</v>
      </c>
      <c r="AA30" s="142">
        <f t="shared" si="4"/>
        <v>7791</v>
      </c>
      <c r="AB30" s="142">
        <f t="shared" si="4"/>
        <v>7791</v>
      </c>
      <c r="AC30" s="142">
        <f t="shared" si="4"/>
        <v>5990</v>
      </c>
      <c r="AD30" s="142">
        <f t="shared" si="4"/>
        <v>6147</v>
      </c>
      <c r="AE30" s="142">
        <f t="shared" si="4"/>
        <v>6460</v>
      </c>
      <c r="AF30" s="142">
        <f t="shared" si="4"/>
        <v>6147</v>
      </c>
      <c r="AG30" s="142">
        <f t="shared" si="4"/>
        <v>6616</v>
      </c>
      <c r="AH30" s="142">
        <f t="shared" si="4"/>
        <v>7164</v>
      </c>
      <c r="AI30" s="142">
        <f t="shared" si="4"/>
        <v>7164</v>
      </c>
      <c r="AJ30" s="142">
        <f t="shared" si="4"/>
        <v>6773</v>
      </c>
      <c r="AK30" s="142">
        <f t="shared" si="4"/>
        <v>6460</v>
      </c>
      <c r="AL30" s="142">
        <f t="shared" si="4"/>
        <v>7164</v>
      </c>
      <c r="AM30" s="142">
        <f t="shared" si="4"/>
        <v>6460</v>
      </c>
      <c r="AN30" s="142">
        <f t="shared" si="4"/>
        <v>6773</v>
      </c>
      <c r="AO30" s="142">
        <f t="shared" si="4"/>
        <v>6460</v>
      </c>
      <c r="AP30" s="142">
        <f t="shared" si="4"/>
        <v>7164</v>
      </c>
      <c r="AQ30" s="142">
        <f t="shared" si="4"/>
        <v>6616</v>
      </c>
      <c r="AR30" s="142">
        <f t="shared" si="4"/>
        <v>6460</v>
      </c>
      <c r="AS30" s="142">
        <f t="shared" si="4"/>
        <v>6773</v>
      </c>
      <c r="AT30" s="142">
        <f t="shared" si="4"/>
        <v>6147</v>
      </c>
      <c r="AU30" s="142">
        <f t="shared" si="4"/>
        <v>6147</v>
      </c>
      <c r="AV30" s="142">
        <f t="shared" si="4"/>
        <v>5833</v>
      </c>
      <c r="AW30" s="142">
        <f t="shared" si="4"/>
        <v>5285</v>
      </c>
      <c r="AX30" s="142">
        <f t="shared" si="4"/>
        <v>5677</v>
      </c>
      <c r="AY30" s="142">
        <f t="shared" si="4"/>
        <v>5285</v>
      </c>
      <c r="AZ30" s="142">
        <f t="shared" si="4"/>
        <v>5677</v>
      </c>
      <c r="BA30" s="142">
        <f t="shared" si="4"/>
        <v>5285</v>
      </c>
    </row>
    <row r="31" spans="1:53" ht="11.45" customHeight="1" x14ac:dyDescent="0.2">
      <c r="A31" s="3">
        <v>2</v>
      </c>
      <c r="B31" s="29">
        <f t="shared" ref="B31:BA31" si="5">ROUND(B12*0.87,)</f>
        <v>7517</v>
      </c>
      <c r="C31" s="29">
        <f t="shared" si="5"/>
        <v>6890</v>
      </c>
      <c r="D31" s="29">
        <f t="shared" si="5"/>
        <v>6656</v>
      </c>
      <c r="E31" s="29">
        <f t="shared" si="5"/>
        <v>6264</v>
      </c>
      <c r="F31" s="29">
        <f t="shared" si="5"/>
        <v>8143</v>
      </c>
      <c r="G31" s="29">
        <f t="shared" si="5"/>
        <v>8770</v>
      </c>
      <c r="H31" s="29">
        <f t="shared" si="5"/>
        <v>7517</v>
      </c>
      <c r="I31" s="29">
        <f t="shared" si="5"/>
        <v>8143</v>
      </c>
      <c r="J31" s="29">
        <f t="shared" si="5"/>
        <v>6890</v>
      </c>
      <c r="K31" s="29">
        <f t="shared" si="5"/>
        <v>7517</v>
      </c>
      <c r="L31" s="29">
        <f t="shared" si="5"/>
        <v>8143</v>
      </c>
      <c r="M31" s="29">
        <f t="shared" si="5"/>
        <v>7517</v>
      </c>
      <c r="N31" s="29">
        <f t="shared" si="5"/>
        <v>6264</v>
      </c>
      <c r="O31" s="29">
        <f t="shared" si="5"/>
        <v>6577</v>
      </c>
      <c r="P31" s="29">
        <f t="shared" si="5"/>
        <v>6264</v>
      </c>
      <c r="Q31" s="29">
        <f t="shared" si="5"/>
        <v>6577</v>
      </c>
      <c r="R31" s="29">
        <f t="shared" si="5"/>
        <v>6264</v>
      </c>
      <c r="S31" s="29">
        <f t="shared" si="5"/>
        <v>6577</v>
      </c>
      <c r="T31" s="29">
        <f t="shared" si="5"/>
        <v>8143</v>
      </c>
      <c r="U31" s="29">
        <f t="shared" si="5"/>
        <v>8143</v>
      </c>
      <c r="V31" s="29">
        <f t="shared" si="5"/>
        <v>8143</v>
      </c>
      <c r="W31" s="29">
        <f t="shared" si="5"/>
        <v>8143</v>
      </c>
      <c r="X31" s="29">
        <f t="shared" si="5"/>
        <v>6890</v>
      </c>
      <c r="Y31" s="29">
        <f t="shared" si="5"/>
        <v>7517</v>
      </c>
      <c r="Z31" s="29">
        <f t="shared" si="5"/>
        <v>6890</v>
      </c>
      <c r="AA31" s="29">
        <f t="shared" si="5"/>
        <v>8770</v>
      </c>
      <c r="AB31" s="29">
        <f t="shared" si="5"/>
        <v>8770</v>
      </c>
      <c r="AC31" s="29">
        <f t="shared" si="5"/>
        <v>6969</v>
      </c>
      <c r="AD31" s="29">
        <f t="shared" si="5"/>
        <v>7125</v>
      </c>
      <c r="AE31" s="29">
        <f t="shared" si="5"/>
        <v>7439</v>
      </c>
      <c r="AF31" s="29">
        <f t="shared" si="5"/>
        <v>7125</v>
      </c>
      <c r="AG31" s="29">
        <f t="shared" si="5"/>
        <v>7595</v>
      </c>
      <c r="AH31" s="29">
        <f t="shared" si="5"/>
        <v>8143</v>
      </c>
      <c r="AI31" s="29">
        <f t="shared" si="5"/>
        <v>8143</v>
      </c>
      <c r="AJ31" s="29">
        <f t="shared" si="5"/>
        <v>7752</v>
      </c>
      <c r="AK31" s="29">
        <f t="shared" si="5"/>
        <v>7439</v>
      </c>
      <c r="AL31" s="29">
        <f t="shared" si="5"/>
        <v>8143</v>
      </c>
      <c r="AM31" s="29">
        <f t="shared" si="5"/>
        <v>7439</v>
      </c>
      <c r="AN31" s="29">
        <f t="shared" si="5"/>
        <v>7752</v>
      </c>
      <c r="AO31" s="29">
        <f t="shared" si="5"/>
        <v>7439</v>
      </c>
      <c r="AP31" s="29">
        <f t="shared" si="5"/>
        <v>8143</v>
      </c>
      <c r="AQ31" s="29">
        <f t="shared" si="5"/>
        <v>7595</v>
      </c>
      <c r="AR31" s="29">
        <f t="shared" si="5"/>
        <v>7439</v>
      </c>
      <c r="AS31" s="29">
        <f t="shared" si="5"/>
        <v>7752</v>
      </c>
      <c r="AT31" s="29">
        <f t="shared" si="5"/>
        <v>7125</v>
      </c>
      <c r="AU31" s="29">
        <f t="shared" si="5"/>
        <v>7125</v>
      </c>
      <c r="AV31" s="29">
        <f t="shared" si="5"/>
        <v>6812</v>
      </c>
      <c r="AW31" s="29">
        <f t="shared" si="5"/>
        <v>6264</v>
      </c>
      <c r="AX31" s="29">
        <f t="shared" si="5"/>
        <v>6656</v>
      </c>
      <c r="AY31" s="29">
        <f t="shared" si="5"/>
        <v>6264</v>
      </c>
      <c r="AZ31" s="29">
        <f t="shared" si="5"/>
        <v>6656</v>
      </c>
      <c r="BA31" s="29">
        <f t="shared" si="5"/>
        <v>6264</v>
      </c>
    </row>
    <row r="32" spans="1:53" ht="11.45" customHeight="1" x14ac:dyDescent="0.2">
      <c r="A32" s="5" t="s">
        <v>86</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1:53" ht="11.45" customHeight="1" x14ac:dyDescent="0.2">
      <c r="A33" s="3">
        <v>1</v>
      </c>
      <c r="B33" s="29">
        <f t="shared" ref="B33:BA33" si="6">ROUND(B14*0.87,)</f>
        <v>7713</v>
      </c>
      <c r="C33" s="29">
        <f t="shared" si="6"/>
        <v>7086</v>
      </c>
      <c r="D33" s="29">
        <f t="shared" si="6"/>
        <v>6851</v>
      </c>
      <c r="E33" s="29">
        <f t="shared" si="6"/>
        <v>6460</v>
      </c>
      <c r="F33" s="29">
        <f t="shared" si="6"/>
        <v>8339</v>
      </c>
      <c r="G33" s="29">
        <f t="shared" si="6"/>
        <v>8965</v>
      </c>
      <c r="H33" s="29">
        <f t="shared" si="6"/>
        <v>7713</v>
      </c>
      <c r="I33" s="29">
        <f t="shared" si="6"/>
        <v>8339</v>
      </c>
      <c r="J33" s="29">
        <f t="shared" si="6"/>
        <v>7086</v>
      </c>
      <c r="K33" s="29">
        <f t="shared" si="6"/>
        <v>7713</v>
      </c>
      <c r="L33" s="29">
        <f t="shared" si="6"/>
        <v>8339</v>
      </c>
      <c r="M33" s="29">
        <f t="shared" si="6"/>
        <v>7713</v>
      </c>
      <c r="N33" s="29">
        <f t="shared" si="6"/>
        <v>6460</v>
      </c>
      <c r="O33" s="29">
        <f t="shared" si="6"/>
        <v>6773</v>
      </c>
      <c r="P33" s="29">
        <f t="shared" si="6"/>
        <v>6460</v>
      </c>
      <c r="Q33" s="29">
        <f t="shared" si="6"/>
        <v>6773</v>
      </c>
      <c r="R33" s="29">
        <f t="shared" si="6"/>
        <v>6460</v>
      </c>
      <c r="S33" s="29">
        <f t="shared" si="6"/>
        <v>6773</v>
      </c>
      <c r="T33" s="29">
        <f t="shared" si="6"/>
        <v>8339</v>
      </c>
      <c r="U33" s="29">
        <f t="shared" si="6"/>
        <v>8339</v>
      </c>
      <c r="V33" s="29">
        <f t="shared" si="6"/>
        <v>8339</v>
      </c>
      <c r="W33" s="29">
        <f t="shared" si="6"/>
        <v>8339</v>
      </c>
      <c r="X33" s="29">
        <f t="shared" si="6"/>
        <v>7086</v>
      </c>
      <c r="Y33" s="29">
        <f t="shared" si="6"/>
        <v>7713</v>
      </c>
      <c r="Z33" s="29">
        <f t="shared" si="6"/>
        <v>7086</v>
      </c>
      <c r="AA33" s="29">
        <f t="shared" si="6"/>
        <v>8965</v>
      </c>
      <c r="AB33" s="29">
        <f t="shared" si="6"/>
        <v>8965</v>
      </c>
      <c r="AC33" s="29">
        <f t="shared" si="6"/>
        <v>7164</v>
      </c>
      <c r="AD33" s="29">
        <f t="shared" si="6"/>
        <v>7321</v>
      </c>
      <c r="AE33" s="29">
        <f t="shared" si="6"/>
        <v>7634</v>
      </c>
      <c r="AF33" s="29">
        <f t="shared" si="6"/>
        <v>7321</v>
      </c>
      <c r="AG33" s="29">
        <f t="shared" si="6"/>
        <v>7791</v>
      </c>
      <c r="AH33" s="29">
        <f t="shared" si="6"/>
        <v>8339</v>
      </c>
      <c r="AI33" s="29">
        <f t="shared" si="6"/>
        <v>8339</v>
      </c>
      <c r="AJ33" s="29">
        <f t="shared" si="6"/>
        <v>7947</v>
      </c>
      <c r="AK33" s="29">
        <f t="shared" si="6"/>
        <v>7634</v>
      </c>
      <c r="AL33" s="29">
        <f t="shared" si="6"/>
        <v>8339</v>
      </c>
      <c r="AM33" s="29">
        <f t="shared" si="6"/>
        <v>7634</v>
      </c>
      <c r="AN33" s="29">
        <f t="shared" si="6"/>
        <v>7947</v>
      </c>
      <c r="AO33" s="29">
        <f t="shared" si="6"/>
        <v>7634</v>
      </c>
      <c r="AP33" s="29">
        <f t="shared" si="6"/>
        <v>8339</v>
      </c>
      <c r="AQ33" s="29">
        <f t="shared" si="6"/>
        <v>7791</v>
      </c>
      <c r="AR33" s="29">
        <f t="shared" si="6"/>
        <v>7634</v>
      </c>
      <c r="AS33" s="29">
        <f t="shared" si="6"/>
        <v>7947</v>
      </c>
      <c r="AT33" s="29">
        <f t="shared" si="6"/>
        <v>7321</v>
      </c>
      <c r="AU33" s="29">
        <f t="shared" si="6"/>
        <v>7321</v>
      </c>
      <c r="AV33" s="29">
        <f t="shared" si="6"/>
        <v>7008</v>
      </c>
      <c r="AW33" s="29">
        <f t="shared" si="6"/>
        <v>6460</v>
      </c>
      <c r="AX33" s="29">
        <f t="shared" si="6"/>
        <v>6851</v>
      </c>
      <c r="AY33" s="29">
        <f t="shared" si="6"/>
        <v>6460</v>
      </c>
      <c r="AZ33" s="29">
        <f t="shared" si="6"/>
        <v>6851</v>
      </c>
      <c r="BA33" s="29">
        <f t="shared" si="6"/>
        <v>6460</v>
      </c>
    </row>
    <row r="34" spans="1:53" ht="11.45" customHeight="1" x14ac:dyDescent="0.2">
      <c r="A34" s="3">
        <v>2</v>
      </c>
      <c r="B34" s="29">
        <f t="shared" ref="B34:BA34" si="7">ROUND(B15*0.87,)</f>
        <v>8691</v>
      </c>
      <c r="C34" s="29">
        <f t="shared" si="7"/>
        <v>8065</v>
      </c>
      <c r="D34" s="29">
        <f t="shared" si="7"/>
        <v>7830</v>
      </c>
      <c r="E34" s="29">
        <f t="shared" si="7"/>
        <v>7439</v>
      </c>
      <c r="F34" s="29">
        <f t="shared" si="7"/>
        <v>9318</v>
      </c>
      <c r="G34" s="29">
        <f t="shared" si="7"/>
        <v>9944</v>
      </c>
      <c r="H34" s="29">
        <f t="shared" si="7"/>
        <v>8691</v>
      </c>
      <c r="I34" s="29">
        <f t="shared" si="7"/>
        <v>9318</v>
      </c>
      <c r="J34" s="29">
        <f t="shared" si="7"/>
        <v>8065</v>
      </c>
      <c r="K34" s="29">
        <f t="shared" si="7"/>
        <v>8691</v>
      </c>
      <c r="L34" s="29">
        <f t="shared" si="7"/>
        <v>9318</v>
      </c>
      <c r="M34" s="29">
        <f t="shared" si="7"/>
        <v>8691</v>
      </c>
      <c r="N34" s="29">
        <f t="shared" si="7"/>
        <v>7439</v>
      </c>
      <c r="O34" s="29">
        <f t="shared" si="7"/>
        <v>7752</v>
      </c>
      <c r="P34" s="29">
        <f t="shared" si="7"/>
        <v>7439</v>
      </c>
      <c r="Q34" s="29">
        <f t="shared" si="7"/>
        <v>7752</v>
      </c>
      <c r="R34" s="29">
        <f t="shared" si="7"/>
        <v>7439</v>
      </c>
      <c r="S34" s="29">
        <f t="shared" si="7"/>
        <v>7752</v>
      </c>
      <c r="T34" s="29">
        <f t="shared" si="7"/>
        <v>9318</v>
      </c>
      <c r="U34" s="29">
        <f t="shared" si="7"/>
        <v>9318</v>
      </c>
      <c r="V34" s="29">
        <f t="shared" si="7"/>
        <v>9318</v>
      </c>
      <c r="W34" s="29">
        <f t="shared" si="7"/>
        <v>9318</v>
      </c>
      <c r="X34" s="29">
        <f t="shared" si="7"/>
        <v>8065</v>
      </c>
      <c r="Y34" s="29">
        <f t="shared" si="7"/>
        <v>8691</v>
      </c>
      <c r="Z34" s="29">
        <f t="shared" si="7"/>
        <v>8065</v>
      </c>
      <c r="AA34" s="29">
        <f t="shared" si="7"/>
        <v>9944</v>
      </c>
      <c r="AB34" s="29">
        <f t="shared" si="7"/>
        <v>9944</v>
      </c>
      <c r="AC34" s="29">
        <f t="shared" si="7"/>
        <v>8143</v>
      </c>
      <c r="AD34" s="29">
        <f t="shared" si="7"/>
        <v>8300</v>
      </c>
      <c r="AE34" s="29">
        <f t="shared" si="7"/>
        <v>8613</v>
      </c>
      <c r="AF34" s="29">
        <f t="shared" si="7"/>
        <v>8300</v>
      </c>
      <c r="AG34" s="29">
        <f t="shared" si="7"/>
        <v>8770</v>
      </c>
      <c r="AH34" s="29">
        <f t="shared" si="7"/>
        <v>9318</v>
      </c>
      <c r="AI34" s="29">
        <f t="shared" si="7"/>
        <v>9318</v>
      </c>
      <c r="AJ34" s="29">
        <f t="shared" si="7"/>
        <v>8926</v>
      </c>
      <c r="AK34" s="29">
        <f t="shared" si="7"/>
        <v>8613</v>
      </c>
      <c r="AL34" s="29">
        <f t="shared" si="7"/>
        <v>9318</v>
      </c>
      <c r="AM34" s="29">
        <f t="shared" si="7"/>
        <v>8613</v>
      </c>
      <c r="AN34" s="29">
        <f t="shared" si="7"/>
        <v>8926</v>
      </c>
      <c r="AO34" s="29">
        <f t="shared" si="7"/>
        <v>8613</v>
      </c>
      <c r="AP34" s="29">
        <f t="shared" si="7"/>
        <v>9318</v>
      </c>
      <c r="AQ34" s="29">
        <f t="shared" si="7"/>
        <v>8770</v>
      </c>
      <c r="AR34" s="29">
        <f t="shared" si="7"/>
        <v>8613</v>
      </c>
      <c r="AS34" s="29">
        <f t="shared" si="7"/>
        <v>8926</v>
      </c>
      <c r="AT34" s="29">
        <f t="shared" si="7"/>
        <v>8300</v>
      </c>
      <c r="AU34" s="29">
        <f t="shared" si="7"/>
        <v>8300</v>
      </c>
      <c r="AV34" s="29">
        <f t="shared" si="7"/>
        <v>7987</v>
      </c>
      <c r="AW34" s="29">
        <f t="shared" si="7"/>
        <v>7439</v>
      </c>
      <c r="AX34" s="29">
        <f t="shared" si="7"/>
        <v>7830</v>
      </c>
      <c r="AY34" s="29">
        <f t="shared" si="7"/>
        <v>7439</v>
      </c>
      <c r="AZ34" s="29">
        <f t="shared" si="7"/>
        <v>7830</v>
      </c>
      <c r="BA34" s="29">
        <f t="shared" si="7"/>
        <v>7439</v>
      </c>
    </row>
    <row r="35" spans="1:53" ht="11.45" customHeight="1" x14ac:dyDescent="0.2">
      <c r="A35" s="4" t="s">
        <v>91</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1:53" ht="11.45" customHeight="1" x14ac:dyDescent="0.2">
      <c r="A36" s="3">
        <v>1</v>
      </c>
      <c r="B36" s="29">
        <f t="shared" ref="B36:BA36" si="8">ROUND(B17*0.87,)</f>
        <v>8496</v>
      </c>
      <c r="C36" s="29">
        <f t="shared" si="8"/>
        <v>7869</v>
      </c>
      <c r="D36" s="29">
        <f t="shared" si="8"/>
        <v>7634</v>
      </c>
      <c r="E36" s="29">
        <f t="shared" si="8"/>
        <v>7243</v>
      </c>
      <c r="F36" s="29">
        <f t="shared" si="8"/>
        <v>9122</v>
      </c>
      <c r="G36" s="29">
        <f t="shared" si="8"/>
        <v>9748</v>
      </c>
      <c r="H36" s="29">
        <f t="shared" si="8"/>
        <v>8496</v>
      </c>
      <c r="I36" s="29">
        <f t="shared" si="8"/>
        <v>9122</v>
      </c>
      <c r="J36" s="29">
        <f t="shared" si="8"/>
        <v>7869</v>
      </c>
      <c r="K36" s="29">
        <f t="shared" si="8"/>
        <v>8496</v>
      </c>
      <c r="L36" s="29">
        <f t="shared" si="8"/>
        <v>9122</v>
      </c>
      <c r="M36" s="29">
        <f t="shared" si="8"/>
        <v>8496</v>
      </c>
      <c r="N36" s="29">
        <f t="shared" si="8"/>
        <v>7243</v>
      </c>
      <c r="O36" s="29">
        <f t="shared" si="8"/>
        <v>7556</v>
      </c>
      <c r="P36" s="29">
        <f t="shared" si="8"/>
        <v>7243</v>
      </c>
      <c r="Q36" s="29">
        <f t="shared" si="8"/>
        <v>7556</v>
      </c>
      <c r="R36" s="29">
        <f t="shared" si="8"/>
        <v>7243</v>
      </c>
      <c r="S36" s="29">
        <f t="shared" si="8"/>
        <v>7556</v>
      </c>
      <c r="T36" s="29">
        <f t="shared" si="8"/>
        <v>9122</v>
      </c>
      <c r="U36" s="29">
        <f t="shared" si="8"/>
        <v>9122</v>
      </c>
      <c r="V36" s="29">
        <f t="shared" si="8"/>
        <v>9122</v>
      </c>
      <c r="W36" s="29">
        <f t="shared" si="8"/>
        <v>9122</v>
      </c>
      <c r="X36" s="29">
        <f t="shared" si="8"/>
        <v>7869</v>
      </c>
      <c r="Y36" s="29">
        <f t="shared" si="8"/>
        <v>8496</v>
      </c>
      <c r="Z36" s="29">
        <f t="shared" si="8"/>
        <v>7869</v>
      </c>
      <c r="AA36" s="29">
        <f t="shared" si="8"/>
        <v>9748</v>
      </c>
      <c r="AB36" s="29">
        <f t="shared" si="8"/>
        <v>9748</v>
      </c>
      <c r="AC36" s="29">
        <f t="shared" si="8"/>
        <v>7947</v>
      </c>
      <c r="AD36" s="29">
        <f t="shared" si="8"/>
        <v>8104</v>
      </c>
      <c r="AE36" s="29">
        <f t="shared" si="8"/>
        <v>8417</v>
      </c>
      <c r="AF36" s="29">
        <f t="shared" si="8"/>
        <v>8104</v>
      </c>
      <c r="AG36" s="29">
        <f t="shared" si="8"/>
        <v>8574</v>
      </c>
      <c r="AH36" s="29">
        <f t="shared" si="8"/>
        <v>9122</v>
      </c>
      <c r="AI36" s="29">
        <f t="shared" si="8"/>
        <v>9122</v>
      </c>
      <c r="AJ36" s="29">
        <f t="shared" si="8"/>
        <v>8730</v>
      </c>
      <c r="AK36" s="29">
        <f t="shared" si="8"/>
        <v>8417</v>
      </c>
      <c r="AL36" s="29">
        <f t="shared" si="8"/>
        <v>9122</v>
      </c>
      <c r="AM36" s="29">
        <f t="shared" si="8"/>
        <v>8417</v>
      </c>
      <c r="AN36" s="29">
        <f t="shared" si="8"/>
        <v>8730</v>
      </c>
      <c r="AO36" s="29">
        <f t="shared" si="8"/>
        <v>8417</v>
      </c>
      <c r="AP36" s="29">
        <f t="shared" si="8"/>
        <v>9122</v>
      </c>
      <c r="AQ36" s="29">
        <f t="shared" si="8"/>
        <v>8574</v>
      </c>
      <c r="AR36" s="29">
        <f t="shared" si="8"/>
        <v>8417</v>
      </c>
      <c r="AS36" s="29">
        <f t="shared" si="8"/>
        <v>8730</v>
      </c>
      <c r="AT36" s="29">
        <f t="shared" si="8"/>
        <v>8104</v>
      </c>
      <c r="AU36" s="29">
        <f t="shared" si="8"/>
        <v>8104</v>
      </c>
      <c r="AV36" s="29">
        <f t="shared" si="8"/>
        <v>7791</v>
      </c>
      <c r="AW36" s="29">
        <f t="shared" si="8"/>
        <v>7243</v>
      </c>
      <c r="AX36" s="29">
        <f t="shared" si="8"/>
        <v>7634</v>
      </c>
      <c r="AY36" s="29">
        <f t="shared" si="8"/>
        <v>7243</v>
      </c>
      <c r="AZ36" s="29">
        <f t="shared" si="8"/>
        <v>7634</v>
      </c>
      <c r="BA36" s="29">
        <f t="shared" si="8"/>
        <v>7243</v>
      </c>
    </row>
    <row r="37" spans="1:53" ht="11.45" customHeight="1" x14ac:dyDescent="0.2">
      <c r="A37" s="3">
        <v>2</v>
      </c>
      <c r="B37" s="29">
        <f t="shared" ref="B37:BA37" si="9">ROUND(B18*0.87,)</f>
        <v>9474</v>
      </c>
      <c r="C37" s="29">
        <f t="shared" si="9"/>
        <v>8848</v>
      </c>
      <c r="D37" s="29">
        <f t="shared" si="9"/>
        <v>8613</v>
      </c>
      <c r="E37" s="29">
        <f t="shared" si="9"/>
        <v>8222</v>
      </c>
      <c r="F37" s="29">
        <f t="shared" si="9"/>
        <v>10101</v>
      </c>
      <c r="G37" s="29">
        <f t="shared" si="9"/>
        <v>10727</v>
      </c>
      <c r="H37" s="29">
        <f t="shared" si="9"/>
        <v>9474</v>
      </c>
      <c r="I37" s="29">
        <f t="shared" si="9"/>
        <v>10101</v>
      </c>
      <c r="J37" s="29">
        <f t="shared" si="9"/>
        <v>8848</v>
      </c>
      <c r="K37" s="29">
        <f t="shared" si="9"/>
        <v>9474</v>
      </c>
      <c r="L37" s="29">
        <f t="shared" si="9"/>
        <v>10101</v>
      </c>
      <c r="M37" s="29">
        <f t="shared" si="9"/>
        <v>9474</v>
      </c>
      <c r="N37" s="29">
        <f t="shared" si="9"/>
        <v>8222</v>
      </c>
      <c r="O37" s="29">
        <f t="shared" si="9"/>
        <v>8535</v>
      </c>
      <c r="P37" s="29">
        <f t="shared" si="9"/>
        <v>8222</v>
      </c>
      <c r="Q37" s="29">
        <f t="shared" si="9"/>
        <v>8535</v>
      </c>
      <c r="R37" s="29">
        <f t="shared" si="9"/>
        <v>8222</v>
      </c>
      <c r="S37" s="29">
        <f t="shared" si="9"/>
        <v>8535</v>
      </c>
      <c r="T37" s="29">
        <f t="shared" si="9"/>
        <v>10101</v>
      </c>
      <c r="U37" s="29">
        <f t="shared" si="9"/>
        <v>10101</v>
      </c>
      <c r="V37" s="29">
        <f t="shared" si="9"/>
        <v>10101</v>
      </c>
      <c r="W37" s="29">
        <f t="shared" si="9"/>
        <v>10101</v>
      </c>
      <c r="X37" s="29">
        <f t="shared" si="9"/>
        <v>8848</v>
      </c>
      <c r="Y37" s="29">
        <f t="shared" si="9"/>
        <v>9474</v>
      </c>
      <c r="Z37" s="29">
        <f t="shared" si="9"/>
        <v>8848</v>
      </c>
      <c r="AA37" s="29">
        <f t="shared" si="9"/>
        <v>10727</v>
      </c>
      <c r="AB37" s="29">
        <f t="shared" si="9"/>
        <v>10727</v>
      </c>
      <c r="AC37" s="29">
        <f t="shared" si="9"/>
        <v>8926</v>
      </c>
      <c r="AD37" s="29">
        <f t="shared" si="9"/>
        <v>9083</v>
      </c>
      <c r="AE37" s="29">
        <f t="shared" si="9"/>
        <v>9396</v>
      </c>
      <c r="AF37" s="29">
        <f t="shared" si="9"/>
        <v>9083</v>
      </c>
      <c r="AG37" s="29">
        <f t="shared" si="9"/>
        <v>9553</v>
      </c>
      <c r="AH37" s="29">
        <f t="shared" si="9"/>
        <v>10101</v>
      </c>
      <c r="AI37" s="29">
        <f t="shared" si="9"/>
        <v>10101</v>
      </c>
      <c r="AJ37" s="29">
        <f t="shared" si="9"/>
        <v>9709</v>
      </c>
      <c r="AK37" s="29">
        <f t="shared" si="9"/>
        <v>9396</v>
      </c>
      <c r="AL37" s="29">
        <f t="shared" si="9"/>
        <v>10101</v>
      </c>
      <c r="AM37" s="29">
        <f t="shared" si="9"/>
        <v>9396</v>
      </c>
      <c r="AN37" s="29">
        <f t="shared" si="9"/>
        <v>9709</v>
      </c>
      <c r="AO37" s="29">
        <f t="shared" si="9"/>
        <v>9396</v>
      </c>
      <c r="AP37" s="29">
        <f t="shared" si="9"/>
        <v>10101</v>
      </c>
      <c r="AQ37" s="29">
        <f t="shared" si="9"/>
        <v>9553</v>
      </c>
      <c r="AR37" s="29">
        <f t="shared" si="9"/>
        <v>9396</v>
      </c>
      <c r="AS37" s="29">
        <f t="shared" si="9"/>
        <v>9709</v>
      </c>
      <c r="AT37" s="29">
        <f t="shared" si="9"/>
        <v>9083</v>
      </c>
      <c r="AU37" s="29">
        <f t="shared" si="9"/>
        <v>9083</v>
      </c>
      <c r="AV37" s="29">
        <f t="shared" si="9"/>
        <v>8770</v>
      </c>
      <c r="AW37" s="29">
        <f t="shared" si="9"/>
        <v>8222</v>
      </c>
      <c r="AX37" s="29">
        <f t="shared" si="9"/>
        <v>8613</v>
      </c>
      <c r="AY37" s="29">
        <f t="shared" si="9"/>
        <v>8222</v>
      </c>
      <c r="AZ37" s="29">
        <f t="shared" si="9"/>
        <v>8613</v>
      </c>
      <c r="BA37" s="29">
        <f t="shared" si="9"/>
        <v>8222</v>
      </c>
    </row>
    <row r="38" spans="1:53" ht="11.45" customHeight="1" x14ac:dyDescent="0.2">
      <c r="A38" s="2" t="s">
        <v>92</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row>
    <row r="39" spans="1:53" ht="11.45" customHeight="1" x14ac:dyDescent="0.2">
      <c r="A39" s="3">
        <v>1</v>
      </c>
      <c r="B39" s="29">
        <f t="shared" ref="B39:BA39" si="10">ROUND(B20*0.87,)</f>
        <v>9670</v>
      </c>
      <c r="C39" s="29">
        <f t="shared" si="10"/>
        <v>9044</v>
      </c>
      <c r="D39" s="29">
        <f t="shared" si="10"/>
        <v>8809</v>
      </c>
      <c r="E39" s="29">
        <f t="shared" si="10"/>
        <v>8417</v>
      </c>
      <c r="F39" s="29">
        <f t="shared" si="10"/>
        <v>10296</v>
      </c>
      <c r="G39" s="29">
        <f t="shared" si="10"/>
        <v>10923</v>
      </c>
      <c r="H39" s="29">
        <f t="shared" si="10"/>
        <v>9670</v>
      </c>
      <c r="I39" s="29">
        <f t="shared" si="10"/>
        <v>10296</v>
      </c>
      <c r="J39" s="29">
        <f t="shared" si="10"/>
        <v>9044</v>
      </c>
      <c r="K39" s="29">
        <f t="shared" si="10"/>
        <v>9670</v>
      </c>
      <c r="L39" s="29">
        <f t="shared" si="10"/>
        <v>10296</v>
      </c>
      <c r="M39" s="29">
        <f t="shared" si="10"/>
        <v>9670</v>
      </c>
      <c r="N39" s="29">
        <f t="shared" si="10"/>
        <v>8417</v>
      </c>
      <c r="O39" s="29">
        <f t="shared" si="10"/>
        <v>8730</v>
      </c>
      <c r="P39" s="29">
        <f t="shared" si="10"/>
        <v>8417</v>
      </c>
      <c r="Q39" s="29">
        <f t="shared" si="10"/>
        <v>8730</v>
      </c>
      <c r="R39" s="29">
        <f t="shared" si="10"/>
        <v>8417</v>
      </c>
      <c r="S39" s="29">
        <f t="shared" si="10"/>
        <v>8730</v>
      </c>
      <c r="T39" s="29">
        <f t="shared" si="10"/>
        <v>10296</v>
      </c>
      <c r="U39" s="29">
        <f t="shared" si="10"/>
        <v>10296</v>
      </c>
      <c r="V39" s="29">
        <f t="shared" si="10"/>
        <v>10296</v>
      </c>
      <c r="W39" s="29">
        <f t="shared" si="10"/>
        <v>10296</v>
      </c>
      <c r="X39" s="29">
        <f t="shared" si="10"/>
        <v>9044</v>
      </c>
      <c r="Y39" s="29">
        <f t="shared" si="10"/>
        <v>9670</v>
      </c>
      <c r="Z39" s="29">
        <f t="shared" si="10"/>
        <v>9044</v>
      </c>
      <c r="AA39" s="29">
        <f t="shared" si="10"/>
        <v>10923</v>
      </c>
      <c r="AB39" s="29">
        <f t="shared" si="10"/>
        <v>10923</v>
      </c>
      <c r="AC39" s="29">
        <f t="shared" si="10"/>
        <v>9122</v>
      </c>
      <c r="AD39" s="29">
        <f t="shared" si="10"/>
        <v>9279</v>
      </c>
      <c r="AE39" s="29">
        <f t="shared" si="10"/>
        <v>9592</v>
      </c>
      <c r="AF39" s="29">
        <f t="shared" si="10"/>
        <v>9279</v>
      </c>
      <c r="AG39" s="29">
        <f t="shared" si="10"/>
        <v>9748</v>
      </c>
      <c r="AH39" s="29">
        <f t="shared" si="10"/>
        <v>10296</v>
      </c>
      <c r="AI39" s="29">
        <f t="shared" si="10"/>
        <v>10296</v>
      </c>
      <c r="AJ39" s="29">
        <f t="shared" si="10"/>
        <v>9905</v>
      </c>
      <c r="AK39" s="29">
        <f t="shared" si="10"/>
        <v>9592</v>
      </c>
      <c r="AL39" s="29">
        <f t="shared" si="10"/>
        <v>10296</v>
      </c>
      <c r="AM39" s="29">
        <f t="shared" si="10"/>
        <v>9592</v>
      </c>
      <c r="AN39" s="29">
        <f t="shared" si="10"/>
        <v>9905</v>
      </c>
      <c r="AO39" s="29">
        <f t="shared" si="10"/>
        <v>9592</v>
      </c>
      <c r="AP39" s="29">
        <f t="shared" si="10"/>
        <v>10296</v>
      </c>
      <c r="AQ39" s="29">
        <f t="shared" si="10"/>
        <v>9748</v>
      </c>
      <c r="AR39" s="29">
        <f t="shared" si="10"/>
        <v>9592</v>
      </c>
      <c r="AS39" s="29">
        <f t="shared" si="10"/>
        <v>9905</v>
      </c>
      <c r="AT39" s="29">
        <f t="shared" si="10"/>
        <v>9279</v>
      </c>
      <c r="AU39" s="29">
        <f t="shared" si="10"/>
        <v>9279</v>
      </c>
      <c r="AV39" s="29">
        <f t="shared" si="10"/>
        <v>8965</v>
      </c>
      <c r="AW39" s="29">
        <f t="shared" si="10"/>
        <v>8417</v>
      </c>
      <c r="AX39" s="29">
        <f t="shared" si="10"/>
        <v>8809</v>
      </c>
      <c r="AY39" s="29">
        <f t="shared" si="10"/>
        <v>8417</v>
      </c>
      <c r="AZ39" s="29">
        <f t="shared" si="10"/>
        <v>8809</v>
      </c>
      <c r="BA39" s="29">
        <f t="shared" si="10"/>
        <v>8417</v>
      </c>
    </row>
    <row r="40" spans="1:53" ht="11.45" customHeight="1" x14ac:dyDescent="0.2">
      <c r="A40" s="3">
        <v>2</v>
      </c>
      <c r="B40" s="29">
        <f t="shared" ref="B40:BA40" si="11">ROUND(B21*0.87,)</f>
        <v>10649</v>
      </c>
      <c r="C40" s="29">
        <f t="shared" si="11"/>
        <v>10022</v>
      </c>
      <c r="D40" s="29">
        <f t="shared" si="11"/>
        <v>9788</v>
      </c>
      <c r="E40" s="29">
        <f t="shared" si="11"/>
        <v>9396</v>
      </c>
      <c r="F40" s="29">
        <f t="shared" si="11"/>
        <v>11275</v>
      </c>
      <c r="G40" s="29">
        <f t="shared" si="11"/>
        <v>11902</v>
      </c>
      <c r="H40" s="29">
        <f t="shared" si="11"/>
        <v>10649</v>
      </c>
      <c r="I40" s="29">
        <f t="shared" si="11"/>
        <v>11275</v>
      </c>
      <c r="J40" s="29">
        <f t="shared" si="11"/>
        <v>10022</v>
      </c>
      <c r="K40" s="29">
        <f t="shared" si="11"/>
        <v>10649</v>
      </c>
      <c r="L40" s="29">
        <f t="shared" si="11"/>
        <v>11275</v>
      </c>
      <c r="M40" s="29">
        <f t="shared" si="11"/>
        <v>10649</v>
      </c>
      <c r="N40" s="29">
        <f t="shared" si="11"/>
        <v>9396</v>
      </c>
      <c r="O40" s="29">
        <f t="shared" si="11"/>
        <v>9709</v>
      </c>
      <c r="P40" s="29">
        <f t="shared" si="11"/>
        <v>9396</v>
      </c>
      <c r="Q40" s="29">
        <f t="shared" si="11"/>
        <v>9709</v>
      </c>
      <c r="R40" s="29">
        <f t="shared" si="11"/>
        <v>9396</v>
      </c>
      <c r="S40" s="29">
        <f t="shared" si="11"/>
        <v>9709</v>
      </c>
      <c r="T40" s="29">
        <f t="shared" si="11"/>
        <v>11275</v>
      </c>
      <c r="U40" s="29">
        <f t="shared" si="11"/>
        <v>11275</v>
      </c>
      <c r="V40" s="29">
        <f t="shared" si="11"/>
        <v>11275</v>
      </c>
      <c r="W40" s="29">
        <f t="shared" si="11"/>
        <v>11275</v>
      </c>
      <c r="X40" s="29">
        <f t="shared" si="11"/>
        <v>10022</v>
      </c>
      <c r="Y40" s="29">
        <f t="shared" si="11"/>
        <v>10649</v>
      </c>
      <c r="Z40" s="29">
        <f t="shared" si="11"/>
        <v>10022</v>
      </c>
      <c r="AA40" s="29">
        <f t="shared" si="11"/>
        <v>11902</v>
      </c>
      <c r="AB40" s="29">
        <f t="shared" si="11"/>
        <v>11902</v>
      </c>
      <c r="AC40" s="29">
        <f t="shared" si="11"/>
        <v>10101</v>
      </c>
      <c r="AD40" s="29">
        <f t="shared" si="11"/>
        <v>10257</v>
      </c>
      <c r="AE40" s="29">
        <f t="shared" si="11"/>
        <v>10571</v>
      </c>
      <c r="AF40" s="29">
        <f t="shared" si="11"/>
        <v>10257</v>
      </c>
      <c r="AG40" s="29">
        <f t="shared" si="11"/>
        <v>10727</v>
      </c>
      <c r="AH40" s="29">
        <f t="shared" si="11"/>
        <v>11275</v>
      </c>
      <c r="AI40" s="29">
        <f t="shared" si="11"/>
        <v>11275</v>
      </c>
      <c r="AJ40" s="29">
        <f t="shared" si="11"/>
        <v>10884</v>
      </c>
      <c r="AK40" s="29">
        <f t="shared" si="11"/>
        <v>10571</v>
      </c>
      <c r="AL40" s="29">
        <f t="shared" si="11"/>
        <v>11275</v>
      </c>
      <c r="AM40" s="29">
        <f t="shared" si="11"/>
        <v>10571</v>
      </c>
      <c r="AN40" s="29">
        <f t="shared" si="11"/>
        <v>10884</v>
      </c>
      <c r="AO40" s="29">
        <f t="shared" si="11"/>
        <v>10571</v>
      </c>
      <c r="AP40" s="29">
        <f t="shared" si="11"/>
        <v>11275</v>
      </c>
      <c r="AQ40" s="29">
        <f t="shared" si="11"/>
        <v>10727</v>
      </c>
      <c r="AR40" s="29">
        <f t="shared" si="11"/>
        <v>10571</v>
      </c>
      <c r="AS40" s="29">
        <f t="shared" si="11"/>
        <v>10884</v>
      </c>
      <c r="AT40" s="29">
        <f t="shared" si="11"/>
        <v>10257</v>
      </c>
      <c r="AU40" s="29">
        <f t="shared" si="11"/>
        <v>10257</v>
      </c>
      <c r="AV40" s="29">
        <f t="shared" si="11"/>
        <v>9944</v>
      </c>
      <c r="AW40" s="29">
        <f t="shared" si="11"/>
        <v>9396</v>
      </c>
      <c r="AX40" s="29">
        <f t="shared" si="11"/>
        <v>9788</v>
      </c>
      <c r="AY40" s="29">
        <f t="shared" si="11"/>
        <v>9396</v>
      </c>
      <c r="AZ40" s="29">
        <f t="shared" si="11"/>
        <v>9788</v>
      </c>
      <c r="BA40" s="29">
        <f t="shared" si="11"/>
        <v>9396</v>
      </c>
    </row>
    <row r="41" spans="1:53" ht="11.45" customHeight="1" x14ac:dyDescent="0.2">
      <c r="A41" s="24"/>
    </row>
    <row r="42" spans="1:53" x14ac:dyDescent="0.2">
      <c r="A42" s="41" t="s">
        <v>18</v>
      </c>
    </row>
    <row r="43" spans="1:53" x14ac:dyDescent="0.2">
      <c r="A43" s="38" t="s">
        <v>22</v>
      </c>
    </row>
    <row r="44" spans="1:53" x14ac:dyDescent="0.2">
      <c r="A44" s="22"/>
    </row>
    <row r="45" spans="1:53" x14ac:dyDescent="0.2">
      <c r="A45" s="41" t="s">
        <v>3</v>
      </c>
    </row>
    <row r="46" spans="1:53" x14ac:dyDescent="0.2">
      <c r="A46" s="42" t="s">
        <v>4</v>
      </c>
    </row>
    <row r="47" spans="1:53" x14ac:dyDescent="0.2">
      <c r="A47" s="42" t="s">
        <v>5</v>
      </c>
    </row>
    <row r="48" spans="1:53"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191</v>
      </c>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3" width="8.42578125" style="1" bestFit="1" customWidth="1"/>
    <col min="4" max="14" width="9.42578125" style="1" bestFit="1" customWidth="1"/>
    <col min="15" max="17" width="8.42578125" style="1" bestFit="1" customWidth="1"/>
    <col min="18" max="34" width="9.42578125" style="1" bestFit="1" customWidth="1"/>
    <col min="35"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breakfast'!U5</f>
        <v>45444</v>
      </c>
      <c r="C5" s="129">
        <f>'C завтраками| Bed and breakfast'!V5</f>
        <v>45445</v>
      </c>
      <c r="D5" s="129">
        <f>'C завтраками| Bed and breakfast'!W5</f>
        <v>45453</v>
      </c>
      <c r="E5" s="129">
        <f>'C завтраками| Bed and breakfast'!X5</f>
        <v>45454</v>
      </c>
      <c r="F5" s="129">
        <f>'C завтраками| Bed and breakfast'!Y5</f>
        <v>45460</v>
      </c>
      <c r="G5" s="129">
        <f>'C завтраками| Bed and breakfast'!Z5</f>
        <v>45466</v>
      </c>
      <c r="H5" s="129">
        <f>'C завтраками| Bed and breakfast'!AA5</f>
        <v>45471</v>
      </c>
      <c r="I5" s="129">
        <f>'C завтраками| Bed and breakfast'!AB5</f>
        <v>45474</v>
      </c>
      <c r="J5" s="129">
        <f>'C завтраками| Bed and breakfast'!AC5</f>
        <v>45487</v>
      </c>
      <c r="K5" s="129">
        <f>'C завтраками| Bed and breakfast'!AD5</f>
        <v>45491</v>
      </c>
      <c r="L5" s="129">
        <f>'C завтраками| Bed and breakfast'!AE5</f>
        <v>45492</v>
      </c>
      <c r="M5" s="129">
        <f>'C завтраками| Bed and breakfast'!AF5</f>
        <v>45494</v>
      </c>
      <c r="N5" s="129">
        <f>'C завтраками| Bed and breakfast'!AG5</f>
        <v>45499</v>
      </c>
      <c r="O5" s="129">
        <f>'C завтраками| Bed and breakfast'!AH5</f>
        <v>45501</v>
      </c>
      <c r="P5" s="129">
        <f>'C завтраками| Bed and breakfast'!AI5</f>
        <v>45505</v>
      </c>
      <c r="Q5" s="129">
        <f>'C завтраками| Bed and breakfast'!AJ5</f>
        <v>45506</v>
      </c>
      <c r="R5" s="129">
        <f>'C завтраками| Bed and breakfast'!AK5</f>
        <v>45508</v>
      </c>
      <c r="S5" s="129">
        <f>'C завтраками| Bed and breakfast'!AL5</f>
        <v>45513</v>
      </c>
      <c r="T5" s="129">
        <f>'C завтраками| Bed and breakfast'!AM5</f>
        <v>45515</v>
      </c>
      <c r="U5" s="129">
        <f>'C завтраками| Bed and breakfast'!AN5</f>
        <v>45520</v>
      </c>
      <c r="V5" s="129">
        <f>'C завтраками| Bed and breakfast'!AO5</f>
        <v>45522</v>
      </c>
      <c r="W5" s="129">
        <f>'C завтраками| Bed and breakfast'!AP5</f>
        <v>45523</v>
      </c>
      <c r="X5" s="129">
        <f>'C завтраками| Bed and breakfast'!AQ5</f>
        <v>45525</v>
      </c>
      <c r="Y5" s="129">
        <f>'C завтраками| Bed and breakfast'!AR5</f>
        <v>45526</v>
      </c>
      <c r="Z5" s="129">
        <f>'C завтраками| Bed and breakfast'!AS5</f>
        <v>45527</v>
      </c>
      <c r="AA5" s="129">
        <f>'C завтраками| Bed and breakfast'!AT5</f>
        <v>45529</v>
      </c>
      <c r="AB5" s="129">
        <f>'C завтраками| Bed and breakfast'!AU5</f>
        <v>45534</v>
      </c>
      <c r="AC5" s="129">
        <f>'C завтраками| Bed and breakfast'!AV5</f>
        <v>45536</v>
      </c>
      <c r="AD5" s="129">
        <f>'C завтраками| Bed and breakfast'!AW5</f>
        <v>45551</v>
      </c>
      <c r="AE5" s="129">
        <f>'C завтраками| Bed and breakfast'!AX5</f>
        <v>45556</v>
      </c>
      <c r="AF5" s="129">
        <f>'C завтраками| Bed and breakfast'!AY5</f>
        <v>45558</v>
      </c>
      <c r="AG5" s="129">
        <f>'C завтраками| Bed and breakfast'!AZ5</f>
        <v>45562</v>
      </c>
      <c r="AH5" s="129">
        <f>'C завтраками| Bed and breakfast'!BA5</f>
        <v>45564</v>
      </c>
    </row>
    <row r="6" spans="1:34" s="12" customFormat="1" ht="25.5" customHeight="1" x14ac:dyDescent="0.2">
      <c r="A6" s="37"/>
      <c r="B6" s="129">
        <f>'C завтраками| Bed and breakfast'!U6</f>
        <v>45444</v>
      </c>
      <c r="C6" s="129">
        <f>'C завтраками| Bed and breakfast'!V6</f>
        <v>45452</v>
      </c>
      <c r="D6" s="129">
        <f>'C завтраками| Bed and breakfast'!W6</f>
        <v>45453</v>
      </c>
      <c r="E6" s="129">
        <f>'C завтраками| Bed and breakfast'!X6</f>
        <v>45459</v>
      </c>
      <c r="F6" s="129">
        <f>'C завтраками| Bed and breakfast'!Y6</f>
        <v>45465</v>
      </c>
      <c r="G6" s="129">
        <f>'C завтраками| Bed and breakfast'!Z6</f>
        <v>45470</v>
      </c>
      <c r="H6" s="129">
        <f>'C завтраками| Bed and breakfast'!AA6</f>
        <v>45473</v>
      </c>
      <c r="I6" s="129">
        <f>'C завтраками| Bed and breakfast'!AB6</f>
        <v>45486</v>
      </c>
      <c r="J6" s="129">
        <f>'C завтраками| Bed and breakfast'!AC6</f>
        <v>45490</v>
      </c>
      <c r="K6" s="129">
        <f>'C завтраками| Bed and breakfast'!AD6</f>
        <v>45491</v>
      </c>
      <c r="L6" s="129">
        <f>'C завтраками| Bed and breakfast'!AE6</f>
        <v>45493</v>
      </c>
      <c r="M6" s="129">
        <f>'C завтраками| Bed and breakfast'!AF6</f>
        <v>45498</v>
      </c>
      <c r="N6" s="129">
        <f>'C завтраками| Bed and breakfast'!AG6</f>
        <v>45500</v>
      </c>
      <c r="O6" s="129">
        <f>'C завтраками| Bed and breakfast'!AH6</f>
        <v>45504</v>
      </c>
      <c r="P6" s="129">
        <f>'C завтраками| Bed and breakfast'!AI6</f>
        <v>45505</v>
      </c>
      <c r="Q6" s="129">
        <f>'C завтраками| Bed and breakfast'!AJ6</f>
        <v>45507</v>
      </c>
      <c r="R6" s="129">
        <f>'C завтраками| Bed and breakfast'!AK6</f>
        <v>45512</v>
      </c>
      <c r="S6" s="129">
        <f>'C завтраками| Bed and breakfast'!AL6</f>
        <v>45514</v>
      </c>
      <c r="T6" s="129">
        <f>'C завтраками| Bed and breakfast'!AM6</f>
        <v>45519</v>
      </c>
      <c r="U6" s="129">
        <f>'C завтраками| Bed and breakfast'!AN6</f>
        <v>45521</v>
      </c>
      <c r="V6" s="129">
        <f>'C завтраками| Bed and breakfast'!AO6</f>
        <v>45522</v>
      </c>
      <c r="W6" s="129">
        <f>'C завтраками| Bed and breakfast'!AP6</f>
        <v>45524</v>
      </c>
      <c r="X6" s="129">
        <f>'C завтраками| Bed and breakfast'!AQ6</f>
        <v>45525</v>
      </c>
      <c r="Y6" s="129">
        <f>'C завтраками| Bed and breakfast'!AR6</f>
        <v>45526</v>
      </c>
      <c r="Z6" s="129">
        <f>'C завтраками| Bed and breakfast'!AS6</f>
        <v>45528</v>
      </c>
      <c r="AA6" s="129">
        <f>'C завтраками| Bed and breakfast'!AT6</f>
        <v>45533</v>
      </c>
      <c r="AB6" s="129">
        <f>'C завтраками| Bed and breakfast'!AU6</f>
        <v>45535</v>
      </c>
      <c r="AC6" s="129">
        <f>'C завтраками| Bed and breakfast'!AV6</f>
        <v>45550</v>
      </c>
      <c r="AD6" s="129">
        <f>'C завтраками| Bed and breakfast'!AW6</f>
        <v>45555</v>
      </c>
      <c r="AE6" s="129">
        <f>'C завтраками| Bed and breakfast'!AX6</f>
        <v>45557</v>
      </c>
      <c r="AF6" s="129">
        <f>'C завтраками| Bed and breakfast'!AY6</f>
        <v>45561</v>
      </c>
      <c r="AG6" s="129">
        <f>'C завтраками| Bed and breakfast'!AZ6</f>
        <v>45563</v>
      </c>
      <c r="AH6" s="129">
        <f>'C завтраками| Bed and breakfast'!BA6</f>
        <v>45565</v>
      </c>
    </row>
    <row r="7" spans="1:34"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1.45" customHeight="1" x14ac:dyDescent="0.2">
      <c r="A8" s="3">
        <v>1</v>
      </c>
      <c r="B8" s="142">
        <f>'C завтраками| Bed and breakfast'!U8*0.9</f>
        <v>7335</v>
      </c>
      <c r="C8" s="142">
        <f>'C завтраками| Bed and breakfast'!V8*0.9</f>
        <v>7335</v>
      </c>
      <c r="D8" s="142">
        <f>'C завтраками| Bed and breakfast'!W8*0.9</f>
        <v>7335</v>
      </c>
      <c r="E8" s="142">
        <f>'C завтраками| Bed and breakfast'!X8*0.9</f>
        <v>5895</v>
      </c>
      <c r="F8" s="142">
        <f>'C завтраками| Bed and breakfast'!Y8*0.9</f>
        <v>6615</v>
      </c>
      <c r="G8" s="142">
        <f>'C завтраками| Bed and breakfast'!Z8*0.9</f>
        <v>5895</v>
      </c>
      <c r="H8" s="142">
        <f>'C завтраками| Bed and breakfast'!AA8*0.9</f>
        <v>8055</v>
      </c>
      <c r="I8" s="142">
        <f>'C завтраками| Bed and breakfast'!AB8*0.9</f>
        <v>8055</v>
      </c>
      <c r="J8" s="142">
        <f>'C завтраками| Bed and breakfast'!AC8*0.9</f>
        <v>5985</v>
      </c>
      <c r="K8" s="142">
        <f>'C завтраками| Bed and breakfast'!AD8*0.9</f>
        <v>6165</v>
      </c>
      <c r="L8" s="142">
        <f>'C завтраками| Bed and breakfast'!AE8*0.9</f>
        <v>6525</v>
      </c>
      <c r="M8" s="142">
        <f>'C завтраками| Bed and breakfast'!AF8*0.9</f>
        <v>6165</v>
      </c>
      <c r="N8" s="142">
        <f>'C завтраками| Bed and breakfast'!AG8*0.9</f>
        <v>6705</v>
      </c>
      <c r="O8" s="142">
        <f>'C завтраками| Bed and breakfast'!AH8*0.9</f>
        <v>7335</v>
      </c>
      <c r="P8" s="142">
        <f>'C завтраками| Bed and breakfast'!AI8*0.9</f>
        <v>7335</v>
      </c>
      <c r="Q8" s="142">
        <f>'C завтраками| Bed and breakfast'!AJ8*0.9</f>
        <v>6885</v>
      </c>
      <c r="R8" s="142">
        <f>'C завтраками| Bed and breakfast'!AK8*0.9</f>
        <v>6525</v>
      </c>
      <c r="S8" s="142">
        <f>'C завтраками| Bed and breakfast'!AL8*0.9</f>
        <v>7335</v>
      </c>
      <c r="T8" s="142">
        <f>'C завтраками| Bed and breakfast'!AM8*0.9</f>
        <v>6525</v>
      </c>
      <c r="U8" s="142">
        <f>'C завтраками| Bed and breakfast'!AN8*0.9</f>
        <v>6885</v>
      </c>
      <c r="V8" s="142">
        <f>'C завтраками| Bed and breakfast'!AO8*0.9</f>
        <v>6525</v>
      </c>
      <c r="W8" s="142">
        <f>'C завтраками| Bed and breakfast'!AP8*0.9</f>
        <v>7335</v>
      </c>
      <c r="X8" s="142">
        <f>'C завтраками| Bed and breakfast'!AQ8*0.9</f>
        <v>6705</v>
      </c>
      <c r="Y8" s="142">
        <f>'C завтраками| Bed and breakfast'!AR8*0.9</f>
        <v>6525</v>
      </c>
      <c r="Z8" s="142">
        <f>'C завтраками| Bed and breakfast'!AS8*0.9</f>
        <v>6885</v>
      </c>
      <c r="AA8" s="142">
        <f>'C завтраками| Bed and breakfast'!AT8*0.9</f>
        <v>6165</v>
      </c>
      <c r="AB8" s="142">
        <f>'C завтраками| Bed and breakfast'!AU8*0.9</f>
        <v>6165</v>
      </c>
      <c r="AC8" s="142">
        <f>'C завтраками| Bed and breakfast'!AV8*0.9</f>
        <v>5805</v>
      </c>
      <c r="AD8" s="142">
        <f>'C завтраками| Bed and breakfast'!AW8*0.9</f>
        <v>5175</v>
      </c>
      <c r="AE8" s="142">
        <f>'C завтраками| Bed and breakfast'!AX8*0.9</f>
        <v>5625</v>
      </c>
      <c r="AF8" s="142">
        <f>'C завтраками| Bed and breakfast'!AY8*0.9</f>
        <v>5175</v>
      </c>
      <c r="AG8" s="142">
        <f>'C завтраками| Bed and breakfast'!AZ8*0.9</f>
        <v>5625</v>
      </c>
      <c r="AH8" s="142">
        <f>'C завтраками| Bed and breakfast'!BA8*0.9</f>
        <v>5175</v>
      </c>
    </row>
    <row r="9" spans="1:34" ht="11.45" customHeight="1" x14ac:dyDescent="0.2">
      <c r="A9" s="3">
        <v>2</v>
      </c>
      <c r="B9" s="142">
        <f>'C завтраками| Bed and breakfast'!U9*0.9</f>
        <v>8460</v>
      </c>
      <c r="C9" s="142">
        <f>'C завтраками| Bed and breakfast'!V9*0.9</f>
        <v>8460</v>
      </c>
      <c r="D9" s="142">
        <f>'C завтраками| Bed and breakfast'!W9*0.9</f>
        <v>8460</v>
      </c>
      <c r="E9" s="142">
        <f>'C завтраками| Bed and breakfast'!X9*0.9</f>
        <v>7020</v>
      </c>
      <c r="F9" s="142">
        <f>'C завтраками| Bed and breakfast'!Y9*0.9</f>
        <v>7740</v>
      </c>
      <c r="G9" s="142">
        <f>'C завтраками| Bed and breakfast'!Z9*0.9</f>
        <v>7020</v>
      </c>
      <c r="H9" s="142">
        <f>'C завтраками| Bed and breakfast'!AA9*0.9</f>
        <v>9180</v>
      </c>
      <c r="I9" s="142">
        <f>'C завтраками| Bed and breakfast'!AB9*0.9</f>
        <v>9180</v>
      </c>
      <c r="J9" s="142">
        <f>'C завтраками| Bed and breakfast'!AC9*0.9</f>
        <v>7110</v>
      </c>
      <c r="K9" s="142">
        <f>'C завтраками| Bed and breakfast'!AD9*0.9</f>
        <v>7290</v>
      </c>
      <c r="L9" s="142">
        <f>'C завтраками| Bed and breakfast'!AE9*0.9</f>
        <v>7650</v>
      </c>
      <c r="M9" s="142">
        <f>'C завтраками| Bed and breakfast'!AF9*0.9</f>
        <v>7290</v>
      </c>
      <c r="N9" s="142">
        <f>'C завтраками| Bed and breakfast'!AG9*0.9</f>
        <v>7830</v>
      </c>
      <c r="O9" s="142">
        <f>'C завтраками| Bed and breakfast'!AH9*0.9</f>
        <v>8460</v>
      </c>
      <c r="P9" s="142">
        <f>'C завтраками| Bed and breakfast'!AI9*0.9</f>
        <v>8460</v>
      </c>
      <c r="Q9" s="142">
        <f>'C завтраками| Bed and breakfast'!AJ9*0.9</f>
        <v>8010</v>
      </c>
      <c r="R9" s="142">
        <f>'C завтраками| Bed and breakfast'!AK9*0.9</f>
        <v>7650</v>
      </c>
      <c r="S9" s="142">
        <f>'C завтраками| Bed and breakfast'!AL9*0.9</f>
        <v>8460</v>
      </c>
      <c r="T9" s="142">
        <f>'C завтраками| Bed and breakfast'!AM9*0.9</f>
        <v>7650</v>
      </c>
      <c r="U9" s="142">
        <f>'C завтраками| Bed and breakfast'!AN9*0.9</f>
        <v>8010</v>
      </c>
      <c r="V9" s="142">
        <f>'C завтраками| Bed and breakfast'!AO9*0.9</f>
        <v>7650</v>
      </c>
      <c r="W9" s="142">
        <f>'C завтраками| Bed and breakfast'!AP9*0.9</f>
        <v>8460</v>
      </c>
      <c r="X9" s="142">
        <f>'C завтраками| Bed and breakfast'!AQ9*0.9</f>
        <v>7830</v>
      </c>
      <c r="Y9" s="142">
        <f>'C завтраками| Bed and breakfast'!AR9*0.9</f>
        <v>7650</v>
      </c>
      <c r="Z9" s="142">
        <f>'C завтраками| Bed and breakfast'!AS9*0.9</f>
        <v>8010</v>
      </c>
      <c r="AA9" s="142">
        <f>'C завтраками| Bed and breakfast'!AT9*0.9</f>
        <v>7290</v>
      </c>
      <c r="AB9" s="142">
        <f>'C завтраками| Bed and breakfast'!AU9*0.9</f>
        <v>7290</v>
      </c>
      <c r="AC9" s="142">
        <f>'C завтраками| Bed and breakfast'!AV9*0.9</f>
        <v>6930</v>
      </c>
      <c r="AD9" s="142">
        <f>'C завтраками| Bed and breakfast'!AW9*0.9</f>
        <v>6300</v>
      </c>
      <c r="AE9" s="142">
        <f>'C завтраками| Bed and breakfast'!AX9*0.9</f>
        <v>6750</v>
      </c>
      <c r="AF9" s="142">
        <f>'C завтраками| Bed and breakfast'!AY9*0.9</f>
        <v>6300</v>
      </c>
      <c r="AG9" s="142">
        <f>'C завтраками| Bed and breakfast'!AZ9*0.9</f>
        <v>6750</v>
      </c>
      <c r="AH9" s="142">
        <f>'C завтраками| Bed and breakfast'!BA9*0.9</f>
        <v>6300</v>
      </c>
    </row>
    <row r="10" spans="1:34"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ht="11.45" customHeight="1" x14ac:dyDescent="0.2">
      <c r="A11" s="3">
        <v>1</v>
      </c>
      <c r="B11" s="142">
        <f>'C завтраками| Bed and breakfast'!U11*0.9</f>
        <v>8235</v>
      </c>
      <c r="C11" s="142">
        <f>'C завтраками| Bed and breakfast'!V11*0.9</f>
        <v>8235</v>
      </c>
      <c r="D11" s="142">
        <f>'C завтраками| Bed and breakfast'!W11*0.9</f>
        <v>8235</v>
      </c>
      <c r="E11" s="142">
        <f>'C завтраками| Bed and breakfast'!X11*0.9</f>
        <v>6795</v>
      </c>
      <c r="F11" s="142">
        <f>'C завтраками| Bed and breakfast'!Y11*0.9</f>
        <v>7515</v>
      </c>
      <c r="G11" s="142">
        <f>'C завтраками| Bed and breakfast'!Z11*0.9</f>
        <v>6795</v>
      </c>
      <c r="H11" s="142">
        <f>'C завтраками| Bed and breakfast'!AA11*0.9</f>
        <v>8955</v>
      </c>
      <c r="I11" s="142">
        <f>'C завтраками| Bed and breakfast'!AB11*0.9</f>
        <v>8955</v>
      </c>
      <c r="J11" s="142">
        <f>'C завтраками| Bed and breakfast'!AC11*0.9</f>
        <v>6885</v>
      </c>
      <c r="K11" s="142">
        <f>'C завтраками| Bed and breakfast'!AD11*0.9</f>
        <v>7065</v>
      </c>
      <c r="L11" s="142">
        <f>'C завтраками| Bed and breakfast'!AE11*0.9</f>
        <v>7425</v>
      </c>
      <c r="M11" s="142">
        <f>'C завтраками| Bed and breakfast'!AF11*0.9</f>
        <v>7065</v>
      </c>
      <c r="N11" s="142">
        <f>'C завтраками| Bed and breakfast'!AG11*0.9</f>
        <v>7605</v>
      </c>
      <c r="O11" s="142">
        <f>'C завтраками| Bed and breakfast'!AH11*0.9</f>
        <v>8235</v>
      </c>
      <c r="P11" s="142">
        <f>'C завтраками| Bed and breakfast'!AI11*0.9</f>
        <v>8235</v>
      </c>
      <c r="Q11" s="142">
        <f>'C завтраками| Bed and breakfast'!AJ11*0.9</f>
        <v>7785</v>
      </c>
      <c r="R11" s="142">
        <f>'C завтраками| Bed and breakfast'!AK11*0.9</f>
        <v>7425</v>
      </c>
      <c r="S11" s="142">
        <f>'C завтраками| Bed and breakfast'!AL11*0.9</f>
        <v>8235</v>
      </c>
      <c r="T11" s="142">
        <f>'C завтраками| Bed and breakfast'!AM11*0.9</f>
        <v>7425</v>
      </c>
      <c r="U11" s="142">
        <f>'C завтраками| Bed and breakfast'!AN11*0.9</f>
        <v>7785</v>
      </c>
      <c r="V11" s="142">
        <f>'C завтраками| Bed and breakfast'!AO11*0.9</f>
        <v>7425</v>
      </c>
      <c r="W11" s="142">
        <f>'C завтраками| Bed and breakfast'!AP11*0.9</f>
        <v>8235</v>
      </c>
      <c r="X11" s="142">
        <f>'C завтраками| Bed and breakfast'!AQ11*0.9</f>
        <v>7605</v>
      </c>
      <c r="Y11" s="142">
        <f>'C завтраками| Bed and breakfast'!AR11*0.9</f>
        <v>7425</v>
      </c>
      <c r="Z11" s="142">
        <f>'C завтраками| Bed and breakfast'!AS11*0.9</f>
        <v>7785</v>
      </c>
      <c r="AA11" s="142">
        <f>'C завтраками| Bed and breakfast'!AT11*0.9</f>
        <v>7065</v>
      </c>
      <c r="AB11" s="142">
        <f>'C завтраками| Bed and breakfast'!AU11*0.9</f>
        <v>7065</v>
      </c>
      <c r="AC11" s="142">
        <f>'C завтраками| Bed and breakfast'!AV11*0.9</f>
        <v>6705</v>
      </c>
      <c r="AD11" s="142">
        <f>'C завтраками| Bed and breakfast'!AW11*0.9</f>
        <v>6075</v>
      </c>
      <c r="AE11" s="142">
        <f>'C завтраками| Bed and breakfast'!AX11*0.9</f>
        <v>6525</v>
      </c>
      <c r="AF11" s="142">
        <f>'C завтраками| Bed and breakfast'!AY11*0.9</f>
        <v>6075</v>
      </c>
      <c r="AG11" s="142">
        <f>'C завтраками| Bed and breakfast'!AZ11*0.9</f>
        <v>6525</v>
      </c>
      <c r="AH11" s="142">
        <f>'C завтраками| Bed and breakfast'!BA11*0.9</f>
        <v>6075</v>
      </c>
    </row>
    <row r="12" spans="1:34" ht="11.45" customHeight="1" x14ac:dyDescent="0.2">
      <c r="A12" s="3">
        <v>2</v>
      </c>
      <c r="B12" s="142">
        <f>'C завтраками| Bed and breakfast'!U12*0.9</f>
        <v>9360</v>
      </c>
      <c r="C12" s="142">
        <f>'C завтраками| Bed and breakfast'!V12*0.9</f>
        <v>9360</v>
      </c>
      <c r="D12" s="142">
        <f>'C завтраками| Bed and breakfast'!W12*0.9</f>
        <v>9360</v>
      </c>
      <c r="E12" s="142">
        <f>'C завтраками| Bed and breakfast'!X12*0.9</f>
        <v>7920</v>
      </c>
      <c r="F12" s="142">
        <f>'C завтраками| Bed and breakfast'!Y12*0.9</f>
        <v>8640</v>
      </c>
      <c r="G12" s="142">
        <f>'C завтраками| Bed and breakfast'!Z12*0.9</f>
        <v>7920</v>
      </c>
      <c r="H12" s="142">
        <f>'C завтраками| Bed and breakfast'!AA12*0.9</f>
        <v>10080</v>
      </c>
      <c r="I12" s="142">
        <f>'C завтраками| Bed and breakfast'!AB12*0.9</f>
        <v>10080</v>
      </c>
      <c r="J12" s="142">
        <f>'C завтраками| Bed and breakfast'!AC12*0.9</f>
        <v>8010</v>
      </c>
      <c r="K12" s="142">
        <f>'C завтраками| Bed and breakfast'!AD12*0.9</f>
        <v>8190</v>
      </c>
      <c r="L12" s="142">
        <f>'C завтраками| Bed and breakfast'!AE12*0.9</f>
        <v>8550</v>
      </c>
      <c r="M12" s="142">
        <f>'C завтраками| Bed and breakfast'!AF12*0.9</f>
        <v>8190</v>
      </c>
      <c r="N12" s="142">
        <f>'C завтраками| Bed and breakfast'!AG12*0.9</f>
        <v>8730</v>
      </c>
      <c r="O12" s="142">
        <f>'C завтраками| Bed and breakfast'!AH12*0.9</f>
        <v>9360</v>
      </c>
      <c r="P12" s="142">
        <f>'C завтраками| Bed and breakfast'!AI12*0.9</f>
        <v>9360</v>
      </c>
      <c r="Q12" s="142">
        <f>'C завтраками| Bed and breakfast'!AJ12*0.9</f>
        <v>8910</v>
      </c>
      <c r="R12" s="142">
        <f>'C завтраками| Bed and breakfast'!AK12*0.9</f>
        <v>8550</v>
      </c>
      <c r="S12" s="142">
        <f>'C завтраками| Bed and breakfast'!AL12*0.9</f>
        <v>9360</v>
      </c>
      <c r="T12" s="142">
        <f>'C завтраками| Bed and breakfast'!AM12*0.9</f>
        <v>8550</v>
      </c>
      <c r="U12" s="142">
        <f>'C завтраками| Bed and breakfast'!AN12*0.9</f>
        <v>8910</v>
      </c>
      <c r="V12" s="142">
        <f>'C завтраками| Bed and breakfast'!AO12*0.9</f>
        <v>8550</v>
      </c>
      <c r="W12" s="142">
        <f>'C завтраками| Bed and breakfast'!AP12*0.9</f>
        <v>9360</v>
      </c>
      <c r="X12" s="142">
        <f>'C завтраками| Bed and breakfast'!AQ12*0.9</f>
        <v>8730</v>
      </c>
      <c r="Y12" s="142">
        <f>'C завтраками| Bed and breakfast'!AR12*0.9</f>
        <v>8550</v>
      </c>
      <c r="Z12" s="142">
        <f>'C завтраками| Bed and breakfast'!AS12*0.9</f>
        <v>8910</v>
      </c>
      <c r="AA12" s="142">
        <f>'C завтраками| Bed and breakfast'!AT12*0.9</f>
        <v>8190</v>
      </c>
      <c r="AB12" s="142">
        <f>'C завтраками| Bed and breakfast'!AU12*0.9</f>
        <v>8190</v>
      </c>
      <c r="AC12" s="142">
        <f>'C завтраками| Bed and breakfast'!AV12*0.9</f>
        <v>7830</v>
      </c>
      <c r="AD12" s="142">
        <f>'C завтраками| Bed and breakfast'!AW12*0.9</f>
        <v>7200</v>
      </c>
      <c r="AE12" s="142">
        <f>'C завтраками| Bed and breakfast'!AX12*0.9</f>
        <v>7650</v>
      </c>
      <c r="AF12" s="142">
        <f>'C завтраками| Bed and breakfast'!AY12*0.9</f>
        <v>7200</v>
      </c>
      <c r="AG12" s="142">
        <f>'C завтраками| Bed and breakfast'!AZ12*0.9</f>
        <v>7650</v>
      </c>
      <c r="AH12" s="142">
        <f>'C завтраками| Bed and breakfast'!BA12*0.9</f>
        <v>7200</v>
      </c>
    </row>
    <row r="13" spans="1:34" ht="11.45" customHeight="1" x14ac:dyDescent="0.2">
      <c r="A13" s="120"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1.45" customHeight="1" x14ac:dyDescent="0.2">
      <c r="A14" s="3">
        <v>1</v>
      </c>
      <c r="B14" s="142">
        <f>'C завтраками| Bed and breakfast'!U14*0.9</f>
        <v>9585</v>
      </c>
      <c r="C14" s="142">
        <f>'C завтраками| Bed and breakfast'!V14*0.9</f>
        <v>9585</v>
      </c>
      <c r="D14" s="142">
        <f>'C завтраками| Bed and breakfast'!W14*0.9</f>
        <v>9585</v>
      </c>
      <c r="E14" s="142">
        <f>'C завтраками| Bed and breakfast'!X14*0.9</f>
        <v>8145</v>
      </c>
      <c r="F14" s="142">
        <f>'C завтраками| Bed and breakfast'!Y14*0.9</f>
        <v>8865</v>
      </c>
      <c r="G14" s="142">
        <f>'C завтраками| Bed and breakfast'!Z14*0.9</f>
        <v>8145</v>
      </c>
      <c r="H14" s="142">
        <f>'C завтраками| Bed and breakfast'!AA14*0.9</f>
        <v>10305</v>
      </c>
      <c r="I14" s="142">
        <f>'C завтраками| Bed and breakfast'!AB14*0.9</f>
        <v>10305</v>
      </c>
      <c r="J14" s="142">
        <f>'C завтраками| Bed and breakfast'!AC14*0.9</f>
        <v>8235</v>
      </c>
      <c r="K14" s="142">
        <f>'C завтраками| Bed and breakfast'!AD14*0.9</f>
        <v>8415</v>
      </c>
      <c r="L14" s="142">
        <f>'C завтраками| Bed and breakfast'!AE14*0.9</f>
        <v>8775</v>
      </c>
      <c r="M14" s="142">
        <f>'C завтраками| Bed and breakfast'!AF14*0.9</f>
        <v>8415</v>
      </c>
      <c r="N14" s="142">
        <f>'C завтраками| Bed and breakfast'!AG14*0.9</f>
        <v>8955</v>
      </c>
      <c r="O14" s="142">
        <f>'C завтраками| Bed and breakfast'!AH14*0.9</f>
        <v>9585</v>
      </c>
      <c r="P14" s="142">
        <f>'C завтраками| Bed and breakfast'!AI14*0.9</f>
        <v>9585</v>
      </c>
      <c r="Q14" s="142">
        <f>'C завтраками| Bed and breakfast'!AJ14*0.9</f>
        <v>9135</v>
      </c>
      <c r="R14" s="142">
        <f>'C завтраками| Bed and breakfast'!AK14*0.9</f>
        <v>8775</v>
      </c>
      <c r="S14" s="142">
        <f>'C завтраками| Bed and breakfast'!AL14*0.9</f>
        <v>9585</v>
      </c>
      <c r="T14" s="142">
        <f>'C завтраками| Bed and breakfast'!AM14*0.9</f>
        <v>8775</v>
      </c>
      <c r="U14" s="142">
        <f>'C завтраками| Bed and breakfast'!AN14*0.9</f>
        <v>9135</v>
      </c>
      <c r="V14" s="142">
        <f>'C завтраками| Bed and breakfast'!AO14*0.9</f>
        <v>8775</v>
      </c>
      <c r="W14" s="142">
        <f>'C завтраками| Bed and breakfast'!AP14*0.9</f>
        <v>9585</v>
      </c>
      <c r="X14" s="142">
        <f>'C завтраками| Bed and breakfast'!AQ14*0.9</f>
        <v>8955</v>
      </c>
      <c r="Y14" s="142">
        <f>'C завтраками| Bed and breakfast'!AR14*0.9</f>
        <v>8775</v>
      </c>
      <c r="Z14" s="142">
        <f>'C завтраками| Bed and breakfast'!AS14*0.9</f>
        <v>9135</v>
      </c>
      <c r="AA14" s="142">
        <f>'C завтраками| Bed and breakfast'!AT14*0.9</f>
        <v>8415</v>
      </c>
      <c r="AB14" s="142">
        <f>'C завтраками| Bed and breakfast'!AU14*0.9</f>
        <v>8415</v>
      </c>
      <c r="AC14" s="142">
        <f>'C завтраками| Bed and breakfast'!AV14*0.9</f>
        <v>8055</v>
      </c>
      <c r="AD14" s="142">
        <f>'C завтраками| Bed and breakfast'!AW14*0.9</f>
        <v>7425</v>
      </c>
      <c r="AE14" s="142">
        <f>'C завтраками| Bed and breakfast'!AX14*0.9</f>
        <v>7875</v>
      </c>
      <c r="AF14" s="142">
        <f>'C завтраками| Bed and breakfast'!AY14*0.9</f>
        <v>7425</v>
      </c>
      <c r="AG14" s="142">
        <f>'C завтраками| Bed and breakfast'!AZ14*0.9</f>
        <v>7875</v>
      </c>
      <c r="AH14" s="142">
        <f>'C завтраками| Bed and breakfast'!BA14*0.9</f>
        <v>7425</v>
      </c>
    </row>
    <row r="15" spans="1:34" ht="11.45" customHeight="1" x14ac:dyDescent="0.2">
      <c r="A15" s="3">
        <v>2</v>
      </c>
      <c r="B15" s="142">
        <f>'C завтраками| Bed and breakfast'!U15*0.9</f>
        <v>10710</v>
      </c>
      <c r="C15" s="142">
        <f>'C завтраками| Bed and breakfast'!V15*0.9</f>
        <v>10710</v>
      </c>
      <c r="D15" s="142">
        <f>'C завтраками| Bed and breakfast'!W15*0.9</f>
        <v>10710</v>
      </c>
      <c r="E15" s="142">
        <f>'C завтраками| Bed and breakfast'!X15*0.9</f>
        <v>9270</v>
      </c>
      <c r="F15" s="142">
        <f>'C завтраками| Bed and breakfast'!Y15*0.9</f>
        <v>9990</v>
      </c>
      <c r="G15" s="142">
        <f>'C завтраками| Bed and breakfast'!Z15*0.9</f>
        <v>9270</v>
      </c>
      <c r="H15" s="142">
        <f>'C завтраками| Bed and breakfast'!AA15*0.9</f>
        <v>11430</v>
      </c>
      <c r="I15" s="142">
        <f>'C завтраками| Bed and breakfast'!AB15*0.9</f>
        <v>11430</v>
      </c>
      <c r="J15" s="142">
        <f>'C завтраками| Bed and breakfast'!AC15*0.9</f>
        <v>9360</v>
      </c>
      <c r="K15" s="142">
        <f>'C завтраками| Bed and breakfast'!AD15*0.9</f>
        <v>9540</v>
      </c>
      <c r="L15" s="142">
        <f>'C завтраками| Bed and breakfast'!AE15*0.9</f>
        <v>9900</v>
      </c>
      <c r="M15" s="142">
        <f>'C завтраками| Bed and breakfast'!AF15*0.9</f>
        <v>9540</v>
      </c>
      <c r="N15" s="142">
        <f>'C завтраками| Bed and breakfast'!AG15*0.9</f>
        <v>10080</v>
      </c>
      <c r="O15" s="142">
        <f>'C завтраками| Bed and breakfast'!AH15*0.9</f>
        <v>10710</v>
      </c>
      <c r="P15" s="142">
        <f>'C завтраками| Bed and breakfast'!AI15*0.9</f>
        <v>10710</v>
      </c>
      <c r="Q15" s="142">
        <f>'C завтраками| Bed and breakfast'!AJ15*0.9</f>
        <v>10260</v>
      </c>
      <c r="R15" s="142">
        <f>'C завтраками| Bed and breakfast'!AK15*0.9</f>
        <v>9900</v>
      </c>
      <c r="S15" s="142">
        <f>'C завтраками| Bed and breakfast'!AL15*0.9</f>
        <v>10710</v>
      </c>
      <c r="T15" s="142">
        <f>'C завтраками| Bed and breakfast'!AM15*0.9</f>
        <v>9900</v>
      </c>
      <c r="U15" s="142">
        <f>'C завтраками| Bed and breakfast'!AN15*0.9</f>
        <v>10260</v>
      </c>
      <c r="V15" s="142">
        <f>'C завтраками| Bed and breakfast'!AO15*0.9</f>
        <v>9900</v>
      </c>
      <c r="W15" s="142">
        <f>'C завтраками| Bed and breakfast'!AP15*0.9</f>
        <v>10710</v>
      </c>
      <c r="X15" s="142">
        <f>'C завтраками| Bed and breakfast'!AQ15*0.9</f>
        <v>10080</v>
      </c>
      <c r="Y15" s="142">
        <f>'C завтраками| Bed and breakfast'!AR15*0.9</f>
        <v>9900</v>
      </c>
      <c r="Z15" s="142">
        <f>'C завтраками| Bed and breakfast'!AS15*0.9</f>
        <v>10260</v>
      </c>
      <c r="AA15" s="142">
        <f>'C завтраками| Bed and breakfast'!AT15*0.9</f>
        <v>9540</v>
      </c>
      <c r="AB15" s="142">
        <f>'C завтраками| Bed and breakfast'!AU15*0.9</f>
        <v>9540</v>
      </c>
      <c r="AC15" s="142">
        <f>'C завтраками| Bed and breakfast'!AV15*0.9</f>
        <v>9180</v>
      </c>
      <c r="AD15" s="142">
        <f>'C завтраками| Bed and breakfast'!AW15*0.9</f>
        <v>8550</v>
      </c>
      <c r="AE15" s="142">
        <f>'C завтраками| Bed and breakfast'!AX15*0.9</f>
        <v>9000</v>
      </c>
      <c r="AF15" s="142">
        <f>'C завтраками| Bed and breakfast'!AY15*0.9</f>
        <v>8550</v>
      </c>
      <c r="AG15" s="142">
        <f>'C завтраками| Bed and breakfast'!AZ15*0.9</f>
        <v>9000</v>
      </c>
      <c r="AH15" s="142">
        <f>'C завтраками| Bed and breakfast'!BA15*0.9</f>
        <v>8550</v>
      </c>
    </row>
    <row r="16" spans="1:34" ht="11.45" customHeight="1" x14ac:dyDescent="0.2">
      <c r="A16" s="122"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1.45" customHeight="1" x14ac:dyDescent="0.2">
      <c r="A17" s="3">
        <v>1</v>
      </c>
      <c r="B17" s="142">
        <f>'C завтраками| Bed and breakfast'!U17*0.9</f>
        <v>10485</v>
      </c>
      <c r="C17" s="142">
        <f>'C завтраками| Bed and breakfast'!V17*0.9</f>
        <v>10485</v>
      </c>
      <c r="D17" s="142">
        <f>'C завтраками| Bed and breakfast'!W17*0.9</f>
        <v>10485</v>
      </c>
      <c r="E17" s="142">
        <f>'C завтраками| Bed and breakfast'!X17*0.9</f>
        <v>9045</v>
      </c>
      <c r="F17" s="142">
        <f>'C завтраками| Bed and breakfast'!Y17*0.9</f>
        <v>9765</v>
      </c>
      <c r="G17" s="142">
        <f>'C завтраками| Bed and breakfast'!Z17*0.9</f>
        <v>9045</v>
      </c>
      <c r="H17" s="142">
        <f>'C завтраками| Bed and breakfast'!AA17*0.9</f>
        <v>11205</v>
      </c>
      <c r="I17" s="142">
        <f>'C завтраками| Bed and breakfast'!AB17*0.9</f>
        <v>11205</v>
      </c>
      <c r="J17" s="142">
        <f>'C завтраками| Bed and breakfast'!AC17*0.9</f>
        <v>9135</v>
      </c>
      <c r="K17" s="142">
        <f>'C завтраками| Bed and breakfast'!AD17*0.9</f>
        <v>9315</v>
      </c>
      <c r="L17" s="142">
        <f>'C завтраками| Bed and breakfast'!AE17*0.9</f>
        <v>9675</v>
      </c>
      <c r="M17" s="142">
        <f>'C завтраками| Bed and breakfast'!AF17*0.9</f>
        <v>9315</v>
      </c>
      <c r="N17" s="142">
        <f>'C завтраками| Bed and breakfast'!AG17*0.9</f>
        <v>9855</v>
      </c>
      <c r="O17" s="142">
        <f>'C завтраками| Bed and breakfast'!AH17*0.9</f>
        <v>10485</v>
      </c>
      <c r="P17" s="142">
        <f>'C завтраками| Bed and breakfast'!AI17*0.9</f>
        <v>10485</v>
      </c>
      <c r="Q17" s="142">
        <f>'C завтраками| Bed and breakfast'!AJ17*0.9</f>
        <v>10035</v>
      </c>
      <c r="R17" s="142">
        <f>'C завтраками| Bed and breakfast'!AK17*0.9</f>
        <v>9675</v>
      </c>
      <c r="S17" s="142">
        <f>'C завтраками| Bed and breakfast'!AL17*0.9</f>
        <v>10485</v>
      </c>
      <c r="T17" s="142">
        <f>'C завтраками| Bed and breakfast'!AM17*0.9</f>
        <v>9675</v>
      </c>
      <c r="U17" s="142">
        <f>'C завтраками| Bed and breakfast'!AN17*0.9</f>
        <v>10035</v>
      </c>
      <c r="V17" s="142">
        <f>'C завтраками| Bed and breakfast'!AO17*0.9</f>
        <v>9675</v>
      </c>
      <c r="W17" s="142">
        <f>'C завтраками| Bed and breakfast'!AP17*0.9</f>
        <v>10485</v>
      </c>
      <c r="X17" s="142">
        <f>'C завтраками| Bed and breakfast'!AQ17*0.9</f>
        <v>9855</v>
      </c>
      <c r="Y17" s="142">
        <f>'C завтраками| Bed and breakfast'!AR17*0.9</f>
        <v>9675</v>
      </c>
      <c r="Z17" s="142">
        <f>'C завтраками| Bed and breakfast'!AS17*0.9</f>
        <v>10035</v>
      </c>
      <c r="AA17" s="142">
        <f>'C завтраками| Bed and breakfast'!AT17*0.9</f>
        <v>9315</v>
      </c>
      <c r="AB17" s="142">
        <f>'C завтраками| Bed and breakfast'!AU17*0.9</f>
        <v>9315</v>
      </c>
      <c r="AC17" s="142">
        <f>'C завтраками| Bed and breakfast'!AV17*0.9</f>
        <v>8955</v>
      </c>
      <c r="AD17" s="142">
        <f>'C завтраками| Bed and breakfast'!AW17*0.9</f>
        <v>8325</v>
      </c>
      <c r="AE17" s="142">
        <f>'C завтраками| Bed and breakfast'!AX17*0.9</f>
        <v>8775</v>
      </c>
      <c r="AF17" s="142">
        <f>'C завтраками| Bed and breakfast'!AY17*0.9</f>
        <v>8325</v>
      </c>
      <c r="AG17" s="142">
        <f>'C завтраками| Bed and breakfast'!AZ17*0.9</f>
        <v>8775</v>
      </c>
      <c r="AH17" s="142">
        <f>'C завтраками| Bed and breakfast'!BA17*0.9</f>
        <v>8325</v>
      </c>
    </row>
    <row r="18" spans="1:34" ht="11.45" customHeight="1" x14ac:dyDescent="0.2">
      <c r="A18" s="3">
        <v>2</v>
      </c>
      <c r="B18" s="142">
        <f>'C завтраками| Bed and breakfast'!U18*0.9</f>
        <v>11610</v>
      </c>
      <c r="C18" s="142">
        <f>'C завтраками| Bed and breakfast'!V18*0.9</f>
        <v>11610</v>
      </c>
      <c r="D18" s="142">
        <f>'C завтраками| Bed and breakfast'!W18*0.9</f>
        <v>11610</v>
      </c>
      <c r="E18" s="142">
        <f>'C завтраками| Bed and breakfast'!X18*0.9</f>
        <v>10170</v>
      </c>
      <c r="F18" s="142">
        <f>'C завтраками| Bed and breakfast'!Y18*0.9</f>
        <v>10890</v>
      </c>
      <c r="G18" s="142">
        <f>'C завтраками| Bed and breakfast'!Z18*0.9</f>
        <v>10170</v>
      </c>
      <c r="H18" s="142">
        <f>'C завтраками| Bed and breakfast'!AA18*0.9</f>
        <v>12330</v>
      </c>
      <c r="I18" s="142">
        <f>'C завтраками| Bed and breakfast'!AB18*0.9</f>
        <v>12330</v>
      </c>
      <c r="J18" s="142">
        <f>'C завтраками| Bed and breakfast'!AC18*0.9</f>
        <v>10260</v>
      </c>
      <c r="K18" s="142">
        <f>'C завтраками| Bed and breakfast'!AD18*0.9</f>
        <v>10440</v>
      </c>
      <c r="L18" s="142">
        <f>'C завтраками| Bed and breakfast'!AE18*0.9</f>
        <v>10800</v>
      </c>
      <c r="M18" s="142">
        <f>'C завтраками| Bed and breakfast'!AF18*0.9</f>
        <v>10440</v>
      </c>
      <c r="N18" s="142">
        <f>'C завтраками| Bed and breakfast'!AG18*0.9</f>
        <v>10980</v>
      </c>
      <c r="O18" s="142">
        <f>'C завтраками| Bed and breakfast'!AH18*0.9</f>
        <v>11610</v>
      </c>
      <c r="P18" s="142">
        <f>'C завтраками| Bed and breakfast'!AI18*0.9</f>
        <v>11610</v>
      </c>
      <c r="Q18" s="142">
        <f>'C завтраками| Bed and breakfast'!AJ18*0.9</f>
        <v>11160</v>
      </c>
      <c r="R18" s="142">
        <f>'C завтраками| Bed and breakfast'!AK18*0.9</f>
        <v>10800</v>
      </c>
      <c r="S18" s="142">
        <f>'C завтраками| Bed and breakfast'!AL18*0.9</f>
        <v>11610</v>
      </c>
      <c r="T18" s="142">
        <f>'C завтраками| Bed and breakfast'!AM18*0.9</f>
        <v>10800</v>
      </c>
      <c r="U18" s="142">
        <f>'C завтраками| Bed and breakfast'!AN18*0.9</f>
        <v>11160</v>
      </c>
      <c r="V18" s="142">
        <f>'C завтраками| Bed and breakfast'!AO18*0.9</f>
        <v>10800</v>
      </c>
      <c r="W18" s="142">
        <f>'C завтраками| Bed and breakfast'!AP18*0.9</f>
        <v>11610</v>
      </c>
      <c r="X18" s="142">
        <f>'C завтраками| Bed and breakfast'!AQ18*0.9</f>
        <v>10980</v>
      </c>
      <c r="Y18" s="142">
        <f>'C завтраками| Bed and breakfast'!AR18*0.9</f>
        <v>10800</v>
      </c>
      <c r="Z18" s="142">
        <f>'C завтраками| Bed and breakfast'!AS18*0.9</f>
        <v>11160</v>
      </c>
      <c r="AA18" s="142">
        <f>'C завтраками| Bed and breakfast'!AT18*0.9</f>
        <v>10440</v>
      </c>
      <c r="AB18" s="142">
        <f>'C завтраками| Bed and breakfast'!AU18*0.9</f>
        <v>10440</v>
      </c>
      <c r="AC18" s="142">
        <f>'C завтраками| Bed and breakfast'!AV18*0.9</f>
        <v>10080</v>
      </c>
      <c r="AD18" s="142">
        <f>'C завтраками| Bed and breakfast'!AW18*0.9</f>
        <v>9450</v>
      </c>
      <c r="AE18" s="142">
        <f>'C завтраками| Bed and breakfast'!AX18*0.9</f>
        <v>9900</v>
      </c>
      <c r="AF18" s="142">
        <f>'C завтраками| Bed and breakfast'!AY18*0.9</f>
        <v>9450</v>
      </c>
      <c r="AG18" s="142">
        <f>'C завтраками| Bed and breakfast'!AZ18*0.9</f>
        <v>9900</v>
      </c>
      <c r="AH18" s="142">
        <f>'C завтраками| Bed and breakfast'!BA18*0.9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breakfast'!U20*0.9</f>
        <v>11835</v>
      </c>
      <c r="C20" s="142">
        <f>'C завтраками| Bed and breakfast'!V20*0.9</f>
        <v>11835</v>
      </c>
      <c r="D20" s="142">
        <f>'C завтраками| Bed and breakfast'!W20*0.9</f>
        <v>11835</v>
      </c>
      <c r="E20" s="142">
        <f>'C завтраками| Bed and breakfast'!X20*0.9</f>
        <v>10395</v>
      </c>
      <c r="F20" s="142">
        <f>'C завтраками| Bed and breakfast'!Y20*0.9</f>
        <v>11115</v>
      </c>
      <c r="G20" s="142">
        <f>'C завтраками| Bed and breakfast'!Z20*0.9</f>
        <v>10395</v>
      </c>
      <c r="H20" s="142">
        <f>'C завтраками| Bed and breakfast'!AA20*0.9</f>
        <v>12555</v>
      </c>
      <c r="I20" s="142">
        <f>'C завтраками| Bed and breakfast'!AB20*0.9</f>
        <v>12555</v>
      </c>
      <c r="J20" s="142">
        <f>'C завтраками| Bed and breakfast'!AC20*0.9</f>
        <v>10485</v>
      </c>
      <c r="K20" s="142">
        <f>'C завтраками| Bed and breakfast'!AD20*0.9</f>
        <v>10665</v>
      </c>
      <c r="L20" s="142">
        <f>'C завтраками| Bed and breakfast'!AE20*0.9</f>
        <v>11025</v>
      </c>
      <c r="M20" s="142">
        <f>'C завтраками| Bed and breakfast'!AF20*0.9</f>
        <v>10665</v>
      </c>
      <c r="N20" s="142">
        <f>'C завтраками| Bed and breakfast'!AG20*0.9</f>
        <v>11205</v>
      </c>
      <c r="O20" s="142">
        <f>'C завтраками| Bed and breakfast'!AH20*0.9</f>
        <v>11835</v>
      </c>
      <c r="P20" s="142">
        <f>'C завтраками| Bed and breakfast'!AI20*0.9</f>
        <v>11835</v>
      </c>
      <c r="Q20" s="142">
        <f>'C завтраками| Bed and breakfast'!AJ20*0.9</f>
        <v>11385</v>
      </c>
      <c r="R20" s="142">
        <f>'C завтраками| Bed and breakfast'!AK20*0.9</f>
        <v>11025</v>
      </c>
      <c r="S20" s="142">
        <f>'C завтраками| Bed and breakfast'!AL20*0.9</f>
        <v>11835</v>
      </c>
      <c r="T20" s="142">
        <f>'C завтраками| Bed and breakfast'!AM20*0.9</f>
        <v>11025</v>
      </c>
      <c r="U20" s="142">
        <f>'C завтраками| Bed and breakfast'!AN20*0.9</f>
        <v>11385</v>
      </c>
      <c r="V20" s="142">
        <f>'C завтраками| Bed and breakfast'!AO20*0.9</f>
        <v>11025</v>
      </c>
      <c r="W20" s="142">
        <f>'C завтраками| Bed and breakfast'!AP20*0.9</f>
        <v>11835</v>
      </c>
      <c r="X20" s="142">
        <f>'C завтраками| Bed and breakfast'!AQ20*0.9</f>
        <v>11205</v>
      </c>
      <c r="Y20" s="142">
        <f>'C завтраками| Bed and breakfast'!AR20*0.9</f>
        <v>11025</v>
      </c>
      <c r="Z20" s="142">
        <f>'C завтраками| Bed and breakfast'!AS20*0.9</f>
        <v>11385</v>
      </c>
      <c r="AA20" s="142">
        <f>'C завтраками| Bed and breakfast'!AT20*0.9</f>
        <v>10665</v>
      </c>
      <c r="AB20" s="142">
        <f>'C завтраками| Bed and breakfast'!AU20*0.9</f>
        <v>10665</v>
      </c>
      <c r="AC20" s="142">
        <f>'C завтраками| Bed and breakfast'!AV20*0.9</f>
        <v>10305</v>
      </c>
      <c r="AD20" s="142">
        <f>'C завтраками| Bed and breakfast'!AW20*0.9</f>
        <v>9675</v>
      </c>
      <c r="AE20" s="142">
        <f>'C завтраками| Bed and breakfast'!AX20*0.9</f>
        <v>10125</v>
      </c>
      <c r="AF20" s="142">
        <f>'C завтраками| Bed and breakfast'!AY20*0.9</f>
        <v>9675</v>
      </c>
      <c r="AG20" s="142">
        <f>'C завтраками| Bed and breakfast'!AZ20*0.9</f>
        <v>10125</v>
      </c>
      <c r="AH20" s="142">
        <f>'C завтраками| Bed and breakfast'!BA20*0.9</f>
        <v>9675</v>
      </c>
    </row>
    <row r="21" spans="1:34" s="118" customFormat="1" ht="11.45" customHeight="1" x14ac:dyDescent="0.2">
      <c r="A21" s="121">
        <v>2</v>
      </c>
      <c r="B21" s="142">
        <f>'C завтраками| Bed and breakfast'!U21*0.9</f>
        <v>12960</v>
      </c>
      <c r="C21" s="142">
        <f>'C завтраками| Bed and breakfast'!V21*0.9</f>
        <v>12960</v>
      </c>
      <c r="D21" s="142">
        <f>'C завтраками| Bed and breakfast'!W21*0.9</f>
        <v>12960</v>
      </c>
      <c r="E21" s="142">
        <f>'C завтраками| Bed and breakfast'!X21*0.9</f>
        <v>11520</v>
      </c>
      <c r="F21" s="142">
        <f>'C завтраками| Bed and breakfast'!Y21*0.9</f>
        <v>12240</v>
      </c>
      <c r="G21" s="142">
        <f>'C завтраками| Bed and breakfast'!Z21*0.9</f>
        <v>11520</v>
      </c>
      <c r="H21" s="142">
        <f>'C завтраками| Bed and breakfast'!AA21*0.9</f>
        <v>13680</v>
      </c>
      <c r="I21" s="142">
        <f>'C завтраками| Bed and breakfast'!AB21*0.9</f>
        <v>13680</v>
      </c>
      <c r="J21" s="142">
        <f>'C завтраками| Bed and breakfast'!AC21*0.9</f>
        <v>11610</v>
      </c>
      <c r="K21" s="142">
        <f>'C завтраками| Bed and breakfast'!AD21*0.9</f>
        <v>11790</v>
      </c>
      <c r="L21" s="142">
        <f>'C завтраками| Bed and breakfast'!AE21*0.9</f>
        <v>12150</v>
      </c>
      <c r="M21" s="142">
        <f>'C завтраками| Bed and breakfast'!AF21*0.9</f>
        <v>11790</v>
      </c>
      <c r="N21" s="142">
        <f>'C завтраками| Bed and breakfast'!AG21*0.9</f>
        <v>12330</v>
      </c>
      <c r="O21" s="142">
        <f>'C завтраками| Bed and breakfast'!AH21*0.9</f>
        <v>12960</v>
      </c>
      <c r="P21" s="142">
        <f>'C завтраками| Bed and breakfast'!AI21*0.9</f>
        <v>12960</v>
      </c>
      <c r="Q21" s="142">
        <f>'C завтраками| Bed and breakfast'!AJ21*0.9</f>
        <v>12510</v>
      </c>
      <c r="R21" s="142">
        <f>'C завтраками| Bed and breakfast'!AK21*0.9</f>
        <v>12150</v>
      </c>
      <c r="S21" s="142">
        <f>'C завтраками| Bed and breakfast'!AL21*0.9</f>
        <v>12960</v>
      </c>
      <c r="T21" s="142">
        <f>'C завтраками| Bed and breakfast'!AM21*0.9</f>
        <v>12150</v>
      </c>
      <c r="U21" s="142">
        <f>'C завтраками| Bed and breakfast'!AN21*0.9</f>
        <v>12510</v>
      </c>
      <c r="V21" s="142">
        <f>'C завтраками| Bed and breakfast'!AO21*0.9</f>
        <v>12150</v>
      </c>
      <c r="W21" s="142">
        <f>'C завтраками| Bed and breakfast'!AP21*0.9</f>
        <v>12960</v>
      </c>
      <c r="X21" s="142">
        <f>'C завтраками| Bed and breakfast'!AQ21*0.9</f>
        <v>12330</v>
      </c>
      <c r="Y21" s="142">
        <f>'C завтраками| Bed and breakfast'!AR21*0.9</f>
        <v>12150</v>
      </c>
      <c r="Z21" s="142">
        <f>'C завтраками| Bed and breakfast'!AS21*0.9</f>
        <v>12510</v>
      </c>
      <c r="AA21" s="142">
        <f>'C завтраками| Bed and breakfast'!AT21*0.9</f>
        <v>11790</v>
      </c>
      <c r="AB21" s="142">
        <f>'C завтраками| Bed and breakfast'!AU21*0.9</f>
        <v>11790</v>
      </c>
      <c r="AC21" s="142">
        <f>'C завтраками| Bed and breakfast'!AV21*0.9</f>
        <v>11430</v>
      </c>
      <c r="AD21" s="142">
        <f>'C завтраками| Bed and breakfast'!AW21*0.9</f>
        <v>10800</v>
      </c>
      <c r="AE21" s="142">
        <f>'C завтраками| Bed and breakfast'!AX21*0.9</f>
        <v>11250</v>
      </c>
      <c r="AF21" s="142">
        <f>'C завтраками| Bed and breakfast'!AY21*0.9</f>
        <v>10800</v>
      </c>
      <c r="AG21" s="142">
        <f>'C завтраками| Bed and breakfast'!AZ21*0.9</f>
        <v>11250</v>
      </c>
      <c r="AH21" s="142">
        <f>'C завтраками| Bed and breakfast'!BA21*0.9</f>
        <v>10800</v>
      </c>
    </row>
    <row r="22" spans="1:34" ht="11.45" customHeight="1" x14ac:dyDescent="0.2">
      <c r="A22" s="51" t="s">
        <v>24</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row>
    <row r="23" spans="1:34" ht="24.6" customHeight="1" x14ac:dyDescent="0.2">
      <c r="A23" s="8" t="s">
        <v>0</v>
      </c>
      <c r="B23" s="129">
        <f t="shared" ref="B23" si="0">B5</f>
        <v>45444</v>
      </c>
      <c r="C23" s="129">
        <f t="shared" ref="C23:AH23" si="1">C5</f>
        <v>45445</v>
      </c>
      <c r="D23" s="129">
        <f t="shared" si="1"/>
        <v>45453</v>
      </c>
      <c r="E23" s="129">
        <f t="shared" si="1"/>
        <v>45454</v>
      </c>
      <c r="F23" s="129">
        <f t="shared" si="1"/>
        <v>45460</v>
      </c>
      <c r="G23" s="129">
        <f t="shared" si="1"/>
        <v>45466</v>
      </c>
      <c r="H23" s="129">
        <f t="shared" si="1"/>
        <v>45471</v>
      </c>
      <c r="I23" s="129">
        <f t="shared" si="1"/>
        <v>45474</v>
      </c>
      <c r="J23" s="129">
        <f t="shared" si="1"/>
        <v>45487</v>
      </c>
      <c r="K23" s="129">
        <f t="shared" si="1"/>
        <v>45491</v>
      </c>
      <c r="L23" s="129">
        <f t="shared" si="1"/>
        <v>45492</v>
      </c>
      <c r="M23" s="129">
        <f t="shared" si="1"/>
        <v>45494</v>
      </c>
      <c r="N23" s="129">
        <f t="shared" si="1"/>
        <v>45499</v>
      </c>
      <c r="O23" s="129">
        <f t="shared" si="1"/>
        <v>45501</v>
      </c>
      <c r="P23" s="129">
        <f t="shared" si="1"/>
        <v>45505</v>
      </c>
      <c r="Q23" s="129">
        <f t="shared" si="1"/>
        <v>45506</v>
      </c>
      <c r="R23" s="129">
        <f t="shared" si="1"/>
        <v>45508</v>
      </c>
      <c r="S23" s="129">
        <f t="shared" si="1"/>
        <v>45513</v>
      </c>
      <c r="T23" s="129">
        <f t="shared" si="1"/>
        <v>45515</v>
      </c>
      <c r="U23" s="129">
        <f t="shared" si="1"/>
        <v>45520</v>
      </c>
      <c r="V23" s="129">
        <f t="shared" si="1"/>
        <v>45522</v>
      </c>
      <c r="W23" s="129">
        <f t="shared" si="1"/>
        <v>45523</v>
      </c>
      <c r="X23" s="129">
        <f t="shared" si="1"/>
        <v>45525</v>
      </c>
      <c r="Y23" s="129">
        <f t="shared" si="1"/>
        <v>45526</v>
      </c>
      <c r="Z23" s="129">
        <f t="shared" si="1"/>
        <v>45527</v>
      </c>
      <c r="AA23" s="129">
        <f t="shared" si="1"/>
        <v>45529</v>
      </c>
      <c r="AB23" s="129">
        <f t="shared" si="1"/>
        <v>45534</v>
      </c>
      <c r="AC23" s="129">
        <f t="shared" si="1"/>
        <v>45536</v>
      </c>
      <c r="AD23" s="129">
        <f t="shared" si="1"/>
        <v>45551</v>
      </c>
      <c r="AE23" s="129">
        <f t="shared" si="1"/>
        <v>45556</v>
      </c>
      <c r="AF23" s="129">
        <f t="shared" si="1"/>
        <v>45558</v>
      </c>
      <c r="AG23" s="129">
        <f t="shared" si="1"/>
        <v>45562</v>
      </c>
      <c r="AH23" s="129">
        <f t="shared" si="1"/>
        <v>45564</v>
      </c>
    </row>
    <row r="24" spans="1:34" ht="24.6" customHeight="1" x14ac:dyDescent="0.2">
      <c r="A24" s="37"/>
      <c r="B24" s="129">
        <f t="shared" ref="B24" si="2">B6</f>
        <v>45444</v>
      </c>
      <c r="C24" s="129">
        <f t="shared" ref="C24:AH24" si="3">C6</f>
        <v>45452</v>
      </c>
      <c r="D24" s="129">
        <f t="shared" si="3"/>
        <v>45453</v>
      </c>
      <c r="E24" s="129">
        <f t="shared" si="3"/>
        <v>45459</v>
      </c>
      <c r="F24" s="129">
        <f t="shared" si="3"/>
        <v>45465</v>
      </c>
      <c r="G24" s="129">
        <f t="shared" si="3"/>
        <v>45470</v>
      </c>
      <c r="H24" s="129">
        <f t="shared" si="3"/>
        <v>45473</v>
      </c>
      <c r="I24" s="129">
        <f t="shared" si="3"/>
        <v>45486</v>
      </c>
      <c r="J24" s="129">
        <f t="shared" si="3"/>
        <v>45490</v>
      </c>
      <c r="K24" s="129">
        <f t="shared" si="3"/>
        <v>45491</v>
      </c>
      <c r="L24" s="129">
        <f t="shared" si="3"/>
        <v>45493</v>
      </c>
      <c r="M24" s="129">
        <f t="shared" si="3"/>
        <v>45498</v>
      </c>
      <c r="N24" s="129">
        <f t="shared" si="3"/>
        <v>45500</v>
      </c>
      <c r="O24" s="129">
        <f t="shared" si="3"/>
        <v>45504</v>
      </c>
      <c r="P24" s="129">
        <f t="shared" si="3"/>
        <v>45505</v>
      </c>
      <c r="Q24" s="129">
        <f t="shared" si="3"/>
        <v>45507</v>
      </c>
      <c r="R24" s="129">
        <f t="shared" si="3"/>
        <v>45512</v>
      </c>
      <c r="S24" s="129">
        <f t="shared" si="3"/>
        <v>45514</v>
      </c>
      <c r="T24" s="129">
        <f t="shared" si="3"/>
        <v>45519</v>
      </c>
      <c r="U24" s="129">
        <f t="shared" si="3"/>
        <v>45521</v>
      </c>
      <c r="V24" s="129">
        <f t="shared" si="3"/>
        <v>45522</v>
      </c>
      <c r="W24" s="129">
        <f t="shared" si="3"/>
        <v>45524</v>
      </c>
      <c r="X24" s="129">
        <f t="shared" si="3"/>
        <v>45525</v>
      </c>
      <c r="Y24" s="129">
        <f t="shared" si="3"/>
        <v>45526</v>
      </c>
      <c r="Z24" s="129">
        <f t="shared" si="3"/>
        <v>45528</v>
      </c>
      <c r="AA24" s="129">
        <f t="shared" si="3"/>
        <v>45533</v>
      </c>
      <c r="AB24" s="129">
        <f t="shared" si="3"/>
        <v>45535</v>
      </c>
      <c r="AC24" s="129">
        <f t="shared" si="3"/>
        <v>45550</v>
      </c>
      <c r="AD24" s="129">
        <f t="shared" si="3"/>
        <v>45555</v>
      </c>
      <c r="AE24" s="129">
        <f t="shared" si="3"/>
        <v>45557</v>
      </c>
      <c r="AF24" s="129">
        <f t="shared" si="3"/>
        <v>45561</v>
      </c>
      <c r="AG24" s="129">
        <f t="shared" si="3"/>
        <v>45563</v>
      </c>
      <c r="AH24" s="129">
        <f t="shared" si="3"/>
        <v>45565</v>
      </c>
    </row>
    <row r="25" spans="1:34" ht="11.45" customHeight="1" x14ac:dyDescent="0.2">
      <c r="A25" s="11" t="s">
        <v>11</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row>
    <row r="26" spans="1:34" ht="11.45" customHeight="1" x14ac:dyDescent="0.2">
      <c r="A26" s="3">
        <v>1</v>
      </c>
      <c r="B26" s="142">
        <f t="shared" ref="B26" si="4">B8*0.87+25</f>
        <v>6406.45</v>
      </c>
      <c r="C26" s="142">
        <f t="shared" ref="C26:AH26" si="5">C8*0.87+25</f>
        <v>6406.45</v>
      </c>
      <c r="D26" s="142">
        <f t="shared" si="5"/>
        <v>6406.45</v>
      </c>
      <c r="E26" s="142">
        <f t="shared" si="5"/>
        <v>5153.6499999999996</v>
      </c>
      <c r="F26" s="142">
        <f t="shared" si="5"/>
        <v>5780.05</v>
      </c>
      <c r="G26" s="142">
        <f t="shared" si="5"/>
        <v>5153.6499999999996</v>
      </c>
      <c r="H26" s="142">
        <f t="shared" si="5"/>
        <v>7032.85</v>
      </c>
      <c r="I26" s="142">
        <f t="shared" si="5"/>
        <v>7032.85</v>
      </c>
      <c r="J26" s="142">
        <f t="shared" si="5"/>
        <v>5231.95</v>
      </c>
      <c r="K26" s="142">
        <f t="shared" si="5"/>
        <v>5388.55</v>
      </c>
      <c r="L26" s="142">
        <f t="shared" si="5"/>
        <v>5701.75</v>
      </c>
      <c r="M26" s="142">
        <f t="shared" si="5"/>
        <v>5388.55</v>
      </c>
      <c r="N26" s="142">
        <f t="shared" si="5"/>
        <v>5858.35</v>
      </c>
      <c r="O26" s="142">
        <f t="shared" si="5"/>
        <v>6406.45</v>
      </c>
      <c r="P26" s="142">
        <f t="shared" si="5"/>
        <v>6406.45</v>
      </c>
      <c r="Q26" s="142">
        <f t="shared" si="5"/>
        <v>6014.95</v>
      </c>
      <c r="R26" s="142">
        <f t="shared" si="5"/>
        <v>5701.75</v>
      </c>
      <c r="S26" s="142">
        <f t="shared" si="5"/>
        <v>6406.45</v>
      </c>
      <c r="T26" s="142">
        <f t="shared" si="5"/>
        <v>5701.75</v>
      </c>
      <c r="U26" s="142">
        <f t="shared" si="5"/>
        <v>6014.95</v>
      </c>
      <c r="V26" s="142">
        <f t="shared" si="5"/>
        <v>5701.75</v>
      </c>
      <c r="W26" s="142">
        <f t="shared" si="5"/>
        <v>6406.45</v>
      </c>
      <c r="X26" s="142">
        <f t="shared" si="5"/>
        <v>5858.35</v>
      </c>
      <c r="Y26" s="142">
        <f t="shared" si="5"/>
        <v>5701.75</v>
      </c>
      <c r="Z26" s="142">
        <f t="shared" si="5"/>
        <v>6014.95</v>
      </c>
      <c r="AA26" s="142">
        <f t="shared" si="5"/>
        <v>5388.55</v>
      </c>
      <c r="AB26" s="142">
        <f t="shared" si="5"/>
        <v>5388.55</v>
      </c>
      <c r="AC26" s="142">
        <f t="shared" si="5"/>
        <v>5075.3500000000004</v>
      </c>
      <c r="AD26" s="142">
        <f t="shared" si="5"/>
        <v>4527.25</v>
      </c>
      <c r="AE26" s="142">
        <f t="shared" si="5"/>
        <v>4918.75</v>
      </c>
      <c r="AF26" s="142">
        <f t="shared" si="5"/>
        <v>4527.25</v>
      </c>
      <c r="AG26" s="142">
        <f t="shared" si="5"/>
        <v>4918.75</v>
      </c>
      <c r="AH26" s="142">
        <f t="shared" si="5"/>
        <v>4527.25</v>
      </c>
    </row>
    <row r="27" spans="1:34" ht="11.45" customHeight="1" x14ac:dyDescent="0.2">
      <c r="A27" s="3">
        <v>2</v>
      </c>
      <c r="B27" s="142">
        <f t="shared" ref="B27" si="6">B9*0.87+25</f>
        <v>7385.2</v>
      </c>
      <c r="C27" s="142">
        <f t="shared" ref="C27:AH27" si="7">C9*0.87+25</f>
        <v>7385.2</v>
      </c>
      <c r="D27" s="142">
        <f t="shared" si="7"/>
        <v>7385.2</v>
      </c>
      <c r="E27" s="142">
        <f t="shared" si="7"/>
        <v>6132.4</v>
      </c>
      <c r="F27" s="142">
        <f t="shared" si="7"/>
        <v>6758.8</v>
      </c>
      <c r="G27" s="142">
        <f t="shared" si="7"/>
        <v>6132.4</v>
      </c>
      <c r="H27" s="142">
        <f t="shared" si="7"/>
        <v>8011.6</v>
      </c>
      <c r="I27" s="142">
        <f t="shared" si="7"/>
        <v>8011.6</v>
      </c>
      <c r="J27" s="142">
        <f t="shared" si="7"/>
        <v>6210.7</v>
      </c>
      <c r="K27" s="142">
        <f t="shared" si="7"/>
        <v>6367.3</v>
      </c>
      <c r="L27" s="142">
        <f t="shared" si="7"/>
        <v>6680.5</v>
      </c>
      <c r="M27" s="142">
        <f t="shared" si="7"/>
        <v>6367.3</v>
      </c>
      <c r="N27" s="142">
        <f t="shared" si="7"/>
        <v>6837.1</v>
      </c>
      <c r="O27" s="142">
        <f t="shared" si="7"/>
        <v>7385.2</v>
      </c>
      <c r="P27" s="142">
        <f t="shared" si="7"/>
        <v>7385.2</v>
      </c>
      <c r="Q27" s="142">
        <f t="shared" si="7"/>
        <v>6993.7</v>
      </c>
      <c r="R27" s="142">
        <f t="shared" si="7"/>
        <v>6680.5</v>
      </c>
      <c r="S27" s="142">
        <f t="shared" si="7"/>
        <v>7385.2</v>
      </c>
      <c r="T27" s="142">
        <f t="shared" si="7"/>
        <v>6680.5</v>
      </c>
      <c r="U27" s="142">
        <f t="shared" si="7"/>
        <v>6993.7</v>
      </c>
      <c r="V27" s="142">
        <f t="shared" si="7"/>
        <v>6680.5</v>
      </c>
      <c r="W27" s="142">
        <f t="shared" si="7"/>
        <v>7385.2</v>
      </c>
      <c r="X27" s="142">
        <f t="shared" si="7"/>
        <v>6837.1</v>
      </c>
      <c r="Y27" s="142">
        <f t="shared" si="7"/>
        <v>6680.5</v>
      </c>
      <c r="Z27" s="142">
        <f t="shared" si="7"/>
        <v>6993.7</v>
      </c>
      <c r="AA27" s="142">
        <f t="shared" si="7"/>
        <v>6367.3</v>
      </c>
      <c r="AB27" s="142">
        <f t="shared" si="7"/>
        <v>6367.3</v>
      </c>
      <c r="AC27" s="142">
        <f t="shared" si="7"/>
        <v>6054.1</v>
      </c>
      <c r="AD27" s="142">
        <f t="shared" si="7"/>
        <v>5506</v>
      </c>
      <c r="AE27" s="142">
        <f t="shared" si="7"/>
        <v>5897.5</v>
      </c>
      <c r="AF27" s="142">
        <f t="shared" si="7"/>
        <v>5506</v>
      </c>
      <c r="AG27" s="142">
        <f t="shared" si="7"/>
        <v>5897.5</v>
      </c>
      <c r="AH27" s="142">
        <f t="shared" si="7"/>
        <v>5506</v>
      </c>
    </row>
    <row r="28" spans="1:34" ht="11.45" customHeight="1" x14ac:dyDescent="0.2">
      <c r="A28" s="120" t="s">
        <v>107</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row>
    <row r="29" spans="1:34" ht="11.45" customHeight="1" x14ac:dyDescent="0.2">
      <c r="A29" s="3">
        <v>1</v>
      </c>
      <c r="B29" s="142">
        <f t="shared" ref="B29" si="8">B11*0.87+25</f>
        <v>7189.45</v>
      </c>
      <c r="C29" s="142">
        <f t="shared" ref="C29:AH29" si="9">C11*0.87+25</f>
        <v>7189.45</v>
      </c>
      <c r="D29" s="142">
        <f t="shared" si="9"/>
        <v>7189.45</v>
      </c>
      <c r="E29" s="142">
        <f t="shared" si="9"/>
        <v>5936.65</v>
      </c>
      <c r="F29" s="142">
        <f t="shared" si="9"/>
        <v>6563.05</v>
      </c>
      <c r="G29" s="142">
        <f t="shared" si="9"/>
        <v>5936.65</v>
      </c>
      <c r="H29" s="142">
        <f t="shared" si="9"/>
        <v>7815.85</v>
      </c>
      <c r="I29" s="142">
        <f t="shared" si="9"/>
        <v>7815.85</v>
      </c>
      <c r="J29" s="142">
        <f t="shared" si="9"/>
        <v>6014.95</v>
      </c>
      <c r="K29" s="142">
        <f t="shared" si="9"/>
        <v>6171.55</v>
      </c>
      <c r="L29" s="142">
        <f t="shared" si="9"/>
        <v>6484.75</v>
      </c>
      <c r="M29" s="142">
        <f t="shared" si="9"/>
        <v>6171.55</v>
      </c>
      <c r="N29" s="142">
        <f t="shared" si="9"/>
        <v>6641.35</v>
      </c>
      <c r="O29" s="142">
        <f t="shared" si="9"/>
        <v>7189.45</v>
      </c>
      <c r="P29" s="142">
        <f t="shared" si="9"/>
        <v>7189.45</v>
      </c>
      <c r="Q29" s="142">
        <f t="shared" si="9"/>
        <v>6797.95</v>
      </c>
      <c r="R29" s="142">
        <f t="shared" si="9"/>
        <v>6484.75</v>
      </c>
      <c r="S29" s="142">
        <f t="shared" si="9"/>
        <v>7189.45</v>
      </c>
      <c r="T29" s="142">
        <f t="shared" si="9"/>
        <v>6484.75</v>
      </c>
      <c r="U29" s="142">
        <f t="shared" si="9"/>
        <v>6797.95</v>
      </c>
      <c r="V29" s="142">
        <f t="shared" si="9"/>
        <v>6484.75</v>
      </c>
      <c r="W29" s="142">
        <f t="shared" si="9"/>
        <v>7189.45</v>
      </c>
      <c r="X29" s="142">
        <f t="shared" si="9"/>
        <v>6641.35</v>
      </c>
      <c r="Y29" s="142">
        <f t="shared" si="9"/>
        <v>6484.75</v>
      </c>
      <c r="Z29" s="142">
        <f t="shared" si="9"/>
        <v>6797.95</v>
      </c>
      <c r="AA29" s="142">
        <f t="shared" si="9"/>
        <v>6171.55</v>
      </c>
      <c r="AB29" s="142">
        <f t="shared" si="9"/>
        <v>6171.55</v>
      </c>
      <c r="AC29" s="142">
        <f t="shared" si="9"/>
        <v>5858.35</v>
      </c>
      <c r="AD29" s="142">
        <f t="shared" si="9"/>
        <v>5310.25</v>
      </c>
      <c r="AE29" s="142">
        <f t="shared" si="9"/>
        <v>5701.75</v>
      </c>
      <c r="AF29" s="142">
        <f t="shared" si="9"/>
        <v>5310.25</v>
      </c>
      <c r="AG29" s="142">
        <f t="shared" si="9"/>
        <v>5701.75</v>
      </c>
      <c r="AH29" s="142">
        <f t="shared" si="9"/>
        <v>5310.25</v>
      </c>
    </row>
    <row r="30" spans="1:34" ht="11.45" customHeight="1" x14ac:dyDescent="0.2">
      <c r="A30" s="3">
        <v>2</v>
      </c>
      <c r="B30" s="142">
        <f t="shared" ref="B30" si="10">B12*0.87+25</f>
        <v>8168.2</v>
      </c>
      <c r="C30" s="142">
        <f t="shared" ref="C30:AH30" si="11">C12*0.87+25</f>
        <v>8168.2</v>
      </c>
      <c r="D30" s="142">
        <f t="shared" si="11"/>
        <v>8168.2</v>
      </c>
      <c r="E30" s="142">
        <f t="shared" si="11"/>
        <v>6915.4</v>
      </c>
      <c r="F30" s="142">
        <f t="shared" si="11"/>
        <v>7541.8</v>
      </c>
      <c r="G30" s="142">
        <f t="shared" si="11"/>
        <v>6915.4</v>
      </c>
      <c r="H30" s="142">
        <f t="shared" si="11"/>
        <v>8794.6</v>
      </c>
      <c r="I30" s="142">
        <f t="shared" si="11"/>
        <v>8794.6</v>
      </c>
      <c r="J30" s="142">
        <f t="shared" si="11"/>
        <v>6993.7</v>
      </c>
      <c r="K30" s="142">
        <f t="shared" si="11"/>
        <v>7150.3</v>
      </c>
      <c r="L30" s="142">
        <f t="shared" si="11"/>
        <v>7463.5</v>
      </c>
      <c r="M30" s="142">
        <f t="shared" si="11"/>
        <v>7150.3</v>
      </c>
      <c r="N30" s="142">
        <f t="shared" si="11"/>
        <v>7620.1</v>
      </c>
      <c r="O30" s="142">
        <f t="shared" si="11"/>
        <v>8168.2</v>
      </c>
      <c r="P30" s="142">
        <f t="shared" si="11"/>
        <v>8168.2</v>
      </c>
      <c r="Q30" s="142">
        <f t="shared" si="11"/>
        <v>7776.7</v>
      </c>
      <c r="R30" s="142">
        <f t="shared" si="11"/>
        <v>7463.5</v>
      </c>
      <c r="S30" s="142">
        <f t="shared" si="11"/>
        <v>8168.2</v>
      </c>
      <c r="T30" s="142">
        <f t="shared" si="11"/>
        <v>7463.5</v>
      </c>
      <c r="U30" s="142">
        <f t="shared" si="11"/>
        <v>7776.7</v>
      </c>
      <c r="V30" s="142">
        <f t="shared" si="11"/>
        <v>7463.5</v>
      </c>
      <c r="W30" s="142">
        <f t="shared" si="11"/>
        <v>8168.2</v>
      </c>
      <c r="X30" s="142">
        <f t="shared" si="11"/>
        <v>7620.1</v>
      </c>
      <c r="Y30" s="142">
        <f t="shared" si="11"/>
        <v>7463.5</v>
      </c>
      <c r="Z30" s="142">
        <f t="shared" si="11"/>
        <v>7776.7</v>
      </c>
      <c r="AA30" s="142">
        <f t="shared" si="11"/>
        <v>7150.3</v>
      </c>
      <c r="AB30" s="142">
        <f t="shared" si="11"/>
        <v>7150.3</v>
      </c>
      <c r="AC30" s="142">
        <f t="shared" si="11"/>
        <v>6837.1</v>
      </c>
      <c r="AD30" s="142">
        <f t="shared" si="11"/>
        <v>6289</v>
      </c>
      <c r="AE30" s="142">
        <f t="shared" si="11"/>
        <v>6680.5</v>
      </c>
      <c r="AF30" s="142">
        <f t="shared" si="11"/>
        <v>6289</v>
      </c>
      <c r="AG30" s="142">
        <f t="shared" si="11"/>
        <v>6680.5</v>
      </c>
      <c r="AH30" s="142">
        <f t="shared" si="11"/>
        <v>6289</v>
      </c>
    </row>
    <row r="31" spans="1:34" ht="11.45" customHeight="1" x14ac:dyDescent="0.2">
      <c r="A31" s="120" t="s">
        <v>86</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row>
    <row r="32" spans="1:34" ht="11.45" customHeight="1" x14ac:dyDescent="0.2">
      <c r="A32" s="3">
        <v>1</v>
      </c>
      <c r="B32" s="142">
        <f t="shared" ref="B32" si="12">B14*0.87+25</f>
        <v>8363.9500000000007</v>
      </c>
      <c r="C32" s="142">
        <f t="shared" ref="C32:AH32" si="13">C14*0.87+25</f>
        <v>8363.9500000000007</v>
      </c>
      <c r="D32" s="142">
        <f t="shared" si="13"/>
        <v>8363.9500000000007</v>
      </c>
      <c r="E32" s="142">
        <f t="shared" si="13"/>
        <v>7111.15</v>
      </c>
      <c r="F32" s="142">
        <f t="shared" si="13"/>
        <v>7737.55</v>
      </c>
      <c r="G32" s="142">
        <f t="shared" si="13"/>
        <v>7111.15</v>
      </c>
      <c r="H32" s="142">
        <f t="shared" si="13"/>
        <v>8990.35</v>
      </c>
      <c r="I32" s="142">
        <f t="shared" si="13"/>
        <v>8990.35</v>
      </c>
      <c r="J32" s="142">
        <f t="shared" si="13"/>
        <v>7189.45</v>
      </c>
      <c r="K32" s="142">
        <f t="shared" si="13"/>
        <v>7346.05</v>
      </c>
      <c r="L32" s="142">
        <f t="shared" si="13"/>
        <v>7659.25</v>
      </c>
      <c r="M32" s="142">
        <f t="shared" si="13"/>
        <v>7346.05</v>
      </c>
      <c r="N32" s="142">
        <f t="shared" si="13"/>
        <v>7815.85</v>
      </c>
      <c r="O32" s="142">
        <f t="shared" si="13"/>
        <v>8363.9500000000007</v>
      </c>
      <c r="P32" s="142">
        <f t="shared" si="13"/>
        <v>8363.9500000000007</v>
      </c>
      <c r="Q32" s="142">
        <f t="shared" si="13"/>
        <v>7972.45</v>
      </c>
      <c r="R32" s="142">
        <f t="shared" si="13"/>
        <v>7659.25</v>
      </c>
      <c r="S32" s="142">
        <f t="shared" si="13"/>
        <v>8363.9500000000007</v>
      </c>
      <c r="T32" s="142">
        <f t="shared" si="13"/>
        <v>7659.25</v>
      </c>
      <c r="U32" s="142">
        <f t="shared" si="13"/>
        <v>7972.45</v>
      </c>
      <c r="V32" s="142">
        <f t="shared" si="13"/>
        <v>7659.25</v>
      </c>
      <c r="W32" s="142">
        <f t="shared" si="13"/>
        <v>8363.9500000000007</v>
      </c>
      <c r="X32" s="142">
        <f t="shared" si="13"/>
        <v>7815.85</v>
      </c>
      <c r="Y32" s="142">
        <f t="shared" si="13"/>
        <v>7659.25</v>
      </c>
      <c r="Z32" s="142">
        <f t="shared" si="13"/>
        <v>7972.45</v>
      </c>
      <c r="AA32" s="142">
        <f t="shared" si="13"/>
        <v>7346.05</v>
      </c>
      <c r="AB32" s="142">
        <f t="shared" si="13"/>
        <v>7346.05</v>
      </c>
      <c r="AC32" s="142">
        <f t="shared" si="13"/>
        <v>7032.85</v>
      </c>
      <c r="AD32" s="142">
        <f t="shared" si="13"/>
        <v>6484.75</v>
      </c>
      <c r="AE32" s="142">
        <f t="shared" si="13"/>
        <v>6876.25</v>
      </c>
      <c r="AF32" s="142">
        <f t="shared" si="13"/>
        <v>6484.75</v>
      </c>
      <c r="AG32" s="142">
        <f t="shared" si="13"/>
        <v>6876.25</v>
      </c>
      <c r="AH32" s="142">
        <f t="shared" si="13"/>
        <v>6484.75</v>
      </c>
    </row>
    <row r="33" spans="1:34" ht="11.45" customHeight="1" x14ac:dyDescent="0.2">
      <c r="A33" s="3">
        <v>2</v>
      </c>
      <c r="B33" s="142">
        <f t="shared" ref="B33" si="14">B15*0.87+25</f>
        <v>9342.7000000000007</v>
      </c>
      <c r="C33" s="142">
        <f t="shared" ref="C33:AH33" si="15">C15*0.87+25</f>
        <v>9342.7000000000007</v>
      </c>
      <c r="D33" s="142">
        <f t="shared" si="15"/>
        <v>9342.7000000000007</v>
      </c>
      <c r="E33" s="142">
        <f t="shared" si="15"/>
        <v>8089.9</v>
      </c>
      <c r="F33" s="142">
        <f t="shared" si="15"/>
        <v>8716.2999999999993</v>
      </c>
      <c r="G33" s="142">
        <f t="shared" si="15"/>
        <v>8089.9</v>
      </c>
      <c r="H33" s="142">
        <f t="shared" si="15"/>
        <v>9969.1</v>
      </c>
      <c r="I33" s="142">
        <f t="shared" si="15"/>
        <v>9969.1</v>
      </c>
      <c r="J33" s="142">
        <f t="shared" si="15"/>
        <v>8168.2</v>
      </c>
      <c r="K33" s="142">
        <f t="shared" si="15"/>
        <v>8324.7999999999993</v>
      </c>
      <c r="L33" s="142">
        <f t="shared" si="15"/>
        <v>8638</v>
      </c>
      <c r="M33" s="142">
        <f t="shared" si="15"/>
        <v>8324.7999999999993</v>
      </c>
      <c r="N33" s="142">
        <f t="shared" si="15"/>
        <v>8794.6</v>
      </c>
      <c r="O33" s="142">
        <f t="shared" si="15"/>
        <v>9342.7000000000007</v>
      </c>
      <c r="P33" s="142">
        <f t="shared" si="15"/>
        <v>9342.7000000000007</v>
      </c>
      <c r="Q33" s="142">
        <f t="shared" si="15"/>
        <v>8951.2000000000007</v>
      </c>
      <c r="R33" s="142">
        <f t="shared" si="15"/>
        <v>8638</v>
      </c>
      <c r="S33" s="142">
        <f t="shared" si="15"/>
        <v>9342.7000000000007</v>
      </c>
      <c r="T33" s="142">
        <f t="shared" si="15"/>
        <v>8638</v>
      </c>
      <c r="U33" s="142">
        <f t="shared" si="15"/>
        <v>8951.2000000000007</v>
      </c>
      <c r="V33" s="142">
        <f t="shared" si="15"/>
        <v>8638</v>
      </c>
      <c r="W33" s="142">
        <f t="shared" si="15"/>
        <v>9342.7000000000007</v>
      </c>
      <c r="X33" s="142">
        <f t="shared" si="15"/>
        <v>8794.6</v>
      </c>
      <c r="Y33" s="142">
        <f t="shared" si="15"/>
        <v>8638</v>
      </c>
      <c r="Z33" s="142">
        <f t="shared" si="15"/>
        <v>8951.2000000000007</v>
      </c>
      <c r="AA33" s="142">
        <f t="shared" si="15"/>
        <v>8324.7999999999993</v>
      </c>
      <c r="AB33" s="142">
        <f t="shared" si="15"/>
        <v>8324.7999999999993</v>
      </c>
      <c r="AC33" s="142">
        <f t="shared" si="15"/>
        <v>8011.6</v>
      </c>
      <c r="AD33" s="142">
        <f t="shared" si="15"/>
        <v>7463.5</v>
      </c>
      <c r="AE33" s="142">
        <f t="shared" si="15"/>
        <v>7855</v>
      </c>
      <c r="AF33" s="142">
        <f t="shared" si="15"/>
        <v>7463.5</v>
      </c>
      <c r="AG33" s="142">
        <f t="shared" si="15"/>
        <v>7855</v>
      </c>
      <c r="AH33" s="142">
        <f t="shared" si="15"/>
        <v>7463.5</v>
      </c>
    </row>
    <row r="34" spans="1:34" ht="11.45" customHeight="1" x14ac:dyDescent="0.2">
      <c r="A34" s="122" t="s">
        <v>91</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row>
    <row r="35" spans="1:34" ht="11.45" customHeight="1" x14ac:dyDescent="0.2">
      <c r="A35" s="3">
        <v>1</v>
      </c>
      <c r="B35" s="142">
        <f t="shared" ref="B35" si="16">B17*0.87+25</f>
        <v>9146.9500000000007</v>
      </c>
      <c r="C35" s="142">
        <f t="shared" ref="C35:AH35" si="17">C17*0.87+25</f>
        <v>9146.9500000000007</v>
      </c>
      <c r="D35" s="142">
        <f t="shared" si="17"/>
        <v>9146.9500000000007</v>
      </c>
      <c r="E35" s="142">
        <f t="shared" si="17"/>
        <v>7894.15</v>
      </c>
      <c r="F35" s="142">
        <f t="shared" si="17"/>
        <v>8520.5499999999993</v>
      </c>
      <c r="G35" s="142">
        <f t="shared" si="17"/>
        <v>7894.15</v>
      </c>
      <c r="H35" s="142">
        <f t="shared" si="17"/>
        <v>9773.35</v>
      </c>
      <c r="I35" s="142">
        <f t="shared" si="17"/>
        <v>9773.35</v>
      </c>
      <c r="J35" s="142">
        <f t="shared" si="17"/>
        <v>7972.45</v>
      </c>
      <c r="K35" s="142">
        <f t="shared" si="17"/>
        <v>8129.05</v>
      </c>
      <c r="L35" s="142">
        <f t="shared" si="17"/>
        <v>8442.25</v>
      </c>
      <c r="M35" s="142">
        <f t="shared" si="17"/>
        <v>8129.05</v>
      </c>
      <c r="N35" s="142">
        <f t="shared" si="17"/>
        <v>8598.85</v>
      </c>
      <c r="O35" s="142">
        <f t="shared" si="17"/>
        <v>9146.9500000000007</v>
      </c>
      <c r="P35" s="142">
        <f t="shared" si="17"/>
        <v>9146.9500000000007</v>
      </c>
      <c r="Q35" s="142">
        <f t="shared" si="17"/>
        <v>8755.4500000000007</v>
      </c>
      <c r="R35" s="142">
        <f t="shared" si="17"/>
        <v>8442.25</v>
      </c>
      <c r="S35" s="142">
        <f t="shared" si="17"/>
        <v>9146.9500000000007</v>
      </c>
      <c r="T35" s="142">
        <f t="shared" si="17"/>
        <v>8442.25</v>
      </c>
      <c r="U35" s="142">
        <f t="shared" si="17"/>
        <v>8755.4500000000007</v>
      </c>
      <c r="V35" s="142">
        <f t="shared" si="17"/>
        <v>8442.25</v>
      </c>
      <c r="W35" s="142">
        <f t="shared" si="17"/>
        <v>9146.9500000000007</v>
      </c>
      <c r="X35" s="142">
        <f t="shared" si="17"/>
        <v>8598.85</v>
      </c>
      <c r="Y35" s="142">
        <f t="shared" si="17"/>
        <v>8442.25</v>
      </c>
      <c r="Z35" s="142">
        <f t="shared" si="17"/>
        <v>8755.4500000000007</v>
      </c>
      <c r="AA35" s="142">
        <f t="shared" si="17"/>
        <v>8129.05</v>
      </c>
      <c r="AB35" s="142">
        <f t="shared" si="17"/>
        <v>8129.05</v>
      </c>
      <c r="AC35" s="142">
        <f t="shared" si="17"/>
        <v>7815.85</v>
      </c>
      <c r="AD35" s="142">
        <f t="shared" si="17"/>
        <v>7267.75</v>
      </c>
      <c r="AE35" s="142">
        <f t="shared" si="17"/>
        <v>7659.25</v>
      </c>
      <c r="AF35" s="142">
        <f t="shared" si="17"/>
        <v>7267.75</v>
      </c>
      <c r="AG35" s="142">
        <f t="shared" si="17"/>
        <v>7659.25</v>
      </c>
      <c r="AH35" s="142">
        <f t="shared" si="17"/>
        <v>7267.75</v>
      </c>
    </row>
    <row r="36" spans="1:34" ht="11.45" customHeight="1" x14ac:dyDescent="0.2">
      <c r="A36" s="3">
        <v>2</v>
      </c>
      <c r="B36" s="142">
        <f t="shared" ref="B36" si="18">B18*0.87+25</f>
        <v>10125.700000000001</v>
      </c>
      <c r="C36" s="142">
        <f t="shared" ref="C36:AH36" si="19">C18*0.87+25</f>
        <v>10125.700000000001</v>
      </c>
      <c r="D36" s="142">
        <f t="shared" si="19"/>
        <v>10125.700000000001</v>
      </c>
      <c r="E36" s="142">
        <f t="shared" si="19"/>
        <v>8872.9</v>
      </c>
      <c r="F36" s="142">
        <f t="shared" si="19"/>
        <v>9499.2999999999993</v>
      </c>
      <c r="G36" s="142">
        <f t="shared" si="19"/>
        <v>8872.9</v>
      </c>
      <c r="H36" s="142">
        <f t="shared" si="19"/>
        <v>10752.1</v>
      </c>
      <c r="I36" s="142">
        <f t="shared" si="19"/>
        <v>10752.1</v>
      </c>
      <c r="J36" s="142">
        <f t="shared" si="19"/>
        <v>8951.2000000000007</v>
      </c>
      <c r="K36" s="142">
        <f t="shared" si="19"/>
        <v>9107.7999999999993</v>
      </c>
      <c r="L36" s="142">
        <f t="shared" si="19"/>
        <v>9421</v>
      </c>
      <c r="M36" s="142">
        <f t="shared" si="19"/>
        <v>9107.7999999999993</v>
      </c>
      <c r="N36" s="142">
        <f t="shared" si="19"/>
        <v>9577.6</v>
      </c>
      <c r="O36" s="142">
        <f t="shared" si="19"/>
        <v>10125.700000000001</v>
      </c>
      <c r="P36" s="142">
        <f t="shared" si="19"/>
        <v>10125.700000000001</v>
      </c>
      <c r="Q36" s="142">
        <f t="shared" si="19"/>
        <v>9734.2000000000007</v>
      </c>
      <c r="R36" s="142">
        <f t="shared" si="19"/>
        <v>9421</v>
      </c>
      <c r="S36" s="142">
        <f t="shared" si="19"/>
        <v>10125.700000000001</v>
      </c>
      <c r="T36" s="142">
        <f t="shared" si="19"/>
        <v>9421</v>
      </c>
      <c r="U36" s="142">
        <f t="shared" si="19"/>
        <v>9734.2000000000007</v>
      </c>
      <c r="V36" s="142">
        <f t="shared" si="19"/>
        <v>9421</v>
      </c>
      <c r="W36" s="142">
        <f t="shared" si="19"/>
        <v>10125.700000000001</v>
      </c>
      <c r="X36" s="142">
        <f t="shared" si="19"/>
        <v>9577.6</v>
      </c>
      <c r="Y36" s="142">
        <f t="shared" si="19"/>
        <v>9421</v>
      </c>
      <c r="Z36" s="142">
        <f t="shared" si="19"/>
        <v>9734.2000000000007</v>
      </c>
      <c r="AA36" s="142">
        <f t="shared" si="19"/>
        <v>9107.7999999999993</v>
      </c>
      <c r="AB36" s="142">
        <f t="shared" si="19"/>
        <v>9107.7999999999993</v>
      </c>
      <c r="AC36" s="142">
        <f t="shared" si="19"/>
        <v>8794.6</v>
      </c>
      <c r="AD36" s="142">
        <f t="shared" si="19"/>
        <v>8246.5</v>
      </c>
      <c r="AE36" s="142">
        <f t="shared" si="19"/>
        <v>8638</v>
      </c>
      <c r="AF36" s="142">
        <f t="shared" si="19"/>
        <v>8246.5</v>
      </c>
      <c r="AG36" s="142">
        <f t="shared" si="19"/>
        <v>8638</v>
      </c>
      <c r="AH36" s="142">
        <f t="shared" si="19"/>
        <v>8246.5</v>
      </c>
    </row>
    <row r="37" spans="1:34"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s="118" customFormat="1" ht="11.45" customHeight="1" x14ac:dyDescent="0.2">
      <c r="A38" s="121">
        <v>1</v>
      </c>
      <c r="B38" s="142">
        <f t="shared" ref="B38" si="20">B20*0.87+25</f>
        <v>10321.450000000001</v>
      </c>
      <c r="C38" s="142">
        <f t="shared" ref="C38:AH38" si="21">C20*0.87+25</f>
        <v>10321.450000000001</v>
      </c>
      <c r="D38" s="142">
        <f t="shared" si="21"/>
        <v>10321.450000000001</v>
      </c>
      <c r="E38" s="142">
        <f t="shared" si="21"/>
        <v>9068.65</v>
      </c>
      <c r="F38" s="142">
        <f t="shared" si="21"/>
        <v>9695.0499999999993</v>
      </c>
      <c r="G38" s="142">
        <f t="shared" si="21"/>
        <v>9068.65</v>
      </c>
      <c r="H38" s="142">
        <f t="shared" si="21"/>
        <v>10947.85</v>
      </c>
      <c r="I38" s="142">
        <f t="shared" si="21"/>
        <v>10947.85</v>
      </c>
      <c r="J38" s="142">
        <f t="shared" si="21"/>
        <v>9146.9500000000007</v>
      </c>
      <c r="K38" s="142">
        <f t="shared" si="21"/>
        <v>9303.5499999999993</v>
      </c>
      <c r="L38" s="142">
        <f t="shared" si="21"/>
        <v>9616.75</v>
      </c>
      <c r="M38" s="142">
        <f t="shared" si="21"/>
        <v>9303.5499999999993</v>
      </c>
      <c r="N38" s="142">
        <f t="shared" si="21"/>
        <v>9773.35</v>
      </c>
      <c r="O38" s="142">
        <f t="shared" si="21"/>
        <v>10321.450000000001</v>
      </c>
      <c r="P38" s="142">
        <f t="shared" si="21"/>
        <v>10321.450000000001</v>
      </c>
      <c r="Q38" s="142">
        <f t="shared" si="21"/>
        <v>9929.9500000000007</v>
      </c>
      <c r="R38" s="142">
        <f t="shared" si="21"/>
        <v>9616.75</v>
      </c>
      <c r="S38" s="142">
        <f t="shared" si="21"/>
        <v>10321.450000000001</v>
      </c>
      <c r="T38" s="142">
        <f t="shared" si="21"/>
        <v>9616.75</v>
      </c>
      <c r="U38" s="142">
        <f t="shared" si="21"/>
        <v>9929.9500000000007</v>
      </c>
      <c r="V38" s="142">
        <f t="shared" si="21"/>
        <v>9616.75</v>
      </c>
      <c r="W38" s="142">
        <f t="shared" si="21"/>
        <v>10321.450000000001</v>
      </c>
      <c r="X38" s="142">
        <f t="shared" si="21"/>
        <v>9773.35</v>
      </c>
      <c r="Y38" s="142">
        <f t="shared" si="21"/>
        <v>9616.75</v>
      </c>
      <c r="Z38" s="142">
        <f t="shared" si="21"/>
        <v>9929.9500000000007</v>
      </c>
      <c r="AA38" s="142">
        <f t="shared" si="21"/>
        <v>9303.5499999999993</v>
      </c>
      <c r="AB38" s="142">
        <f t="shared" si="21"/>
        <v>9303.5499999999993</v>
      </c>
      <c r="AC38" s="142">
        <f t="shared" si="21"/>
        <v>8990.35</v>
      </c>
      <c r="AD38" s="142">
        <f t="shared" si="21"/>
        <v>8442.25</v>
      </c>
      <c r="AE38" s="142">
        <f t="shared" si="21"/>
        <v>8833.75</v>
      </c>
      <c r="AF38" s="142">
        <f t="shared" si="21"/>
        <v>8442.25</v>
      </c>
      <c r="AG38" s="142">
        <f t="shared" si="21"/>
        <v>8833.75</v>
      </c>
      <c r="AH38" s="142">
        <f t="shared" si="21"/>
        <v>8442.25</v>
      </c>
    </row>
    <row r="39" spans="1:34" s="118" customFormat="1" ht="11.45" customHeight="1" x14ac:dyDescent="0.2">
      <c r="A39" s="121">
        <v>2</v>
      </c>
      <c r="B39" s="142">
        <f t="shared" ref="B39" si="22">B21*0.87+25</f>
        <v>11300.2</v>
      </c>
      <c r="C39" s="142">
        <f t="shared" ref="C39:AH39" si="23">C21*0.87+25</f>
        <v>11300.2</v>
      </c>
      <c r="D39" s="142">
        <f t="shared" si="23"/>
        <v>11300.2</v>
      </c>
      <c r="E39" s="142">
        <f t="shared" si="23"/>
        <v>10047.4</v>
      </c>
      <c r="F39" s="142">
        <f t="shared" si="23"/>
        <v>10673.8</v>
      </c>
      <c r="G39" s="142">
        <f t="shared" si="23"/>
        <v>10047.4</v>
      </c>
      <c r="H39" s="142">
        <f t="shared" si="23"/>
        <v>11926.6</v>
      </c>
      <c r="I39" s="142">
        <f t="shared" si="23"/>
        <v>11926.6</v>
      </c>
      <c r="J39" s="142">
        <f t="shared" si="23"/>
        <v>10125.700000000001</v>
      </c>
      <c r="K39" s="142">
        <f t="shared" si="23"/>
        <v>10282.299999999999</v>
      </c>
      <c r="L39" s="142">
        <f t="shared" si="23"/>
        <v>10595.5</v>
      </c>
      <c r="M39" s="142">
        <f t="shared" si="23"/>
        <v>10282.299999999999</v>
      </c>
      <c r="N39" s="142">
        <f t="shared" si="23"/>
        <v>10752.1</v>
      </c>
      <c r="O39" s="142">
        <f t="shared" si="23"/>
        <v>11300.2</v>
      </c>
      <c r="P39" s="142">
        <f t="shared" si="23"/>
        <v>11300.2</v>
      </c>
      <c r="Q39" s="142">
        <f t="shared" si="23"/>
        <v>10908.7</v>
      </c>
      <c r="R39" s="142">
        <f t="shared" si="23"/>
        <v>10595.5</v>
      </c>
      <c r="S39" s="142">
        <f t="shared" si="23"/>
        <v>11300.2</v>
      </c>
      <c r="T39" s="142">
        <f t="shared" si="23"/>
        <v>10595.5</v>
      </c>
      <c r="U39" s="142">
        <f t="shared" si="23"/>
        <v>10908.7</v>
      </c>
      <c r="V39" s="142">
        <f t="shared" si="23"/>
        <v>10595.5</v>
      </c>
      <c r="W39" s="142">
        <f t="shared" si="23"/>
        <v>11300.2</v>
      </c>
      <c r="X39" s="142">
        <f t="shared" si="23"/>
        <v>10752.1</v>
      </c>
      <c r="Y39" s="142">
        <f t="shared" si="23"/>
        <v>10595.5</v>
      </c>
      <c r="Z39" s="142">
        <f t="shared" si="23"/>
        <v>10908.7</v>
      </c>
      <c r="AA39" s="142">
        <f t="shared" si="23"/>
        <v>10282.299999999999</v>
      </c>
      <c r="AB39" s="142">
        <f t="shared" si="23"/>
        <v>10282.299999999999</v>
      </c>
      <c r="AC39" s="142">
        <f t="shared" si="23"/>
        <v>9969.1</v>
      </c>
      <c r="AD39" s="142">
        <f t="shared" si="23"/>
        <v>9421</v>
      </c>
      <c r="AE39" s="142">
        <f t="shared" si="23"/>
        <v>9812.5</v>
      </c>
      <c r="AF39" s="142">
        <f t="shared" si="23"/>
        <v>9421</v>
      </c>
      <c r="AG39" s="142">
        <f t="shared" si="23"/>
        <v>9812.5</v>
      </c>
      <c r="AH39" s="142">
        <f t="shared" si="23"/>
        <v>9421</v>
      </c>
    </row>
    <row r="40" spans="1:34" ht="11.45" customHeight="1" x14ac:dyDescent="0.2">
      <c r="A40" s="24"/>
    </row>
    <row r="41" spans="1:34" ht="145.9" customHeight="1" x14ac:dyDescent="0.2">
      <c r="A41" s="77" t="s">
        <v>202</v>
      </c>
    </row>
    <row r="42" spans="1:34" ht="11.45" customHeight="1" x14ac:dyDescent="0.2">
      <c r="A42" s="80" t="s">
        <v>18</v>
      </c>
    </row>
    <row r="43" spans="1:34" ht="11.45" customHeight="1" x14ac:dyDescent="0.2">
      <c r="A43" s="81" t="s">
        <v>193</v>
      </c>
    </row>
    <row r="44" spans="1:34" x14ac:dyDescent="0.2">
      <c r="A44" s="81" t="s">
        <v>194</v>
      </c>
    </row>
    <row r="45" spans="1:34" x14ac:dyDescent="0.2">
      <c r="A45" s="24"/>
    </row>
    <row r="46" spans="1:34" x14ac:dyDescent="0.2">
      <c r="A46" s="36" t="s">
        <v>3</v>
      </c>
    </row>
    <row r="47" spans="1:34" x14ac:dyDescent="0.2">
      <c r="A47" s="20" t="s">
        <v>4</v>
      </c>
    </row>
    <row r="48" spans="1:34" x14ac:dyDescent="0.2">
      <c r="A48" s="20" t="s">
        <v>5</v>
      </c>
    </row>
    <row r="49" spans="1:1" ht="24" x14ac:dyDescent="0.2">
      <c r="A49" s="21" t="s">
        <v>6</v>
      </c>
    </row>
    <row r="50" spans="1:1" ht="12.6" customHeight="1" x14ac:dyDescent="0.2">
      <c r="A50" s="42" t="s">
        <v>75</v>
      </c>
    </row>
    <row r="51" spans="1:1" x14ac:dyDescent="0.2">
      <c r="A51" s="66"/>
    </row>
    <row r="54" spans="1:1" ht="31.5" x14ac:dyDescent="0.2">
      <c r="A54" s="83" t="s">
        <v>203</v>
      </c>
    </row>
    <row r="55" spans="1:1" ht="42" x14ac:dyDescent="0.2">
      <c r="A55" s="168" t="s">
        <v>195</v>
      </c>
    </row>
    <row r="56" spans="1:1" ht="21" x14ac:dyDescent="0.2">
      <c r="A56" s="168" t="s">
        <v>196</v>
      </c>
    </row>
    <row r="57" spans="1:1" ht="21" x14ac:dyDescent="0.2">
      <c r="A57" s="168" t="s">
        <v>204</v>
      </c>
    </row>
    <row r="58" spans="1:1" ht="21" x14ac:dyDescent="0.2">
      <c r="A58" s="168" t="s">
        <v>197</v>
      </c>
    </row>
    <row r="59" spans="1:1" ht="31.5" x14ac:dyDescent="0.2">
      <c r="A59" s="168" t="s">
        <v>198</v>
      </c>
    </row>
    <row r="60" spans="1:1" ht="31.5" x14ac:dyDescent="0.2">
      <c r="A60" s="168" t="s">
        <v>199</v>
      </c>
    </row>
    <row r="61" spans="1:1" ht="31.5" x14ac:dyDescent="0.2">
      <c r="A61" s="70" t="s">
        <v>42</v>
      </c>
    </row>
    <row r="62" spans="1:1" ht="63" x14ac:dyDescent="0.2">
      <c r="A62" s="87" t="s">
        <v>200</v>
      </c>
    </row>
    <row r="63" spans="1:1" ht="21" x14ac:dyDescent="0.2">
      <c r="A63" s="71" t="s">
        <v>43</v>
      </c>
    </row>
    <row r="64" spans="1:1" ht="42.75" x14ac:dyDescent="0.2">
      <c r="A64" s="72" t="s">
        <v>201</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row r="70" spans="1:1" x14ac:dyDescent="0.2">
      <c r="A70" s="22"/>
    </row>
    <row r="71" spans="1:1" ht="12.75" x14ac:dyDescent="0.2">
      <c r="A71" s="7"/>
    </row>
    <row r="72" spans="1:1" ht="12.75" x14ac:dyDescent="0.2">
      <c r="A72" s="7"/>
    </row>
    <row r="75" spans="1:1" ht="12.75" x14ac:dyDescent="0.2">
      <c r="A75" s="7"/>
    </row>
    <row r="76" spans="1:1" ht="12.75" x14ac:dyDescent="0.2">
      <c r="A76" s="7"/>
    </row>
    <row r="77" spans="1:1" ht="12.75" x14ac:dyDescent="0.2">
      <c r="A77" s="7"/>
    </row>
    <row r="78" spans="1:1" ht="12.75" x14ac:dyDescent="0.2">
      <c r="A78" s="7"/>
    </row>
    <row r="79" spans="1:1" ht="12.75" x14ac:dyDescent="0.2">
      <c r="A79" s="7"/>
    </row>
  </sheetData>
  <pageMargins left="0.7" right="0.7" top="0.75" bottom="0.75" header="0.3" footer="0.3"/>
  <pageSetup paperSize="9" orientation="portrait" horizontalDpi="4294967295" verticalDpi="4294967295"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A55"/>
  <sheetViews>
    <sheetView zoomScale="115" zoomScaleNormal="115" workbookViewId="0">
      <pane xSplit="1" topLeftCell="B1" activePane="topRight" state="frozen"/>
      <selection pane="topRight" activeCell="AA1" sqref="AA1:AA1048576"/>
    </sheetView>
  </sheetViews>
  <sheetFormatPr defaultColWidth="8.5703125" defaultRowHeight="12" x14ac:dyDescent="0.2"/>
  <cols>
    <col min="1" max="1" width="84.85546875" style="1" customWidth="1"/>
    <col min="2" max="16" width="8.5703125" style="1"/>
    <col min="17" max="18" width="8.5703125" style="1" customWidth="1"/>
    <col min="19" max="20" width="8.5703125" style="1"/>
    <col min="21" max="21" width="8.5703125" style="1" customWidth="1"/>
    <col min="22" max="22" width="8.5703125" style="1" hidden="1" customWidth="1"/>
    <col min="23" max="23" width="8.5703125" style="1" customWidth="1"/>
    <col min="24" max="25" width="8.5703125" style="1"/>
    <col min="26" max="26" width="8.5703125" style="1" customWidth="1"/>
    <col min="27" max="27" width="0" style="1" hidden="1" customWidth="1"/>
    <col min="28" max="16384" width="8.5703125" style="1"/>
  </cols>
  <sheetData>
    <row r="1" spans="1:53" ht="11.45" customHeight="1" x14ac:dyDescent="0.2">
      <c r="A1" s="9" t="s">
        <v>187</v>
      </c>
    </row>
    <row r="2" spans="1:53" ht="11.45" customHeight="1" x14ac:dyDescent="0.2">
      <c r="A2" s="19" t="s">
        <v>16</v>
      </c>
    </row>
    <row r="3" spans="1:53" ht="11.45" customHeight="1" x14ac:dyDescent="0.2">
      <c r="A3" s="9"/>
    </row>
    <row r="4" spans="1:53" ht="11.25" customHeight="1" x14ac:dyDescent="0.2">
      <c r="A4" s="95" t="s">
        <v>1</v>
      </c>
    </row>
    <row r="5" spans="1:53" s="12" customFormat="1" ht="25.5" customHeight="1" x14ac:dyDescent="0.2">
      <c r="A5" s="8" t="s">
        <v>0</v>
      </c>
      <c r="B5" s="129">
        <f>'C завтраками| Bed and breakfast'!B5</f>
        <v>45399</v>
      </c>
      <c r="C5" s="129">
        <f>'C завтраками| Bed and breakfast'!C5</f>
        <v>45401</v>
      </c>
      <c r="D5" s="129">
        <f>'C завтраками| Bed and breakfast'!D5</f>
        <v>45402</v>
      </c>
      <c r="E5" s="129">
        <f>'C завтраками| Bed and breakfast'!E5</f>
        <v>45403</v>
      </c>
      <c r="F5" s="129">
        <f>'C завтраками| Bed and breakfast'!F5</f>
        <v>45407</v>
      </c>
      <c r="G5" s="129">
        <f>'C завтраками| Bed and breakfast'!G5</f>
        <v>45409</v>
      </c>
      <c r="H5" s="129">
        <f>'C завтраками| Bed and breakfast'!H5</f>
        <v>45411</v>
      </c>
      <c r="I5" s="129">
        <f>'C завтраками| Bed and breakfast'!I5</f>
        <v>45413</v>
      </c>
      <c r="J5" s="129">
        <f>'C завтраками| Bed and breakfast'!J5</f>
        <v>45417</v>
      </c>
      <c r="K5" s="129">
        <f>'C завтраками| Bed and breakfast'!K5</f>
        <v>45421</v>
      </c>
      <c r="L5" s="129">
        <f>'C завтраками| Bed and breakfast'!L5</f>
        <v>45422</v>
      </c>
      <c r="M5" s="129">
        <f>'C завтраками| Bed and breakfast'!M5</f>
        <v>45423</v>
      </c>
      <c r="N5" s="46">
        <f>'C завтраками| Bed and breakfast'!N5</f>
        <v>45424</v>
      </c>
      <c r="O5" s="129">
        <f>'C завтраками| Bed and breakfast'!O5</f>
        <v>45429</v>
      </c>
      <c r="P5" s="129">
        <f>'C завтраками| Bed and breakfast'!P5</f>
        <v>45431</v>
      </c>
      <c r="Q5" s="129">
        <f>'C завтраками| Bed and breakfast'!Q5</f>
        <v>45436</v>
      </c>
      <c r="R5" s="129">
        <f>'C завтраками| Bed and breakfast'!R5</f>
        <v>45438</v>
      </c>
      <c r="S5" s="129">
        <f>'C завтраками| Bed and breakfast'!S5</f>
        <v>45439</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breakfast'!AD5</f>
        <v>45491</v>
      </c>
      <c r="AE5" s="129">
        <f>'C завтраками| Bed and breakfast'!AE5</f>
        <v>45492</v>
      </c>
      <c r="AF5" s="129">
        <f>'C завтраками| Bed and breakfast'!AF5</f>
        <v>45494</v>
      </c>
      <c r="AG5" s="129">
        <f>'C завтраками| Bed and breakfast'!AG5</f>
        <v>45499</v>
      </c>
      <c r="AH5" s="129">
        <f>'C завтраками| Bed and breakfast'!AH5</f>
        <v>45501</v>
      </c>
      <c r="AI5" s="129">
        <f>'C завтраками| Bed and breakfast'!AI5</f>
        <v>45505</v>
      </c>
      <c r="AJ5" s="129">
        <f>'C завтраками| Bed and breakfast'!AJ5</f>
        <v>45506</v>
      </c>
      <c r="AK5" s="129">
        <f>'C завтраками| Bed and breakfast'!AK5</f>
        <v>45508</v>
      </c>
      <c r="AL5" s="129">
        <f>'C завтраками| Bed and breakfast'!AL5</f>
        <v>45513</v>
      </c>
      <c r="AM5" s="129">
        <f>'C завтраками| Bed and breakfast'!AM5</f>
        <v>45515</v>
      </c>
      <c r="AN5" s="129">
        <f>'C завтраками| Bed and breakfast'!AN5</f>
        <v>45520</v>
      </c>
      <c r="AO5" s="129">
        <f>'C завтраками| Bed and breakfast'!AO5</f>
        <v>45522</v>
      </c>
      <c r="AP5" s="129">
        <f>'C завтраками| Bed and breakfast'!AP5</f>
        <v>45523</v>
      </c>
      <c r="AQ5" s="129">
        <f>'C завтраками| Bed and breakfast'!AQ5</f>
        <v>45525</v>
      </c>
      <c r="AR5" s="129">
        <f>'C завтраками| Bed and breakfast'!AR5</f>
        <v>45526</v>
      </c>
      <c r="AS5" s="129">
        <f>'C завтраками| Bed and breakfast'!AS5</f>
        <v>45527</v>
      </c>
      <c r="AT5" s="129">
        <f>'C завтраками| Bed and breakfast'!AT5</f>
        <v>45529</v>
      </c>
      <c r="AU5" s="129">
        <f>'C завтраками| Bed and breakfast'!AU5</f>
        <v>45534</v>
      </c>
      <c r="AV5" s="129">
        <f>'C завтраками| Bed and breakfast'!AV5</f>
        <v>45536</v>
      </c>
      <c r="AW5" s="129">
        <f>'C завтраками| Bed and breakfast'!AW5</f>
        <v>45551</v>
      </c>
      <c r="AX5" s="129">
        <f>'C завтраками| Bed and breakfast'!AX5</f>
        <v>45556</v>
      </c>
      <c r="AY5" s="129">
        <f>'C завтраками| Bed and breakfast'!AY5</f>
        <v>45558</v>
      </c>
      <c r="AZ5" s="129">
        <f>'C завтраками| Bed and breakfast'!AZ5</f>
        <v>45562</v>
      </c>
      <c r="BA5" s="129">
        <f>'C завтраками| Bed and breakfast'!BA5</f>
        <v>45564</v>
      </c>
    </row>
    <row r="6" spans="1:53" s="12" customFormat="1" ht="25.5" customHeight="1" x14ac:dyDescent="0.2">
      <c r="A6" s="37"/>
      <c r="B6" s="129">
        <f>'C завтраками| Bed and breakfast'!B6</f>
        <v>45400</v>
      </c>
      <c r="C6" s="129">
        <f>'C завтраками| Bed and breakfast'!C6</f>
        <v>45401</v>
      </c>
      <c r="D6" s="129">
        <f>'C завтраками| Bed and breakfast'!D6</f>
        <v>45402</v>
      </c>
      <c r="E6" s="129">
        <f>'C завтраками| Bed and breakfast'!E6</f>
        <v>45406</v>
      </c>
      <c r="F6" s="129">
        <f>'C завтраками| Bed and breakfast'!F6</f>
        <v>45408</v>
      </c>
      <c r="G6" s="129">
        <f>'C завтраками| Bed and breakfast'!G6</f>
        <v>45410</v>
      </c>
      <c r="H6" s="129">
        <f>'C завтраками| Bed and breakfast'!H6</f>
        <v>45412</v>
      </c>
      <c r="I6" s="129">
        <f>'C завтраками| Bed and breakfast'!I6</f>
        <v>45416</v>
      </c>
      <c r="J6" s="129">
        <f>'C завтраками| Bed and breakfast'!J6</f>
        <v>45420</v>
      </c>
      <c r="K6" s="129">
        <f>'C завтраками| Bed and breakfast'!K6</f>
        <v>45421</v>
      </c>
      <c r="L6" s="129">
        <f>'C завтраками| Bed and breakfast'!L6</f>
        <v>45422</v>
      </c>
      <c r="M6" s="129">
        <f>'C завтраками| Bed and breakfast'!M6</f>
        <v>45423</v>
      </c>
      <c r="N6" s="46">
        <f>'C завтраками| Bed and breakfast'!N6</f>
        <v>45428</v>
      </c>
      <c r="O6" s="129">
        <f>'C завтраками| Bed and breakfast'!O6</f>
        <v>45430</v>
      </c>
      <c r="P6" s="129">
        <f>'C завтраками| Bed and breakfast'!P6</f>
        <v>45435</v>
      </c>
      <c r="Q6" s="129">
        <f>'C завтраками| Bed and breakfast'!Q6</f>
        <v>45437</v>
      </c>
      <c r="R6" s="129">
        <f>'C завтраками| Bed and breakfast'!R6</f>
        <v>45438</v>
      </c>
      <c r="S6" s="129">
        <f>'C завтраками| Bed and breakfast'!S6</f>
        <v>45442</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breakfast'!AD6</f>
        <v>45491</v>
      </c>
      <c r="AE6" s="129">
        <f>'C завтраками| Bed and breakfast'!AE6</f>
        <v>45493</v>
      </c>
      <c r="AF6" s="129">
        <f>'C завтраками| Bed and breakfast'!AF6</f>
        <v>45498</v>
      </c>
      <c r="AG6" s="129">
        <f>'C завтраками| Bed and breakfast'!AG6</f>
        <v>45500</v>
      </c>
      <c r="AH6" s="129">
        <f>'C завтраками| Bed and breakfast'!AH6</f>
        <v>45504</v>
      </c>
      <c r="AI6" s="129">
        <f>'C завтраками| Bed and breakfast'!AI6</f>
        <v>45505</v>
      </c>
      <c r="AJ6" s="129">
        <f>'C завтраками| Bed and breakfast'!AJ6</f>
        <v>45507</v>
      </c>
      <c r="AK6" s="129">
        <f>'C завтраками| Bed and breakfast'!AK6</f>
        <v>45512</v>
      </c>
      <c r="AL6" s="129">
        <f>'C завтраками| Bed and breakfast'!AL6</f>
        <v>45514</v>
      </c>
      <c r="AM6" s="129">
        <f>'C завтраками| Bed and breakfast'!AM6</f>
        <v>45519</v>
      </c>
      <c r="AN6" s="129">
        <f>'C завтраками| Bed and breakfast'!AN6</f>
        <v>45521</v>
      </c>
      <c r="AO6" s="129">
        <f>'C завтраками| Bed and breakfast'!AO6</f>
        <v>45522</v>
      </c>
      <c r="AP6" s="129">
        <f>'C завтраками| Bed and breakfast'!AP6</f>
        <v>45524</v>
      </c>
      <c r="AQ6" s="129">
        <f>'C завтраками| Bed and breakfast'!AQ6</f>
        <v>45525</v>
      </c>
      <c r="AR6" s="129">
        <f>'C завтраками| Bed and breakfast'!AR6</f>
        <v>45526</v>
      </c>
      <c r="AS6" s="129">
        <f>'C завтраками| Bed and breakfast'!AS6</f>
        <v>45528</v>
      </c>
      <c r="AT6" s="129">
        <f>'C завтраками| Bed and breakfast'!AT6</f>
        <v>45533</v>
      </c>
      <c r="AU6" s="129">
        <f>'C завтраками| Bed and breakfast'!AU6</f>
        <v>45535</v>
      </c>
      <c r="AV6" s="129">
        <f>'C завтраками| Bed and breakfast'!AV6</f>
        <v>45550</v>
      </c>
      <c r="AW6" s="129">
        <f>'C завтраками| Bed and breakfast'!AW6</f>
        <v>45555</v>
      </c>
      <c r="AX6" s="129">
        <f>'C завтраками| Bed and breakfast'!AX6</f>
        <v>45557</v>
      </c>
      <c r="AY6" s="129">
        <f>'C завтраками| Bed and breakfast'!AY6</f>
        <v>45561</v>
      </c>
      <c r="AZ6" s="129">
        <f>'C завтраками| Bed and breakfast'!AZ6</f>
        <v>45563</v>
      </c>
      <c r="BA6" s="129">
        <f>'C завтраками| Bed and breakfast'!BA6</f>
        <v>45565</v>
      </c>
    </row>
    <row r="7" spans="1:53"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row>
    <row r="8" spans="1:53" ht="11.45" customHeight="1" x14ac:dyDescent="0.2">
      <c r="A8" s="3">
        <v>1</v>
      </c>
      <c r="B8" s="142">
        <f>'C завтраками| Bed and breakfast'!B8*0.9</f>
        <v>6615</v>
      </c>
      <c r="C8" s="142">
        <f>'C завтраками| Bed and breakfast'!C8*0.9</f>
        <v>5895</v>
      </c>
      <c r="D8" s="142">
        <f>'C завтраками| Bed and breakfast'!D8*0.9</f>
        <v>5625</v>
      </c>
      <c r="E8" s="142">
        <f>'C завтраками| Bed and breakfast'!E8*0.9</f>
        <v>5175</v>
      </c>
      <c r="F8" s="142">
        <f>'C завтраками| Bed and breakfast'!F8*0.9</f>
        <v>7335</v>
      </c>
      <c r="G8" s="142">
        <f>'C завтраками| Bed and breakfast'!G8*0.9</f>
        <v>8055</v>
      </c>
      <c r="H8" s="142">
        <f>'C завтраками| Bed and breakfast'!H8*0.9</f>
        <v>6615</v>
      </c>
      <c r="I8" s="142">
        <f>'C завтраками| Bed and breakfast'!I8*0.9</f>
        <v>7335</v>
      </c>
      <c r="J8" s="142">
        <f>'C завтраками| Bed and breakfast'!J8*0.9</f>
        <v>5895</v>
      </c>
      <c r="K8" s="142">
        <f>'C завтраками| Bed and breakfast'!K8*0.9</f>
        <v>6615</v>
      </c>
      <c r="L8" s="142">
        <f>'C завтраками| Bed and breakfast'!L8*0.9</f>
        <v>7335</v>
      </c>
      <c r="M8" s="142">
        <f>'C завтраками| Bed and breakfast'!M8*0.9</f>
        <v>6615</v>
      </c>
      <c r="N8" s="142">
        <f>'C завтраками| Bed and breakfast'!N8*0.9</f>
        <v>5175</v>
      </c>
      <c r="O8" s="142">
        <f>'C завтраками| Bed and breakfast'!O8*0.9</f>
        <v>5535</v>
      </c>
      <c r="P8" s="142">
        <f>'C завтраками| Bed and breakfast'!P8*0.9</f>
        <v>5175</v>
      </c>
      <c r="Q8" s="142">
        <f>'C завтраками| Bed and breakfast'!Q8*0.9</f>
        <v>5535</v>
      </c>
      <c r="R8" s="142">
        <f>'C завтраками| Bed and breakfast'!R8*0.9</f>
        <v>5175</v>
      </c>
      <c r="S8" s="142">
        <f>'C завтраками| Bed and breakfast'!S8*0.9</f>
        <v>5535</v>
      </c>
      <c r="T8" s="142">
        <f>'C завтраками| Bed and breakfast'!T8*0.9</f>
        <v>7335</v>
      </c>
      <c r="U8" s="142">
        <f>'C завтраками| Bed and breakfast'!U8*0.9</f>
        <v>7335</v>
      </c>
      <c r="V8" s="142">
        <f>'C завтраками| Bed and breakfast'!V8*0.9</f>
        <v>7335</v>
      </c>
      <c r="W8" s="142">
        <f>'C завтраками| Bed and breakfast'!W8*0.9</f>
        <v>7335</v>
      </c>
      <c r="X8" s="142">
        <f>'C завтраками| Bed and breakfast'!X8*0.9</f>
        <v>5895</v>
      </c>
      <c r="Y8" s="142">
        <f>'C завтраками| Bed and breakfast'!Y8*0.9</f>
        <v>6615</v>
      </c>
      <c r="Z8" s="142">
        <f>'C завтраками| Bed and breakfast'!Z8*0.9</f>
        <v>5895</v>
      </c>
      <c r="AA8" s="142">
        <f>'C завтраками| Bed and breakfast'!AA8*0.9</f>
        <v>8055</v>
      </c>
      <c r="AB8" s="142">
        <f>'C завтраками| Bed and breakfast'!AB8*0.9</f>
        <v>8055</v>
      </c>
      <c r="AC8" s="142">
        <f>'C завтраками| Bed and breakfast'!AC8*0.9</f>
        <v>5985</v>
      </c>
      <c r="AD8" s="142">
        <f>'C завтраками| Bed and breakfast'!AD8*0.9</f>
        <v>6165</v>
      </c>
      <c r="AE8" s="142">
        <f>'C завтраками| Bed and breakfast'!AE8*0.9</f>
        <v>6525</v>
      </c>
      <c r="AF8" s="142">
        <f>'C завтраками| Bed and breakfast'!AF8*0.9</f>
        <v>6165</v>
      </c>
      <c r="AG8" s="142">
        <f>'C завтраками| Bed and breakfast'!AG8*0.9</f>
        <v>6705</v>
      </c>
      <c r="AH8" s="142">
        <f>'C завтраками| Bed and breakfast'!AH8*0.9</f>
        <v>7335</v>
      </c>
      <c r="AI8" s="142">
        <f>'C завтраками| Bed and breakfast'!AI8*0.9</f>
        <v>7335</v>
      </c>
      <c r="AJ8" s="142">
        <f>'C завтраками| Bed and breakfast'!AJ8*0.9</f>
        <v>6885</v>
      </c>
      <c r="AK8" s="142">
        <f>'C завтраками| Bed and breakfast'!AK8*0.9</f>
        <v>6525</v>
      </c>
      <c r="AL8" s="142">
        <f>'C завтраками| Bed and breakfast'!AL8*0.9</f>
        <v>7335</v>
      </c>
      <c r="AM8" s="142">
        <f>'C завтраками| Bed and breakfast'!AM8*0.9</f>
        <v>6525</v>
      </c>
      <c r="AN8" s="142">
        <f>'C завтраками| Bed and breakfast'!AN8*0.9</f>
        <v>6885</v>
      </c>
      <c r="AO8" s="142">
        <f>'C завтраками| Bed and breakfast'!AO8*0.9</f>
        <v>6525</v>
      </c>
      <c r="AP8" s="142">
        <f>'C завтраками| Bed and breakfast'!AP8*0.9</f>
        <v>7335</v>
      </c>
      <c r="AQ8" s="142">
        <f>'C завтраками| Bed and breakfast'!AQ8*0.9</f>
        <v>6705</v>
      </c>
      <c r="AR8" s="142">
        <f>'C завтраками| Bed and breakfast'!AR8*0.9</f>
        <v>6525</v>
      </c>
      <c r="AS8" s="142">
        <f>'C завтраками| Bed and breakfast'!AS8*0.9</f>
        <v>6885</v>
      </c>
      <c r="AT8" s="142">
        <f>'C завтраками| Bed and breakfast'!AT8*0.9</f>
        <v>6165</v>
      </c>
      <c r="AU8" s="142">
        <f>'C завтраками| Bed and breakfast'!AU8*0.9</f>
        <v>6165</v>
      </c>
      <c r="AV8" s="142">
        <f>'C завтраками| Bed and breakfast'!AV8*0.9</f>
        <v>5805</v>
      </c>
      <c r="AW8" s="142">
        <f>'C завтраками| Bed and breakfast'!AW8*0.9</f>
        <v>5175</v>
      </c>
      <c r="AX8" s="142">
        <f>'C завтраками| Bed and breakfast'!AX8*0.9</f>
        <v>5625</v>
      </c>
      <c r="AY8" s="142">
        <f>'C завтраками| Bed and breakfast'!AY8*0.9</f>
        <v>5175</v>
      </c>
      <c r="AZ8" s="142">
        <f>'C завтраками| Bed and breakfast'!AZ8*0.9</f>
        <v>5625</v>
      </c>
      <c r="BA8" s="142">
        <f>'C завтраками| Bed and breakfast'!BA8*0.9</f>
        <v>5175</v>
      </c>
    </row>
    <row r="9" spans="1:53" ht="11.45" customHeight="1" x14ac:dyDescent="0.2">
      <c r="A9" s="3">
        <v>2</v>
      </c>
      <c r="B9" s="142">
        <f>'C завтраками| Bed and breakfast'!B9*0.9</f>
        <v>7740</v>
      </c>
      <c r="C9" s="142">
        <f>'C завтраками| Bed and breakfast'!C9*0.9</f>
        <v>7020</v>
      </c>
      <c r="D9" s="142">
        <f>'C завтраками| Bed and breakfast'!D9*0.9</f>
        <v>6750</v>
      </c>
      <c r="E9" s="142">
        <f>'C завтраками| Bed and breakfast'!E9*0.9</f>
        <v>6300</v>
      </c>
      <c r="F9" s="142">
        <f>'C завтраками| Bed and breakfast'!F9*0.9</f>
        <v>8460</v>
      </c>
      <c r="G9" s="142">
        <f>'C завтраками| Bed and breakfast'!G9*0.9</f>
        <v>9180</v>
      </c>
      <c r="H9" s="142">
        <f>'C завтраками| Bed and breakfast'!H9*0.9</f>
        <v>7740</v>
      </c>
      <c r="I9" s="142">
        <f>'C завтраками| Bed and breakfast'!I9*0.9</f>
        <v>8460</v>
      </c>
      <c r="J9" s="142">
        <f>'C завтраками| Bed and breakfast'!J9*0.9</f>
        <v>7020</v>
      </c>
      <c r="K9" s="142">
        <f>'C завтраками| Bed and breakfast'!K9*0.9</f>
        <v>7740</v>
      </c>
      <c r="L9" s="142">
        <f>'C завтраками| Bed and breakfast'!L9*0.9</f>
        <v>8460</v>
      </c>
      <c r="M9" s="142">
        <f>'C завтраками| Bed and breakfast'!M9*0.9</f>
        <v>7740</v>
      </c>
      <c r="N9" s="142">
        <f>'C завтраками| Bed and breakfast'!N9*0.9</f>
        <v>6300</v>
      </c>
      <c r="O9" s="142">
        <f>'C завтраками| Bed and breakfast'!O9*0.9</f>
        <v>6660</v>
      </c>
      <c r="P9" s="142">
        <f>'C завтраками| Bed and breakfast'!P9*0.9</f>
        <v>6300</v>
      </c>
      <c r="Q9" s="142">
        <f>'C завтраками| Bed and breakfast'!Q9*0.9</f>
        <v>6660</v>
      </c>
      <c r="R9" s="142">
        <f>'C завтраками| Bed and breakfast'!R9*0.9</f>
        <v>6300</v>
      </c>
      <c r="S9" s="142">
        <f>'C завтраками| Bed and breakfast'!S9*0.9</f>
        <v>6660</v>
      </c>
      <c r="T9" s="142">
        <f>'C завтраками| Bed and breakfast'!T9*0.9</f>
        <v>8460</v>
      </c>
      <c r="U9" s="142">
        <f>'C завтраками| Bed and breakfast'!U9*0.9</f>
        <v>8460</v>
      </c>
      <c r="V9" s="142">
        <f>'C завтраками| Bed and breakfast'!V9*0.9</f>
        <v>8460</v>
      </c>
      <c r="W9" s="142">
        <f>'C завтраками| Bed and breakfast'!W9*0.9</f>
        <v>8460</v>
      </c>
      <c r="X9" s="142">
        <f>'C завтраками| Bed and breakfast'!X9*0.9</f>
        <v>7020</v>
      </c>
      <c r="Y9" s="142">
        <f>'C завтраками| Bed and breakfast'!Y9*0.9</f>
        <v>7740</v>
      </c>
      <c r="Z9" s="142">
        <f>'C завтраками| Bed and breakfast'!Z9*0.9</f>
        <v>7020</v>
      </c>
      <c r="AA9" s="142">
        <f>'C завтраками| Bed and breakfast'!AA9*0.9</f>
        <v>9180</v>
      </c>
      <c r="AB9" s="142">
        <f>'C завтраками| Bed and breakfast'!AB9*0.9</f>
        <v>9180</v>
      </c>
      <c r="AC9" s="142">
        <f>'C завтраками| Bed and breakfast'!AC9*0.9</f>
        <v>7110</v>
      </c>
      <c r="AD9" s="142">
        <f>'C завтраками| Bed and breakfast'!AD9*0.9</f>
        <v>7290</v>
      </c>
      <c r="AE9" s="142">
        <f>'C завтраками| Bed and breakfast'!AE9*0.9</f>
        <v>7650</v>
      </c>
      <c r="AF9" s="142">
        <f>'C завтраками| Bed and breakfast'!AF9*0.9</f>
        <v>7290</v>
      </c>
      <c r="AG9" s="142">
        <f>'C завтраками| Bed and breakfast'!AG9*0.9</f>
        <v>7830</v>
      </c>
      <c r="AH9" s="142">
        <f>'C завтраками| Bed and breakfast'!AH9*0.9</f>
        <v>8460</v>
      </c>
      <c r="AI9" s="142">
        <f>'C завтраками| Bed and breakfast'!AI9*0.9</f>
        <v>8460</v>
      </c>
      <c r="AJ9" s="142">
        <f>'C завтраками| Bed and breakfast'!AJ9*0.9</f>
        <v>8010</v>
      </c>
      <c r="AK9" s="142">
        <f>'C завтраками| Bed and breakfast'!AK9*0.9</f>
        <v>7650</v>
      </c>
      <c r="AL9" s="142">
        <f>'C завтраками| Bed and breakfast'!AL9*0.9</f>
        <v>8460</v>
      </c>
      <c r="AM9" s="142">
        <f>'C завтраками| Bed and breakfast'!AM9*0.9</f>
        <v>7650</v>
      </c>
      <c r="AN9" s="142">
        <f>'C завтраками| Bed and breakfast'!AN9*0.9</f>
        <v>8010</v>
      </c>
      <c r="AO9" s="142">
        <f>'C завтраками| Bed and breakfast'!AO9*0.9</f>
        <v>7650</v>
      </c>
      <c r="AP9" s="142">
        <f>'C завтраками| Bed and breakfast'!AP9*0.9</f>
        <v>8460</v>
      </c>
      <c r="AQ9" s="142">
        <f>'C завтраками| Bed and breakfast'!AQ9*0.9</f>
        <v>7830</v>
      </c>
      <c r="AR9" s="142">
        <f>'C завтраками| Bed and breakfast'!AR9*0.9</f>
        <v>7650</v>
      </c>
      <c r="AS9" s="142">
        <f>'C завтраками| Bed and breakfast'!AS9*0.9</f>
        <v>8010</v>
      </c>
      <c r="AT9" s="142">
        <f>'C завтраками| Bed and breakfast'!AT9*0.9</f>
        <v>7290</v>
      </c>
      <c r="AU9" s="142">
        <f>'C завтраками| Bed and breakfast'!AU9*0.9</f>
        <v>7290</v>
      </c>
      <c r="AV9" s="142">
        <f>'C завтраками| Bed and breakfast'!AV9*0.9</f>
        <v>6930</v>
      </c>
      <c r="AW9" s="142">
        <f>'C завтраками| Bed and breakfast'!AW9*0.9</f>
        <v>6300</v>
      </c>
      <c r="AX9" s="142">
        <f>'C завтраками| Bed and breakfast'!AX9*0.9</f>
        <v>6750</v>
      </c>
      <c r="AY9" s="142">
        <f>'C завтраками| Bed and breakfast'!AY9*0.9</f>
        <v>6300</v>
      </c>
      <c r="AZ9" s="142">
        <f>'C завтраками| Bed and breakfast'!AZ9*0.9</f>
        <v>6750</v>
      </c>
      <c r="BA9" s="142">
        <f>'C завтраками| Bed and breakfast'!BA9*0.9</f>
        <v>6300</v>
      </c>
    </row>
    <row r="10" spans="1:53"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row>
    <row r="11" spans="1:53" ht="11.45" customHeight="1" x14ac:dyDescent="0.2">
      <c r="A11" s="3">
        <v>1</v>
      </c>
      <c r="B11" s="142">
        <f>'C завтраками| Bed and breakfast'!B11*0.9</f>
        <v>7515</v>
      </c>
      <c r="C11" s="142">
        <f>'C завтраками| Bed and breakfast'!C11*0.9</f>
        <v>6795</v>
      </c>
      <c r="D11" s="142">
        <f>'C завтраками| Bed and breakfast'!D11*0.9</f>
        <v>6525</v>
      </c>
      <c r="E11" s="142">
        <f>'C завтраками| Bed and breakfast'!E11*0.9</f>
        <v>6075</v>
      </c>
      <c r="F11" s="142">
        <f>'C завтраками| Bed and breakfast'!F11*0.9</f>
        <v>8235</v>
      </c>
      <c r="G11" s="142">
        <f>'C завтраками| Bed and breakfast'!G11*0.9</f>
        <v>8955</v>
      </c>
      <c r="H11" s="142">
        <f>'C завтраками| Bed and breakfast'!H11*0.9</f>
        <v>7515</v>
      </c>
      <c r="I11" s="142">
        <f>'C завтраками| Bed and breakfast'!I11*0.9</f>
        <v>8235</v>
      </c>
      <c r="J11" s="142">
        <f>'C завтраками| Bed and breakfast'!J11*0.9</f>
        <v>6795</v>
      </c>
      <c r="K11" s="142">
        <f>'C завтраками| Bed and breakfast'!K11*0.9</f>
        <v>7515</v>
      </c>
      <c r="L11" s="142">
        <f>'C завтраками| Bed and breakfast'!L11*0.9</f>
        <v>8235</v>
      </c>
      <c r="M11" s="142">
        <f>'C завтраками| Bed and breakfast'!M11*0.9</f>
        <v>7515</v>
      </c>
      <c r="N11" s="142">
        <f>'C завтраками| Bed and breakfast'!N11*0.9</f>
        <v>6075</v>
      </c>
      <c r="O11" s="142">
        <f>'C завтраками| Bed and breakfast'!O11*0.9</f>
        <v>6435</v>
      </c>
      <c r="P11" s="142">
        <f>'C завтраками| Bed and breakfast'!P11*0.9</f>
        <v>6075</v>
      </c>
      <c r="Q11" s="142">
        <f>'C завтраками| Bed and breakfast'!Q11*0.9</f>
        <v>6435</v>
      </c>
      <c r="R11" s="142">
        <f>'C завтраками| Bed and breakfast'!R11*0.9</f>
        <v>6075</v>
      </c>
      <c r="S11" s="142">
        <f>'C завтраками| Bed and breakfast'!S11*0.9</f>
        <v>6435</v>
      </c>
      <c r="T11" s="142">
        <f>'C завтраками| Bed and breakfast'!T11*0.9</f>
        <v>8235</v>
      </c>
      <c r="U11" s="142">
        <f>'C завтраками| Bed and breakfast'!U11*0.9</f>
        <v>8235</v>
      </c>
      <c r="V11" s="142">
        <f>'C завтраками| Bed and breakfast'!V11*0.9</f>
        <v>8235</v>
      </c>
      <c r="W11" s="142">
        <f>'C завтраками| Bed and breakfast'!W11*0.9</f>
        <v>8235</v>
      </c>
      <c r="X11" s="142">
        <f>'C завтраками| Bed and breakfast'!X11*0.9</f>
        <v>6795</v>
      </c>
      <c r="Y11" s="142">
        <f>'C завтраками| Bed and breakfast'!Y11*0.9</f>
        <v>7515</v>
      </c>
      <c r="Z11" s="142">
        <f>'C завтраками| Bed and breakfast'!Z11*0.9</f>
        <v>6795</v>
      </c>
      <c r="AA11" s="142">
        <f>'C завтраками| Bed and breakfast'!AA11*0.9</f>
        <v>8955</v>
      </c>
      <c r="AB11" s="142">
        <f>'C завтраками| Bed and breakfast'!AB11*0.9</f>
        <v>8955</v>
      </c>
      <c r="AC11" s="142">
        <f>'C завтраками| Bed and breakfast'!AC11*0.9</f>
        <v>6885</v>
      </c>
      <c r="AD11" s="142">
        <f>'C завтраками| Bed and breakfast'!AD11*0.9</f>
        <v>7065</v>
      </c>
      <c r="AE11" s="142">
        <f>'C завтраками| Bed and breakfast'!AE11*0.9</f>
        <v>7425</v>
      </c>
      <c r="AF11" s="142">
        <f>'C завтраками| Bed and breakfast'!AF11*0.9</f>
        <v>7065</v>
      </c>
      <c r="AG11" s="142">
        <f>'C завтраками| Bed and breakfast'!AG11*0.9</f>
        <v>7605</v>
      </c>
      <c r="AH11" s="142">
        <f>'C завтраками| Bed and breakfast'!AH11*0.9</f>
        <v>8235</v>
      </c>
      <c r="AI11" s="142">
        <f>'C завтраками| Bed and breakfast'!AI11*0.9</f>
        <v>8235</v>
      </c>
      <c r="AJ11" s="142">
        <f>'C завтраками| Bed and breakfast'!AJ11*0.9</f>
        <v>7785</v>
      </c>
      <c r="AK11" s="142">
        <f>'C завтраками| Bed and breakfast'!AK11*0.9</f>
        <v>7425</v>
      </c>
      <c r="AL11" s="142">
        <f>'C завтраками| Bed and breakfast'!AL11*0.9</f>
        <v>8235</v>
      </c>
      <c r="AM11" s="142">
        <f>'C завтраками| Bed and breakfast'!AM11*0.9</f>
        <v>7425</v>
      </c>
      <c r="AN11" s="142">
        <f>'C завтраками| Bed and breakfast'!AN11*0.9</f>
        <v>7785</v>
      </c>
      <c r="AO11" s="142">
        <f>'C завтраками| Bed and breakfast'!AO11*0.9</f>
        <v>7425</v>
      </c>
      <c r="AP11" s="142">
        <f>'C завтраками| Bed and breakfast'!AP11*0.9</f>
        <v>8235</v>
      </c>
      <c r="AQ11" s="142">
        <f>'C завтраками| Bed and breakfast'!AQ11*0.9</f>
        <v>7605</v>
      </c>
      <c r="AR11" s="142">
        <f>'C завтраками| Bed and breakfast'!AR11*0.9</f>
        <v>7425</v>
      </c>
      <c r="AS11" s="142">
        <f>'C завтраками| Bed and breakfast'!AS11*0.9</f>
        <v>7785</v>
      </c>
      <c r="AT11" s="142">
        <f>'C завтраками| Bed and breakfast'!AT11*0.9</f>
        <v>7065</v>
      </c>
      <c r="AU11" s="142">
        <f>'C завтраками| Bed and breakfast'!AU11*0.9</f>
        <v>7065</v>
      </c>
      <c r="AV11" s="142">
        <f>'C завтраками| Bed and breakfast'!AV11*0.9</f>
        <v>6705</v>
      </c>
      <c r="AW11" s="142">
        <f>'C завтраками| Bed and breakfast'!AW11*0.9</f>
        <v>6075</v>
      </c>
      <c r="AX11" s="142">
        <f>'C завтраками| Bed and breakfast'!AX11*0.9</f>
        <v>6525</v>
      </c>
      <c r="AY11" s="142">
        <f>'C завтраками| Bed and breakfast'!AY11*0.9</f>
        <v>6075</v>
      </c>
      <c r="AZ11" s="142">
        <f>'C завтраками| Bed and breakfast'!AZ11*0.9</f>
        <v>6525</v>
      </c>
      <c r="BA11" s="142">
        <f>'C завтраками| Bed and breakfast'!BA11*0.9</f>
        <v>6075</v>
      </c>
    </row>
    <row r="12" spans="1:53" ht="11.45" customHeight="1" x14ac:dyDescent="0.2">
      <c r="A12" s="3">
        <v>2</v>
      </c>
      <c r="B12" s="142">
        <f>'C завтраками| Bed and breakfast'!B12*0.9</f>
        <v>8640</v>
      </c>
      <c r="C12" s="142">
        <f>'C завтраками| Bed and breakfast'!C12*0.9</f>
        <v>7920</v>
      </c>
      <c r="D12" s="142">
        <f>'C завтраками| Bed and breakfast'!D12*0.9</f>
        <v>7650</v>
      </c>
      <c r="E12" s="142">
        <f>'C завтраками| Bed and breakfast'!E12*0.9</f>
        <v>7200</v>
      </c>
      <c r="F12" s="142">
        <f>'C завтраками| Bed and breakfast'!F12*0.9</f>
        <v>9360</v>
      </c>
      <c r="G12" s="142">
        <f>'C завтраками| Bed and breakfast'!G12*0.9</f>
        <v>10080</v>
      </c>
      <c r="H12" s="142">
        <f>'C завтраками| Bed and breakfast'!H12*0.9</f>
        <v>8640</v>
      </c>
      <c r="I12" s="142">
        <f>'C завтраками| Bed and breakfast'!I12*0.9</f>
        <v>9360</v>
      </c>
      <c r="J12" s="142">
        <f>'C завтраками| Bed and breakfast'!J12*0.9</f>
        <v>7920</v>
      </c>
      <c r="K12" s="142">
        <f>'C завтраками| Bed and breakfast'!K12*0.9</f>
        <v>8640</v>
      </c>
      <c r="L12" s="142">
        <f>'C завтраками| Bed and breakfast'!L12*0.9</f>
        <v>9360</v>
      </c>
      <c r="M12" s="142">
        <f>'C завтраками| Bed and breakfast'!M12*0.9</f>
        <v>8640</v>
      </c>
      <c r="N12" s="142">
        <f>'C завтраками| Bed and breakfast'!N12*0.9</f>
        <v>7200</v>
      </c>
      <c r="O12" s="142">
        <f>'C завтраками| Bed and breakfast'!O12*0.9</f>
        <v>7560</v>
      </c>
      <c r="P12" s="142">
        <f>'C завтраками| Bed and breakfast'!P12*0.9</f>
        <v>7200</v>
      </c>
      <c r="Q12" s="142">
        <f>'C завтраками| Bed and breakfast'!Q12*0.9</f>
        <v>7560</v>
      </c>
      <c r="R12" s="142">
        <f>'C завтраками| Bed and breakfast'!R12*0.9</f>
        <v>7200</v>
      </c>
      <c r="S12" s="142">
        <f>'C завтраками| Bed and breakfast'!S12*0.9</f>
        <v>7560</v>
      </c>
      <c r="T12" s="142">
        <f>'C завтраками| Bed and breakfast'!T12*0.9</f>
        <v>9360</v>
      </c>
      <c r="U12" s="142">
        <f>'C завтраками| Bed and breakfast'!U12*0.9</f>
        <v>9360</v>
      </c>
      <c r="V12" s="142">
        <f>'C завтраками| Bed and breakfast'!V12*0.9</f>
        <v>9360</v>
      </c>
      <c r="W12" s="142">
        <f>'C завтраками| Bed and breakfast'!W12*0.9</f>
        <v>9360</v>
      </c>
      <c r="X12" s="142">
        <f>'C завтраками| Bed and breakfast'!X12*0.9</f>
        <v>7920</v>
      </c>
      <c r="Y12" s="142">
        <f>'C завтраками| Bed and breakfast'!Y12*0.9</f>
        <v>8640</v>
      </c>
      <c r="Z12" s="142">
        <f>'C завтраками| Bed and breakfast'!Z12*0.9</f>
        <v>7920</v>
      </c>
      <c r="AA12" s="142">
        <f>'C завтраками| Bed and breakfast'!AA12*0.9</f>
        <v>10080</v>
      </c>
      <c r="AB12" s="142">
        <f>'C завтраками| Bed and breakfast'!AB12*0.9</f>
        <v>10080</v>
      </c>
      <c r="AC12" s="142">
        <f>'C завтраками| Bed and breakfast'!AC12*0.9</f>
        <v>8010</v>
      </c>
      <c r="AD12" s="142">
        <f>'C завтраками| Bed and breakfast'!AD12*0.9</f>
        <v>8190</v>
      </c>
      <c r="AE12" s="142">
        <f>'C завтраками| Bed and breakfast'!AE12*0.9</f>
        <v>8550</v>
      </c>
      <c r="AF12" s="142">
        <f>'C завтраками| Bed and breakfast'!AF12*0.9</f>
        <v>8190</v>
      </c>
      <c r="AG12" s="142">
        <f>'C завтраками| Bed and breakfast'!AG12*0.9</f>
        <v>8730</v>
      </c>
      <c r="AH12" s="142">
        <f>'C завтраками| Bed and breakfast'!AH12*0.9</f>
        <v>9360</v>
      </c>
      <c r="AI12" s="142">
        <f>'C завтраками| Bed and breakfast'!AI12*0.9</f>
        <v>9360</v>
      </c>
      <c r="AJ12" s="142">
        <f>'C завтраками| Bed and breakfast'!AJ12*0.9</f>
        <v>8910</v>
      </c>
      <c r="AK12" s="142">
        <f>'C завтраками| Bed and breakfast'!AK12*0.9</f>
        <v>8550</v>
      </c>
      <c r="AL12" s="142">
        <f>'C завтраками| Bed and breakfast'!AL12*0.9</f>
        <v>9360</v>
      </c>
      <c r="AM12" s="142">
        <f>'C завтраками| Bed and breakfast'!AM12*0.9</f>
        <v>8550</v>
      </c>
      <c r="AN12" s="142">
        <f>'C завтраками| Bed and breakfast'!AN12*0.9</f>
        <v>8910</v>
      </c>
      <c r="AO12" s="142">
        <f>'C завтраками| Bed and breakfast'!AO12*0.9</f>
        <v>8550</v>
      </c>
      <c r="AP12" s="142">
        <f>'C завтраками| Bed and breakfast'!AP12*0.9</f>
        <v>9360</v>
      </c>
      <c r="AQ12" s="142">
        <f>'C завтраками| Bed and breakfast'!AQ12*0.9</f>
        <v>8730</v>
      </c>
      <c r="AR12" s="142">
        <f>'C завтраками| Bed and breakfast'!AR12*0.9</f>
        <v>8550</v>
      </c>
      <c r="AS12" s="142">
        <f>'C завтраками| Bed and breakfast'!AS12*0.9</f>
        <v>8910</v>
      </c>
      <c r="AT12" s="142">
        <f>'C завтраками| Bed and breakfast'!AT12*0.9</f>
        <v>8190</v>
      </c>
      <c r="AU12" s="142">
        <f>'C завтраками| Bed and breakfast'!AU12*0.9</f>
        <v>8190</v>
      </c>
      <c r="AV12" s="142">
        <f>'C завтраками| Bed and breakfast'!AV12*0.9</f>
        <v>7830</v>
      </c>
      <c r="AW12" s="142">
        <f>'C завтраками| Bed and breakfast'!AW12*0.9</f>
        <v>7200</v>
      </c>
      <c r="AX12" s="142">
        <f>'C завтраками| Bed and breakfast'!AX12*0.9</f>
        <v>7650</v>
      </c>
      <c r="AY12" s="142">
        <f>'C завтраками| Bed and breakfast'!AY12*0.9</f>
        <v>7200</v>
      </c>
      <c r="AZ12" s="142">
        <f>'C завтраками| Bed and breakfast'!AZ12*0.9</f>
        <v>7650</v>
      </c>
      <c r="BA12" s="142">
        <f>'C завтраками| Bed and breakfast'!BA12*0.9</f>
        <v>7200</v>
      </c>
    </row>
    <row r="13" spans="1:53"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row>
    <row r="14" spans="1:53" ht="11.45" customHeight="1" x14ac:dyDescent="0.2">
      <c r="A14" s="3">
        <v>1</v>
      </c>
      <c r="B14" s="142">
        <f>'C завтраками| Bed and breakfast'!B14*0.9</f>
        <v>8865</v>
      </c>
      <c r="C14" s="142">
        <f>'C завтраками| Bed and breakfast'!C14*0.9</f>
        <v>8145</v>
      </c>
      <c r="D14" s="142">
        <f>'C завтраками| Bed and breakfast'!D14*0.9</f>
        <v>7875</v>
      </c>
      <c r="E14" s="142">
        <f>'C завтраками| Bed and breakfast'!E14*0.9</f>
        <v>7425</v>
      </c>
      <c r="F14" s="142">
        <f>'C завтраками| Bed and breakfast'!F14*0.9</f>
        <v>9585</v>
      </c>
      <c r="G14" s="142">
        <f>'C завтраками| Bed and breakfast'!G14*0.9</f>
        <v>10305</v>
      </c>
      <c r="H14" s="142">
        <f>'C завтраками| Bed and breakfast'!H14*0.9</f>
        <v>8865</v>
      </c>
      <c r="I14" s="142">
        <f>'C завтраками| Bed and breakfast'!I14*0.9</f>
        <v>9585</v>
      </c>
      <c r="J14" s="142">
        <f>'C завтраками| Bed and breakfast'!J14*0.9</f>
        <v>8145</v>
      </c>
      <c r="K14" s="142">
        <f>'C завтраками| Bed and breakfast'!K14*0.9</f>
        <v>8865</v>
      </c>
      <c r="L14" s="142">
        <f>'C завтраками| Bed and breakfast'!L14*0.9</f>
        <v>9585</v>
      </c>
      <c r="M14" s="142">
        <f>'C завтраками| Bed and breakfast'!M14*0.9</f>
        <v>8865</v>
      </c>
      <c r="N14" s="142">
        <f>'C завтраками| Bed and breakfast'!N14*0.9</f>
        <v>7425</v>
      </c>
      <c r="O14" s="142">
        <f>'C завтраками| Bed and breakfast'!O14*0.9</f>
        <v>7785</v>
      </c>
      <c r="P14" s="142">
        <f>'C завтраками| Bed and breakfast'!P14*0.9</f>
        <v>7425</v>
      </c>
      <c r="Q14" s="142">
        <f>'C завтраками| Bed and breakfast'!Q14*0.9</f>
        <v>7785</v>
      </c>
      <c r="R14" s="142">
        <f>'C завтраками| Bed and breakfast'!R14*0.9</f>
        <v>7425</v>
      </c>
      <c r="S14" s="142">
        <f>'C завтраками| Bed and breakfast'!S14*0.9</f>
        <v>7785</v>
      </c>
      <c r="T14" s="142">
        <f>'C завтраками| Bed and breakfast'!T14*0.9</f>
        <v>9585</v>
      </c>
      <c r="U14" s="142">
        <f>'C завтраками| Bed and breakfast'!U14*0.9</f>
        <v>9585</v>
      </c>
      <c r="V14" s="142">
        <f>'C завтраками| Bed and breakfast'!V14*0.9</f>
        <v>9585</v>
      </c>
      <c r="W14" s="142">
        <f>'C завтраками| Bed and breakfast'!W14*0.9</f>
        <v>9585</v>
      </c>
      <c r="X14" s="142">
        <f>'C завтраками| Bed and breakfast'!X14*0.9</f>
        <v>8145</v>
      </c>
      <c r="Y14" s="142">
        <f>'C завтраками| Bed and breakfast'!Y14*0.9</f>
        <v>8865</v>
      </c>
      <c r="Z14" s="142">
        <f>'C завтраками| Bed and breakfast'!Z14*0.9</f>
        <v>8145</v>
      </c>
      <c r="AA14" s="142">
        <f>'C завтраками| Bed and breakfast'!AA14*0.9</f>
        <v>10305</v>
      </c>
      <c r="AB14" s="142">
        <f>'C завтраками| Bed and breakfast'!AB14*0.9</f>
        <v>10305</v>
      </c>
      <c r="AC14" s="142">
        <f>'C завтраками| Bed and breakfast'!AC14*0.9</f>
        <v>8235</v>
      </c>
      <c r="AD14" s="142">
        <f>'C завтраками| Bed and breakfast'!AD14*0.9</f>
        <v>8415</v>
      </c>
      <c r="AE14" s="142">
        <f>'C завтраками| Bed and breakfast'!AE14*0.9</f>
        <v>8775</v>
      </c>
      <c r="AF14" s="142">
        <f>'C завтраками| Bed and breakfast'!AF14*0.9</f>
        <v>8415</v>
      </c>
      <c r="AG14" s="142">
        <f>'C завтраками| Bed and breakfast'!AG14*0.9</f>
        <v>8955</v>
      </c>
      <c r="AH14" s="142">
        <f>'C завтраками| Bed and breakfast'!AH14*0.9</f>
        <v>9585</v>
      </c>
      <c r="AI14" s="142">
        <f>'C завтраками| Bed and breakfast'!AI14*0.9</f>
        <v>9585</v>
      </c>
      <c r="AJ14" s="142">
        <f>'C завтраками| Bed and breakfast'!AJ14*0.9</f>
        <v>9135</v>
      </c>
      <c r="AK14" s="142">
        <f>'C завтраками| Bed and breakfast'!AK14*0.9</f>
        <v>8775</v>
      </c>
      <c r="AL14" s="142">
        <f>'C завтраками| Bed and breakfast'!AL14*0.9</f>
        <v>9585</v>
      </c>
      <c r="AM14" s="142">
        <f>'C завтраками| Bed and breakfast'!AM14*0.9</f>
        <v>8775</v>
      </c>
      <c r="AN14" s="142">
        <f>'C завтраками| Bed and breakfast'!AN14*0.9</f>
        <v>9135</v>
      </c>
      <c r="AO14" s="142">
        <f>'C завтраками| Bed and breakfast'!AO14*0.9</f>
        <v>8775</v>
      </c>
      <c r="AP14" s="142">
        <f>'C завтраками| Bed and breakfast'!AP14*0.9</f>
        <v>9585</v>
      </c>
      <c r="AQ14" s="142">
        <f>'C завтраками| Bed and breakfast'!AQ14*0.9</f>
        <v>8955</v>
      </c>
      <c r="AR14" s="142">
        <f>'C завтраками| Bed and breakfast'!AR14*0.9</f>
        <v>8775</v>
      </c>
      <c r="AS14" s="142">
        <f>'C завтраками| Bed and breakfast'!AS14*0.9</f>
        <v>9135</v>
      </c>
      <c r="AT14" s="142">
        <f>'C завтраками| Bed and breakfast'!AT14*0.9</f>
        <v>8415</v>
      </c>
      <c r="AU14" s="142">
        <f>'C завтраками| Bed and breakfast'!AU14*0.9</f>
        <v>8415</v>
      </c>
      <c r="AV14" s="142">
        <f>'C завтраками| Bed and breakfast'!AV14*0.9</f>
        <v>8055</v>
      </c>
      <c r="AW14" s="142">
        <f>'C завтраками| Bed and breakfast'!AW14*0.9</f>
        <v>7425</v>
      </c>
      <c r="AX14" s="142">
        <f>'C завтраками| Bed and breakfast'!AX14*0.9</f>
        <v>7875</v>
      </c>
      <c r="AY14" s="142">
        <f>'C завтраками| Bed and breakfast'!AY14*0.9</f>
        <v>7425</v>
      </c>
      <c r="AZ14" s="142">
        <f>'C завтраками| Bed and breakfast'!AZ14*0.9</f>
        <v>7875</v>
      </c>
      <c r="BA14" s="142">
        <f>'C завтраками| Bed and breakfast'!BA14*0.9</f>
        <v>7425</v>
      </c>
    </row>
    <row r="15" spans="1:53" ht="11.45" customHeight="1" x14ac:dyDescent="0.2">
      <c r="A15" s="3">
        <v>2</v>
      </c>
      <c r="B15" s="142">
        <f>'C завтраками| Bed and breakfast'!B15*0.9</f>
        <v>9990</v>
      </c>
      <c r="C15" s="142">
        <f>'C завтраками| Bed and breakfast'!C15*0.9</f>
        <v>9270</v>
      </c>
      <c r="D15" s="142">
        <f>'C завтраками| Bed and breakfast'!D15*0.9</f>
        <v>9000</v>
      </c>
      <c r="E15" s="142">
        <f>'C завтраками| Bed and breakfast'!E15*0.9</f>
        <v>8550</v>
      </c>
      <c r="F15" s="142">
        <f>'C завтраками| Bed and breakfast'!F15*0.9</f>
        <v>10710</v>
      </c>
      <c r="G15" s="142">
        <f>'C завтраками| Bed and breakfast'!G15*0.9</f>
        <v>11430</v>
      </c>
      <c r="H15" s="142">
        <f>'C завтраками| Bed and breakfast'!H15*0.9</f>
        <v>9990</v>
      </c>
      <c r="I15" s="142">
        <f>'C завтраками| Bed and breakfast'!I15*0.9</f>
        <v>10710</v>
      </c>
      <c r="J15" s="142">
        <f>'C завтраками| Bed and breakfast'!J15*0.9</f>
        <v>9270</v>
      </c>
      <c r="K15" s="142">
        <f>'C завтраками| Bed and breakfast'!K15*0.9</f>
        <v>9990</v>
      </c>
      <c r="L15" s="142">
        <f>'C завтраками| Bed and breakfast'!L15*0.9</f>
        <v>10710</v>
      </c>
      <c r="M15" s="142">
        <f>'C завтраками| Bed and breakfast'!M15*0.9</f>
        <v>9990</v>
      </c>
      <c r="N15" s="142">
        <f>'C завтраками| Bed and breakfast'!N15*0.9</f>
        <v>8550</v>
      </c>
      <c r="O15" s="142">
        <f>'C завтраками| Bed and breakfast'!O15*0.9</f>
        <v>8910</v>
      </c>
      <c r="P15" s="142">
        <f>'C завтраками| Bed and breakfast'!P15*0.9</f>
        <v>8550</v>
      </c>
      <c r="Q15" s="142">
        <f>'C завтраками| Bed and breakfast'!Q15*0.9</f>
        <v>8910</v>
      </c>
      <c r="R15" s="142">
        <f>'C завтраками| Bed and breakfast'!R15*0.9</f>
        <v>8550</v>
      </c>
      <c r="S15" s="142">
        <f>'C завтраками| Bed and breakfast'!S15*0.9</f>
        <v>8910</v>
      </c>
      <c r="T15" s="142">
        <f>'C завтраками| Bed and breakfast'!T15*0.9</f>
        <v>10710</v>
      </c>
      <c r="U15" s="142">
        <f>'C завтраками| Bed and breakfast'!U15*0.9</f>
        <v>10710</v>
      </c>
      <c r="V15" s="142">
        <f>'C завтраками| Bed and breakfast'!V15*0.9</f>
        <v>10710</v>
      </c>
      <c r="W15" s="142">
        <f>'C завтраками| Bed and breakfast'!W15*0.9</f>
        <v>10710</v>
      </c>
      <c r="X15" s="142">
        <f>'C завтраками| Bed and breakfast'!X15*0.9</f>
        <v>9270</v>
      </c>
      <c r="Y15" s="142">
        <f>'C завтраками| Bed and breakfast'!Y15*0.9</f>
        <v>9990</v>
      </c>
      <c r="Z15" s="142">
        <f>'C завтраками| Bed and breakfast'!Z15*0.9</f>
        <v>9270</v>
      </c>
      <c r="AA15" s="142">
        <f>'C завтраками| Bed and breakfast'!AA15*0.9</f>
        <v>11430</v>
      </c>
      <c r="AB15" s="142">
        <f>'C завтраками| Bed and breakfast'!AB15*0.9</f>
        <v>11430</v>
      </c>
      <c r="AC15" s="142">
        <f>'C завтраками| Bed and breakfast'!AC15*0.9</f>
        <v>9360</v>
      </c>
      <c r="AD15" s="142">
        <f>'C завтраками| Bed and breakfast'!AD15*0.9</f>
        <v>9540</v>
      </c>
      <c r="AE15" s="142">
        <f>'C завтраками| Bed and breakfast'!AE15*0.9</f>
        <v>9900</v>
      </c>
      <c r="AF15" s="142">
        <f>'C завтраками| Bed and breakfast'!AF15*0.9</f>
        <v>9540</v>
      </c>
      <c r="AG15" s="142">
        <f>'C завтраками| Bed and breakfast'!AG15*0.9</f>
        <v>10080</v>
      </c>
      <c r="AH15" s="142">
        <f>'C завтраками| Bed and breakfast'!AH15*0.9</f>
        <v>10710</v>
      </c>
      <c r="AI15" s="142">
        <f>'C завтраками| Bed and breakfast'!AI15*0.9</f>
        <v>10710</v>
      </c>
      <c r="AJ15" s="142">
        <f>'C завтраками| Bed and breakfast'!AJ15*0.9</f>
        <v>10260</v>
      </c>
      <c r="AK15" s="142">
        <f>'C завтраками| Bed and breakfast'!AK15*0.9</f>
        <v>9900</v>
      </c>
      <c r="AL15" s="142">
        <f>'C завтраками| Bed and breakfast'!AL15*0.9</f>
        <v>10710</v>
      </c>
      <c r="AM15" s="142">
        <f>'C завтраками| Bed and breakfast'!AM15*0.9</f>
        <v>9900</v>
      </c>
      <c r="AN15" s="142">
        <f>'C завтраками| Bed and breakfast'!AN15*0.9</f>
        <v>10260</v>
      </c>
      <c r="AO15" s="142">
        <f>'C завтраками| Bed and breakfast'!AO15*0.9</f>
        <v>9900</v>
      </c>
      <c r="AP15" s="142">
        <f>'C завтраками| Bed and breakfast'!AP15*0.9</f>
        <v>10710</v>
      </c>
      <c r="AQ15" s="142">
        <f>'C завтраками| Bed and breakfast'!AQ15*0.9</f>
        <v>10080</v>
      </c>
      <c r="AR15" s="142">
        <f>'C завтраками| Bed and breakfast'!AR15*0.9</f>
        <v>9900</v>
      </c>
      <c r="AS15" s="142">
        <f>'C завтраками| Bed and breakfast'!AS15*0.9</f>
        <v>10260</v>
      </c>
      <c r="AT15" s="142">
        <f>'C завтраками| Bed and breakfast'!AT15*0.9</f>
        <v>9540</v>
      </c>
      <c r="AU15" s="142">
        <f>'C завтраками| Bed and breakfast'!AU15*0.9</f>
        <v>9540</v>
      </c>
      <c r="AV15" s="142">
        <f>'C завтраками| Bed and breakfast'!AV15*0.9</f>
        <v>9180</v>
      </c>
      <c r="AW15" s="142">
        <f>'C завтраками| Bed and breakfast'!AW15*0.9</f>
        <v>8550</v>
      </c>
      <c r="AX15" s="142">
        <f>'C завтраками| Bed and breakfast'!AX15*0.9</f>
        <v>9000</v>
      </c>
      <c r="AY15" s="142">
        <f>'C завтраками| Bed and breakfast'!AY15*0.9</f>
        <v>8550</v>
      </c>
      <c r="AZ15" s="142">
        <f>'C завтраками| Bed and breakfast'!AZ15*0.9</f>
        <v>9000</v>
      </c>
      <c r="BA15" s="142">
        <f>'C завтраками| Bed and breakfast'!BA15*0.9</f>
        <v>8550</v>
      </c>
    </row>
    <row r="16" spans="1:53"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row>
    <row r="17" spans="1:53" ht="11.45" customHeight="1" x14ac:dyDescent="0.2">
      <c r="A17" s="3">
        <v>1</v>
      </c>
      <c r="B17" s="142">
        <f>'C завтраками| Bed and breakfast'!B17*0.9</f>
        <v>9765</v>
      </c>
      <c r="C17" s="142">
        <f>'C завтраками| Bed and breakfast'!C17*0.9</f>
        <v>9045</v>
      </c>
      <c r="D17" s="142">
        <f>'C завтраками| Bed and breakfast'!D17*0.9</f>
        <v>8775</v>
      </c>
      <c r="E17" s="142">
        <f>'C завтраками| Bed and breakfast'!E17*0.9</f>
        <v>8325</v>
      </c>
      <c r="F17" s="142">
        <f>'C завтраками| Bed and breakfast'!F17*0.9</f>
        <v>10485</v>
      </c>
      <c r="G17" s="142">
        <f>'C завтраками| Bed and breakfast'!G17*0.9</f>
        <v>11205</v>
      </c>
      <c r="H17" s="142">
        <f>'C завтраками| Bed and breakfast'!H17*0.9</f>
        <v>9765</v>
      </c>
      <c r="I17" s="142">
        <f>'C завтраками| Bed and breakfast'!I17*0.9</f>
        <v>10485</v>
      </c>
      <c r="J17" s="142">
        <f>'C завтраками| Bed and breakfast'!J17*0.9</f>
        <v>9045</v>
      </c>
      <c r="K17" s="142">
        <f>'C завтраками| Bed and breakfast'!K17*0.9</f>
        <v>9765</v>
      </c>
      <c r="L17" s="142">
        <f>'C завтраками| Bed and breakfast'!L17*0.9</f>
        <v>10485</v>
      </c>
      <c r="M17" s="142">
        <f>'C завтраками| Bed and breakfast'!M17*0.9</f>
        <v>9765</v>
      </c>
      <c r="N17" s="142">
        <f>'C завтраками| Bed and breakfast'!N17*0.9</f>
        <v>8325</v>
      </c>
      <c r="O17" s="142">
        <f>'C завтраками| Bed and breakfast'!O17*0.9</f>
        <v>8685</v>
      </c>
      <c r="P17" s="142">
        <f>'C завтраками| Bed and breakfast'!P17*0.9</f>
        <v>8325</v>
      </c>
      <c r="Q17" s="142">
        <f>'C завтраками| Bed and breakfast'!Q17*0.9</f>
        <v>8685</v>
      </c>
      <c r="R17" s="142">
        <f>'C завтраками| Bed and breakfast'!R17*0.9</f>
        <v>8325</v>
      </c>
      <c r="S17" s="142">
        <f>'C завтраками| Bed and breakfast'!S17*0.9</f>
        <v>8685</v>
      </c>
      <c r="T17" s="142">
        <f>'C завтраками| Bed and breakfast'!T17*0.9</f>
        <v>10485</v>
      </c>
      <c r="U17" s="142">
        <f>'C завтраками| Bed and breakfast'!U17*0.9</f>
        <v>10485</v>
      </c>
      <c r="V17" s="142">
        <f>'C завтраками| Bed and breakfast'!V17*0.9</f>
        <v>10485</v>
      </c>
      <c r="W17" s="142">
        <f>'C завтраками| Bed and breakfast'!W17*0.9</f>
        <v>10485</v>
      </c>
      <c r="X17" s="142">
        <f>'C завтраками| Bed and breakfast'!X17*0.9</f>
        <v>9045</v>
      </c>
      <c r="Y17" s="142">
        <f>'C завтраками| Bed and breakfast'!Y17*0.9</f>
        <v>9765</v>
      </c>
      <c r="Z17" s="142">
        <f>'C завтраками| Bed and breakfast'!Z17*0.9</f>
        <v>9045</v>
      </c>
      <c r="AA17" s="142">
        <f>'C завтраками| Bed and breakfast'!AA17*0.9</f>
        <v>11205</v>
      </c>
      <c r="AB17" s="142">
        <f>'C завтраками| Bed and breakfast'!AB17*0.9</f>
        <v>11205</v>
      </c>
      <c r="AC17" s="142">
        <f>'C завтраками| Bed and breakfast'!AC17*0.9</f>
        <v>9135</v>
      </c>
      <c r="AD17" s="142">
        <f>'C завтраками| Bed and breakfast'!AD17*0.9</f>
        <v>9315</v>
      </c>
      <c r="AE17" s="142">
        <f>'C завтраками| Bed and breakfast'!AE17*0.9</f>
        <v>9675</v>
      </c>
      <c r="AF17" s="142">
        <f>'C завтраками| Bed and breakfast'!AF17*0.9</f>
        <v>9315</v>
      </c>
      <c r="AG17" s="142">
        <f>'C завтраками| Bed and breakfast'!AG17*0.9</f>
        <v>9855</v>
      </c>
      <c r="AH17" s="142">
        <f>'C завтраками| Bed and breakfast'!AH17*0.9</f>
        <v>10485</v>
      </c>
      <c r="AI17" s="142">
        <f>'C завтраками| Bed and breakfast'!AI17*0.9</f>
        <v>10485</v>
      </c>
      <c r="AJ17" s="142">
        <f>'C завтраками| Bed and breakfast'!AJ17*0.9</f>
        <v>10035</v>
      </c>
      <c r="AK17" s="142">
        <f>'C завтраками| Bed and breakfast'!AK17*0.9</f>
        <v>9675</v>
      </c>
      <c r="AL17" s="142">
        <f>'C завтраками| Bed and breakfast'!AL17*0.9</f>
        <v>10485</v>
      </c>
      <c r="AM17" s="142">
        <f>'C завтраками| Bed and breakfast'!AM17*0.9</f>
        <v>9675</v>
      </c>
      <c r="AN17" s="142">
        <f>'C завтраками| Bed and breakfast'!AN17*0.9</f>
        <v>10035</v>
      </c>
      <c r="AO17" s="142">
        <f>'C завтраками| Bed and breakfast'!AO17*0.9</f>
        <v>9675</v>
      </c>
      <c r="AP17" s="142">
        <f>'C завтраками| Bed and breakfast'!AP17*0.9</f>
        <v>10485</v>
      </c>
      <c r="AQ17" s="142">
        <f>'C завтраками| Bed and breakfast'!AQ17*0.9</f>
        <v>9855</v>
      </c>
      <c r="AR17" s="142">
        <f>'C завтраками| Bed and breakfast'!AR17*0.9</f>
        <v>9675</v>
      </c>
      <c r="AS17" s="142">
        <f>'C завтраками| Bed and breakfast'!AS17*0.9</f>
        <v>10035</v>
      </c>
      <c r="AT17" s="142">
        <f>'C завтраками| Bed and breakfast'!AT17*0.9</f>
        <v>9315</v>
      </c>
      <c r="AU17" s="142">
        <f>'C завтраками| Bed and breakfast'!AU17*0.9</f>
        <v>9315</v>
      </c>
      <c r="AV17" s="142">
        <f>'C завтраками| Bed and breakfast'!AV17*0.9</f>
        <v>8955</v>
      </c>
      <c r="AW17" s="142">
        <f>'C завтраками| Bed and breakfast'!AW17*0.9</f>
        <v>8325</v>
      </c>
      <c r="AX17" s="142">
        <f>'C завтраками| Bed and breakfast'!AX17*0.9</f>
        <v>8775</v>
      </c>
      <c r="AY17" s="142">
        <f>'C завтраками| Bed and breakfast'!AY17*0.9</f>
        <v>8325</v>
      </c>
      <c r="AZ17" s="142">
        <f>'C завтраками| Bed and breakfast'!AZ17*0.9</f>
        <v>8775</v>
      </c>
      <c r="BA17" s="142">
        <f>'C завтраками| Bed and breakfast'!BA17*0.9</f>
        <v>8325</v>
      </c>
    </row>
    <row r="18" spans="1:53" ht="11.45" customHeight="1" x14ac:dyDescent="0.2">
      <c r="A18" s="3">
        <v>2</v>
      </c>
      <c r="B18" s="142">
        <f>'C завтраками| Bed and breakfast'!B18*0.9</f>
        <v>10890</v>
      </c>
      <c r="C18" s="142">
        <f>'C завтраками| Bed and breakfast'!C18*0.9</f>
        <v>10170</v>
      </c>
      <c r="D18" s="142">
        <f>'C завтраками| Bed and breakfast'!D18*0.9</f>
        <v>9900</v>
      </c>
      <c r="E18" s="142">
        <f>'C завтраками| Bed and breakfast'!E18*0.9</f>
        <v>9450</v>
      </c>
      <c r="F18" s="142">
        <f>'C завтраками| Bed and breakfast'!F18*0.9</f>
        <v>11610</v>
      </c>
      <c r="G18" s="142">
        <f>'C завтраками| Bed and breakfast'!G18*0.9</f>
        <v>12330</v>
      </c>
      <c r="H18" s="142">
        <f>'C завтраками| Bed and breakfast'!H18*0.9</f>
        <v>10890</v>
      </c>
      <c r="I18" s="142">
        <f>'C завтраками| Bed and breakfast'!I18*0.9</f>
        <v>11610</v>
      </c>
      <c r="J18" s="142">
        <f>'C завтраками| Bed and breakfast'!J18*0.9</f>
        <v>10170</v>
      </c>
      <c r="K18" s="142">
        <f>'C завтраками| Bed and breakfast'!K18*0.9</f>
        <v>10890</v>
      </c>
      <c r="L18" s="142">
        <f>'C завтраками| Bed and breakfast'!L18*0.9</f>
        <v>11610</v>
      </c>
      <c r="M18" s="142">
        <f>'C завтраками| Bed and breakfast'!M18*0.9</f>
        <v>10890</v>
      </c>
      <c r="N18" s="142">
        <f>'C завтраками| Bed and breakfast'!N18*0.9</f>
        <v>9450</v>
      </c>
      <c r="O18" s="142">
        <f>'C завтраками| Bed and breakfast'!O18*0.9</f>
        <v>9810</v>
      </c>
      <c r="P18" s="142">
        <f>'C завтраками| Bed and breakfast'!P18*0.9</f>
        <v>9450</v>
      </c>
      <c r="Q18" s="142">
        <f>'C завтраками| Bed and breakfast'!Q18*0.9</f>
        <v>9810</v>
      </c>
      <c r="R18" s="142">
        <f>'C завтраками| Bed and breakfast'!R18*0.9</f>
        <v>9450</v>
      </c>
      <c r="S18" s="142">
        <f>'C завтраками| Bed and breakfast'!S18*0.9</f>
        <v>9810</v>
      </c>
      <c r="T18" s="142">
        <f>'C завтраками| Bed and breakfast'!T18*0.9</f>
        <v>11610</v>
      </c>
      <c r="U18" s="142">
        <f>'C завтраками| Bed and breakfast'!U18*0.9</f>
        <v>11610</v>
      </c>
      <c r="V18" s="142">
        <f>'C завтраками| Bed and breakfast'!V18*0.9</f>
        <v>11610</v>
      </c>
      <c r="W18" s="142">
        <f>'C завтраками| Bed and breakfast'!W18*0.9</f>
        <v>11610</v>
      </c>
      <c r="X18" s="142">
        <f>'C завтраками| Bed and breakfast'!X18*0.9</f>
        <v>10170</v>
      </c>
      <c r="Y18" s="142">
        <f>'C завтраками| Bed and breakfast'!Y18*0.9</f>
        <v>10890</v>
      </c>
      <c r="Z18" s="142">
        <f>'C завтраками| Bed and breakfast'!Z18*0.9</f>
        <v>10170</v>
      </c>
      <c r="AA18" s="142">
        <f>'C завтраками| Bed and breakfast'!AA18*0.9</f>
        <v>12330</v>
      </c>
      <c r="AB18" s="142">
        <f>'C завтраками| Bed and breakfast'!AB18*0.9</f>
        <v>12330</v>
      </c>
      <c r="AC18" s="142">
        <f>'C завтраками| Bed and breakfast'!AC18*0.9</f>
        <v>10260</v>
      </c>
      <c r="AD18" s="142">
        <f>'C завтраками| Bed and breakfast'!AD18*0.9</f>
        <v>10440</v>
      </c>
      <c r="AE18" s="142">
        <f>'C завтраками| Bed and breakfast'!AE18*0.9</f>
        <v>10800</v>
      </c>
      <c r="AF18" s="142">
        <f>'C завтраками| Bed and breakfast'!AF18*0.9</f>
        <v>10440</v>
      </c>
      <c r="AG18" s="142">
        <f>'C завтраками| Bed and breakfast'!AG18*0.9</f>
        <v>10980</v>
      </c>
      <c r="AH18" s="142">
        <f>'C завтраками| Bed and breakfast'!AH18*0.9</f>
        <v>11610</v>
      </c>
      <c r="AI18" s="142">
        <f>'C завтраками| Bed and breakfast'!AI18*0.9</f>
        <v>11610</v>
      </c>
      <c r="AJ18" s="142">
        <f>'C завтраками| Bed and breakfast'!AJ18*0.9</f>
        <v>11160</v>
      </c>
      <c r="AK18" s="142">
        <f>'C завтраками| Bed and breakfast'!AK18*0.9</f>
        <v>10800</v>
      </c>
      <c r="AL18" s="142">
        <f>'C завтраками| Bed and breakfast'!AL18*0.9</f>
        <v>11610</v>
      </c>
      <c r="AM18" s="142">
        <f>'C завтраками| Bed and breakfast'!AM18*0.9</f>
        <v>10800</v>
      </c>
      <c r="AN18" s="142">
        <f>'C завтраками| Bed and breakfast'!AN18*0.9</f>
        <v>11160</v>
      </c>
      <c r="AO18" s="142">
        <f>'C завтраками| Bed and breakfast'!AO18*0.9</f>
        <v>10800</v>
      </c>
      <c r="AP18" s="142">
        <f>'C завтраками| Bed and breakfast'!AP18*0.9</f>
        <v>11610</v>
      </c>
      <c r="AQ18" s="142">
        <f>'C завтраками| Bed and breakfast'!AQ18*0.9</f>
        <v>10980</v>
      </c>
      <c r="AR18" s="142">
        <f>'C завтраками| Bed and breakfast'!AR18*0.9</f>
        <v>10800</v>
      </c>
      <c r="AS18" s="142">
        <f>'C завтраками| Bed and breakfast'!AS18*0.9</f>
        <v>11160</v>
      </c>
      <c r="AT18" s="142">
        <f>'C завтраками| Bed and breakfast'!AT18*0.9</f>
        <v>10440</v>
      </c>
      <c r="AU18" s="142">
        <f>'C завтраками| Bed and breakfast'!AU18*0.9</f>
        <v>10440</v>
      </c>
      <c r="AV18" s="142">
        <f>'C завтраками| Bed and breakfast'!AV18*0.9</f>
        <v>10080</v>
      </c>
      <c r="AW18" s="142">
        <f>'C завтраками| Bed and breakfast'!AW18*0.9</f>
        <v>9450</v>
      </c>
      <c r="AX18" s="142">
        <f>'C завтраками| Bed and breakfast'!AX18*0.9</f>
        <v>9900</v>
      </c>
      <c r="AY18" s="142">
        <f>'C завтраками| Bed and breakfast'!AY18*0.9</f>
        <v>9450</v>
      </c>
      <c r="AZ18" s="142">
        <f>'C завтраками| Bed and breakfast'!AZ18*0.9</f>
        <v>9900</v>
      </c>
      <c r="BA18" s="142">
        <f>'C завтраками| Bed and breakfast'!BA18*0.9</f>
        <v>9450</v>
      </c>
    </row>
    <row r="19" spans="1:53"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row>
    <row r="20" spans="1:53" ht="11.45" customHeight="1" x14ac:dyDescent="0.2">
      <c r="A20" s="3">
        <v>1</v>
      </c>
      <c r="B20" s="142">
        <f>'C завтраками| Bed and breakfast'!B20*0.9</f>
        <v>11115</v>
      </c>
      <c r="C20" s="142">
        <f>'C завтраками| Bed and breakfast'!C20*0.9</f>
        <v>10395</v>
      </c>
      <c r="D20" s="142">
        <f>'C завтраками| Bed and breakfast'!D20*0.9</f>
        <v>10125</v>
      </c>
      <c r="E20" s="142">
        <f>'C завтраками| Bed and breakfast'!E20*0.9</f>
        <v>9675</v>
      </c>
      <c r="F20" s="142">
        <f>'C завтраками| Bed and breakfast'!F20*0.9</f>
        <v>11835</v>
      </c>
      <c r="G20" s="142">
        <f>'C завтраками| Bed and breakfast'!G20*0.9</f>
        <v>12555</v>
      </c>
      <c r="H20" s="142">
        <f>'C завтраками| Bed and breakfast'!H20*0.9</f>
        <v>11115</v>
      </c>
      <c r="I20" s="142">
        <f>'C завтраками| Bed and breakfast'!I20*0.9</f>
        <v>11835</v>
      </c>
      <c r="J20" s="142">
        <f>'C завтраками| Bed and breakfast'!J20*0.9</f>
        <v>10395</v>
      </c>
      <c r="K20" s="142">
        <f>'C завтраками| Bed and breakfast'!K20*0.9</f>
        <v>11115</v>
      </c>
      <c r="L20" s="142">
        <f>'C завтраками| Bed and breakfast'!L20*0.9</f>
        <v>11835</v>
      </c>
      <c r="M20" s="142">
        <f>'C завтраками| Bed and breakfast'!M20*0.9</f>
        <v>11115</v>
      </c>
      <c r="N20" s="142">
        <f>'C завтраками| Bed and breakfast'!N20*0.9</f>
        <v>9675</v>
      </c>
      <c r="O20" s="142">
        <f>'C завтраками| Bed and breakfast'!O20*0.9</f>
        <v>10035</v>
      </c>
      <c r="P20" s="142">
        <f>'C завтраками| Bed and breakfast'!P20*0.9</f>
        <v>9675</v>
      </c>
      <c r="Q20" s="142">
        <f>'C завтраками| Bed and breakfast'!Q20*0.9</f>
        <v>10035</v>
      </c>
      <c r="R20" s="142">
        <f>'C завтраками| Bed and breakfast'!R20*0.9</f>
        <v>9675</v>
      </c>
      <c r="S20" s="142">
        <f>'C завтраками| Bed and breakfast'!S20*0.9</f>
        <v>10035</v>
      </c>
      <c r="T20" s="142">
        <f>'C завтраками| Bed and breakfast'!T20*0.9</f>
        <v>11835</v>
      </c>
      <c r="U20" s="142">
        <f>'C завтраками| Bed and breakfast'!U20*0.9</f>
        <v>11835</v>
      </c>
      <c r="V20" s="142">
        <f>'C завтраками| Bed and breakfast'!V20*0.9</f>
        <v>11835</v>
      </c>
      <c r="W20" s="142">
        <f>'C завтраками| Bed and breakfast'!W20*0.9</f>
        <v>11835</v>
      </c>
      <c r="X20" s="142">
        <f>'C завтраками| Bed and breakfast'!X20*0.9</f>
        <v>10395</v>
      </c>
      <c r="Y20" s="142">
        <f>'C завтраками| Bed and breakfast'!Y20*0.9</f>
        <v>11115</v>
      </c>
      <c r="Z20" s="142">
        <f>'C завтраками| Bed and breakfast'!Z20*0.9</f>
        <v>10395</v>
      </c>
      <c r="AA20" s="142">
        <f>'C завтраками| Bed and breakfast'!AA20*0.9</f>
        <v>12555</v>
      </c>
      <c r="AB20" s="142">
        <f>'C завтраками| Bed and breakfast'!AB20*0.9</f>
        <v>12555</v>
      </c>
      <c r="AC20" s="142">
        <f>'C завтраками| Bed and breakfast'!AC20*0.9</f>
        <v>10485</v>
      </c>
      <c r="AD20" s="142">
        <f>'C завтраками| Bed and breakfast'!AD20*0.9</f>
        <v>10665</v>
      </c>
      <c r="AE20" s="142">
        <f>'C завтраками| Bed and breakfast'!AE20*0.9</f>
        <v>11025</v>
      </c>
      <c r="AF20" s="142">
        <f>'C завтраками| Bed and breakfast'!AF20*0.9</f>
        <v>10665</v>
      </c>
      <c r="AG20" s="142">
        <f>'C завтраками| Bed and breakfast'!AG20*0.9</f>
        <v>11205</v>
      </c>
      <c r="AH20" s="142">
        <f>'C завтраками| Bed and breakfast'!AH20*0.9</f>
        <v>11835</v>
      </c>
      <c r="AI20" s="142">
        <f>'C завтраками| Bed and breakfast'!AI20*0.9</f>
        <v>11835</v>
      </c>
      <c r="AJ20" s="142">
        <f>'C завтраками| Bed and breakfast'!AJ20*0.9</f>
        <v>11385</v>
      </c>
      <c r="AK20" s="142">
        <f>'C завтраками| Bed and breakfast'!AK20*0.9</f>
        <v>11025</v>
      </c>
      <c r="AL20" s="142">
        <f>'C завтраками| Bed and breakfast'!AL20*0.9</f>
        <v>11835</v>
      </c>
      <c r="AM20" s="142">
        <f>'C завтраками| Bed and breakfast'!AM20*0.9</f>
        <v>11025</v>
      </c>
      <c r="AN20" s="142">
        <f>'C завтраками| Bed and breakfast'!AN20*0.9</f>
        <v>11385</v>
      </c>
      <c r="AO20" s="142">
        <f>'C завтраками| Bed and breakfast'!AO20*0.9</f>
        <v>11025</v>
      </c>
      <c r="AP20" s="142">
        <f>'C завтраками| Bed and breakfast'!AP20*0.9</f>
        <v>11835</v>
      </c>
      <c r="AQ20" s="142">
        <f>'C завтраками| Bed and breakfast'!AQ20*0.9</f>
        <v>11205</v>
      </c>
      <c r="AR20" s="142">
        <f>'C завтраками| Bed and breakfast'!AR20*0.9</f>
        <v>11025</v>
      </c>
      <c r="AS20" s="142">
        <f>'C завтраками| Bed and breakfast'!AS20*0.9</f>
        <v>11385</v>
      </c>
      <c r="AT20" s="142">
        <f>'C завтраками| Bed and breakfast'!AT20*0.9</f>
        <v>10665</v>
      </c>
      <c r="AU20" s="142">
        <f>'C завтраками| Bed and breakfast'!AU20*0.9</f>
        <v>10665</v>
      </c>
      <c r="AV20" s="142">
        <f>'C завтраками| Bed and breakfast'!AV20*0.9</f>
        <v>10305</v>
      </c>
      <c r="AW20" s="142">
        <f>'C завтраками| Bed and breakfast'!AW20*0.9</f>
        <v>9675</v>
      </c>
      <c r="AX20" s="142">
        <f>'C завтраками| Bed and breakfast'!AX20*0.9</f>
        <v>10125</v>
      </c>
      <c r="AY20" s="142">
        <f>'C завтраками| Bed and breakfast'!AY20*0.9</f>
        <v>9675</v>
      </c>
      <c r="AZ20" s="142">
        <f>'C завтраками| Bed and breakfast'!AZ20*0.9</f>
        <v>10125</v>
      </c>
      <c r="BA20" s="142">
        <f>'C завтраками| Bed and breakfast'!BA20*0.9</f>
        <v>9675</v>
      </c>
    </row>
    <row r="21" spans="1:53" ht="11.45" customHeight="1" x14ac:dyDescent="0.2">
      <c r="A21" s="3">
        <v>2</v>
      </c>
      <c r="B21" s="142">
        <f>'C завтраками| Bed and breakfast'!B21*0.9</f>
        <v>12240</v>
      </c>
      <c r="C21" s="142">
        <f>'C завтраками| Bed and breakfast'!C21*0.9</f>
        <v>11520</v>
      </c>
      <c r="D21" s="142">
        <f>'C завтраками| Bed and breakfast'!D21*0.9</f>
        <v>11250</v>
      </c>
      <c r="E21" s="142">
        <f>'C завтраками| Bed and breakfast'!E21*0.9</f>
        <v>10800</v>
      </c>
      <c r="F21" s="142">
        <f>'C завтраками| Bed and breakfast'!F21*0.9</f>
        <v>12960</v>
      </c>
      <c r="G21" s="142">
        <f>'C завтраками| Bed and breakfast'!G21*0.9</f>
        <v>13680</v>
      </c>
      <c r="H21" s="142">
        <f>'C завтраками| Bed and breakfast'!H21*0.9</f>
        <v>12240</v>
      </c>
      <c r="I21" s="142">
        <f>'C завтраками| Bed and breakfast'!I21*0.9</f>
        <v>12960</v>
      </c>
      <c r="J21" s="142">
        <f>'C завтраками| Bed and breakfast'!J21*0.9</f>
        <v>11520</v>
      </c>
      <c r="K21" s="142">
        <f>'C завтраками| Bed and breakfast'!K21*0.9</f>
        <v>12240</v>
      </c>
      <c r="L21" s="142">
        <f>'C завтраками| Bed and breakfast'!L21*0.9</f>
        <v>12960</v>
      </c>
      <c r="M21" s="142">
        <f>'C завтраками| Bed and breakfast'!M21*0.9</f>
        <v>12240</v>
      </c>
      <c r="N21" s="142">
        <f>'C завтраками| Bed and breakfast'!N21*0.9</f>
        <v>10800</v>
      </c>
      <c r="O21" s="142">
        <f>'C завтраками| Bed and breakfast'!O21*0.9</f>
        <v>11160</v>
      </c>
      <c r="P21" s="142">
        <f>'C завтраками| Bed and breakfast'!P21*0.9</f>
        <v>10800</v>
      </c>
      <c r="Q21" s="142">
        <f>'C завтраками| Bed and breakfast'!Q21*0.9</f>
        <v>11160</v>
      </c>
      <c r="R21" s="142">
        <f>'C завтраками| Bed and breakfast'!R21*0.9</f>
        <v>10800</v>
      </c>
      <c r="S21" s="142">
        <f>'C завтраками| Bed and breakfast'!S21*0.9</f>
        <v>11160</v>
      </c>
      <c r="T21" s="142">
        <f>'C завтраками| Bed and breakfast'!T21*0.9</f>
        <v>12960</v>
      </c>
      <c r="U21" s="142">
        <f>'C завтраками| Bed and breakfast'!U21*0.9</f>
        <v>12960</v>
      </c>
      <c r="V21" s="142">
        <f>'C завтраками| Bed and breakfast'!V21*0.9</f>
        <v>12960</v>
      </c>
      <c r="W21" s="142">
        <f>'C завтраками| Bed and breakfast'!W21*0.9</f>
        <v>12960</v>
      </c>
      <c r="X21" s="142">
        <f>'C завтраками| Bed and breakfast'!X21*0.9</f>
        <v>11520</v>
      </c>
      <c r="Y21" s="142">
        <f>'C завтраками| Bed and breakfast'!Y21*0.9</f>
        <v>12240</v>
      </c>
      <c r="Z21" s="142">
        <f>'C завтраками| Bed and breakfast'!Z21*0.9</f>
        <v>11520</v>
      </c>
      <c r="AA21" s="142">
        <f>'C завтраками| Bed and breakfast'!AA21*0.9</f>
        <v>13680</v>
      </c>
      <c r="AB21" s="142">
        <f>'C завтраками| Bed and breakfast'!AB21*0.9</f>
        <v>13680</v>
      </c>
      <c r="AC21" s="142">
        <f>'C завтраками| Bed and breakfast'!AC21*0.9</f>
        <v>11610</v>
      </c>
      <c r="AD21" s="142">
        <f>'C завтраками| Bed and breakfast'!AD21*0.9</f>
        <v>11790</v>
      </c>
      <c r="AE21" s="142">
        <f>'C завтраками| Bed and breakfast'!AE21*0.9</f>
        <v>12150</v>
      </c>
      <c r="AF21" s="142">
        <f>'C завтраками| Bed and breakfast'!AF21*0.9</f>
        <v>11790</v>
      </c>
      <c r="AG21" s="142">
        <f>'C завтраками| Bed and breakfast'!AG21*0.9</f>
        <v>12330</v>
      </c>
      <c r="AH21" s="142">
        <f>'C завтраками| Bed and breakfast'!AH21*0.9</f>
        <v>12960</v>
      </c>
      <c r="AI21" s="142">
        <f>'C завтраками| Bed and breakfast'!AI21*0.9</f>
        <v>12960</v>
      </c>
      <c r="AJ21" s="142">
        <f>'C завтраками| Bed and breakfast'!AJ21*0.9</f>
        <v>12510</v>
      </c>
      <c r="AK21" s="142">
        <f>'C завтраками| Bed and breakfast'!AK21*0.9</f>
        <v>12150</v>
      </c>
      <c r="AL21" s="142">
        <f>'C завтраками| Bed and breakfast'!AL21*0.9</f>
        <v>12960</v>
      </c>
      <c r="AM21" s="142">
        <f>'C завтраками| Bed and breakfast'!AM21*0.9</f>
        <v>12150</v>
      </c>
      <c r="AN21" s="142">
        <f>'C завтраками| Bed and breakfast'!AN21*0.9</f>
        <v>12510</v>
      </c>
      <c r="AO21" s="142">
        <f>'C завтраками| Bed and breakfast'!AO21*0.9</f>
        <v>12150</v>
      </c>
      <c r="AP21" s="142">
        <f>'C завтраками| Bed and breakfast'!AP21*0.9</f>
        <v>12960</v>
      </c>
      <c r="AQ21" s="142">
        <f>'C завтраками| Bed and breakfast'!AQ21*0.9</f>
        <v>12330</v>
      </c>
      <c r="AR21" s="142">
        <f>'C завтраками| Bed and breakfast'!AR21*0.9</f>
        <v>12150</v>
      </c>
      <c r="AS21" s="142">
        <f>'C завтраками| Bed and breakfast'!AS21*0.9</f>
        <v>12510</v>
      </c>
      <c r="AT21" s="142">
        <f>'C завтраками| Bed and breakfast'!AT21*0.9</f>
        <v>11790</v>
      </c>
      <c r="AU21" s="142">
        <f>'C завтраками| Bed and breakfast'!AU21*0.9</f>
        <v>11790</v>
      </c>
      <c r="AV21" s="142">
        <f>'C завтраками| Bed and breakfast'!AV21*0.9</f>
        <v>11430</v>
      </c>
      <c r="AW21" s="142">
        <f>'C завтраками| Bed and breakfast'!AW21*0.9</f>
        <v>10800</v>
      </c>
      <c r="AX21" s="142">
        <f>'C завтраками| Bed and breakfast'!AX21*0.9</f>
        <v>11250</v>
      </c>
      <c r="AY21" s="142">
        <f>'C завтраками| Bed and breakfast'!AY21*0.9</f>
        <v>10800</v>
      </c>
      <c r="AZ21" s="142">
        <f>'C завтраками| Bed and breakfast'!AZ21*0.9</f>
        <v>11250</v>
      </c>
      <c r="BA21" s="142">
        <f>'C завтраками| Bed and breakfast'!BA21*0.9</f>
        <v>10800</v>
      </c>
    </row>
    <row r="22" spans="1:53"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row>
    <row r="23" spans="1:53" s="118" customFormat="1" ht="18.600000000000001"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row>
    <row r="24" spans="1:53" s="118" customFormat="1" ht="18.600000000000001" customHeight="1" x14ac:dyDescent="0.2">
      <c r="A24" s="8" t="s">
        <v>0</v>
      </c>
      <c r="B24" s="129">
        <f t="shared" ref="B24:BA24" si="0">B5</f>
        <v>45399</v>
      </c>
      <c r="C24" s="129">
        <f t="shared" si="0"/>
        <v>45401</v>
      </c>
      <c r="D24" s="129">
        <f t="shared" si="0"/>
        <v>45402</v>
      </c>
      <c r="E24" s="129">
        <f t="shared" si="0"/>
        <v>45403</v>
      </c>
      <c r="F24" s="129">
        <f t="shared" si="0"/>
        <v>45407</v>
      </c>
      <c r="G24" s="129">
        <f t="shared" si="0"/>
        <v>45409</v>
      </c>
      <c r="H24" s="129">
        <f t="shared" si="0"/>
        <v>45411</v>
      </c>
      <c r="I24" s="129">
        <f t="shared" si="0"/>
        <v>45413</v>
      </c>
      <c r="J24" s="129">
        <f t="shared" si="0"/>
        <v>45417</v>
      </c>
      <c r="K24" s="129">
        <f t="shared" si="0"/>
        <v>45421</v>
      </c>
      <c r="L24" s="129">
        <f t="shared" si="0"/>
        <v>45422</v>
      </c>
      <c r="M24" s="129">
        <f t="shared" si="0"/>
        <v>45423</v>
      </c>
      <c r="N24" s="46">
        <f t="shared" si="0"/>
        <v>45424</v>
      </c>
      <c r="O24" s="129">
        <f t="shared" si="0"/>
        <v>45429</v>
      </c>
      <c r="P24" s="129">
        <f t="shared" si="0"/>
        <v>45431</v>
      </c>
      <c r="Q24" s="129">
        <f t="shared" si="0"/>
        <v>45436</v>
      </c>
      <c r="R24" s="129">
        <f t="shared" si="0"/>
        <v>45438</v>
      </c>
      <c r="S24" s="129">
        <f t="shared" si="0"/>
        <v>45439</v>
      </c>
      <c r="T24" s="129">
        <f t="shared" si="0"/>
        <v>45443</v>
      </c>
      <c r="U24" s="129">
        <f t="shared" si="0"/>
        <v>45444</v>
      </c>
      <c r="V24" s="129">
        <f t="shared" si="0"/>
        <v>45445</v>
      </c>
      <c r="W24" s="129">
        <f t="shared" si="0"/>
        <v>45453</v>
      </c>
      <c r="X24" s="129">
        <f t="shared" si="0"/>
        <v>45454</v>
      </c>
      <c r="Y24" s="129">
        <f t="shared" si="0"/>
        <v>45460</v>
      </c>
      <c r="Z24" s="129">
        <f t="shared" si="0"/>
        <v>45466</v>
      </c>
      <c r="AA24" s="129">
        <f t="shared" si="0"/>
        <v>45471</v>
      </c>
      <c r="AB24" s="129">
        <f t="shared" si="0"/>
        <v>45474</v>
      </c>
      <c r="AC24" s="129">
        <f t="shared" si="0"/>
        <v>45487</v>
      </c>
      <c r="AD24" s="129">
        <f t="shared" si="0"/>
        <v>45491</v>
      </c>
      <c r="AE24" s="129">
        <f t="shared" si="0"/>
        <v>45492</v>
      </c>
      <c r="AF24" s="129">
        <f t="shared" si="0"/>
        <v>45494</v>
      </c>
      <c r="AG24" s="129">
        <f t="shared" si="0"/>
        <v>45499</v>
      </c>
      <c r="AH24" s="129">
        <f t="shared" si="0"/>
        <v>45501</v>
      </c>
      <c r="AI24" s="129">
        <f t="shared" si="0"/>
        <v>45505</v>
      </c>
      <c r="AJ24" s="129">
        <f t="shared" si="0"/>
        <v>45506</v>
      </c>
      <c r="AK24" s="129">
        <f t="shared" si="0"/>
        <v>45508</v>
      </c>
      <c r="AL24" s="129">
        <f t="shared" si="0"/>
        <v>45513</v>
      </c>
      <c r="AM24" s="129">
        <f t="shared" si="0"/>
        <v>45515</v>
      </c>
      <c r="AN24" s="129">
        <f t="shared" si="0"/>
        <v>45520</v>
      </c>
      <c r="AO24" s="129">
        <f t="shared" si="0"/>
        <v>45522</v>
      </c>
      <c r="AP24" s="129">
        <f t="shared" si="0"/>
        <v>45523</v>
      </c>
      <c r="AQ24" s="129">
        <f t="shared" si="0"/>
        <v>45525</v>
      </c>
      <c r="AR24" s="129">
        <f t="shared" si="0"/>
        <v>45526</v>
      </c>
      <c r="AS24" s="129">
        <f t="shared" si="0"/>
        <v>45527</v>
      </c>
      <c r="AT24" s="129">
        <f t="shared" si="0"/>
        <v>45529</v>
      </c>
      <c r="AU24" s="129">
        <f t="shared" si="0"/>
        <v>45534</v>
      </c>
      <c r="AV24" s="129">
        <f t="shared" si="0"/>
        <v>45536</v>
      </c>
      <c r="AW24" s="129">
        <f t="shared" si="0"/>
        <v>45551</v>
      </c>
      <c r="AX24" s="129">
        <f t="shared" si="0"/>
        <v>45556</v>
      </c>
      <c r="AY24" s="129">
        <f t="shared" si="0"/>
        <v>45558</v>
      </c>
      <c r="AZ24" s="129">
        <f t="shared" si="0"/>
        <v>45562</v>
      </c>
      <c r="BA24" s="129">
        <f t="shared" si="0"/>
        <v>45564</v>
      </c>
    </row>
    <row r="25" spans="1:53" s="118" customFormat="1" ht="18" customHeight="1" x14ac:dyDescent="0.2">
      <c r="A25" s="37"/>
      <c r="B25" s="129">
        <f t="shared" ref="B25:BA25" si="1">B6</f>
        <v>45400</v>
      </c>
      <c r="C25" s="129">
        <f t="shared" si="1"/>
        <v>45401</v>
      </c>
      <c r="D25" s="129">
        <f t="shared" si="1"/>
        <v>45402</v>
      </c>
      <c r="E25" s="129">
        <f t="shared" si="1"/>
        <v>45406</v>
      </c>
      <c r="F25" s="129">
        <f t="shared" si="1"/>
        <v>45408</v>
      </c>
      <c r="G25" s="129">
        <f t="shared" si="1"/>
        <v>45410</v>
      </c>
      <c r="H25" s="129">
        <f t="shared" si="1"/>
        <v>45412</v>
      </c>
      <c r="I25" s="129">
        <f t="shared" si="1"/>
        <v>45416</v>
      </c>
      <c r="J25" s="129">
        <f t="shared" si="1"/>
        <v>45420</v>
      </c>
      <c r="K25" s="129">
        <f t="shared" si="1"/>
        <v>45421</v>
      </c>
      <c r="L25" s="129">
        <f t="shared" si="1"/>
        <v>45422</v>
      </c>
      <c r="M25" s="129">
        <f t="shared" si="1"/>
        <v>45423</v>
      </c>
      <c r="N25" s="46">
        <f t="shared" si="1"/>
        <v>45428</v>
      </c>
      <c r="O25" s="129">
        <f t="shared" si="1"/>
        <v>45430</v>
      </c>
      <c r="P25" s="129">
        <f t="shared" si="1"/>
        <v>45435</v>
      </c>
      <c r="Q25" s="129">
        <f t="shared" si="1"/>
        <v>45437</v>
      </c>
      <c r="R25" s="129">
        <f t="shared" si="1"/>
        <v>45438</v>
      </c>
      <c r="S25" s="129">
        <f t="shared" si="1"/>
        <v>45442</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45491</v>
      </c>
      <c r="AE25" s="129">
        <f t="shared" si="1"/>
        <v>45493</v>
      </c>
      <c r="AF25" s="129">
        <f t="shared" si="1"/>
        <v>45498</v>
      </c>
      <c r="AG25" s="129">
        <f t="shared" si="1"/>
        <v>45500</v>
      </c>
      <c r="AH25" s="129">
        <f t="shared" si="1"/>
        <v>45504</v>
      </c>
      <c r="AI25" s="129">
        <f t="shared" si="1"/>
        <v>45505</v>
      </c>
      <c r="AJ25" s="129">
        <f t="shared" si="1"/>
        <v>45507</v>
      </c>
      <c r="AK25" s="129">
        <f t="shared" si="1"/>
        <v>45512</v>
      </c>
      <c r="AL25" s="129">
        <f t="shared" si="1"/>
        <v>45514</v>
      </c>
      <c r="AM25" s="129">
        <f t="shared" si="1"/>
        <v>45519</v>
      </c>
      <c r="AN25" s="129">
        <f t="shared" si="1"/>
        <v>45521</v>
      </c>
      <c r="AO25" s="129">
        <f t="shared" si="1"/>
        <v>45522</v>
      </c>
      <c r="AP25" s="129">
        <f t="shared" si="1"/>
        <v>45524</v>
      </c>
      <c r="AQ25" s="129">
        <f t="shared" si="1"/>
        <v>45525</v>
      </c>
      <c r="AR25" s="129">
        <f t="shared" si="1"/>
        <v>45526</v>
      </c>
      <c r="AS25" s="129">
        <f t="shared" si="1"/>
        <v>45528</v>
      </c>
      <c r="AT25" s="129">
        <f t="shared" si="1"/>
        <v>45533</v>
      </c>
      <c r="AU25" s="129">
        <f t="shared" si="1"/>
        <v>45535</v>
      </c>
      <c r="AV25" s="129">
        <f t="shared" si="1"/>
        <v>45550</v>
      </c>
      <c r="AW25" s="129">
        <f t="shared" si="1"/>
        <v>45555</v>
      </c>
      <c r="AX25" s="129">
        <f t="shared" si="1"/>
        <v>45557</v>
      </c>
      <c r="AY25" s="129">
        <f t="shared" si="1"/>
        <v>45561</v>
      </c>
      <c r="AZ25" s="129">
        <f t="shared" si="1"/>
        <v>45563</v>
      </c>
      <c r="BA25" s="129">
        <f t="shared" si="1"/>
        <v>45565</v>
      </c>
    </row>
    <row r="26" spans="1:53"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row>
    <row r="27" spans="1:53" ht="11.45" customHeight="1" x14ac:dyDescent="0.2">
      <c r="A27" s="3">
        <v>1</v>
      </c>
      <c r="B27" s="142">
        <f t="shared" ref="B27:BA27" si="2">ROUND(B8*0.9,)</f>
        <v>5954</v>
      </c>
      <c r="C27" s="142">
        <f t="shared" si="2"/>
        <v>5306</v>
      </c>
      <c r="D27" s="142">
        <f t="shared" si="2"/>
        <v>5063</v>
      </c>
      <c r="E27" s="142">
        <f t="shared" si="2"/>
        <v>4658</v>
      </c>
      <c r="F27" s="142">
        <f t="shared" si="2"/>
        <v>6602</v>
      </c>
      <c r="G27" s="142">
        <f t="shared" si="2"/>
        <v>7250</v>
      </c>
      <c r="H27" s="142">
        <f t="shared" si="2"/>
        <v>5954</v>
      </c>
      <c r="I27" s="142">
        <f t="shared" si="2"/>
        <v>6602</v>
      </c>
      <c r="J27" s="142">
        <f t="shared" si="2"/>
        <v>5306</v>
      </c>
      <c r="K27" s="142">
        <f t="shared" si="2"/>
        <v>5954</v>
      </c>
      <c r="L27" s="142">
        <f t="shared" si="2"/>
        <v>6602</v>
      </c>
      <c r="M27" s="142">
        <f t="shared" si="2"/>
        <v>5954</v>
      </c>
      <c r="N27" s="142">
        <f t="shared" si="2"/>
        <v>4658</v>
      </c>
      <c r="O27" s="142">
        <f t="shared" si="2"/>
        <v>4982</v>
      </c>
      <c r="P27" s="142">
        <f t="shared" si="2"/>
        <v>4658</v>
      </c>
      <c r="Q27" s="142">
        <f t="shared" si="2"/>
        <v>4982</v>
      </c>
      <c r="R27" s="142">
        <f t="shared" si="2"/>
        <v>4658</v>
      </c>
      <c r="S27" s="142">
        <f t="shared" si="2"/>
        <v>4982</v>
      </c>
      <c r="T27" s="142">
        <f t="shared" si="2"/>
        <v>6602</v>
      </c>
      <c r="U27" s="142">
        <f t="shared" si="2"/>
        <v>6602</v>
      </c>
      <c r="V27" s="142">
        <f t="shared" si="2"/>
        <v>6602</v>
      </c>
      <c r="W27" s="142">
        <f t="shared" si="2"/>
        <v>6602</v>
      </c>
      <c r="X27" s="142">
        <f t="shared" si="2"/>
        <v>5306</v>
      </c>
      <c r="Y27" s="142">
        <f t="shared" si="2"/>
        <v>5954</v>
      </c>
      <c r="Z27" s="142">
        <f t="shared" si="2"/>
        <v>5306</v>
      </c>
      <c r="AA27" s="142">
        <f t="shared" si="2"/>
        <v>7250</v>
      </c>
      <c r="AB27" s="142">
        <f t="shared" si="2"/>
        <v>7250</v>
      </c>
      <c r="AC27" s="142">
        <f t="shared" si="2"/>
        <v>5387</v>
      </c>
      <c r="AD27" s="142">
        <f t="shared" si="2"/>
        <v>5549</v>
      </c>
      <c r="AE27" s="142">
        <f t="shared" si="2"/>
        <v>5873</v>
      </c>
      <c r="AF27" s="142">
        <f t="shared" si="2"/>
        <v>5549</v>
      </c>
      <c r="AG27" s="142">
        <f t="shared" si="2"/>
        <v>6035</v>
      </c>
      <c r="AH27" s="142">
        <f t="shared" si="2"/>
        <v>6602</v>
      </c>
      <c r="AI27" s="142">
        <f t="shared" si="2"/>
        <v>6602</v>
      </c>
      <c r="AJ27" s="142">
        <f t="shared" si="2"/>
        <v>6197</v>
      </c>
      <c r="AK27" s="142">
        <f t="shared" si="2"/>
        <v>5873</v>
      </c>
      <c r="AL27" s="142">
        <f t="shared" si="2"/>
        <v>6602</v>
      </c>
      <c r="AM27" s="142">
        <f t="shared" si="2"/>
        <v>5873</v>
      </c>
      <c r="AN27" s="142">
        <f t="shared" si="2"/>
        <v>6197</v>
      </c>
      <c r="AO27" s="142">
        <f t="shared" si="2"/>
        <v>5873</v>
      </c>
      <c r="AP27" s="142">
        <f t="shared" si="2"/>
        <v>6602</v>
      </c>
      <c r="AQ27" s="142">
        <f t="shared" si="2"/>
        <v>6035</v>
      </c>
      <c r="AR27" s="142">
        <f t="shared" si="2"/>
        <v>5873</v>
      </c>
      <c r="AS27" s="142">
        <f t="shared" si="2"/>
        <v>6197</v>
      </c>
      <c r="AT27" s="142">
        <f t="shared" si="2"/>
        <v>5549</v>
      </c>
      <c r="AU27" s="142">
        <f t="shared" si="2"/>
        <v>5549</v>
      </c>
      <c r="AV27" s="142">
        <f t="shared" si="2"/>
        <v>5225</v>
      </c>
      <c r="AW27" s="142">
        <f t="shared" si="2"/>
        <v>4658</v>
      </c>
      <c r="AX27" s="142">
        <f t="shared" si="2"/>
        <v>5063</v>
      </c>
      <c r="AY27" s="142">
        <f t="shared" si="2"/>
        <v>4658</v>
      </c>
      <c r="AZ27" s="142">
        <f t="shared" si="2"/>
        <v>5063</v>
      </c>
      <c r="BA27" s="142">
        <f t="shared" si="2"/>
        <v>4658</v>
      </c>
    </row>
    <row r="28" spans="1:53" ht="11.45" customHeight="1" x14ac:dyDescent="0.2">
      <c r="A28" s="3">
        <v>2</v>
      </c>
      <c r="B28" s="142">
        <f t="shared" ref="B28:BA28" si="3">ROUND(B9*0.9,)</f>
        <v>6966</v>
      </c>
      <c r="C28" s="142">
        <f t="shared" si="3"/>
        <v>6318</v>
      </c>
      <c r="D28" s="142">
        <f t="shared" si="3"/>
        <v>6075</v>
      </c>
      <c r="E28" s="142">
        <f t="shared" si="3"/>
        <v>5670</v>
      </c>
      <c r="F28" s="142">
        <f t="shared" si="3"/>
        <v>7614</v>
      </c>
      <c r="G28" s="142">
        <f t="shared" si="3"/>
        <v>8262</v>
      </c>
      <c r="H28" s="142">
        <f t="shared" si="3"/>
        <v>6966</v>
      </c>
      <c r="I28" s="142">
        <f t="shared" si="3"/>
        <v>7614</v>
      </c>
      <c r="J28" s="142">
        <f t="shared" si="3"/>
        <v>6318</v>
      </c>
      <c r="K28" s="142">
        <f t="shared" si="3"/>
        <v>6966</v>
      </c>
      <c r="L28" s="142">
        <f t="shared" si="3"/>
        <v>7614</v>
      </c>
      <c r="M28" s="142">
        <f t="shared" si="3"/>
        <v>6966</v>
      </c>
      <c r="N28" s="142">
        <f t="shared" si="3"/>
        <v>5670</v>
      </c>
      <c r="O28" s="142">
        <f t="shared" si="3"/>
        <v>5994</v>
      </c>
      <c r="P28" s="142">
        <f t="shared" si="3"/>
        <v>5670</v>
      </c>
      <c r="Q28" s="142">
        <f t="shared" si="3"/>
        <v>5994</v>
      </c>
      <c r="R28" s="142">
        <f t="shared" si="3"/>
        <v>5670</v>
      </c>
      <c r="S28" s="142">
        <f t="shared" si="3"/>
        <v>5994</v>
      </c>
      <c r="T28" s="142">
        <f t="shared" si="3"/>
        <v>7614</v>
      </c>
      <c r="U28" s="142">
        <f t="shared" si="3"/>
        <v>7614</v>
      </c>
      <c r="V28" s="142">
        <f t="shared" si="3"/>
        <v>7614</v>
      </c>
      <c r="W28" s="142">
        <f t="shared" si="3"/>
        <v>7614</v>
      </c>
      <c r="X28" s="142">
        <f t="shared" si="3"/>
        <v>6318</v>
      </c>
      <c r="Y28" s="142">
        <f t="shared" si="3"/>
        <v>6966</v>
      </c>
      <c r="Z28" s="142">
        <f t="shared" si="3"/>
        <v>6318</v>
      </c>
      <c r="AA28" s="142">
        <f t="shared" si="3"/>
        <v>8262</v>
      </c>
      <c r="AB28" s="142">
        <f t="shared" si="3"/>
        <v>8262</v>
      </c>
      <c r="AC28" s="142">
        <f t="shared" si="3"/>
        <v>6399</v>
      </c>
      <c r="AD28" s="142">
        <f t="shared" si="3"/>
        <v>6561</v>
      </c>
      <c r="AE28" s="142">
        <f t="shared" si="3"/>
        <v>6885</v>
      </c>
      <c r="AF28" s="142">
        <f t="shared" si="3"/>
        <v>6561</v>
      </c>
      <c r="AG28" s="142">
        <f t="shared" si="3"/>
        <v>7047</v>
      </c>
      <c r="AH28" s="142">
        <f t="shared" si="3"/>
        <v>7614</v>
      </c>
      <c r="AI28" s="142">
        <f t="shared" si="3"/>
        <v>7614</v>
      </c>
      <c r="AJ28" s="142">
        <f t="shared" si="3"/>
        <v>7209</v>
      </c>
      <c r="AK28" s="142">
        <f t="shared" si="3"/>
        <v>6885</v>
      </c>
      <c r="AL28" s="142">
        <f t="shared" si="3"/>
        <v>7614</v>
      </c>
      <c r="AM28" s="142">
        <f t="shared" si="3"/>
        <v>6885</v>
      </c>
      <c r="AN28" s="142">
        <f t="shared" si="3"/>
        <v>7209</v>
      </c>
      <c r="AO28" s="142">
        <f t="shared" si="3"/>
        <v>6885</v>
      </c>
      <c r="AP28" s="142">
        <f t="shared" si="3"/>
        <v>7614</v>
      </c>
      <c r="AQ28" s="142">
        <f t="shared" si="3"/>
        <v>7047</v>
      </c>
      <c r="AR28" s="142">
        <f t="shared" si="3"/>
        <v>6885</v>
      </c>
      <c r="AS28" s="142">
        <f t="shared" si="3"/>
        <v>7209</v>
      </c>
      <c r="AT28" s="142">
        <f t="shared" si="3"/>
        <v>6561</v>
      </c>
      <c r="AU28" s="142">
        <f t="shared" si="3"/>
        <v>6561</v>
      </c>
      <c r="AV28" s="142">
        <f t="shared" si="3"/>
        <v>6237</v>
      </c>
      <c r="AW28" s="142">
        <f t="shared" si="3"/>
        <v>5670</v>
      </c>
      <c r="AX28" s="142">
        <f t="shared" si="3"/>
        <v>6075</v>
      </c>
      <c r="AY28" s="142">
        <f t="shared" si="3"/>
        <v>5670</v>
      </c>
      <c r="AZ28" s="142">
        <f t="shared" si="3"/>
        <v>6075</v>
      </c>
      <c r="BA28" s="142">
        <f t="shared" si="3"/>
        <v>5670</v>
      </c>
    </row>
    <row r="29" spans="1:53"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row>
    <row r="30" spans="1:53" ht="11.45" customHeight="1" x14ac:dyDescent="0.2">
      <c r="A30" s="3">
        <v>1</v>
      </c>
      <c r="B30" s="142">
        <f t="shared" ref="B30:BA30" si="4">ROUND(B11*0.9,)</f>
        <v>6764</v>
      </c>
      <c r="C30" s="142">
        <f t="shared" si="4"/>
        <v>6116</v>
      </c>
      <c r="D30" s="142">
        <f t="shared" si="4"/>
        <v>5873</v>
      </c>
      <c r="E30" s="142">
        <f t="shared" si="4"/>
        <v>5468</v>
      </c>
      <c r="F30" s="142">
        <f t="shared" si="4"/>
        <v>7412</v>
      </c>
      <c r="G30" s="142">
        <f t="shared" si="4"/>
        <v>8060</v>
      </c>
      <c r="H30" s="142">
        <f t="shared" si="4"/>
        <v>6764</v>
      </c>
      <c r="I30" s="142">
        <f t="shared" si="4"/>
        <v>7412</v>
      </c>
      <c r="J30" s="142">
        <f t="shared" si="4"/>
        <v>6116</v>
      </c>
      <c r="K30" s="142">
        <f t="shared" si="4"/>
        <v>6764</v>
      </c>
      <c r="L30" s="142">
        <f t="shared" si="4"/>
        <v>7412</v>
      </c>
      <c r="M30" s="142">
        <f t="shared" si="4"/>
        <v>6764</v>
      </c>
      <c r="N30" s="142">
        <f t="shared" si="4"/>
        <v>5468</v>
      </c>
      <c r="O30" s="142">
        <f t="shared" si="4"/>
        <v>5792</v>
      </c>
      <c r="P30" s="142">
        <f t="shared" si="4"/>
        <v>5468</v>
      </c>
      <c r="Q30" s="142">
        <f t="shared" si="4"/>
        <v>5792</v>
      </c>
      <c r="R30" s="142">
        <f t="shared" si="4"/>
        <v>5468</v>
      </c>
      <c r="S30" s="142">
        <f t="shared" si="4"/>
        <v>5792</v>
      </c>
      <c r="T30" s="142">
        <f t="shared" si="4"/>
        <v>7412</v>
      </c>
      <c r="U30" s="142">
        <f t="shared" si="4"/>
        <v>7412</v>
      </c>
      <c r="V30" s="142">
        <f t="shared" si="4"/>
        <v>7412</v>
      </c>
      <c r="W30" s="142">
        <f t="shared" si="4"/>
        <v>7412</v>
      </c>
      <c r="X30" s="142">
        <f t="shared" si="4"/>
        <v>6116</v>
      </c>
      <c r="Y30" s="142">
        <f t="shared" si="4"/>
        <v>6764</v>
      </c>
      <c r="Z30" s="142">
        <f t="shared" si="4"/>
        <v>6116</v>
      </c>
      <c r="AA30" s="142">
        <f t="shared" si="4"/>
        <v>8060</v>
      </c>
      <c r="AB30" s="142">
        <f t="shared" si="4"/>
        <v>8060</v>
      </c>
      <c r="AC30" s="142">
        <f t="shared" si="4"/>
        <v>6197</v>
      </c>
      <c r="AD30" s="142">
        <f t="shared" si="4"/>
        <v>6359</v>
      </c>
      <c r="AE30" s="142">
        <f t="shared" si="4"/>
        <v>6683</v>
      </c>
      <c r="AF30" s="142">
        <f t="shared" si="4"/>
        <v>6359</v>
      </c>
      <c r="AG30" s="142">
        <f t="shared" si="4"/>
        <v>6845</v>
      </c>
      <c r="AH30" s="142">
        <f t="shared" si="4"/>
        <v>7412</v>
      </c>
      <c r="AI30" s="142">
        <f t="shared" si="4"/>
        <v>7412</v>
      </c>
      <c r="AJ30" s="142">
        <f t="shared" si="4"/>
        <v>7007</v>
      </c>
      <c r="AK30" s="142">
        <f t="shared" si="4"/>
        <v>6683</v>
      </c>
      <c r="AL30" s="142">
        <f t="shared" si="4"/>
        <v>7412</v>
      </c>
      <c r="AM30" s="142">
        <f t="shared" si="4"/>
        <v>6683</v>
      </c>
      <c r="AN30" s="142">
        <f t="shared" si="4"/>
        <v>7007</v>
      </c>
      <c r="AO30" s="142">
        <f t="shared" si="4"/>
        <v>6683</v>
      </c>
      <c r="AP30" s="142">
        <f t="shared" si="4"/>
        <v>7412</v>
      </c>
      <c r="AQ30" s="142">
        <f t="shared" si="4"/>
        <v>6845</v>
      </c>
      <c r="AR30" s="142">
        <f t="shared" si="4"/>
        <v>6683</v>
      </c>
      <c r="AS30" s="142">
        <f t="shared" si="4"/>
        <v>7007</v>
      </c>
      <c r="AT30" s="142">
        <f t="shared" si="4"/>
        <v>6359</v>
      </c>
      <c r="AU30" s="142">
        <f t="shared" si="4"/>
        <v>6359</v>
      </c>
      <c r="AV30" s="142">
        <f t="shared" si="4"/>
        <v>6035</v>
      </c>
      <c r="AW30" s="142">
        <f t="shared" si="4"/>
        <v>5468</v>
      </c>
      <c r="AX30" s="142">
        <f t="shared" si="4"/>
        <v>5873</v>
      </c>
      <c r="AY30" s="142">
        <f t="shared" si="4"/>
        <v>5468</v>
      </c>
      <c r="AZ30" s="142">
        <f t="shared" si="4"/>
        <v>5873</v>
      </c>
      <c r="BA30" s="142">
        <f t="shared" si="4"/>
        <v>5468</v>
      </c>
    </row>
    <row r="31" spans="1:53" ht="11.45" customHeight="1" x14ac:dyDescent="0.2">
      <c r="A31" s="3">
        <v>2</v>
      </c>
      <c r="B31" s="142">
        <f t="shared" ref="B31:BA31" si="5">ROUND(B12*0.9,)</f>
        <v>7776</v>
      </c>
      <c r="C31" s="142">
        <f t="shared" si="5"/>
        <v>7128</v>
      </c>
      <c r="D31" s="142">
        <f t="shared" si="5"/>
        <v>6885</v>
      </c>
      <c r="E31" s="142">
        <f t="shared" si="5"/>
        <v>6480</v>
      </c>
      <c r="F31" s="142">
        <f t="shared" si="5"/>
        <v>8424</v>
      </c>
      <c r="G31" s="142">
        <f t="shared" si="5"/>
        <v>9072</v>
      </c>
      <c r="H31" s="142">
        <f t="shared" si="5"/>
        <v>7776</v>
      </c>
      <c r="I31" s="142">
        <f t="shared" si="5"/>
        <v>8424</v>
      </c>
      <c r="J31" s="142">
        <f t="shared" si="5"/>
        <v>7128</v>
      </c>
      <c r="K31" s="142">
        <f t="shared" si="5"/>
        <v>7776</v>
      </c>
      <c r="L31" s="142">
        <f t="shared" si="5"/>
        <v>8424</v>
      </c>
      <c r="M31" s="142">
        <f t="shared" si="5"/>
        <v>7776</v>
      </c>
      <c r="N31" s="142">
        <f t="shared" si="5"/>
        <v>6480</v>
      </c>
      <c r="O31" s="142">
        <f t="shared" si="5"/>
        <v>6804</v>
      </c>
      <c r="P31" s="142">
        <f t="shared" si="5"/>
        <v>6480</v>
      </c>
      <c r="Q31" s="142">
        <f t="shared" si="5"/>
        <v>6804</v>
      </c>
      <c r="R31" s="142">
        <f t="shared" si="5"/>
        <v>6480</v>
      </c>
      <c r="S31" s="142">
        <f t="shared" si="5"/>
        <v>6804</v>
      </c>
      <c r="T31" s="142">
        <f t="shared" si="5"/>
        <v>8424</v>
      </c>
      <c r="U31" s="142">
        <f t="shared" si="5"/>
        <v>8424</v>
      </c>
      <c r="V31" s="142">
        <f t="shared" si="5"/>
        <v>8424</v>
      </c>
      <c r="W31" s="142">
        <f t="shared" si="5"/>
        <v>8424</v>
      </c>
      <c r="X31" s="142">
        <f t="shared" si="5"/>
        <v>7128</v>
      </c>
      <c r="Y31" s="142">
        <f t="shared" si="5"/>
        <v>7776</v>
      </c>
      <c r="Z31" s="142">
        <f t="shared" si="5"/>
        <v>7128</v>
      </c>
      <c r="AA31" s="142">
        <f t="shared" si="5"/>
        <v>9072</v>
      </c>
      <c r="AB31" s="142">
        <f t="shared" si="5"/>
        <v>9072</v>
      </c>
      <c r="AC31" s="142">
        <f t="shared" si="5"/>
        <v>7209</v>
      </c>
      <c r="AD31" s="142">
        <f t="shared" si="5"/>
        <v>7371</v>
      </c>
      <c r="AE31" s="142">
        <f t="shared" si="5"/>
        <v>7695</v>
      </c>
      <c r="AF31" s="142">
        <f t="shared" si="5"/>
        <v>7371</v>
      </c>
      <c r="AG31" s="142">
        <f t="shared" si="5"/>
        <v>7857</v>
      </c>
      <c r="AH31" s="142">
        <f t="shared" si="5"/>
        <v>8424</v>
      </c>
      <c r="AI31" s="142">
        <f t="shared" si="5"/>
        <v>8424</v>
      </c>
      <c r="AJ31" s="142">
        <f t="shared" si="5"/>
        <v>8019</v>
      </c>
      <c r="AK31" s="142">
        <f t="shared" si="5"/>
        <v>7695</v>
      </c>
      <c r="AL31" s="142">
        <f t="shared" si="5"/>
        <v>8424</v>
      </c>
      <c r="AM31" s="142">
        <f t="shared" si="5"/>
        <v>7695</v>
      </c>
      <c r="AN31" s="142">
        <f t="shared" si="5"/>
        <v>8019</v>
      </c>
      <c r="AO31" s="142">
        <f t="shared" si="5"/>
        <v>7695</v>
      </c>
      <c r="AP31" s="142">
        <f t="shared" si="5"/>
        <v>8424</v>
      </c>
      <c r="AQ31" s="142">
        <f t="shared" si="5"/>
        <v>7857</v>
      </c>
      <c r="AR31" s="142">
        <f t="shared" si="5"/>
        <v>7695</v>
      </c>
      <c r="AS31" s="142">
        <f t="shared" si="5"/>
        <v>8019</v>
      </c>
      <c r="AT31" s="142">
        <f t="shared" si="5"/>
        <v>7371</v>
      </c>
      <c r="AU31" s="142">
        <f t="shared" si="5"/>
        <v>7371</v>
      </c>
      <c r="AV31" s="142">
        <f t="shared" si="5"/>
        <v>7047</v>
      </c>
      <c r="AW31" s="142">
        <f t="shared" si="5"/>
        <v>6480</v>
      </c>
      <c r="AX31" s="142">
        <f t="shared" si="5"/>
        <v>6885</v>
      </c>
      <c r="AY31" s="142">
        <f t="shared" si="5"/>
        <v>6480</v>
      </c>
      <c r="AZ31" s="142">
        <f t="shared" si="5"/>
        <v>6885</v>
      </c>
      <c r="BA31" s="142">
        <f t="shared" si="5"/>
        <v>6480</v>
      </c>
    </row>
    <row r="32" spans="1:53"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row>
    <row r="33" spans="1:53" ht="11.45" customHeight="1" x14ac:dyDescent="0.2">
      <c r="A33" s="3">
        <v>1</v>
      </c>
      <c r="B33" s="142">
        <f t="shared" ref="B33:BA33" si="6">ROUND(B14*0.9,)</f>
        <v>7979</v>
      </c>
      <c r="C33" s="142">
        <f t="shared" si="6"/>
        <v>7331</v>
      </c>
      <c r="D33" s="142">
        <f t="shared" si="6"/>
        <v>7088</v>
      </c>
      <c r="E33" s="142">
        <f t="shared" si="6"/>
        <v>6683</v>
      </c>
      <c r="F33" s="142">
        <f t="shared" si="6"/>
        <v>8627</v>
      </c>
      <c r="G33" s="142">
        <f t="shared" si="6"/>
        <v>9275</v>
      </c>
      <c r="H33" s="142">
        <f t="shared" si="6"/>
        <v>7979</v>
      </c>
      <c r="I33" s="142">
        <f t="shared" si="6"/>
        <v>8627</v>
      </c>
      <c r="J33" s="142">
        <f t="shared" si="6"/>
        <v>7331</v>
      </c>
      <c r="K33" s="142">
        <f t="shared" si="6"/>
        <v>7979</v>
      </c>
      <c r="L33" s="142">
        <f t="shared" si="6"/>
        <v>8627</v>
      </c>
      <c r="M33" s="142">
        <f t="shared" si="6"/>
        <v>7979</v>
      </c>
      <c r="N33" s="142">
        <f t="shared" si="6"/>
        <v>6683</v>
      </c>
      <c r="O33" s="142">
        <f t="shared" si="6"/>
        <v>7007</v>
      </c>
      <c r="P33" s="142">
        <f t="shared" si="6"/>
        <v>6683</v>
      </c>
      <c r="Q33" s="142">
        <f t="shared" si="6"/>
        <v>7007</v>
      </c>
      <c r="R33" s="142">
        <f t="shared" si="6"/>
        <v>6683</v>
      </c>
      <c r="S33" s="142">
        <f t="shared" si="6"/>
        <v>7007</v>
      </c>
      <c r="T33" s="142">
        <f t="shared" si="6"/>
        <v>8627</v>
      </c>
      <c r="U33" s="142">
        <f t="shared" si="6"/>
        <v>8627</v>
      </c>
      <c r="V33" s="142">
        <f t="shared" si="6"/>
        <v>8627</v>
      </c>
      <c r="W33" s="142">
        <f t="shared" si="6"/>
        <v>8627</v>
      </c>
      <c r="X33" s="142">
        <f t="shared" si="6"/>
        <v>7331</v>
      </c>
      <c r="Y33" s="142">
        <f t="shared" si="6"/>
        <v>7979</v>
      </c>
      <c r="Z33" s="142">
        <f t="shared" si="6"/>
        <v>7331</v>
      </c>
      <c r="AA33" s="142">
        <f t="shared" si="6"/>
        <v>9275</v>
      </c>
      <c r="AB33" s="142">
        <f t="shared" si="6"/>
        <v>9275</v>
      </c>
      <c r="AC33" s="142">
        <f t="shared" si="6"/>
        <v>7412</v>
      </c>
      <c r="AD33" s="142">
        <f t="shared" si="6"/>
        <v>7574</v>
      </c>
      <c r="AE33" s="142">
        <f t="shared" si="6"/>
        <v>7898</v>
      </c>
      <c r="AF33" s="142">
        <f t="shared" si="6"/>
        <v>7574</v>
      </c>
      <c r="AG33" s="142">
        <f t="shared" si="6"/>
        <v>8060</v>
      </c>
      <c r="AH33" s="142">
        <f t="shared" si="6"/>
        <v>8627</v>
      </c>
      <c r="AI33" s="142">
        <f t="shared" si="6"/>
        <v>8627</v>
      </c>
      <c r="AJ33" s="142">
        <f t="shared" si="6"/>
        <v>8222</v>
      </c>
      <c r="AK33" s="142">
        <f t="shared" si="6"/>
        <v>7898</v>
      </c>
      <c r="AL33" s="142">
        <f t="shared" si="6"/>
        <v>8627</v>
      </c>
      <c r="AM33" s="142">
        <f t="shared" si="6"/>
        <v>7898</v>
      </c>
      <c r="AN33" s="142">
        <f t="shared" si="6"/>
        <v>8222</v>
      </c>
      <c r="AO33" s="142">
        <f t="shared" si="6"/>
        <v>7898</v>
      </c>
      <c r="AP33" s="142">
        <f t="shared" si="6"/>
        <v>8627</v>
      </c>
      <c r="AQ33" s="142">
        <f t="shared" si="6"/>
        <v>8060</v>
      </c>
      <c r="AR33" s="142">
        <f t="shared" si="6"/>
        <v>7898</v>
      </c>
      <c r="AS33" s="142">
        <f t="shared" si="6"/>
        <v>8222</v>
      </c>
      <c r="AT33" s="142">
        <f t="shared" si="6"/>
        <v>7574</v>
      </c>
      <c r="AU33" s="142">
        <f t="shared" si="6"/>
        <v>7574</v>
      </c>
      <c r="AV33" s="142">
        <f t="shared" si="6"/>
        <v>7250</v>
      </c>
      <c r="AW33" s="142">
        <f t="shared" si="6"/>
        <v>6683</v>
      </c>
      <c r="AX33" s="142">
        <f t="shared" si="6"/>
        <v>7088</v>
      </c>
      <c r="AY33" s="142">
        <f t="shared" si="6"/>
        <v>6683</v>
      </c>
      <c r="AZ33" s="142">
        <f t="shared" si="6"/>
        <v>7088</v>
      </c>
      <c r="BA33" s="142">
        <f t="shared" si="6"/>
        <v>6683</v>
      </c>
    </row>
    <row r="34" spans="1:53" ht="11.45" customHeight="1" x14ac:dyDescent="0.2">
      <c r="A34" s="3">
        <v>2</v>
      </c>
      <c r="B34" s="142">
        <f t="shared" ref="B34:BA34" si="7">ROUND(B15*0.9,)</f>
        <v>8991</v>
      </c>
      <c r="C34" s="142">
        <f t="shared" si="7"/>
        <v>8343</v>
      </c>
      <c r="D34" s="142">
        <f t="shared" si="7"/>
        <v>8100</v>
      </c>
      <c r="E34" s="142">
        <f t="shared" si="7"/>
        <v>7695</v>
      </c>
      <c r="F34" s="142">
        <f t="shared" si="7"/>
        <v>9639</v>
      </c>
      <c r="G34" s="142">
        <f t="shared" si="7"/>
        <v>10287</v>
      </c>
      <c r="H34" s="142">
        <f t="shared" si="7"/>
        <v>8991</v>
      </c>
      <c r="I34" s="142">
        <f t="shared" si="7"/>
        <v>9639</v>
      </c>
      <c r="J34" s="142">
        <f t="shared" si="7"/>
        <v>8343</v>
      </c>
      <c r="K34" s="142">
        <f t="shared" si="7"/>
        <v>8991</v>
      </c>
      <c r="L34" s="142">
        <f t="shared" si="7"/>
        <v>9639</v>
      </c>
      <c r="M34" s="142">
        <f t="shared" si="7"/>
        <v>8991</v>
      </c>
      <c r="N34" s="142">
        <f t="shared" si="7"/>
        <v>7695</v>
      </c>
      <c r="O34" s="142">
        <f t="shared" si="7"/>
        <v>8019</v>
      </c>
      <c r="P34" s="142">
        <f t="shared" si="7"/>
        <v>7695</v>
      </c>
      <c r="Q34" s="142">
        <f t="shared" si="7"/>
        <v>8019</v>
      </c>
      <c r="R34" s="142">
        <f t="shared" si="7"/>
        <v>7695</v>
      </c>
      <c r="S34" s="142">
        <f t="shared" si="7"/>
        <v>8019</v>
      </c>
      <c r="T34" s="142">
        <f t="shared" si="7"/>
        <v>9639</v>
      </c>
      <c r="U34" s="142">
        <f t="shared" si="7"/>
        <v>9639</v>
      </c>
      <c r="V34" s="142">
        <f t="shared" si="7"/>
        <v>9639</v>
      </c>
      <c r="W34" s="142">
        <f t="shared" si="7"/>
        <v>9639</v>
      </c>
      <c r="X34" s="142">
        <f t="shared" si="7"/>
        <v>8343</v>
      </c>
      <c r="Y34" s="142">
        <f t="shared" si="7"/>
        <v>8991</v>
      </c>
      <c r="Z34" s="142">
        <f t="shared" si="7"/>
        <v>8343</v>
      </c>
      <c r="AA34" s="142">
        <f t="shared" si="7"/>
        <v>10287</v>
      </c>
      <c r="AB34" s="142">
        <f t="shared" si="7"/>
        <v>10287</v>
      </c>
      <c r="AC34" s="142">
        <f t="shared" si="7"/>
        <v>8424</v>
      </c>
      <c r="AD34" s="142">
        <f t="shared" si="7"/>
        <v>8586</v>
      </c>
      <c r="AE34" s="142">
        <f t="shared" si="7"/>
        <v>8910</v>
      </c>
      <c r="AF34" s="142">
        <f t="shared" si="7"/>
        <v>8586</v>
      </c>
      <c r="AG34" s="142">
        <f t="shared" si="7"/>
        <v>9072</v>
      </c>
      <c r="AH34" s="142">
        <f t="shared" si="7"/>
        <v>9639</v>
      </c>
      <c r="AI34" s="142">
        <f t="shared" si="7"/>
        <v>9639</v>
      </c>
      <c r="AJ34" s="142">
        <f t="shared" si="7"/>
        <v>9234</v>
      </c>
      <c r="AK34" s="142">
        <f t="shared" si="7"/>
        <v>8910</v>
      </c>
      <c r="AL34" s="142">
        <f t="shared" si="7"/>
        <v>9639</v>
      </c>
      <c r="AM34" s="142">
        <f t="shared" si="7"/>
        <v>8910</v>
      </c>
      <c r="AN34" s="142">
        <f t="shared" si="7"/>
        <v>9234</v>
      </c>
      <c r="AO34" s="142">
        <f t="shared" si="7"/>
        <v>8910</v>
      </c>
      <c r="AP34" s="142">
        <f t="shared" si="7"/>
        <v>9639</v>
      </c>
      <c r="AQ34" s="142">
        <f t="shared" si="7"/>
        <v>9072</v>
      </c>
      <c r="AR34" s="142">
        <f t="shared" si="7"/>
        <v>8910</v>
      </c>
      <c r="AS34" s="142">
        <f t="shared" si="7"/>
        <v>9234</v>
      </c>
      <c r="AT34" s="142">
        <f t="shared" si="7"/>
        <v>8586</v>
      </c>
      <c r="AU34" s="142">
        <f t="shared" si="7"/>
        <v>8586</v>
      </c>
      <c r="AV34" s="142">
        <f t="shared" si="7"/>
        <v>8262</v>
      </c>
      <c r="AW34" s="142">
        <f t="shared" si="7"/>
        <v>7695</v>
      </c>
      <c r="AX34" s="142">
        <f t="shared" si="7"/>
        <v>8100</v>
      </c>
      <c r="AY34" s="142">
        <f t="shared" si="7"/>
        <v>7695</v>
      </c>
      <c r="AZ34" s="142">
        <f t="shared" si="7"/>
        <v>8100</v>
      </c>
      <c r="BA34" s="142">
        <f t="shared" si="7"/>
        <v>7695</v>
      </c>
    </row>
    <row r="35" spans="1:53"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row>
    <row r="36" spans="1:53" ht="11.45" customHeight="1" x14ac:dyDescent="0.2">
      <c r="A36" s="3">
        <v>1</v>
      </c>
      <c r="B36" s="142">
        <f t="shared" ref="B36:BA36" si="8">ROUND(B17*0.9,)</f>
        <v>8789</v>
      </c>
      <c r="C36" s="142">
        <f t="shared" si="8"/>
        <v>8141</v>
      </c>
      <c r="D36" s="142">
        <f t="shared" si="8"/>
        <v>7898</v>
      </c>
      <c r="E36" s="142">
        <f t="shared" si="8"/>
        <v>7493</v>
      </c>
      <c r="F36" s="142">
        <f t="shared" si="8"/>
        <v>9437</v>
      </c>
      <c r="G36" s="142">
        <f t="shared" si="8"/>
        <v>10085</v>
      </c>
      <c r="H36" s="142">
        <f t="shared" si="8"/>
        <v>8789</v>
      </c>
      <c r="I36" s="142">
        <f t="shared" si="8"/>
        <v>9437</v>
      </c>
      <c r="J36" s="142">
        <f t="shared" si="8"/>
        <v>8141</v>
      </c>
      <c r="K36" s="142">
        <f t="shared" si="8"/>
        <v>8789</v>
      </c>
      <c r="L36" s="142">
        <f t="shared" si="8"/>
        <v>9437</v>
      </c>
      <c r="M36" s="142">
        <f t="shared" si="8"/>
        <v>8789</v>
      </c>
      <c r="N36" s="142">
        <f t="shared" si="8"/>
        <v>7493</v>
      </c>
      <c r="O36" s="142">
        <f t="shared" si="8"/>
        <v>7817</v>
      </c>
      <c r="P36" s="142">
        <f t="shared" si="8"/>
        <v>7493</v>
      </c>
      <c r="Q36" s="142">
        <f t="shared" si="8"/>
        <v>7817</v>
      </c>
      <c r="R36" s="142">
        <f t="shared" si="8"/>
        <v>7493</v>
      </c>
      <c r="S36" s="142">
        <f t="shared" si="8"/>
        <v>7817</v>
      </c>
      <c r="T36" s="142">
        <f t="shared" si="8"/>
        <v>9437</v>
      </c>
      <c r="U36" s="142">
        <f t="shared" si="8"/>
        <v>9437</v>
      </c>
      <c r="V36" s="142">
        <f t="shared" si="8"/>
        <v>9437</v>
      </c>
      <c r="W36" s="142">
        <f t="shared" si="8"/>
        <v>9437</v>
      </c>
      <c r="X36" s="142">
        <f t="shared" si="8"/>
        <v>8141</v>
      </c>
      <c r="Y36" s="142">
        <f t="shared" si="8"/>
        <v>8789</v>
      </c>
      <c r="Z36" s="142">
        <f t="shared" si="8"/>
        <v>8141</v>
      </c>
      <c r="AA36" s="142">
        <f t="shared" si="8"/>
        <v>10085</v>
      </c>
      <c r="AB36" s="142">
        <f t="shared" si="8"/>
        <v>10085</v>
      </c>
      <c r="AC36" s="142">
        <f t="shared" si="8"/>
        <v>8222</v>
      </c>
      <c r="AD36" s="142">
        <f t="shared" si="8"/>
        <v>8384</v>
      </c>
      <c r="AE36" s="142">
        <f t="shared" si="8"/>
        <v>8708</v>
      </c>
      <c r="AF36" s="142">
        <f t="shared" si="8"/>
        <v>8384</v>
      </c>
      <c r="AG36" s="142">
        <f t="shared" si="8"/>
        <v>8870</v>
      </c>
      <c r="AH36" s="142">
        <f t="shared" si="8"/>
        <v>9437</v>
      </c>
      <c r="AI36" s="142">
        <f t="shared" si="8"/>
        <v>9437</v>
      </c>
      <c r="AJ36" s="142">
        <f t="shared" si="8"/>
        <v>9032</v>
      </c>
      <c r="AK36" s="142">
        <f t="shared" si="8"/>
        <v>8708</v>
      </c>
      <c r="AL36" s="142">
        <f t="shared" si="8"/>
        <v>9437</v>
      </c>
      <c r="AM36" s="142">
        <f t="shared" si="8"/>
        <v>8708</v>
      </c>
      <c r="AN36" s="142">
        <f t="shared" si="8"/>
        <v>9032</v>
      </c>
      <c r="AO36" s="142">
        <f t="shared" si="8"/>
        <v>8708</v>
      </c>
      <c r="AP36" s="142">
        <f t="shared" si="8"/>
        <v>9437</v>
      </c>
      <c r="AQ36" s="142">
        <f t="shared" si="8"/>
        <v>8870</v>
      </c>
      <c r="AR36" s="142">
        <f t="shared" si="8"/>
        <v>8708</v>
      </c>
      <c r="AS36" s="142">
        <f t="shared" si="8"/>
        <v>9032</v>
      </c>
      <c r="AT36" s="142">
        <f t="shared" si="8"/>
        <v>8384</v>
      </c>
      <c r="AU36" s="142">
        <f t="shared" si="8"/>
        <v>8384</v>
      </c>
      <c r="AV36" s="142">
        <f t="shared" si="8"/>
        <v>8060</v>
      </c>
      <c r="AW36" s="142">
        <f t="shared" si="8"/>
        <v>7493</v>
      </c>
      <c r="AX36" s="142">
        <f t="shared" si="8"/>
        <v>7898</v>
      </c>
      <c r="AY36" s="142">
        <f t="shared" si="8"/>
        <v>7493</v>
      </c>
      <c r="AZ36" s="142">
        <f t="shared" si="8"/>
        <v>7898</v>
      </c>
      <c r="BA36" s="142">
        <f t="shared" si="8"/>
        <v>7493</v>
      </c>
    </row>
    <row r="37" spans="1:53" ht="11.45" customHeight="1" x14ac:dyDescent="0.2">
      <c r="A37" s="3">
        <v>2</v>
      </c>
      <c r="B37" s="142">
        <f t="shared" ref="B37:BA37" si="9">ROUND(B18*0.9,)</f>
        <v>9801</v>
      </c>
      <c r="C37" s="142">
        <f t="shared" si="9"/>
        <v>9153</v>
      </c>
      <c r="D37" s="142">
        <f t="shared" si="9"/>
        <v>8910</v>
      </c>
      <c r="E37" s="142">
        <f t="shared" si="9"/>
        <v>8505</v>
      </c>
      <c r="F37" s="142">
        <f t="shared" si="9"/>
        <v>10449</v>
      </c>
      <c r="G37" s="142">
        <f t="shared" si="9"/>
        <v>11097</v>
      </c>
      <c r="H37" s="142">
        <f t="shared" si="9"/>
        <v>9801</v>
      </c>
      <c r="I37" s="142">
        <f t="shared" si="9"/>
        <v>10449</v>
      </c>
      <c r="J37" s="142">
        <f t="shared" si="9"/>
        <v>9153</v>
      </c>
      <c r="K37" s="142">
        <f t="shared" si="9"/>
        <v>9801</v>
      </c>
      <c r="L37" s="142">
        <f t="shared" si="9"/>
        <v>10449</v>
      </c>
      <c r="M37" s="142">
        <f t="shared" si="9"/>
        <v>9801</v>
      </c>
      <c r="N37" s="142">
        <f t="shared" si="9"/>
        <v>8505</v>
      </c>
      <c r="O37" s="142">
        <f t="shared" si="9"/>
        <v>8829</v>
      </c>
      <c r="P37" s="142">
        <f t="shared" si="9"/>
        <v>8505</v>
      </c>
      <c r="Q37" s="142">
        <f t="shared" si="9"/>
        <v>8829</v>
      </c>
      <c r="R37" s="142">
        <f t="shared" si="9"/>
        <v>8505</v>
      </c>
      <c r="S37" s="142">
        <f t="shared" si="9"/>
        <v>8829</v>
      </c>
      <c r="T37" s="142">
        <f t="shared" si="9"/>
        <v>10449</v>
      </c>
      <c r="U37" s="142">
        <f t="shared" si="9"/>
        <v>10449</v>
      </c>
      <c r="V37" s="142">
        <f t="shared" si="9"/>
        <v>10449</v>
      </c>
      <c r="W37" s="142">
        <f t="shared" si="9"/>
        <v>10449</v>
      </c>
      <c r="X37" s="142">
        <f t="shared" si="9"/>
        <v>9153</v>
      </c>
      <c r="Y37" s="142">
        <f t="shared" si="9"/>
        <v>9801</v>
      </c>
      <c r="Z37" s="142">
        <f t="shared" si="9"/>
        <v>9153</v>
      </c>
      <c r="AA37" s="142">
        <f t="shared" si="9"/>
        <v>11097</v>
      </c>
      <c r="AB37" s="142">
        <f t="shared" si="9"/>
        <v>11097</v>
      </c>
      <c r="AC37" s="142">
        <f t="shared" si="9"/>
        <v>9234</v>
      </c>
      <c r="AD37" s="142">
        <f t="shared" si="9"/>
        <v>9396</v>
      </c>
      <c r="AE37" s="142">
        <f t="shared" si="9"/>
        <v>9720</v>
      </c>
      <c r="AF37" s="142">
        <f t="shared" si="9"/>
        <v>9396</v>
      </c>
      <c r="AG37" s="142">
        <f t="shared" si="9"/>
        <v>9882</v>
      </c>
      <c r="AH37" s="142">
        <f t="shared" si="9"/>
        <v>10449</v>
      </c>
      <c r="AI37" s="142">
        <f t="shared" si="9"/>
        <v>10449</v>
      </c>
      <c r="AJ37" s="142">
        <f t="shared" si="9"/>
        <v>10044</v>
      </c>
      <c r="AK37" s="142">
        <f t="shared" si="9"/>
        <v>9720</v>
      </c>
      <c r="AL37" s="142">
        <f t="shared" si="9"/>
        <v>10449</v>
      </c>
      <c r="AM37" s="142">
        <f t="shared" si="9"/>
        <v>9720</v>
      </c>
      <c r="AN37" s="142">
        <f t="shared" si="9"/>
        <v>10044</v>
      </c>
      <c r="AO37" s="142">
        <f t="shared" si="9"/>
        <v>9720</v>
      </c>
      <c r="AP37" s="142">
        <f t="shared" si="9"/>
        <v>10449</v>
      </c>
      <c r="AQ37" s="142">
        <f t="shared" si="9"/>
        <v>9882</v>
      </c>
      <c r="AR37" s="142">
        <f t="shared" si="9"/>
        <v>9720</v>
      </c>
      <c r="AS37" s="142">
        <f t="shared" si="9"/>
        <v>10044</v>
      </c>
      <c r="AT37" s="142">
        <f t="shared" si="9"/>
        <v>9396</v>
      </c>
      <c r="AU37" s="142">
        <f t="shared" si="9"/>
        <v>9396</v>
      </c>
      <c r="AV37" s="142">
        <f t="shared" si="9"/>
        <v>9072</v>
      </c>
      <c r="AW37" s="142">
        <f t="shared" si="9"/>
        <v>8505</v>
      </c>
      <c r="AX37" s="142">
        <f t="shared" si="9"/>
        <v>8910</v>
      </c>
      <c r="AY37" s="142">
        <f t="shared" si="9"/>
        <v>8505</v>
      </c>
      <c r="AZ37" s="142">
        <f t="shared" si="9"/>
        <v>8910</v>
      </c>
      <c r="BA37" s="142">
        <f t="shared" si="9"/>
        <v>8505</v>
      </c>
    </row>
    <row r="38" spans="1:53"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row>
    <row r="39" spans="1:53" ht="11.45" customHeight="1" x14ac:dyDescent="0.2">
      <c r="A39" s="3">
        <v>1</v>
      </c>
      <c r="B39" s="142">
        <f t="shared" ref="B39:BA39" si="10">ROUND(B20*0.9,)</f>
        <v>10004</v>
      </c>
      <c r="C39" s="142">
        <f t="shared" si="10"/>
        <v>9356</v>
      </c>
      <c r="D39" s="142">
        <f t="shared" si="10"/>
        <v>9113</v>
      </c>
      <c r="E39" s="142">
        <f t="shared" si="10"/>
        <v>8708</v>
      </c>
      <c r="F39" s="142">
        <f t="shared" si="10"/>
        <v>10652</v>
      </c>
      <c r="G39" s="142">
        <f t="shared" si="10"/>
        <v>11300</v>
      </c>
      <c r="H39" s="142">
        <f t="shared" si="10"/>
        <v>10004</v>
      </c>
      <c r="I39" s="142">
        <f t="shared" si="10"/>
        <v>10652</v>
      </c>
      <c r="J39" s="142">
        <f t="shared" si="10"/>
        <v>9356</v>
      </c>
      <c r="K39" s="142">
        <f t="shared" si="10"/>
        <v>10004</v>
      </c>
      <c r="L39" s="142">
        <f t="shared" si="10"/>
        <v>10652</v>
      </c>
      <c r="M39" s="142">
        <f t="shared" si="10"/>
        <v>10004</v>
      </c>
      <c r="N39" s="142">
        <f t="shared" si="10"/>
        <v>8708</v>
      </c>
      <c r="O39" s="142">
        <f t="shared" si="10"/>
        <v>9032</v>
      </c>
      <c r="P39" s="142">
        <f t="shared" si="10"/>
        <v>8708</v>
      </c>
      <c r="Q39" s="142">
        <f t="shared" si="10"/>
        <v>9032</v>
      </c>
      <c r="R39" s="142">
        <f t="shared" si="10"/>
        <v>8708</v>
      </c>
      <c r="S39" s="142">
        <f t="shared" si="10"/>
        <v>9032</v>
      </c>
      <c r="T39" s="142">
        <f t="shared" si="10"/>
        <v>10652</v>
      </c>
      <c r="U39" s="142">
        <f t="shared" si="10"/>
        <v>10652</v>
      </c>
      <c r="V39" s="142">
        <f t="shared" si="10"/>
        <v>10652</v>
      </c>
      <c r="W39" s="142">
        <f t="shared" si="10"/>
        <v>10652</v>
      </c>
      <c r="X39" s="142">
        <f t="shared" si="10"/>
        <v>9356</v>
      </c>
      <c r="Y39" s="142">
        <f t="shared" si="10"/>
        <v>10004</v>
      </c>
      <c r="Z39" s="142">
        <f t="shared" si="10"/>
        <v>9356</v>
      </c>
      <c r="AA39" s="142">
        <f t="shared" si="10"/>
        <v>11300</v>
      </c>
      <c r="AB39" s="142">
        <f t="shared" si="10"/>
        <v>11300</v>
      </c>
      <c r="AC39" s="142">
        <f t="shared" si="10"/>
        <v>9437</v>
      </c>
      <c r="AD39" s="142">
        <f t="shared" si="10"/>
        <v>9599</v>
      </c>
      <c r="AE39" s="142">
        <f t="shared" si="10"/>
        <v>9923</v>
      </c>
      <c r="AF39" s="142">
        <f t="shared" si="10"/>
        <v>9599</v>
      </c>
      <c r="AG39" s="142">
        <f t="shared" si="10"/>
        <v>10085</v>
      </c>
      <c r="AH39" s="142">
        <f t="shared" si="10"/>
        <v>10652</v>
      </c>
      <c r="AI39" s="142">
        <f t="shared" si="10"/>
        <v>10652</v>
      </c>
      <c r="AJ39" s="142">
        <f t="shared" si="10"/>
        <v>10247</v>
      </c>
      <c r="AK39" s="142">
        <f t="shared" si="10"/>
        <v>9923</v>
      </c>
      <c r="AL39" s="142">
        <f t="shared" si="10"/>
        <v>10652</v>
      </c>
      <c r="AM39" s="142">
        <f t="shared" si="10"/>
        <v>9923</v>
      </c>
      <c r="AN39" s="142">
        <f t="shared" si="10"/>
        <v>10247</v>
      </c>
      <c r="AO39" s="142">
        <f t="shared" si="10"/>
        <v>9923</v>
      </c>
      <c r="AP39" s="142">
        <f t="shared" si="10"/>
        <v>10652</v>
      </c>
      <c r="AQ39" s="142">
        <f t="shared" si="10"/>
        <v>10085</v>
      </c>
      <c r="AR39" s="142">
        <f t="shared" si="10"/>
        <v>9923</v>
      </c>
      <c r="AS39" s="142">
        <f t="shared" si="10"/>
        <v>10247</v>
      </c>
      <c r="AT39" s="142">
        <f t="shared" si="10"/>
        <v>9599</v>
      </c>
      <c r="AU39" s="142">
        <f t="shared" si="10"/>
        <v>9599</v>
      </c>
      <c r="AV39" s="142">
        <f t="shared" si="10"/>
        <v>9275</v>
      </c>
      <c r="AW39" s="142">
        <f t="shared" si="10"/>
        <v>8708</v>
      </c>
      <c r="AX39" s="142">
        <f t="shared" si="10"/>
        <v>9113</v>
      </c>
      <c r="AY39" s="142">
        <f t="shared" si="10"/>
        <v>8708</v>
      </c>
      <c r="AZ39" s="142">
        <f t="shared" si="10"/>
        <v>9113</v>
      </c>
      <c r="BA39" s="142">
        <f t="shared" si="10"/>
        <v>8708</v>
      </c>
    </row>
    <row r="40" spans="1:53" ht="11.45" customHeight="1" x14ac:dyDescent="0.2">
      <c r="A40" s="3">
        <v>2</v>
      </c>
      <c r="B40" s="142">
        <f t="shared" ref="B40:BA40" si="11">ROUND(B21*0.9,)</f>
        <v>11016</v>
      </c>
      <c r="C40" s="142">
        <f t="shared" si="11"/>
        <v>10368</v>
      </c>
      <c r="D40" s="142">
        <f t="shared" si="11"/>
        <v>10125</v>
      </c>
      <c r="E40" s="142">
        <f t="shared" si="11"/>
        <v>9720</v>
      </c>
      <c r="F40" s="142">
        <f t="shared" si="11"/>
        <v>11664</v>
      </c>
      <c r="G40" s="142">
        <f t="shared" si="11"/>
        <v>12312</v>
      </c>
      <c r="H40" s="142">
        <f t="shared" si="11"/>
        <v>11016</v>
      </c>
      <c r="I40" s="142">
        <f t="shared" si="11"/>
        <v>11664</v>
      </c>
      <c r="J40" s="142">
        <f t="shared" si="11"/>
        <v>10368</v>
      </c>
      <c r="K40" s="142">
        <f t="shared" si="11"/>
        <v>11016</v>
      </c>
      <c r="L40" s="142">
        <f t="shared" si="11"/>
        <v>11664</v>
      </c>
      <c r="M40" s="142">
        <f t="shared" si="11"/>
        <v>11016</v>
      </c>
      <c r="N40" s="142">
        <f t="shared" si="11"/>
        <v>9720</v>
      </c>
      <c r="O40" s="142">
        <f t="shared" si="11"/>
        <v>10044</v>
      </c>
      <c r="P40" s="142">
        <f t="shared" si="11"/>
        <v>9720</v>
      </c>
      <c r="Q40" s="142">
        <f t="shared" si="11"/>
        <v>10044</v>
      </c>
      <c r="R40" s="142">
        <f t="shared" si="11"/>
        <v>9720</v>
      </c>
      <c r="S40" s="142">
        <f t="shared" si="11"/>
        <v>10044</v>
      </c>
      <c r="T40" s="142">
        <f t="shared" si="11"/>
        <v>11664</v>
      </c>
      <c r="U40" s="142">
        <f t="shared" si="11"/>
        <v>11664</v>
      </c>
      <c r="V40" s="142">
        <f t="shared" si="11"/>
        <v>11664</v>
      </c>
      <c r="W40" s="142">
        <f t="shared" si="11"/>
        <v>11664</v>
      </c>
      <c r="X40" s="142">
        <f t="shared" si="11"/>
        <v>10368</v>
      </c>
      <c r="Y40" s="142">
        <f t="shared" si="11"/>
        <v>11016</v>
      </c>
      <c r="Z40" s="142">
        <f t="shared" si="11"/>
        <v>10368</v>
      </c>
      <c r="AA40" s="142">
        <f t="shared" si="11"/>
        <v>12312</v>
      </c>
      <c r="AB40" s="142">
        <f t="shared" si="11"/>
        <v>12312</v>
      </c>
      <c r="AC40" s="142">
        <f t="shared" si="11"/>
        <v>10449</v>
      </c>
      <c r="AD40" s="142">
        <f t="shared" si="11"/>
        <v>10611</v>
      </c>
      <c r="AE40" s="142">
        <f t="shared" si="11"/>
        <v>10935</v>
      </c>
      <c r="AF40" s="142">
        <f t="shared" si="11"/>
        <v>10611</v>
      </c>
      <c r="AG40" s="142">
        <f t="shared" si="11"/>
        <v>11097</v>
      </c>
      <c r="AH40" s="142">
        <f t="shared" si="11"/>
        <v>11664</v>
      </c>
      <c r="AI40" s="142">
        <f t="shared" si="11"/>
        <v>11664</v>
      </c>
      <c r="AJ40" s="142">
        <f t="shared" si="11"/>
        <v>11259</v>
      </c>
      <c r="AK40" s="142">
        <f t="shared" si="11"/>
        <v>10935</v>
      </c>
      <c r="AL40" s="142">
        <f t="shared" si="11"/>
        <v>11664</v>
      </c>
      <c r="AM40" s="142">
        <f t="shared" si="11"/>
        <v>10935</v>
      </c>
      <c r="AN40" s="142">
        <f t="shared" si="11"/>
        <v>11259</v>
      </c>
      <c r="AO40" s="142">
        <f t="shared" si="11"/>
        <v>10935</v>
      </c>
      <c r="AP40" s="142">
        <f t="shared" si="11"/>
        <v>11664</v>
      </c>
      <c r="AQ40" s="142">
        <f t="shared" si="11"/>
        <v>11097</v>
      </c>
      <c r="AR40" s="142">
        <f t="shared" si="11"/>
        <v>10935</v>
      </c>
      <c r="AS40" s="142">
        <f t="shared" si="11"/>
        <v>11259</v>
      </c>
      <c r="AT40" s="142">
        <f t="shared" si="11"/>
        <v>10611</v>
      </c>
      <c r="AU40" s="142">
        <f t="shared" si="11"/>
        <v>10611</v>
      </c>
      <c r="AV40" s="142">
        <f t="shared" si="11"/>
        <v>10287</v>
      </c>
      <c r="AW40" s="142">
        <f t="shared" si="11"/>
        <v>9720</v>
      </c>
      <c r="AX40" s="142">
        <f t="shared" si="11"/>
        <v>10125</v>
      </c>
      <c r="AY40" s="142">
        <f t="shared" si="11"/>
        <v>9720</v>
      </c>
      <c r="AZ40" s="142">
        <f t="shared" si="11"/>
        <v>10125</v>
      </c>
      <c r="BA40" s="142">
        <f t="shared" si="11"/>
        <v>9720</v>
      </c>
    </row>
    <row r="41" spans="1:53" ht="11.45" customHeight="1" x14ac:dyDescent="0.2">
      <c r="A41" s="24"/>
    </row>
    <row r="42" spans="1:53" x14ac:dyDescent="0.2">
      <c r="A42" s="41" t="s">
        <v>18</v>
      </c>
    </row>
    <row r="43" spans="1:53" x14ac:dyDescent="0.2">
      <c r="A43" s="38" t="s">
        <v>22</v>
      </c>
    </row>
    <row r="44" spans="1:53" x14ac:dyDescent="0.2">
      <c r="A44" s="22"/>
    </row>
    <row r="45" spans="1:53" x14ac:dyDescent="0.2">
      <c r="A45" s="41" t="s">
        <v>3</v>
      </c>
    </row>
    <row r="46" spans="1:53" x14ac:dyDescent="0.2">
      <c r="A46" s="42" t="s">
        <v>4</v>
      </c>
    </row>
    <row r="47" spans="1:53" x14ac:dyDescent="0.2">
      <c r="A47" s="42" t="s">
        <v>5</v>
      </c>
    </row>
    <row r="48" spans="1:53"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191</v>
      </c>
    </row>
  </sheetData>
  <pageMargins left="0.7" right="0.7" top="0.75" bottom="0.75" header="0.3" footer="0.3"/>
  <pageSetup paperSize="9" orientation="portrait" horizontalDpi="4294967295" verticalDpi="4294967295"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topLeftCell="A28" zoomScale="115" zoomScaleNormal="115" workbookViewId="0">
      <pane xSplit="1" topLeftCell="B1" activePane="topRight" state="frozen"/>
      <selection pane="topRight" activeCell="A54" sqref="A54:A55"/>
    </sheetView>
  </sheetViews>
  <sheetFormatPr defaultColWidth="8.5703125" defaultRowHeight="12" x14ac:dyDescent="0.2"/>
  <cols>
    <col min="1" max="1" width="84.85546875" style="1" customWidth="1"/>
    <col min="2" max="19" width="8.5703125" style="1"/>
    <col min="20" max="20" width="8.5703125" style="1" hidden="1" customWidth="1"/>
    <col min="21" max="23" width="8.5703125" style="1"/>
    <col min="24" max="24" width="8.5703125" style="1" customWidth="1"/>
    <col min="25" max="25" width="8.5703125" style="1" hidden="1" customWidth="1"/>
    <col min="26"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f>'C завтраками| Bed and breakfast'!B5</f>
        <v>45399</v>
      </c>
      <c r="H5" s="129">
        <f>'C завтраками| Bed and breakfast'!C5</f>
        <v>45401</v>
      </c>
      <c r="I5" s="129">
        <f>'C завтраками| Bed and breakfast'!D5</f>
        <v>45402</v>
      </c>
      <c r="J5" s="129">
        <f>'C завтраками| Bed and breakfast'!E5</f>
        <v>45403</v>
      </c>
      <c r="K5" s="46">
        <f>'C завтраками| Bed and breakfast'!F5</f>
        <v>45407</v>
      </c>
      <c r="L5" s="129">
        <f>'C завтраками| Bed and breakfast'!H5</f>
        <v>45411</v>
      </c>
      <c r="M5" s="129">
        <f>'C завтраками| Bed and breakfast'!I5</f>
        <v>45413</v>
      </c>
      <c r="N5" s="129">
        <f>'C завтраками| Bed and breakfast'!J5</f>
        <v>45417</v>
      </c>
      <c r="O5" s="129">
        <f>'C завтраками| Bed and breakfast'!K5</f>
        <v>45421</v>
      </c>
      <c r="P5" s="129">
        <f>'C завтраками| Bed and breakfast'!O5</f>
        <v>45429</v>
      </c>
      <c r="Q5" s="129">
        <f>'C завтраками| Bed and breakfast'!P5</f>
        <v>45431</v>
      </c>
      <c r="R5" s="129">
        <f>'C завтраками| Bed and breakfast'!Q5</f>
        <v>45436</v>
      </c>
      <c r="S5" s="129">
        <f>'C завтраками| Bed and breakfast'!R5</f>
        <v>45438</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breakfast'!AE5</f>
        <v>45492</v>
      </c>
      <c r="AE5" s="129">
        <f>'C завтраками| Bed and breakfast'!AF5</f>
        <v>45494</v>
      </c>
      <c r="AF5" s="129">
        <f>'C завтраками| Bed and breakfast'!AG5</f>
        <v>45499</v>
      </c>
      <c r="AG5" s="129">
        <f>'C завтраками| Bed and breakfast'!AH5</f>
        <v>45501</v>
      </c>
      <c r="AH5" s="129">
        <f>'C завтраками| Bed and breakfast'!AI5</f>
        <v>45505</v>
      </c>
      <c r="AI5" s="129">
        <f>'C завтраками| Bed and breakfast'!AJ5</f>
        <v>45506</v>
      </c>
      <c r="AJ5" s="129">
        <f>'C завтраками| Bed and breakfast'!AK5</f>
        <v>45508</v>
      </c>
      <c r="AK5" s="129">
        <f>'C завтраками| Bed and breakfast'!AL5</f>
        <v>45513</v>
      </c>
      <c r="AL5" s="129">
        <f>'C завтраками| Bed and breakfast'!AM5</f>
        <v>45515</v>
      </c>
      <c r="AM5" s="129">
        <f>'C завтраками| Bed and breakfast'!AN5</f>
        <v>45520</v>
      </c>
      <c r="AN5" s="129">
        <f>'C завтраками| Bed and breakfast'!AO5</f>
        <v>45522</v>
      </c>
      <c r="AO5" s="129">
        <f>'C завтраками| Bed and breakfast'!AS5</f>
        <v>45527</v>
      </c>
      <c r="AP5" s="129">
        <f>'C завтраками| Bed and breakfast'!AT5</f>
        <v>45529</v>
      </c>
      <c r="AQ5" s="129">
        <f>'C завтраками| Bed and breakfast'!AU5</f>
        <v>45534</v>
      </c>
      <c r="AR5" s="129">
        <f>'C завтраками| Bed and breakfast'!AV5</f>
        <v>45536</v>
      </c>
      <c r="AS5" s="129">
        <f>'C завтраками| Bed and breakfast'!AW5</f>
        <v>45551</v>
      </c>
      <c r="AT5" s="129">
        <f>'C завтраками| Bed and breakfast'!AX5</f>
        <v>45556</v>
      </c>
      <c r="AU5" s="129">
        <f>'C завтраками| Bed and breakfast'!AY5</f>
        <v>45558</v>
      </c>
      <c r="AV5" s="129">
        <f>'C завтраками| Bed and breakfast'!AZ5</f>
        <v>45562</v>
      </c>
      <c r="AW5" s="129">
        <f>'C завтраками| Bed and breakfast'!BA5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f>'C завтраками| Bed and breakfast'!B6</f>
        <v>45400</v>
      </c>
      <c r="H6" s="129">
        <f>'C завтраками| Bed and breakfast'!C6</f>
        <v>45401</v>
      </c>
      <c r="I6" s="129">
        <f>'C завтраками| Bed and breakfast'!D6</f>
        <v>45402</v>
      </c>
      <c r="J6" s="129">
        <f>'C завтраками| Bed and breakfast'!E6</f>
        <v>45406</v>
      </c>
      <c r="K6" s="46">
        <f>'C завтраками| Bed and breakfast'!F6</f>
        <v>45408</v>
      </c>
      <c r="L6" s="129">
        <f>'C завтраками| Bed and breakfast'!H6</f>
        <v>45412</v>
      </c>
      <c r="M6" s="129">
        <f>'C завтраками| Bed and breakfast'!I6</f>
        <v>45416</v>
      </c>
      <c r="N6" s="129">
        <f>'C завтраками| Bed and breakfast'!J6</f>
        <v>45420</v>
      </c>
      <c r="O6" s="129">
        <f>'C завтраками| Bed and breakfast'!K6</f>
        <v>45421</v>
      </c>
      <c r="P6" s="129">
        <f>'C завтраками| Bed and breakfast'!O6</f>
        <v>45430</v>
      </c>
      <c r="Q6" s="129">
        <f>'C завтраками| Bed and breakfast'!P6</f>
        <v>45435</v>
      </c>
      <c r="R6" s="129">
        <f>'C завтраками| Bed and breakfast'!Q6</f>
        <v>45437</v>
      </c>
      <c r="S6" s="129">
        <f>'C завтраками| Bed and breakfast'!R6</f>
        <v>45438</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breakfast'!AE6</f>
        <v>45493</v>
      </c>
      <c r="AE6" s="129">
        <f>'C завтраками| Bed and breakfast'!AF6</f>
        <v>45498</v>
      </c>
      <c r="AF6" s="129">
        <f>'C завтраками| Bed and breakfast'!AG6</f>
        <v>45500</v>
      </c>
      <c r="AG6" s="129">
        <f>'C завтраками| Bed and breakfast'!AH6</f>
        <v>45504</v>
      </c>
      <c r="AH6" s="129">
        <f>'C завтраками| Bed and breakfast'!AI6</f>
        <v>45505</v>
      </c>
      <c r="AI6" s="129">
        <f>'C завтраками| Bed and breakfast'!AJ6</f>
        <v>45507</v>
      </c>
      <c r="AJ6" s="129">
        <f>'C завтраками| Bed and breakfast'!AK6</f>
        <v>45512</v>
      </c>
      <c r="AK6" s="129">
        <f>'C завтраками| Bed and breakfast'!AL6</f>
        <v>45514</v>
      </c>
      <c r="AL6" s="129">
        <f>'C завтраками| Bed and breakfast'!AM6</f>
        <v>45519</v>
      </c>
      <c r="AM6" s="129">
        <f>'C завтраками| Bed and breakfast'!AN6</f>
        <v>45521</v>
      </c>
      <c r="AN6" s="129">
        <f>'C завтраками| Bed and breakfast'!AO6</f>
        <v>45522</v>
      </c>
      <c r="AO6" s="129">
        <f>'C завтраками| Bed and breakfast'!AS6</f>
        <v>45528</v>
      </c>
      <c r="AP6" s="129">
        <f>'C завтраками| Bed and breakfast'!AT6</f>
        <v>45533</v>
      </c>
      <c r="AQ6" s="129">
        <f>'C завтраками| Bed and breakfast'!AU6</f>
        <v>45535</v>
      </c>
      <c r="AR6" s="129">
        <f>'C завтраками| Bed and breakfast'!AV6</f>
        <v>45550</v>
      </c>
      <c r="AS6" s="129">
        <f>'C завтраками| Bed and breakfast'!AW6</f>
        <v>45555</v>
      </c>
      <c r="AT6" s="129">
        <f>'C завтраками| Bed and breakfast'!AX6</f>
        <v>45557</v>
      </c>
      <c r="AU6" s="129">
        <f>'C завтраками| Bed and breakfast'!AY6</f>
        <v>45561</v>
      </c>
      <c r="AV6" s="129">
        <f>'C завтраками| Bed and breakfast'!AZ6</f>
        <v>45563</v>
      </c>
      <c r="AW6" s="129">
        <f>'C завтраками| Bed and breakfast'!BA6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f>'C завтраками| Bed and breakfast'!B8*0.85</f>
        <v>6247.5</v>
      </c>
      <c r="H8" s="142">
        <f>'C завтраками| Bed and breakfast'!C8*0.85</f>
        <v>5567.5</v>
      </c>
      <c r="I8" s="142">
        <f>'C завтраками| Bed and breakfast'!D8*0.85</f>
        <v>5312.5</v>
      </c>
      <c r="J8" s="142">
        <f>'C завтраками| Bed and breakfast'!E8*0.85</f>
        <v>4887.5</v>
      </c>
      <c r="K8" s="142">
        <f>'C завтраками| Bed and breakfast'!F8*0.85</f>
        <v>6927.5</v>
      </c>
      <c r="L8" s="142">
        <f>'C завтраками| Bed and breakfast'!H8*0.85</f>
        <v>6247.5</v>
      </c>
      <c r="M8" s="142">
        <f>'C завтраками| Bed and breakfast'!I8*0.85</f>
        <v>6927.5</v>
      </c>
      <c r="N8" s="142">
        <f>'C завтраками| Bed and breakfast'!J8*0.85</f>
        <v>5567.5</v>
      </c>
      <c r="O8" s="142">
        <f>'C завтраками| Bed and breakfast'!K8*0.85</f>
        <v>6247.5</v>
      </c>
      <c r="P8" s="142">
        <f>'C завтраками| Bed and breakfast'!O8*0.85</f>
        <v>5227.5</v>
      </c>
      <c r="Q8" s="142">
        <f>'C завтраками| Bed and breakfast'!P8*0.85</f>
        <v>4887.5</v>
      </c>
      <c r="R8" s="142">
        <f>'C завтраками| Bed and breakfast'!Q8*0.85</f>
        <v>5227.5</v>
      </c>
      <c r="S8" s="142">
        <f>'C завтраками| Bed and breakfast'!R8*0.85</f>
        <v>4887.5</v>
      </c>
      <c r="T8" s="142">
        <f>'C завтраками| Bed and breakfast'!T8*0.85</f>
        <v>6927.5</v>
      </c>
      <c r="U8" s="142">
        <f>'C завтраками| Bed and breakfast'!U8*0.85</f>
        <v>6927.5</v>
      </c>
      <c r="V8" s="142">
        <f>'C завтраками| Bed and breakfast'!V8*0.85</f>
        <v>6927.5</v>
      </c>
      <c r="W8" s="142">
        <f>'C завтраками| Bed and breakfast'!W8*0.85</f>
        <v>6927.5</v>
      </c>
      <c r="X8" s="142">
        <f>'C завтраками| Bed and breakfast'!X8*0.85</f>
        <v>5567.5</v>
      </c>
      <c r="Y8" s="142">
        <f>'C завтраками| Bed and breakfast'!Y8*0.85</f>
        <v>6247.5</v>
      </c>
      <c r="Z8" s="142">
        <f>'C завтраками| Bed and breakfast'!Z8*0.85</f>
        <v>5567.5</v>
      </c>
      <c r="AA8" s="142">
        <f>'C завтраками| Bed and breakfast'!AA8*0.85</f>
        <v>7607.5</v>
      </c>
      <c r="AB8" s="142">
        <f>'C завтраками| Bed and breakfast'!AB8*0.85</f>
        <v>7607.5</v>
      </c>
      <c r="AC8" s="142">
        <f>'C завтраками| Bed and breakfast'!AC8*0.85</f>
        <v>5652.5</v>
      </c>
      <c r="AD8" s="142">
        <f>'C завтраками| Bed and breakfast'!AE8*0.85</f>
        <v>6162.5</v>
      </c>
      <c r="AE8" s="142">
        <f>'C завтраками| Bed and breakfast'!AF8*0.85</f>
        <v>5822.5</v>
      </c>
      <c r="AF8" s="142">
        <f>'C завтраками| Bed and breakfast'!AG8*0.85</f>
        <v>6332.5</v>
      </c>
      <c r="AG8" s="142">
        <f>'C завтраками| Bed and breakfast'!AH8*0.85</f>
        <v>6927.5</v>
      </c>
      <c r="AH8" s="142">
        <f>'C завтраками| Bed and breakfast'!AI8*0.85</f>
        <v>6927.5</v>
      </c>
      <c r="AI8" s="142">
        <f>'C завтраками| Bed and breakfast'!AJ8*0.85</f>
        <v>6502.5</v>
      </c>
      <c r="AJ8" s="142">
        <f>'C завтраками| Bed and breakfast'!AK8*0.85</f>
        <v>6162.5</v>
      </c>
      <c r="AK8" s="142">
        <f>'C завтраками| Bed and breakfast'!AL8*0.85</f>
        <v>6927.5</v>
      </c>
      <c r="AL8" s="142">
        <f>'C завтраками| Bed and breakfast'!AM8*0.85</f>
        <v>6162.5</v>
      </c>
      <c r="AM8" s="142">
        <f>'C завтраками| Bed and breakfast'!AN8*0.85</f>
        <v>6502.5</v>
      </c>
      <c r="AN8" s="142">
        <f>'C завтраками| Bed and breakfast'!AO8*0.85</f>
        <v>6162.5</v>
      </c>
      <c r="AO8" s="142">
        <f>'C завтраками| Bed and breakfast'!AS8*0.85</f>
        <v>6502.5</v>
      </c>
      <c r="AP8" s="142">
        <f>'C завтраками| Bed and breakfast'!AT8*0.85</f>
        <v>5822.5</v>
      </c>
      <c r="AQ8" s="142">
        <f>'C завтраками| Bed and breakfast'!AU8*0.85</f>
        <v>5822.5</v>
      </c>
      <c r="AR8" s="142">
        <f>'C завтраками| Bed and breakfast'!AV8*0.85</f>
        <v>5482.5</v>
      </c>
      <c r="AS8" s="142">
        <f>'C завтраками| Bed and breakfast'!AW8*0.85</f>
        <v>4887.5</v>
      </c>
      <c r="AT8" s="142">
        <f>'C завтраками| Bed and breakfast'!AX8*0.85</f>
        <v>5312.5</v>
      </c>
      <c r="AU8" s="142">
        <f>'C завтраками| Bed and breakfast'!AY8*0.85</f>
        <v>4887.5</v>
      </c>
      <c r="AV8" s="142">
        <f>'C завтраками| Bed and breakfast'!AZ8*0.85</f>
        <v>5312.5</v>
      </c>
      <c r="AW8" s="142">
        <f>'C завтраками| Bed and breakfast'!BA8*0.85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f>'C завтраками| Bed and breakfast'!B9*0.85</f>
        <v>7310</v>
      </c>
      <c r="H9" s="142">
        <f>'C завтраками| Bed and breakfast'!C9*0.85</f>
        <v>6630</v>
      </c>
      <c r="I9" s="142">
        <f>'C завтраками| Bed and breakfast'!D9*0.85</f>
        <v>6375</v>
      </c>
      <c r="J9" s="142">
        <f>'C завтраками| Bed and breakfast'!E9*0.85</f>
        <v>5950</v>
      </c>
      <c r="K9" s="142">
        <f>'C завтраками| Bed and breakfast'!F9*0.85</f>
        <v>7990</v>
      </c>
      <c r="L9" s="142">
        <f>'C завтраками| Bed and breakfast'!H9*0.85</f>
        <v>7310</v>
      </c>
      <c r="M9" s="142">
        <f>'C завтраками| Bed and breakfast'!I9*0.85</f>
        <v>7990</v>
      </c>
      <c r="N9" s="142">
        <f>'C завтраками| Bed and breakfast'!J9*0.85</f>
        <v>6630</v>
      </c>
      <c r="O9" s="142">
        <f>'C завтраками| Bed and breakfast'!K9*0.85</f>
        <v>7310</v>
      </c>
      <c r="P9" s="142">
        <f>'C завтраками| Bed and breakfast'!O9*0.85</f>
        <v>6290</v>
      </c>
      <c r="Q9" s="142">
        <f>'C завтраками| Bed and breakfast'!P9*0.85</f>
        <v>5950</v>
      </c>
      <c r="R9" s="142">
        <f>'C завтраками| Bed and breakfast'!Q9*0.85</f>
        <v>6290</v>
      </c>
      <c r="S9" s="142">
        <f>'C завтраками| Bed and breakfast'!R9*0.85</f>
        <v>5950</v>
      </c>
      <c r="T9" s="142">
        <f>'C завтраками| Bed and breakfast'!T9*0.85</f>
        <v>7990</v>
      </c>
      <c r="U9" s="142">
        <f>'C завтраками| Bed and breakfast'!U9*0.85</f>
        <v>7990</v>
      </c>
      <c r="V9" s="142">
        <f>'C завтраками| Bed and breakfast'!V9*0.85</f>
        <v>7990</v>
      </c>
      <c r="W9" s="142">
        <f>'C завтраками| Bed and breakfast'!W9*0.85</f>
        <v>7990</v>
      </c>
      <c r="X9" s="142">
        <f>'C завтраками| Bed and breakfast'!X9*0.85</f>
        <v>6630</v>
      </c>
      <c r="Y9" s="142">
        <f>'C завтраками| Bed and breakfast'!Y9*0.85</f>
        <v>7310</v>
      </c>
      <c r="Z9" s="142">
        <f>'C завтраками| Bed and breakfast'!Z9*0.85</f>
        <v>6630</v>
      </c>
      <c r="AA9" s="142">
        <f>'C завтраками| Bed and breakfast'!AA9*0.85</f>
        <v>8670</v>
      </c>
      <c r="AB9" s="142">
        <f>'C завтраками| Bed and breakfast'!AB9*0.85</f>
        <v>8670</v>
      </c>
      <c r="AC9" s="142">
        <f>'C завтраками| Bed and breakfast'!AC9*0.85</f>
        <v>6715</v>
      </c>
      <c r="AD9" s="142">
        <f>'C завтраками| Bed and breakfast'!AE9*0.85</f>
        <v>7225</v>
      </c>
      <c r="AE9" s="142">
        <f>'C завтраками| Bed and breakfast'!AF9*0.85</f>
        <v>6885</v>
      </c>
      <c r="AF9" s="142">
        <f>'C завтраками| Bed and breakfast'!AG9*0.85</f>
        <v>7395</v>
      </c>
      <c r="AG9" s="142">
        <f>'C завтраками| Bed and breakfast'!AH9*0.85</f>
        <v>7990</v>
      </c>
      <c r="AH9" s="142">
        <f>'C завтраками| Bed and breakfast'!AI9*0.85</f>
        <v>7990</v>
      </c>
      <c r="AI9" s="142">
        <f>'C завтраками| Bed and breakfast'!AJ9*0.85</f>
        <v>7565</v>
      </c>
      <c r="AJ9" s="142">
        <f>'C завтраками| Bed and breakfast'!AK9*0.85</f>
        <v>7225</v>
      </c>
      <c r="AK9" s="142">
        <f>'C завтраками| Bed and breakfast'!AL9*0.85</f>
        <v>7990</v>
      </c>
      <c r="AL9" s="142">
        <f>'C завтраками| Bed and breakfast'!AM9*0.85</f>
        <v>7225</v>
      </c>
      <c r="AM9" s="142">
        <f>'C завтраками| Bed and breakfast'!AN9*0.85</f>
        <v>7565</v>
      </c>
      <c r="AN9" s="142">
        <f>'C завтраками| Bed and breakfast'!AO9*0.85</f>
        <v>7225</v>
      </c>
      <c r="AO9" s="142">
        <f>'C завтраками| Bed and breakfast'!AS9*0.85</f>
        <v>7565</v>
      </c>
      <c r="AP9" s="142">
        <f>'C завтраками| Bed and breakfast'!AT9*0.85</f>
        <v>6885</v>
      </c>
      <c r="AQ9" s="142">
        <f>'C завтраками| Bed and breakfast'!AU9*0.85</f>
        <v>6885</v>
      </c>
      <c r="AR9" s="142">
        <f>'C завтраками| Bed and breakfast'!AV9*0.85</f>
        <v>6545</v>
      </c>
      <c r="AS9" s="142">
        <f>'C завтраками| Bed and breakfast'!AW9*0.85</f>
        <v>5950</v>
      </c>
      <c r="AT9" s="142">
        <f>'C завтраками| Bed and breakfast'!AX9*0.85</f>
        <v>6375</v>
      </c>
      <c r="AU9" s="142">
        <f>'C завтраками| Bed and breakfast'!AY9*0.85</f>
        <v>5950</v>
      </c>
      <c r="AV9" s="142">
        <f>'C завтраками| Bed and breakfast'!AZ9*0.85</f>
        <v>6375</v>
      </c>
      <c r="AW9" s="142">
        <f>'C завтраками| Bed and breakfast'!BA9*0.85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f>'C завтраками| Bed and breakfast'!B11*0.85</f>
        <v>7097.5</v>
      </c>
      <c r="H11" s="142">
        <f>'C завтраками| Bed and breakfast'!C11*0.85</f>
        <v>6417.5</v>
      </c>
      <c r="I11" s="142">
        <f>'C завтраками| Bed and breakfast'!D11*0.85</f>
        <v>6162.5</v>
      </c>
      <c r="J11" s="142">
        <f>'C завтраками| Bed and breakfast'!E11*0.85</f>
        <v>5737.5</v>
      </c>
      <c r="K11" s="142">
        <f>'C завтраками| Bed and breakfast'!F11*0.85</f>
        <v>7777.5</v>
      </c>
      <c r="L11" s="142">
        <f>'C завтраками| Bed and breakfast'!H11*0.85</f>
        <v>7097.5</v>
      </c>
      <c r="M11" s="142">
        <f>'C завтраками| Bed and breakfast'!I11*0.85</f>
        <v>7777.5</v>
      </c>
      <c r="N11" s="142">
        <f>'C завтраками| Bed and breakfast'!J11*0.85</f>
        <v>6417.5</v>
      </c>
      <c r="O11" s="142">
        <f>'C завтраками| Bed and breakfast'!K11*0.85</f>
        <v>7097.5</v>
      </c>
      <c r="P11" s="142">
        <f>'C завтраками| Bed and breakfast'!O11*0.85</f>
        <v>6077.5</v>
      </c>
      <c r="Q11" s="142">
        <f>'C завтраками| Bed and breakfast'!P11*0.85</f>
        <v>5737.5</v>
      </c>
      <c r="R11" s="142">
        <f>'C завтраками| Bed and breakfast'!Q11*0.85</f>
        <v>6077.5</v>
      </c>
      <c r="S11" s="142">
        <f>'C завтраками| Bed and breakfast'!R11*0.85</f>
        <v>5737.5</v>
      </c>
      <c r="T11" s="142">
        <f>'C завтраками| Bed and breakfast'!T11*0.85</f>
        <v>7777.5</v>
      </c>
      <c r="U11" s="142">
        <f>'C завтраками| Bed and breakfast'!U11*0.85</f>
        <v>7777.5</v>
      </c>
      <c r="V11" s="142">
        <f>'C завтраками| Bed and breakfast'!V11*0.85</f>
        <v>7777.5</v>
      </c>
      <c r="W11" s="142">
        <f>'C завтраками| Bed and breakfast'!W11*0.85</f>
        <v>7777.5</v>
      </c>
      <c r="X11" s="142">
        <f>'C завтраками| Bed and breakfast'!X11*0.85</f>
        <v>6417.5</v>
      </c>
      <c r="Y11" s="142">
        <f>'C завтраками| Bed and breakfast'!Y11*0.85</f>
        <v>7097.5</v>
      </c>
      <c r="Z11" s="142">
        <f>'C завтраками| Bed and breakfast'!Z11*0.85</f>
        <v>6417.5</v>
      </c>
      <c r="AA11" s="142">
        <f>'C завтраками| Bed and breakfast'!AA11*0.85</f>
        <v>8457.5</v>
      </c>
      <c r="AB11" s="142">
        <f>'C завтраками| Bed and breakfast'!AB11*0.85</f>
        <v>8457.5</v>
      </c>
      <c r="AC11" s="142">
        <f>'C завтраками| Bed and breakfast'!AC11*0.85</f>
        <v>6502.5</v>
      </c>
      <c r="AD11" s="142">
        <f>'C завтраками| Bed and breakfast'!AE11*0.85</f>
        <v>7012.5</v>
      </c>
      <c r="AE11" s="142">
        <f>'C завтраками| Bed and breakfast'!AF11*0.85</f>
        <v>6672.5</v>
      </c>
      <c r="AF11" s="142">
        <f>'C завтраками| Bed and breakfast'!AG11*0.85</f>
        <v>7182.5</v>
      </c>
      <c r="AG11" s="142">
        <f>'C завтраками| Bed and breakfast'!AH11*0.85</f>
        <v>7777.5</v>
      </c>
      <c r="AH11" s="142">
        <f>'C завтраками| Bed and breakfast'!AI11*0.85</f>
        <v>7777.5</v>
      </c>
      <c r="AI11" s="142">
        <f>'C завтраками| Bed and breakfast'!AJ11*0.85</f>
        <v>7352.5</v>
      </c>
      <c r="AJ11" s="142">
        <f>'C завтраками| Bed and breakfast'!AK11*0.85</f>
        <v>7012.5</v>
      </c>
      <c r="AK11" s="142">
        <f>'C завтраками| Bed and breakfast'!AL11*0.85</f>
        <v>7777.5</v>
      </c>
      <c r="AL11" s="142">
        <f>'C завтраками| Bed and breakfast'!AM11*0.85</f>
        <v>7012.5</v>
      </c>
      <c r="AM11" s="142">
        <f>'C завтраками| Bed and breakfast'!AN11*0.85</f>
        <v>7352.5</v>
      </c>
      <c r="AN11" s="142">
        <f>'C завтраками| Bed and breakfast'!AO11*0.85</f>
        <v>7012.5</v>
      </c>
      <c r="AO11" s="142">
        <f>'C завтраками| Bed and breakfast'!AS11*0.85</f>
        <v>7352.5</v>
      </c>
      <c r="AP11" s="142">
        <f>'C завтраками| Bed and breakfast'!AT11*0.85</f>
        <v>6672.5</v>
      </c>
      <c r="AQ11" s="142">
        <f>'C завтраками| Bed and breakfast'!AU11*0.85</f>
        <v>6672.5</v>
      </c>
      <c r="AR11" s="142">
        <f>'C завтраками| Bed and breakfast'!AV11*0.85</f>
        <v>6332.5</v>
      </c>
      <c r="AS11" s="142">
        <f>'C завтраками| Bed and breakfast'!AW11*0.85</f>
        <v>5737.5</v>
      </c>
      <c r="AT11" s="142">
        <f>'C завтраками| Bed and breakfast'!AX11*0.85</f>
        <v>6162.5</v>
      </c>
      <c r="AU11" s="142">
        <f>'C завтраками| Bed and breakfast'!AY11*0.85</f>
        <v>5737.5</v>
      </c>
      <c r="AV11" s="142">
        <f>'C завтраками| Bed and breakfast'!AZ11*0.85</f>
        <v>6162.5</v>
      </c>
      <c r="AW11" s="142">
        <f>'C завтраками| Bed and breakfast'!BA11*0.85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f>'C завтраками| Bed and breakfast'!B12*0.85</f>
        <v>8160</v>
      </c>
      <c r="H12" s="142">
        <f>'C завтраками| Bed and breakfast'!C12*0.85</f>
        <v>7480</v>
      </c>
      <c r="I12" s="142">
        <f>'C завтраками| Bed and breakfast'!D12*0.85</f>
        <v>7225</v>
      </c>
      <c r="J12" s="142">
        <f>'C завтраками| Bed and breakfast'!E12*0.85</f>
        <v>6800</v>
      </c>
      <c r="K12" s="142">
        <f>'C завтраками| Bed and breakfast'!F12*0.85</f>
        <v>8840</v>
      </c>
      <c r="L12" s="142">
        <f>'C завтраками| Bed and breakfast'!H12*0.85</f>
        <v>8160</v>
      </c>
      <c r="M12" s="142">
        <f>'C завтраками| Bed and breakfast'!I12*0.85</f>
        <v>8840</v>
      </c>
      <c r="N12" s="142">
        <f>'C завтраками| Bed and breakfast'!J12*0.85</f>
        <v>7480</v>
      </c>
      <c r="O12" s="142">
        <f>'C завтраками| Bed and breakfast'!K12*0.85</f>
        <v>8160</v>
      </c>
      <c r="P12" s="142">
        <f>'C завтраками| Bed and breakfast'!O12*0.85</f>
        <v>7140</v>
      </c>
      <c r="Q12" s="142">
        <f>'C завтраками| Bed and breakfast'!P12*0.85</f>
        <v>6800</v>
      </c>
      <c r="R12" s="142">
        <f>'C завтраками| Bed and breakfast'!Q12*0.85</f>
        <v>7140</v>
      </c>
      <c r="S12" s="142">
        <f>'C завтраками| Bed and breakfast'!R12*0.85</f>
        <v>6800</v>
      </c>
      <c r="T12" s="142">
        <f>'C завтраками| Bed and breakfast'!T12*0.85</f>
        <v>8840</v>
      </c>
      <c r="U12" s="142">
        <f>'C завтраками| Bed and breakfast'!U12*0.85</f>
        <v>8840</v>
      </c>
      <c r="V12" s="142">
        <f>'C завтраками| Bed and breakfast'!V12*0.85</f>
        <v>8840</v>
      </c>
      <c r="W12" s="142">
        <f>'C завтраками| Bed and breakfast'!W12*0.85</f>
        <v>8840</v>
      </c>
      <c r="X12" s="142">
        <f>'C завтраками| Bed and breakfast'!X12*0.85</f>
        <v>7480</v>
      </c>
      <c r="Y12" s="142">
        <f>'C завтраками| Bed and breakfast'!Y12*0.85</f>
        <v>8160</v>
      </c>
      <c r="Z12" s="142">
        <f>'C завтраками| Bed and breakfast'!Z12*0.85</f>
        <v>7480</v>
      </c>
      <c r="AA12" s="142">
        <f>'C завтраками| Bed and breakfast'!AA12*0.85</f>
        <v>9520</v>
      </c>
      <c r="AB12" s="142">
        <f>'C завтраками| Bed and breakfast'!AB12*0.85</f>
        <v>9520</v>
      </c>
      <c r="AC12" s="142">
        <f>'C завтраками| Bed and breakfast'!AC12*0.85</f>
        <v>7565</v>
      </c>
      <c r="AD12" s="142">
        <f>'C завтраками| Bed and breakfast'!AE12*0.85</f>
        <v>8075</v>
      </c>
      <c r="AE12" s="142">
        <f>'C завтраками| Bed and breakfast'!AF12*0.85</f>
        <v>7735</v>
      </c>
      <c r="AF12" s="142">
        <f>'C завтраками| Bed and breakfast'!AG12*0.85</f>
        <v>8245</v>
      </c>
      <c r="AG12" s="142">
        <f>'C завтраками| Bed and breakfast'!AH12*0.85</f>
        <v>8840</v>
      </c>
      <c r="AH12" s="142">
        <f>'C завтраками| Bed and breakfast'!AI12*0.85</f>
        <v>8840</v>
      </c>
      <c r="AI12" s="142">
        <f>'C завтраками| Bed and breakfast'!AJ12*0.85</f>
        <v>8415</v>
      </c>
      <c r="AJ12" s="142">
        <f>'C завтраками| Bed and breakfast'!AK12*0.85</f>
        <v>8075</v>
      </c>
      <c r="AK12" s="142">
        <f>'C завтраками| Bed and breakfast'!AL12*0.85</f>
        <v>8840</v>
      </c>
      <c r="AL12" s="142">
        <f>'C завтраками| Bed and breakfast'!AM12*0.85</f>
        <v>8075</v>
      </c>
      <c r="AM12" s="142">
        <f>'C завтраками| Bed and breakfast'!AN12*0.85</f>
        <v>8415</v>
      </c>
      <c r="AN12" s="142">
        <f>'C завтраками| Bed and breakfast'!AO12*0.85</f>
        <v>8075</v>
      </c>
      <c r="AO12" s="142">
        <f>'C завтраками| Bed and breakfast'!AS12*0.85</f>
        <v>8415</v>
      </c>
      <c r="AP12" s="142">
        <f>'C завтраками| Bed and breakfast'!AT12*0.85</f>
        <v>7735</v>
      </c>
      <c r="AQ12" s="142">
        <f>'C завтраками| Bed and breakfast'!AU12*0.85</f>
        <v>7735</v>
      </c>
      <c r="AR12" s="142">
        <f>'C завтраками| Bed and breakfast'!AV12*0.85</f>
        <v>7395</v>
      </c>
      <c r="AS12" s="142">
        <f>'C завтраками| Bed and breakfast'!AW12*0.85</f>
        <v>6800</v>
      </c>
      <c r="AT12" s="142">
        <f>'C завтраками| Bed and breakfast'!AX12*0.85</f>
        <v>7225</v>
      </c>
      <c r="AU12" s="142">
        <f>'C завтраками| Bed and breakfast'!AY12*0.85</f>
        <v>6800</v>
      </c>
      <c r="AV12" s="142">
        <f>'C завтраками| Bed and breakfast'!AZ12*0.85</f>
        <v>7225</v>
      </c>
      <c r="AW12" s="142">
        <f>'C завтраками| Bed and breakfast'!BA12*0.85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f>'C завтраками| Bed and breakfast'!B14*0.85</f>
        <v>8372.5</v>
      </c>
      <c r="H14" s="142">
        <f>'C завтраками| Bed and breakfast'!C14*0.85</f>
        <v>7692.5</v>
      </c>
      <c r="I14" s="142">
        <f>'C завтраками| Bed and breakfast'!D14*0.85</f>
        <v>7437.5</v>
      </c>
      <c r="J14" s="142">
        <f>'C завтраками| Bed and breakfast'!E14*0.85</f>
        <v>7012.5</v>
      </c>
      <c r="K14" s="142">
        <f>'C завтраками| Bed and breakfast'!F14*0.85</f>
        <v>9052.5</v>
      </c>
      <c r="L14" s="142">
        <f>'C завтраками| Bed and breakfast'!H14*0.85</f>
        <v>8372.5</v>
      </c>
      <c r="M14" s="142">
        <f>'C завтраками| Bed and breakfast'!I14*0.85</f>
        <v>9052.5</v>
      </c>
      <c r="N14" s="142">
        <f>'C завтраками| Bed and breakfast'!J14*0.85</f>
        <v>7692.5</v>
      </c>
      <c r="O14" s="142">
        <f>'C завтраками| Bed and breakfast'!K14*0.85</f>
        <v>8372.5</v>
      </c>
      <c r="P14" s="142">
        <f>'C завтраками| Bed and breakfast'!O14*0.85</f>
        <v>7352.5</v>
      </c>
      <c r="Q14" s="142">
        <f>'C завтраками| Bed and breakfast'!P14*0.85</f>
        <v>7012.5</v>
      </c>
      <c r="R14" s="142">
        <f>'C завтраками| Bed and breakfast'!Q14*0.85</f>
        <v>7352.5</v>
      </c>
      <c r="S14" s="142">
        <f>'C завтраками| Bed and breakfast'!R14*0.85</f>
        <v>7012.5</v>
      </c>
      <c r="T14" s="142">
        <f>'C завтраками| Bed and breakfast'!T14*0.85</f>
        <v>9052.5</v>
      </c>
      <c r="U14" s="142">
        <f>'C завтраками| Bed and breakfast'!U14*0.85</f>
        <v>9052.5</v>
      </c>
      <c r="V14" s="142">
        <f>'C завтраками| Bed and breakfast'!V14*0.85</f>
        <v>9052.5</v>
      </c>
      <c r="W14" s="142">
        <f>'C завтраками| Bed and breakfast'!W14*0.85</f>
        <v>9052.5</v>
      </c>
      <c r="X14" s="142">
        <f>'C завтраками| Bed and breakfast'!X14*0.85</f>
        <v>7692.5</v>
      </c>
      <c r="Y14" s="142">
        <f>'C завтраками| Bed and breakfast'!Y14*0.85</f>
        <v>8372.5</v>
      </c>
      <c r="Z14" s="142">
        <f>'C завтраками| Bed and breakfast'!Z14*0.85</f>
        <v>7692.5</v>
      </c>
      <c r="AA14" s="142">
        <f>'C завтраками| Bed and breakfast'!AA14*0.85</f>
        <v>9732.5</v>
      </c>
      <c r="AB14" s="142">
        <f>'C завтраками| Bed and breakfast'!AB14*0.85</f>
        <v>9732.5</v>
      </c>
      <c r="AC14" s="142">
        <f>'C завтраками| Bed and breakfast'!AC14*0.85</f>
        <v>7777.5</v>
      </c>
      <c r="AD14" s="142">
        <f>'C завтраками| Bed and breakfast'!AE14*0.85</f>
        <v>8287.5</v>
      </c>
      <c r="AE14" s="142">
        <f>'C завтраками| Bed and breakfast'!AF14*0.85</f>
        <v>7947.5</v>
      </c>
      <c r="AF14" s="142">
        <f>'C завтраками| Bed and breakfast'!AG14*0.85</f>
        <v>8457.5</v>
      </c>
      <c r="AG14" s="142">
        <f>'C завтраками| Bed and breakfast'!AH14*0.85</f>
        <v>9052.5</v>
      </c>
      <c r="AH14" s="142">
        <f>'C завтраками| Bed and breakfast'!AI14*0.85</f>
        <v>9052.5</v>
      </c>
      <c r="AI14" s="142">
        <f>'C завтраками| Bed and breakfast'!AJ14*0.85</f>
        <v>8627.5</v>
      </c>
      <c r="AJ14" s="142">
        <f>'C завтраками| Bed and breakfast'!AK14*0.85</f>
        <v>8287.5</v>
      </c>
      <c r="AK14" s="142">
        <f>'C завтраками| Bed and breakfast'!AL14*0.85</f>
        <v>9052.5</v>
      </c>
      <c r="AL14" s="142">
        <f>'C завтраками| Bed and breakfast'!AM14*0.85</f>
        <v>8287.5</v>
      </c>
      <c r="AM14" s="142">
        <f>'C завтраками| Bed and breakfast'!AN14*0.85</f>
        <v>8627.5</v>
      </c>
      <c r="AN14" s="142">
        <f>'C завтраками| Bed and breakfast'!AO14*0.85</f>
        <v>8287.5</v>
      </c>
      <c r="AO14" s="142">
        <f>'C завтраками| Bed and breakfast'!AS14*0.85</f>
        <v>8627.5</v>
      </c>
      <c r="AP14" s="142">
        <f>'C завтраками| Bed and breakfast'!AT14*0.85</f>
        <v>7947.5</v>
      </c>
      <c r="AQ14" s="142">
        <f>'C завтраками| Bed and breakfast'!AU14*0.85</f>
        <v>7947.5</v>
      </c>
      <c r="AR14" s="142">
        <f>'C завтраками| Bed and breakfast'!AV14*0.85</f>
        <v>7607.5</v>
      </c>
      <c r="AS14" s="142">
        <f>'C завтраками| Bed and breakfast'!AW14*0.85</f>
        <v>7012.5</v>
      </c>
      <c r="AT14" s="142">
        <f>'C завтраками| Bed and breakfast'!AX14*0.85</f>
        <v>7437.5</v>
      </c>
      <c r="AU14" s="142">
        <f>'C завтраками| Bed and breakfast'!AY14*0.85</f>
        <v>7012.5</v>
      </c>
      <c r="AV14" s="142">
        <f>'C завтраками| Bed and breakfast'!AZ14*0.85</f>
        <v>7437.5</v>
      </c>
      <c r="AW14" s="142">
        <f>'C завтраками| Bed and breakfast'!BA14*0.85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f>'C завтраками| Bed and breakfast'!B15*0.85</f>
        <v>9435</v>
      </c>
      <c r="H15" s="142">
        <f>'C завтраками| Bed and breakfast'!C15*0.85</f>
        <v>8755</v>
      </c>
      <c r="I15" s="142">
        <f>'C завтраками| Bed and breakfast'!D15*0.85</f>
        <v>8500</v>
      </c>
      <c r="J15" s="142">
        <f>'C завтраками| Bed and breakfast'!E15*0.85</f>
        <v>8075</v>
      </c>
      <c r="K15" s="142">
        <f>'C завтраками| Bed and breakfast'!F15*0.85</f>
        <v>10115</v>
      </c>
      <c r="L15" s="142">
        <f>'C завтраками| Bed and breakfast'!H15*0.85</f>
        <v>9435</v>
      </c>
      <c r="M15" s="142">
        <f>'C завтраками| Bed and breakfast'!I15*0.85</f>
        <v>10115</v>
      </c>
      <c r="N15" s="142">
        <f>'C завтраками| Bed and breakfast'!J15*0.85</f>
        <v>8755</v>
      </c>
      <c r="O15" s="142">
        <f>'C завтраками| Bed and breakfast'!K15*0.85</f>
        <v>9435</v>
      </c>
      <c r="P15" s="142">
        <f>'C завтраками| Bed and breakfast'!O15*0.85</f>
        <v>8415</v>
      </c>
      <c r="Q15" s="142">
        <f>'C завтраками| Bed and breakfast'!P15*0.85</f>
        <v>8075</v>
      </c>
      <c r="R15" s="142">
        <f>'C завтраками| Bed and breakfast'!Q15*0.85</f>
        <v>8415</v>
      </c>
      <c r="S15" s="142">
        <f>'C завтраками| Bed and breakfast'!R15*0.85</f>
        <v>8075</v>
      </c>
      <c r="T15" s="142">
        <f>'C завтраками| Bed and breakfast'!T15*0.85</f>
        <v>10115</v>
      </c>
      <c r="U15" s="142">
        <f>'C завтраками| Bed and breakfast'!U15*0.85</f>
        <v>10115</v>
      </c>
      <c r="V15" s="142">
        <f>'C завтраками| Bed and breakfast'!V15*0.85</f>
        <v>10115</v>
      </c>
      <c r="W15" s="142">
        <f>'C завтраками| Bed and breakfast'!W15*0.85</f>
        <v>10115</v>
      </c>
      <c r="X15" s="142">
        <f>'C завтраками| Bed and breakfast'!X15*0.85</f>
        <v>8755</v>
      </c>
      <c r="Y15" s="142">
        <f>'C завтраками| Bed and breakfast'!Y15*0.85</f>
        <v>9435</v>
      </c>
      <c r="Z15" s="142">
        <f>'C завтраками| Bed and breakfast'!Z15*0.85</f>
        <v>8755</v>
      </c>
      <c r="AA15" s="142">
        <f>'C завтраками| Bed and breakfast'!AA15*0.85</f>
        <v>10795</v>
      </c>
      <c r="AB15" s="142">
        <f>'C завтраками| Bed and breakfast'!AB15*0.85</f>
        <v>10795</v>
      </c>
      <c r="AC15" s="142">
        <f>'C завтраками| Bed and breakfast'!AC15*0.85</f>
        <v>8840</v>
      </c>
      <c r="AD15" s="142">
        <f>'C завтраками| Bed and breakfast'!AE15*0.85</f>
        <v>9350</v>
      </c>
      <c r="AE15" s="142">
        <f>'C завтраками| Bed and breakfast'!AF15*0.85</f>
        <v>9010</v>
      </c>
      <c r="AF15" s="142">
        <f>'C завтраками| Bed and breakfast'!AG15*0.85</f>
        <v>9520</v>
      </c>
      <c r="AG15" s="142">
        <f>'C завтраками| Bed and breakfast'!AH15*0.85</f>
        <v>10115</v>
      </c>
      <c r="AH15" s="142">
        <f>'C завтраками| Bed and breakfast'!AI15*0.85</f>
        <v>10115</v>
      </c>
      <c r="AI15" s="142">
        <f>'C завтраками| Bed and breakfast'!AJ15*0.85</f>
        <v>9690</v>
      </c>
      <c r="AJ15" s="142">
        <f>'C завтраками| Bed and breakfast'!AK15*0.85</f>
        <v>9350</v>
      </c>
      <c r="AK15" s="142">
        <f>'C завтраками| Bed and breakfast'!AL15*0.85</f>
        <v>10115</v>
      </c>
      <c r="AL15" s="142">
        <f>'C завтраками| Bed and breakfast'!AM15*0.85</f>
        <v>9350</v>
      </c>
      <c r="AM15" s="142">
        <f>'C завтраками| Bed and breakfast'!AN15*0.85</f>
        <v>9690</v>
      </c>
      <c r="AN15" s="142">
        <f>'C завтраками| Bed and breakfast'!AO15*0.85</f>
        <v>9350</v>
      </c>
      <c r="AO15" s="142">
        <f>'C завтраками| Bed and breakfast'!AS15*0.85</f>
        <v>9690</v>
      </c>
      <c r="AP15" s="142">
        <f>'C завтраками| Bed and breakfast'!AT15*0.85</f>
        <v>9010</v>
      </c>
      <c r="AQ15" s="142">
        <f>'C завтраками| Bed and breakfast'!AU15*0.85</f>
        <v>9010</v>
      </c>
      <c r="AR15" s="142">
        <f>'C завтраками| Bed and breakfast'!AV15*0.85</f>
        <v>8670</v>
      </c>
      <c r="AS15" s="142">
        <f>'C завтраками| Bed and breakfast'!AW15*0.85</f>
        <v>8075</v>
      </c>
      <c r="AT15" s="142">
        <f>'C завтраками| Bed and breakfast'!AX15*0.85</f>
        <v>8500</v>
      </c>
      <c r="AU15" s="142">
        <f>'C завтраками| Bed and breakfast'!AY15*0.85</f>
        <v>8075</v>
      </c>
      <c r="AV15" s="142">
        <f>'C завтраками| Bed and breakfast'!AZ15*0.85</f>
        <v>8500</v>
      </c>
      <c r="AW15" s="142">
        <f>'C завтраками| Bed and breakfast'!BA15*0.85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f>'C завтраками| Bed and breakfast'!B17*0.85</f>
        <v>9222.5</v>
      </c>
      <c r="H17" s="142">
        <f>'C завтраками| Bed and breakfast'!C17*0.85</f>
        <v>8542.5</v>
      </c>
      <c r="I17" s="142">
        <f>'C завтраками| Bed and breakfast'!D17*0.85</f>
        <v>8287.5</v>
      </c>
      <c r="J17" s="142">
        <f>'C завтраками| Bed and breakfast'!E17*0.85</f>
        <v>7862.5</v>
      </c>
      <c r="K17" s="142">
        <f>'C завтраками| Bed and breakfast'!F17*0.85</f>
        <v>9902.5</v>
      </c>
      <c r="L17" s="142">
        <f>'C завтраками| Bed and breakfast'!H17*0.85</f>
        <v>9222.5</v>
      </c>
      <c r="M17" s="142">
        <f>'C завтраками| Bed and breakfast'!I17*0.85</f>
        <v>9902.5</v>
      </c>
      <c r="N17" s="142">
        <f>'C завтраками| Bed and breakfast'!J17*0.85</f>
        <v>8542.5</v>
      </c>
      <c r="O17" s="142">
        <f>'C завтраками| Bed and breakfast'!K17*0.85</f>
        <v>9222.5</v>
      </c>
      <c r="P17" s="142">
        <f>'C завтраками| Bed and breakfast'!O17*0.85</f>
        <v>8202.5</v>
      </c>
      <c r="Q17" s="142">
        <f>'C завтраками| Bed and breakfast'!P17*0.85</f>
        <v>7862.5</v>
      </c>
      <c r="R17" s="142">
        <f>'C завтраками| Bed and breakfast'!Q17*0.85</f>
        <v>8202.5</v>
      </c>
      <c r="S17" s="142">
        <f>'C завтраками| Bed and breakfast'!R17*0.85</f>
        <v>7862.5</v>
      </c>
      <c r="T17" s="142">
        <f>'C завтраками| Bed and breakfast'!T17*0.85</f>
        <v>9902.5</v>
      </c>
      <c r="U17" s="142">
        <f>'C завтраками| Bed and breakfast'!U17*0.85</f>
        <v>9902.5</v>
      </c>
      <c r="V17" s="142">
        <f>'C завтраками| Bed and breakfast'!V17*0.85</f>
        <v>9902.5</v>
      </c>
      <c r="W17" s="142">
        <f>'C завтраками| Bed and breakfast'!W17*0.85</f>
        <v>9902.5</v>
      </c>
      <c r="X17" s="142">
        <f>'C завтраками| Bed and breakfast'!X17*0.85</f>
        <v>8542.5</v>
      </c>
      <c r="Y17" s="142">
        <f>'C завтраками| Bed and breakfast'!Y17*0.85</f>
        <v>9222.5</v>
      </c>
      <c r="Z17" s="142">
        <f>'C завтраками| Bed and breakfast'!Z17*0.85</f>
        <v>8542.5</v>
      </c>
      <c r="AA17" s="142">
        <f>'C завтраками| Bed and breakfast'!AA17*0.85</f>
        <v>10582.5</v>
      </c>
      <c r="AB17" s="142">
        <f>'C завтраками| Bed and breakfast'!AB17*0.85</f>
        <v>10582.5</v>
      </c>
      <c r="AC17" s="142">
        <f>'C завтраками| Bed and breakfast'!AC17*0.85</f>
        <v>8627.5</v>
      </c>
      <c r="AD17" s="142">
        <f>'C завтраками| Bed and breakfast'!AE17*0.85</f>
        <v>9137.5</v>
      </c>
      <c r="AE17" s="142">
        <f>'C завтраками| Bed and breakfast'!AF17*0.85</f>
        <v>8797.5</v>
      </c>
      <c r="AF17" s="142">
        <f>'C завтраками| Bed and breakfast'!AG17*0.85</f>
        <v>9307.5</v>
      </c>
      <c r="AG17" s="142">
        <f>'C завтраками| Bed and breakfast'!AH17*0.85</f>
        <v>9902.5</v>
      </c>
      <c r="AH17" s="142">
        <f>'C завтраками| Bed and breakfast'!AI17*0.85</f>
        <v>9902.5</v>
      </c>
      <c r="AI17" s="142">
        <f>'C завтраками| Bed and breakfast'!AJ17*0.85</f>
        <v>9477.5</v>
      </c>
      <c r="AJ17" s="142">
        <f>'C завтраками| Bed and breakfast'!AK17*0.85</f>
        <v>9137.5</v>
      </c>
      <c r="AK17" s="142">
        <f>'C завтраками| Bed and breakfast'!AL17*0.85</f>
        <v>9902.5</v>
      </c>
      <c r="AL17" s="142">
        <f>'C завтраками| Bed and breakfast'!AM17*0.85</f>
        <v>9137.5</v>
      </c>
      <c r="AM17" s="142">
        <f>'C завтраками| Bed and breakfast'!AN17*0.85</f>
        <v>9477.5</v>
      </c>
      <c r="AN17" s="142">
        <f>'C завтраками| Bed and breakfast'!AO17*0.85</f>
        <v>9137.5</v>
      </c>
      <c r="AO17" s="142">
        <f>'C завтраками| Bed and breakfast'!AS17*0.85</f>
        <v>9477.5</v>
      </c>
      <c r="AP17" s="142">
        <f>'C завтраками| Bed and breakfast'!AT17*0.85</f>
        <v>8797.5</v>
      </c>
      <c r="AQ17" s="142">
        <f>'C завтраками| Bed and breakfast'!AU17*0.85</f>
        <v>8797.5</v>
      </c>
      <c r="AR17" s="142">
        <f>'C завтраками| Bed and breakfast'!AV17*0.85</f>
        <v>8457.5</v>
      </c>
      <c r="AS17" s="142">
        <f>'C завтраками| Bed and breakfast'!AW17*0.85</f>
        <v>7862.5</v>
      </c>
      <c r="AT17" s="142">
        <f>'C завтраками| Bed and breakfast'!AX17*0.85</f>
        <v>8287.5</v>
      </c>
      <c r="AU17" s="142">
        <f>'C завтраками| Bed and breakfast'!AY17*0.85</f>
        <v>7862.5</v>
      </c>
      <c r="AV17" s="142">
        <f>'C завтраками| Bed and breakfast'!AZ17*0.85</f>
        <v>8287.5</v>
      </c>
      <c r="AW17" s="142">
        <f>'C завтраками| Bed and breakfast'!BA17*0.85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f>'C завтраками| Bed and breakfast'!B18*0.85</f>
        <v>10285</v>
      </c>
      <c r="H18" s="142">
        <f>'C завтраками| Bed and breakfast'!C18*0.85</f>
        <v>9605</v>
      </c>
      <c r="I18" s="142">
        <f>'C завтраками| Bed and breakfast'!D18*0.85</f>
        <v>9350</v>
      </c>
      <c r="J18" s="142">
        <f>'C завтраками| Bed and breakfast'!E18*0.85</f>
        <v>8925</v>
      </c>
      <c r="K18" s="142">
        <f>'C завтраками| Bed and breakfast'!F18*0.85</f>
        <v>10965</v>
      </c>
      <c r="L18" s="142">
        <f>'C завтраками| Bed and breakfast'!H18*0.85</f>
        <v>10285</v>
      </c>
      <c r="M18" s="142">
        <f>'C завтраками| Bed and breakfast'!I18*0.85</f>
        <v>10965</v>
      </c>
      <c r="N18" s="142">
        <f>'C завтраками| Bed and breakfast'!J18*0.85</f>
        <v>9605</v>
      </c>
      <c r="O18" s="142">
        <f>'C завтраками| Bed and breakfast'!K18*0.85</f>
        <v>10285</v>
      </c>
      <c r="P18" s="142">
        <f>'C завтраками| Bed and breakfast'!O18*0.85</f>
        <v>9265</v>
      </c>
      <c r="Q18" s="142">
        <f>'C завтраками| Bed and breakfast'!P18*0.85</f>
        <v>8925</v>
      </c>
      <c r="R18" s="142">
        <f>'C завтраками| Bed and breakfast'!Q18*0.85</f>
        <v>9265</v>
      </c>
      <c r="S18" s="142">
        <f>'C завтраками| Bed and breakfast'!R18*0.85</f>
        <v>8925</v>
      </c>
      <c r="T18" s="142">
        <f>'C завтраками| Bed and breakfast'!T18*0.85</f>
        <v>10965</v>
      </c>
      <c r="U18" s="142">
        <f>'C завтраками| Bed and breakfast'!U18*0.85</f>
        <v>10965</v>
      </c>
      <c r="V18" s="142">
        <f>'C завтраками| Bed and breakfast'!V18*0.85</f>
        <v>10965</v>
      </c>
      <c r="W18" s="142">
        <f>'C завтраками| Bed and breakfast'!W18*0.85</f>
        <v>10965</v>
      </c>
      <c r="X18" s="142">
        <f>'C завтраками| Bed and breakfast'!X18*0.85</f>
        <v>9605</v>
      </c>
      <c r="Y18" s="142">
        <f>'C завтраками| Bed and breakfast'!Y18*0.85</f>
        <v>10285</v>
      </c>
      <c r="Z18" s="142">
        <f>'C завтраками| Bed and breakfast'!Z18*0.85</f>
        <v>9605</v>
      </c>
      <c r="AA18" s="142">
        <f>'C завтраками| Bed and breakfast'!AA18*0.85</f>
        <v>11645</v>
      </c>
      <c r="AB18" s="142">
        <f>'C завтраками| Bed and breakfast'!AB18*0.85</f>
        <v>11645</v>
      </c>
      <c r="AC18" s="142">
        <f>'C завтраками| Bed and breakfast'!AC18*0.85</f>
        <v>9690</v>
      </c>
      <c r="AD18" s="142">
        <f>'C завтраками| Bed and breakfast'!AE18*0.85</f>
        <v>10200</v>
      </c>
      <c r="AE18" s="142">
        <f>'C завтраками| Bed and breakfast'!AF18*0.85</f>
        <v>9860</v>
      </c>
      <c r="AF18" s="142">
        <f>'C завтраками| Bed and breakfast'!AG18*0.85</f>
        <v>10370</v>
      </c>
      <c r="AG18" s="142">
        <f>'C завтраками| Bed and breakfast'!AH18*0.85</f>
        <v>10965</v>
      </c>
      <c r="AH18" s="142">
        <f>'C завтраками| Bed and breakfast'!AI18*0.85</f>
        <v>10965</v>
      </c>
      <c r="AI18" s="142">
        <f>'C завтраками| Bed and breakfast'!AJ18*0.85</f>
        <v>10540</v>
      </c>
      <c r="AJ18" s="142">
        <f>'C завтраками| Bed and breakfast'!AK18*0.85</f>
        <v>10200</v>
      </c>
      <c r="AK18" s="142">
        <f>'C завтраками| Bed and breakfast'!AL18*0.85</f>
        <v>10965</v>
      </c>
      <c r="AL18" s="142">
        <f>'C завтраками| Bed and breakfast'!AM18*0.85</f>
        <v>10200</v>
      </c>
      <c r="AM18" s="142">
        <f>'C завтраками| Bed and breakfast'!AN18*0.85</f>
        <v>10540</v>
      </c>
      <c r="AN18" s="142">
        <f>'C завтраками| Bed and breakfast'!AO18*0.85</f>
        <v>10200</v>
      </c>
      <c r="AO18" s="142">
        <f>'C завтраками| Bed and breakfast'!AS18*0.85</f>
        <v>10540</v>
      </c>
      <c r="AP18" s="142">
        <f>'C завтраками| Bed and breakfast'!AT18*0.85</f>
        <v>9860</v>
      </c>
      <c r="AQ18" s="142">
        <f>'C завтраками| Bed and breakfast'!AU18*0.85</f>
        <v>9860</v>
      </c>
      <c r="AR18" s="142">
        <f>'C завтраками| Bed and breakfast'!AV18*0.85</f>
        <v>9520</v>
      </c>
      <c r="AS18" s="142">
        <f>'C завтраками| Bed and breakfast'!AW18*0.85</f>
        <v>8925</v>
      </c>
      <c r="AT18" s="142">
        <f>'C завтраками| Bed and breakfast'!AX18*0.85</f>
        <v>9350</v>
      </c>
      <c r="AU18" s="142">
        <f>'C завтраками| Bed and breakfast'!AY18*0.85</f>
        <v>8925</v>
      </c>
      <c r="AV18" s="142">
        <f>'C завтраками| Bed and breakfast'!AZ18*0.85</f>
        <v>9350</v>
      </c>
      <c r="AW18" s="142">
        <f>'C завтраками| Bed and breakfast'!BA18*0.85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f>'C завтраками| Bed and breakfast'!B20*0.85</f>
        <v>10497.5</v>
      </c>
      <c r="H20" s="142">
        <f>'C завтраками| Bed and breakfast'!C20*0.85</f>
        <v>9817.5</v>
      </c>
      <c r="I20" s="142">
        <f>'C завтраками| Bed and breakfast'!D20*0.85</f>
        <v>9562.5</v>
      </c>
      <c r="J20" s="142">
        <f>'C завтраками| Bed and breakfast'!E20*0.85</f>
        <v>9137.5</v>
      </c>
      <c r="K20" s="142">
        <f>'C завтраками| Bed and breakfast'!F20*0.85</f>
        <v>11177.5</v>
      </c>
      <c r="L20" s="142">
        <f>'C завтраками| Bed and breakfast'!H20*0.85</f>
        <v>10497.5</v>
      </c>
      <c r="M20" s="142">
        <f>'C завтраками| Bed and breakfast'!I20*0.85</f>
        <v>11177.5</v>
      </c>
      <c r="N20" s="142">
        <f>'C завтраками| Bed and breakfast'!J20*0.85</f>
        <v>9817.5</v>
      </c>
      <c r="O20" s="142">
        <f>'C завтраками| Bed and breakfast'!K20*0.85</f>
        <v>10497.5</v>
      </c>
      <c r="P20" s="142">
        <f>'C завтраками| Bed and breakfast'!O20*0.85</f>
        <v>9477.5</v>
      </c>
      <c r="Q20" s="142">
        <f>'C завтраками| Bed and breakfast'!P20*0.85</f>
        <v>9137.5</v>
      </c>
      <c r="R20" s="142">
        <f>'C завтраками| Bed and breakfast'!Q20*0.85</f>
        <v>9477.5</v>
      </c>
      <c r="S20" s="142">
        <f>'C завтраками| Bed and breakfast'!R20*0.85</f>
        <v>9137.5</v>
      </c>
      <c r="T20" s="142">
        <f>'C завтраками| Bed and breakfast'!T20*0.85</f>
        <v>11177.5</v>
      </c>
      <c r="U20" s="142">
        <f>'C завтраками| Bed and breakfast'!U20*0.85</f>
        <v>11177.5</v>
      </c>
      <c r="V20" s="142">
        <f>'C завтраками| Bed and breakfast'!V20*0.85</f>
        <v>11177.5</v>
      </c>
      <c r="W20" s="142">
        <f>'C завтраками| Bed and breakfast'!W20*0.85</f>
        <v>11177.5</v>
      </c>
      <c r="X20" s="142">
        <f>'C завтраками| Bed and breakfast'!X20*0.85</f>
        <v>9817.5</v>
      </c>
      <c r="Y20" s="142">
        <f>'C завтраками| Bed and breakfast'!Y20*0.85</f>
        <v>10497.5</v>
      </c>
      <c r="Z20" s="142">
        <f>'C завтраками| Bed and breakfast'!Z20*0.85</f>
        <v>9817.5</v>
      </c>
      <c r="AA20" s="142">
        <f>'C завтраками| Bed and breakfast'!AA20*0.85</f>
        <v>11857.5</v>
      </c>
      <c r="AB20" s="142">
        <f>'C завтраками| Bed and breakfast'!AB20*0.85</f>
        <v>11857.5</v>
      </c>
      <c r="AC20" s="142">
        <f>'C завтраками| Bed and breakfast'!AC20*0.85</f>
        <v>9902.5</v>
      </c>
      <c r="AD20" s="142">
        <f>'C завтраками| Bed and breakfast'!AE20*0.85</f>
        <v>10412.5</v>
      </c>
      <c r="AE20" s="142">
        <f>'C завтраками| Bed and breakfast'!AF20*0.85</f>
        <v>10072.5</v>
      </c>
      <c r="AF20" s="142">
        <f>'C завтраками| Bed and breakfast'!AG20*0.85</f>
        <v>10582.5</v>
      </c>
      <c r="AG20" s="142">
        <f>'C завтраками| Bed and breakfast'!AH20*0.85</f>
        <v>11177.5</v>
      </c>
      <c r="AH20" s="142">
        <f>'C завтраками| Bed and breakfast'!AI20*0.85</f>
        <v>11177.5</v>
      </c>
      <c r="AI20" s="142">
        <f>'C завтраками| Bed and breakfast'!AJ20*0.85</f>
        <v>10752.5</v>
      </c>
      <c r="AJ20" s="142">
        <f>'C завтраками| Bed and breakfast'!AK20*0.85</f>
        <v>10412.5</v>
      </c>
      <c r="AK20" s="142">
        <f>'C завтраками| Bed and breakfast'!AL20*0.85</f>
        <v>11177.5</v>
      </c>
      <c r="AL20" s="142">
        <f>'C завтраками| Bed and breakfast'!AM20*0.85</f>
        <v>10412.5</v>
      </c>
      <c r="AM20" s="142">
        <f>'C завтраками| Bed and breakfast'!AN20*0.85</f>
        <v>10752.5</v>
      </c>
      <c r="AN20" s="142">
        <f>'C завтраками| Bed and breakfast'!AO20*0.85</f>
        <v>10412.5</v>
      </c>
      <c r="AO20" s="142">
        <f>'C завтраками| Bed and breakfast'!AS20*0.85</f>
        <v>10752.5</v>
      </c>
      <c r="AP20" s="142">
        <f>'C завтраками| Bed and breakfast'!AT20*0.85</f>
        <v>10072.5</v>
      </c>
      <c r="AQ20" s="142">
        <f>'C завтраками| Bed and breakfast'!AU20*0.85</f>
        <v>10072.5</v>
      </c>
      <c r="AR20" s="142">
        <f>'C завтраками| Bed and breakfast'!AV20*0.85</f>
        <v>9732.5</v>
      </c>
      <c r="AS20" s="142">
        <f>'C завтраками| Bed and breakfast'!AW20*0.85</f>
        <v>9137.5</v>
      </c>
      <c r="AT20" s="142">
        <f>'C завтраками| Bed and breakfast'!AX20*0.85</f>
        <v>9562.5</v>
      </c>
      <c r="AU20" s="142">
        <f>'C завтраками| Bed and breakfast'!AY20*0.85</f>
        <v>9137.5</v>
      </c>
      <c r="AV20" s="142">
        <f>'C завтраками| Bed and breakfast'!AZ20*0.85</f>
        <v>9562.5</v>
      </c>
      <c r="AW20" s="142">
        <f>'C завтраками| Bed and breakfast'!BA20*0.85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f>'C завтраками| Bed and breakfast'!B21*0.85</f>
        <v>11560</v>
      </c>
      <c r="H21" s="142">
        <f>'C завтраками| Bed and breakfast'!C21*0.85</f>
        <v>10880</v>
      </c>
      <c r="I21" s="142">
        <f>'C завтраками| Bed and breakfast'!D21*0.85</f>
        <v>10625</v>
      </c>
      <c r="J21" s="142">
        <f>'C завтраками| Bed and breakfast'!E21*0.85</f>
        <v>10200</v>
      </c>
      <c r="K21" s="142">
        <f>'C завтраками| Bed and breakfast'!F21*0.85</f>
        <v>12240</v>
      </c>
      <c r="L21" s="142">
        <f>'C завтраками| Bed and breakfast'!H21*0.85</f>
        <v>11560</v>
      </c>
      <c r="M21" s="142">
        <f>'C завтраками| Bed and breakfast'!I21*0.85</f>
        <v>12240</v>
      </c>
      <c r="N21" s="142">
        <f>'C завтраками| Bed and breakfast'!J21*0.85</f>
        <v>10880</v>
      </c>
      <c r="O21" s="142">
        <f>'C завтраками| Bed and breakfast'!K21*0.85</f>
        <v>11560</v>
      </c>
      <c r="P21" s="142">
        <f>'C завтраками| Bed and breakfast'!O21*0.85</f>
        <v>10540</v>
      </c>
      <c r="Q21" s="142">
        <f>'C завтраками| Bed and breakfast'!P21*0.85</f>
        <v>10200</v>
      </c>
      <c r="R21" s="142">
        <f>'C завтраками| Bed and breakfast'!Q21*0.85</f>
        <v>10540</v>
      </c>
      <c r="S21" s="142">
        <f>'C завтраками| Bed and breakfast'!R21*0.85</f>
        <v>10200</v>
      </c>
      <c r="T21" s="142">
        <f>'C завтраками| Bed and breakfast'!T21*0.85</f>
        <v>12240</v>
      </c>
      <c r="U21" s="142">
        <f>'C завтраками| Bed and breakfast'!U21*0.85</f>
        <v>12240</v>
      </c>
      <c r="V21" s="142">
        <f>'C завтраками| Bed and breakfast'!V21*0.85</f>
        <v>12240</v>
      </c>
      <c r="W21" s="142">
        <f>'C завтраками| Bed and breakfast'!W21*0.85</f>
        <v>12240</v>
      </c>
      <c r="X21" s="142">
        <f>'C завтраками| Bed and breakfast'!X21*0.85</f>
        <v>10880</v>
      </c>
      <c r="Y21" s="142">
        <f>'C завтраками| Bed and breakfast'!Y21*0.85</f>
        <v>11560</v>
      </c>
      <c r="Z21" s="142">
        <f>'C завтраками| Bed and breakfast'!Z21*0.85</f>
        <v>10880</v>
      </c>
      <c r="AA21" s="142">
        <f>'C завтраками| Bed and breakfast'!AA21*0.85</f>
        <v>12920</v>
      </c>
      <c r="AB21" s="142">
        <f>'C завтраками| Bed and breakfast'!AB21*0.85</f>
        <v>12920</v>
      </c>
      <c r="AC21" s="142">
        <f>'C завтраками| Bed and breakfast'!AC21*0.85</f>
        <v>10965</v>
      </c>
      <c r="AD21" s="142">
        <f>'C завтраками| Bed and breakfast'!AE21*0.85</f>
        <v>11475</v>
      </c>
      <c r="AE21" s="142">
        <f>'C завтраками| Bed and breakfast'!AF21*0.85</f>
        <v>11135</v>
      </c>
      <c r="AF21" s="142">
        <f>'C завтраками| Bed and breakfast'!AG21*0.85</f>
        <v>11645</v>
      </c>
      <c r="AG21" s="142">
        <f>'C завтраками| Bed and breakfast'!AH21*0.85</f>
        <v>12240</v>
      </c>
      <c r="AH21" s="142">
        <f>'C завтраками| Bed and breakfast'!AI21*0.85</f>
        <v>12240</v>
      </c>
      <c r="AI21" s="142">
        <f>'C завтраками| Bed and breakfast'!AJ21*0.85</f>
        <v>11815</v>
      </c>
      <c r="AJ21" s="142">
        <f>'C завтраками| Bed and breakfast'!AK21*0.85</f>
        <v>11475</v>
      </c>
      <c r="AK21" s="142">
        <f>'C завтраками| Bed and breakfast'!AL21*0.85</f>
        <v>12240</v>
      </c>
      <c r="AL21" s="142">
        <f>'C завтраками| Bed and breakfast'!AM21*0.85</f>
        <v>11475</v>
      </c>
      <c r="AM21" s="142">
        <f>'C завтраками| Bed and breakfast'!AN21*0.85</f>
        <v>11815</v>
      </c>
      <c r="AN21" s="142">
        <f>'C завтраками| Bed and breakfast'!AO21*0.85</f>
        <v>11475</v>
      </c>
      <c r="AO21" s="142">
        <f>'C завтраками| Bed and breakfast'!AS21*0.85</f>
        <v>11815</v>
      </c>
      <c r="AP21" s="142">
        <f>'C завтраками| Bed and breakfast'!AT21*0.85</f>
        <v>11135</v>
      </c>
      <c r="AQ21" s="142">
        <f>'C завтраками| Bed and breakfast'!AU21*0.85</f>
        <v>11135</v>
      </c>
      <c r="AR21" s="142">
        <f>'C завтраками| Bed and breakfast'!AV21*0.85</f>
        <v>10795</v>
      </c>
      <c r="AS21" s="142">
        <f>'C завтраками| Bed and breakfast'!AW21*0.85</f>
        <v>10200</v>
      </c>
      <c r="AT21" s="142">
        <f>'C завтраками| Bed and breakfast'!AX21*0.85</f>
        <v>10625</v>
      </c>
      <c r="AU21" s="142">
        <f>'C завтраками| Bed and breakfast'!AY21*0.85</f>
        <v>10200</v>
      </c>
      <c r="AV21" s="142">
        <f>'C завтраками| Bed and breakfast'!AZ21*0.85</f>
        <v>10625</v>
      </c>
      <c r="AW21" s="142">
        <f>'C завтраками| Bed and breakfast'!BA21*0.85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ht="24.6" customHeight="1" x14ac:dyDescent="0.2">
      <c r="A24" s="8" t="s">
        <v>0</v>
      </c>
      <c r="B24" s="46" t="e">
        <f t="shared" ref="B24:B25" si="0">B5</f>
        <v>#REF!</v>
      </c>
      <c r="C24" s="46" t="e">
        <f t="shared" ref="C24:AW24" si="1">C5</f>
        <v>#REF!</v>
      </c>
      <c r="D24" s="129" t="e">
        <f t="shared" si="1"/>
        <v>#REF!</v>
      </c>
      <c r="E24" s="129" t="e">
        <f t="shared" si="1"/>
        <v>#REF!</v>
      </c>
      <c r="F24" s="129" t="e">
        <f t="shared" si="1"/>
        <v>#REF!</v>
      </c>
      <c r="G24" s="46">
        <f t="shared" si="1"/>
        <v>45399</v>
      </c>
      <c r="H24" s="129">
        <f t="shared" si="1"/>
        <v>45401</v>
      </c>
      <c r="I24" s="129">
        <f t="shared" si="1"/>
        <v>45402</v>
      </c>
      <c r="J24" s="129">
        <f t="shared" si="1"/>
        <v>45403</v>
      </c>
      <c r="K24" s="46">
        <f t="shared" si="1"/>
        <v>45407</v>
      </c>
      <c r="L24" s="129">
        <f t="shared" si="1"/>
        <v>45411</v>
      </c>
      <c r="M24" s="129">
        <f t="shared" si="1"/>
        <v>45413</v>
      </c>
      <c r="N24" s="129">
        <f t="shared" si="1"/>
        <v>45417</v>
      </c>
      <c r="O24" s="129">
        <f t="shared" si="1"/>
        <v>45421</v>
      </c>
      <c r="P24" s="129">
        <f t="shared" si="1"/>
        <v>45429</v>
      </c>
      <c r="Q24" s="129">
        <f t="shared" si="1"/>
        <v>45431</v>
      </c>
      <c r="R24" s="129">
        <f t="shared" si="1"/>
        <v>45436</v>
      </c>
      <c r="S24" s="129">
        <f t="shared" si="1"/>
        <v>45438</v>
      </c>
      <c r="T24" s="129">
        <f t="shared" si="1"/>
        <v>45443</v>
      </c>
      <c r="U24" s="129">
        <f t="shared" si="1"/>
        <v>45444</v>
      </c>
      <c r="V24" s="129">
        <f t="shared" si="1"/>
        <v>45445</v>
      </c>
      <c r="W24" s="129">
        <f t="shared" si="1"/>
        <v>45453</v>
      </c>
      <c r="X24" s="129">
        <f t="shared" si="1"/>
        <v>45454</v>
      </c>
      <c r="Y24" s="129">
        <f t="shared" si="1"/>
        <v>45460</v>
      </c>
      <c r="Z24" s="129">
        <f t="shared" si="1"/>
        <v>45466</v>
      </c>
      <c r="AA24" s="129">
        <f t="shared" si="1"/>
        <v>45471</v>
      </c>
      <c r="AB24" s="129">
        <f t="shared" si="1"/>
        <v>45474</v>
      </c>
      <c r="AC24" s="129">
        <f t="shared" si="1"/>
        <v>45487</v>
      </c>
      <c r="AD24" s="129">
        <f t="shared" si="1"/>
        <v>45492</v>
      </c>
      <c r="AE24" s="129">
        <f t="shared" si="1"/>
        <v>45494</v>
      </c>
      <c r="AF24" s="129">
        <f t="shared" si="1"/>
        <v>45499</v>
      </c>
      <c r="AG24" s="129">
        <f t="shared" si="1"/>
        <v>45501</v>
      </c>
      <c r="AH24" s="129">
        <f t="shared" si="1"/>
        <v>45505</v>
      </c>
      <c r="AI24" s="129">
        <f t="shared" si="1"/>
        <v>45506</v>
      </c>
      <c r="AJ24" s="129">
        <f t="shared" si="1"/>
        <v>45508</v>
      </c>
      <c r="AK24" s="129">
        <f t="shared" si="1"/>
        <v>45513</v>
      </c>
      <c r="AL24" s="129">
        <f t="shared" si="1"/>
        <v>45515</v>
      </c>
      <c r="AM24" s="129">
        <f t="shared" si="1"/>
        <v>45520</v>
      </c>
      <c r="AN24" s="129">
        <f t="shared" si="1"/>
        <v>45522</v>
      </c>
      <c r="AO24" s="129">
        <f t="shared" si="1"/>
        <v>45527</v>
      </c>
      <c r="AP24" s="129">
        <f t="shared" si="1"/>
        <v>45529</v>
      </c>
      <c r="AQ24" s="129">
        <f t="shared" si="1"/>
        <v>45534</v>
      </c>
      <c r="AR24" s="129">
        <f t="shared" si="1"/>
        <v>45536</v>
      </c>
      <c r="AS24" s="129">
        <f t="shared" si="1"/>
        <v>45551</v>
      </c>
      <c r="AT24" s="129">
        <f t="shared" si="1"/>
        <v>45556</v>
      </c>
      <c r="AU24" s="129">
        <f t="shared" si="1"/>
        <v>45558</v>
      </c>
      <c r="AV24" s="129">
        <f t="shared" si="1"/>
        <v>45562</v>
      </c>
      <c r="AW24" s="129">
        <f t="shared" si="1"/>
        <v>45564</v>
      </c>
    </row>
    <row r="25" spans="1:49" ht="24.6" customHeight="1" x14ac:dyDescent="0.2">
      <c r="A25" s="37"/>
      <c r="B25" s="46" t="e">
        <f t="shared" si="0"/>
        <v>#REF!</v>
      </c>
      <c r="C25" s="46" t="e">
        <f t="shared" ref="C25:AW25" si="2">C6</f>
        <v>#REF!</v>
      </c>
      <c r="D25" s="129" t="e">
        <f t="shared" si="2"/>
        <v>#REF!</v>
      </c>
      <c r="E25" s="129" t="e">
        <f t="shared" si="2"/>
        <v>#REF!</v>
      </c>
      <c r="F25" s="129" t="e">
        <f t="shared" si="2"/>
        <v>#REF!</v>
      </c>
      <c r="G25" s="46">
        <f t="shared" si="2"/>
        <v>45400</v>
      </c>
      <c r="H25" s="129">
        <f t="shared" si="2"/>
        <v>45401</v>
      </c>
      <c r="I25" s="129">
        <f t="shared" si="2"/>
        <v>45402</v>
      </c>
      <c r="J25" s="129">
        <f t="shared" si="2"/>
        <v>45406</v>
      </c>
      <c r="K25" s="46">
        <f t="shared" si="2"/>
        <v>45408</v>
      </c>
      <c r="L25" s="129">
        <f t="shared" si="2"/>
        <v>45412</v>
      </c>
      <c r="M25" s="129">
        <f t="shared" si="2"/>
        <v>45416</v>
      </c>
      <c r="N25" s="129">
        <f t="shared" si="2"/>
        <v>45420</v>
      </c>
      <c r="O25" s="129">
        <f t="shared" si="2"/>
        <v>45421</v>
      </c>
      <c r="P25" s="129">
        <f t="shared" si="2"/>
        <v>45430</v>
      </c>
      <c r="Q25" s="129">
        <f t="shared" si="2"/>
        <v>45435</v>
      </c>
      <c r="R25" s="129">
        <f t="shared" si="2"/>
        <v>45437</v>
      </c>
      <c r="S25" s="129">
        <f t="shared" si="2"/>
        <v>45438</v>
      </c>
      <c r="T25" s="129">
        <f t="shared" si="2"/>
        <v>45443</v>
      </c>
      <c r="U25" s="129">
        <f t="shared" si="2"/>
        <v>45444</v>
      </c>
      <c r="V25" s="129">
        <f t="shared" si="2"/>
        <v>45452</v>
      </c>
      <c r="W25" s="129">
        <f t="shared" si="2"/>
        <v>45453</v>
      </c>
      <c r="X25" s="129">
        <f t="shared" si="2"/>
        <v>45459</v>
      </c>
      <c r="Y25" s="129">
        <f t="shared" si="2"/>
        <v>45465</v>
      </c>
      <c r="Z25" s="129">
        <f t="shared" si="2"/>
        <v>45470</v>
      </c>
      <c r="AA25" s="129">
        <f t="shared" si="2"/>
        <v>45473</v>
      </c>
      <c r="AB25" s="129">
        <f t="shared" si="2"/>
        <v>45486</v>
      </c>
      <c r="AC25" s="129">
        <f t="shared" si="2"/>
        <v>45490</v>
      </c>
      <c r="AD25" s="129">
        <f t="shared" si="2"/>
        <v>45493</v>
      </c>
      <c r="AE25" s="129">
        <f t="shared" si="2"/>
        <v>45498</v>
      </c>
      <c r="AF25" s="129">
        <f t="shared" si="2"/>
        <v>45500</v>
      </c>
      <c r="AG25" s="129">
        <f t="shared" si="2"/>
        <v>45504</v>
      </c>
      <c r="AH25" s="129">
        <f t="shared" si="2"/>
        <v>45505</v>
      </c>
      <c r="AI25" s="129">
        <f t="shared" si="2"/>
        <v>45507</v>
      </c>
      <c r="AJ25" s="129">
        <f t="shared" si="2"/>
        <v>45512</v>
      </c>
      <c r="AK25" s="129">
        <f t="shared" si="2"/>
        <v>45514</v>
      </c>
      <c r="AL25" s="129">
        <f t="shared" si="2"/>
        <v>45519</v>
      </c>
      <c r="AM25" s="129">
        <f t="shared" si="2"/>
        <v>45521</v>
      </c>
      <c r="AN25" s="129">
        <f t="shared" si="2"/>
        <v>45522</v>
      </c>
      <c r="AO25" s="129">
        <f t="shared" si="2"/>
        <v>45528</v>
      </c>
      <c r="AP25" s="129">
        <f t="shared" si="2"/>
        <v>45533</v>
      </c>
      <c r="AQ25" s="129">
        <f t="shared" si="2"/>
        <v>45535</v>
      </c>
      <c r="AR25" s="129">
        <f t="shared" si="2"/>
        <v>45550</v>
      </c>
      <c r="AS25" s="129">
        <f t="shared" si="2"/>
        <v>45555</v>
      </c>
      <c r="AT25" s="129">
        <f t="shared" si="2"/>
        <v>45557</v>
      </c>
      <c r="AU25" s="129">
        <f t="shared" si="2"/>
        <v>45561</v>
      </c>
      <c r="AV25" s="129">
        <f t="shared" si="2"/>
        <v>45563</v>
      </c>
      <c r="AW25" s="129">
        <f t="shared" si="2"/>
        <v>45565</v>
      </c>
    </row>
    <row r="26" spans="1:49"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49" ht="11.45" customHeight="1" x14ac:dyDescent="0.2">
      <c r="A27" s="3">
        <v>1</v>
      </c>
      <c r="B27" s="142" t="e">
        <f>ROUND(B8*0.87,)+25</f>
        <v>#REF!</v>
      </c>
      <c r="C27" s="142" t="e">
        <f t="shared" ref="C27:AW34" si="3">ROUND(C8*0.87,)+25</f>
        <v>#REF!</v>
      </c>
      <c r="D27" s="142" t="e">
        <f t="shared" si="3"/>
        <v>#REF!</v>
      </c>
      <c r="E27" s="142" t="e">
        <f t="shared" si="3"/>
        <v>#REF!</v>
      </c>
      <c r="F27" s="142" t="e">
        <f t="shared" si="3"/>
        <v>#REF!</v>
      </c>
      <c r="G27" s="142">
        <f t="shared" si="3"/>
        <v>5460</v>
      </c>
      <c r="H27" s="142">
        <f t="shared" si="3"/>
        <v>4869</v>
      </c>
      <c r="I27" s="142">
        <f t="shared" si="3"/>
        <v>4647</v>
      </c>
      <c r="J27" s="142">
        <f t="shared" si="3"/>
        <v>4277</v>
      </c>
      <c r="K27" s="142">
        <f t="shared" si="3"/>
        <v>6052</v>
      </c>
      <c r="L27" s="142">
        <f t="shared" si="3"/>
        <v>5460</v>
      </c>
      <c r="M27" s="142">
        <f t="shared" si="3"/>
        <v>6052</v>
      </c>
      <c r="N27" s="142">
        <f t="shared" si="3"/>
        <v>4869</v>
      </c>
      <c r="O27" s="142">
        <f t="shared" si="3"/>
        <v>5460</v>
      </c>
      <c r="P27" s="142">
        <f t="shared" si="3"/>
        <v>4573</v>
      </c>
      <c r="Q27" s="142">
        <f t="shared" si="3"/>
        <v>4277</v>
      </c>
      <c r="R27" s="142">
        <f t="shared" si="3"/>
        <v>4573</v>
      </c>
      <c r="S27" s="142">
        <f t="shared" si="3"/>
        <v>4277</v>
      </c>
      <c r="T27" s="142">
        <f t="shared" si="3"/>
        <v>6052</v>
      </c>
      <c r="U27" s="142">
        <f t="shared" si="3"/>
        <v>6052</v>
      </c>
      <c r="V27" s="142">
        <f t="shared" si="3"/>
        <v>6052</v>
      </c>
      <c r="W27" s="142">
        <f t="shared" si="3"/>
        <v>6052</v>
      </c>
      <c r="X27" s="142">
        <f t="shared" si="3"/>
        <v>4869</v>
      </c>
      <c r="Y27" s="142">
        <f t="shared" si="3"/>
        <v>5460</v>
      </c>
      <c r="Z27" s="142">
        <f t="shared" si="3"/>
        <v>4869</v>
      </c>
      <c r="AA27" s="142">
        <f t="shared" si="3"/>
        <v>6644</v>
      </c>
      <c r="AB27" s="142">
        <f t="shared" si="3"/>
        <v>6644</v>
      </c>
      <c r="AC27" s="142">
        <f t="shared" si="3"/>
        <v>4943</v>
      </c>
      <c r="AD27" s="142">
        <f t="shared" si="3"/>
        <v>5386</v>
      </c>
      <c r="AE27" s="142">
        <f t="shared" si="3"/>
        <v>5091</v>
      </c>
      <c r="AF27" s="142">
        <f t="shared" si="3"/>
        <v>5534</v>
      </c>
      <c r="AG27" s="142">
        <f t="shared" si="3"/>
        <v>6052</v>
      </c>
      <c r="AH27" s="142">
        <f t="shared" si="3"/>
        <v>6052</v>
      </c>
      <c r="AI27" s="142">
        <f t="shared" si="3"/>
        <v>5682</v>
      </c>
      <c r="AJ27" s="142">
        <f t="shared" si="3"/>
        <v>5386</v>
      </c>
      <c r="AK27" s="142">
        <f t="shared" si="3"/>
        <v>6052</v>
      </c>
      <c r="AL27" s="142">
        <f t="shared" si="3"/>
        <v>5386</v>
      </c>
      <c r="AM27" s="142">
        <f t="shared" si="3"/>
        <v>5682</v>
      </c>
      <c r="AN27" s="142">
        <f t="shared" si="3"/>
        <v>5386</v>
      </c>
      <c r="AO27" s="142">
        <f t="shared" si="3"/>
        <v>5682</v>
      </c>
      <c r="AP27" s="142">
        <f t="shared" si="3"/>
        <v>5091</v>
      </c>
      <c r="AQ27" s="142">
        <f t="shared" si="3"/>
        <v>5091</v>
      </c>
      <c r="AR27" s="142">
        <f t="shared" si="3"/>
        <v>4795</v>
      </c>
      <c r="AS27" s="142">
        <f t="shared" si="3"/>
        <v>4277</v>
      </c>
      <c r="AT27" s="142">
        <f t="shared" si="3"/>
        <v>4647</v>
      </c>
      <c r="AU27" s="142">
        <f t="shared" si="3"/>
        <v>4277</v>
      </c>
      <c r="AV27" s="142">
        <f t="shared" si="3"/>
        <v>4647</v>
      </c>
      <c r="AW27" s="142">
        <f t="shared" si="3"/>
        <v>4277</v>
      </c>
    </row>
    <row r="28" spans="1:49" ht="11.45" customHeight="1" x14ac:dyDescent="0.2">
      <c r="A28" s="3">
        <v>2</v>
      </c>
      <c r="B28" s="142" t="e">
        <f t="shared" ref="B28:Q40" si="4">ROUND(B9*0.87,)+25</f>
        <v>#REF!</v>
      </c>
      <c r="C28" s="142" t="e">
        <f t="shared" si="4"/>
        <v>#REF!</v>
      </c>
      <c r="D28" s="142" t="e">
        <f t="shared" si="4"/>
        <v>#REF!</v>
      </c>
      <c r="E28" s="142" t="e">
        <f t="shared" si="4"/>
        <v>#REF!</v>
      </c>
      <c r="F28" s="142" t="e">
        <f t="shared" si="4"/>
        <v>#REF!</v>
      </c>
      <c r="G28" s="142">
        <f t="shared" si="4"/>
        <v>6385</v>
      </c>
      <c r="H28" s="142">
        <f t="shared" si="4"/>
        <v>5793</v>
      </c>
      <c r="I28" s="142">
        <f t="shared" si="4"/>
        <v>5571</v>
      </c>
      <c r="J28" s="142">
        <f t="shared" si="4"/>
        <v>5202</v>
      </c>
      <c r="K28" s="142">
        <f t="shared" si="4"/>
        <v>6976</v>
      </c>
      <c r="L28" s="142">
        <f t="shared" si="4"/>
        <v>6385</v>
      </c>
      <c r="M28" s="142">
        <f t="shared" si="4"/>
        <v>6976</v>
      </c>
      <c r="N28" s="142">
        <f t="shared" si="4"/>
        <v>5793</v>
      </c>
      <c r="O28" s="142">
        <f t="shared" si="4"/>
        <v>6385</v>
      </c>
      <c r="P28" s="142">
        <f t="shared" si="4"/>
        <v>5497</v>
      </c>
      <c r="Q28" s="142">
        <f t="shared" si="4"/>
        <v>5202</v>
      </c>
      <c r="R28" s="142">
        <f t="shared" si="3"/>
        <v>5497</v>
      </c>
      <c r="S28" s="142">
        <f t="shared" si="3"/>
        <v>5202</v>
      </c>
      <c r="T28" s="142">
        <f t="shared" si="3"/>
        <v>6976</v>
      </c>
      <c r="U28" s="142">
        <f t="shared" si="3"/>
        <v>6976</v>
      </c>
      <c r="V28" s="142">
        <f t="shared" si="3"/>
        <v>6976</v>
      </c>
      <c r="W28" s="142">
        <f t="shared" si="3"/>
        <v>6976</v>
      </c>
      <c r="X28" s="142">
        <f t="shared" si="3"/>
        <v>5793</v>
      </c>
      <c r="Y28" s="142">
        <f t="shared" si="3"/>
        <v>6385</v>
      </c>
      <c r="Z28" s="142">
        <f t="shared" si="3"/>
        <v>5793</v>
      </c>
      <c r="AA28" s="142">
        <f t="shared" si="3"/>
        <v>7568</v>
      </c>
      <c r="AB28" s="142">
        <f t="shared" si="3"/>
        <v>7568</v>
      </c>
      <c r="AC28" s="142">
        <f t="shared" si="3"/>
        <v>5867</v>
      </c>
      <c r="AD28" s="142">
        <f t="shared" si="3"/>
        <v>6311</v>
      </c>
      <c r="AE28" s="142">
        <f t="shared" si="3"/>
        <v>6015</v>
      </c>
      <c r="AF28" s="142">
        <f t="shared" si="3"/>
        <v>6459</v>
      </c>
      <c r="AG28" s="142">
        <f t="shared" si="3"/>
        <v>6976</v>
      </c>
      <c r="AH28" s="142">
        <f t="shared" si="3"/>
        <v>6976</v>
      </c>
      <c r="AI28" s="142">
        <f t="shared" si="3"/>
        <v>6607</v>
      </c>
      <c r="AJ28" s="142">
        <f t="shared" si="3"/>
        <v>6311</v>
      </c>
      <c r="AK28" s="142">
        <f t="shared" si="3"/>
        <v>6976</v>
      </c>
      <c r="AL28" s="142">
        <f t="shared" si="3"/>
        <v>6311</v>
      </c>
      <c r="AM28" s="142">
        <f t="shared" si="3"/>
        <v>6607</v>
      </c>
      <c r="AN28" s="142">
        <f t="shared" si="3"/>
        <v>6311</v>
      </c>
      <c r="AO28" s="142">
        <f t="shared" si="3"/>
        <v>6607</v>
      </c>
      <c r="AP28" s="142">
        <f t="shared" si="3"/>
        <v>6015</v>
      </c>
      <c r="AQ28" s="142">
        <f t="shared" si="3"/>
        <v>6015</v>
      </c>
      <c r="AR28" s="142">
        <f t="shared" si="3"/>
        <v>5719</v>
      </c>
      <c r="AS28" s="142">
        <f t="shared" si="3"/>
        <v>5202</v>
      </c>
      <c r="AT28" s="142">
        <f t="shared" si="3"/>
        <v>5571</v>
      </c>
      <c r="AU28" s="142">
        <f t="shared" si="3"/>
        <v>5202</v>
      </c>
      <c r="AV28" s="142">
        <f t="shared" si="3"/>
        <v>5571</v>
      </c>
      <c r="AW28" s="142">
        <f t="shared" si="3"/>
        <v>5202</v>
      </c>
    </row>
    <row r="29" spans="1:49"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row>
    <row r="30" spans="1:49" ht="11.45" customHeight="1" x14ac:dyDescent="0.2">
      <c r="A30" s="3">
        <v>1</v>
      </c>
      <c r="B30" s="142" t="e">
        <f t="shared" si="4"/>
        <v>#REF!</v>
      </c>
      <c r="C30" s="142" t="e">
        <f t="shared" si="3"/>
        <v>#REF!</v>
      </c>
      <c r="D30" s="142" t="e">
        <f t="shared" si="3"/>
        <v>#REF!</v>
      </c>
      <c r="E30" s="142" t="e">
        <f t="shared" si="3"/>
        <v>#REF!</v>
      </c>
      <c r="F30" s="142" t="e">
        <f t="shared" si="3"/>
        <v>#REF!</v>
      </c>
      <c r="G30" s="142">
        <f t="shared" si="3"/>
        <v>6200</v>
      </c>
      <c r="H30" s="142">
        <f t="shared" si="3"/>
        <v>5608</v>
      </c>
      <c r="I30" s="142">
        <f t="shared" si="3"/>
        <v>5386</v>
      </c>
      <c r="J30" s="142">
        <f t="shared" si="3"/>
        <v>5017</v>
      </c>
      <c r="K30" s="142">
        <f t="shared" si="3"/>
        <v>6791</v>
      </c>
      <c r="L30" s="142">
        <f t="shared" si="3"/>
        <v>6200</v>
      </c>
      <c r="M30" s="142">
        <f t="shared" si="3"/>
        <v>6791</v>
      </c>
      <c r="N30" s="142">
        <f t="shared" si="3"/>
        <v>5608</v>
      </c>
      <c r="O30" s="142">
        <f t="shared" si="3"/>
        <v>6200</v>
      </c>
      <c r="P30" s="142">
        <f t="shared" si="3"/>
        <v>5312</v>
      </c>
      <c r="Q30" s="142">
        <f t="shared" si="3"/>
        <v>5017</v>
      </c>
      <c r="R30" s="142">
        <f t="shared" si="3"/>
        <v>5312</v>
      </c>
      <c r="S30" s="142">
        <f t="shared" si="3"/>
        <v>5017</v>
      </c>
      <c r="T30" s="142">
        <f t="shared" si="3"/>
        <v>6791</v>
      </c>
      <c r="U30" s="142">
        <f t="shared" si="3"/>
        <v>6791</v>
      </c>
      <c r="V30" s="142">
        <f t="shared" si="3"/>
        <v>6791</v>
      </c>
      <c r="W30" s="142">
        <f t="shared" si="3"/>
        <v>6791</v>
      </c>
      <c r="X30" s="142">
        <f t="shared" si="3"/>
        <v>5608</v>
      </c>
      <c r="Y30" s="142">
        <f t="shared" si="3"/>
        <v>6200</v>
      </c>
      <c r="Z30" s="142">
        <f t="shared" si="3"/>
        <v>5608</v>
      </c>
      <c r="AA30" s="142">
        <f t="shared" si="3"/>
        <v>7383</v>
      </c>
      <c r="AB30" s="142">
        <f t="shared" si="3"/>
        <v>7383</v>
      </c>
      <c r="AC30" s="142">
        <f t="shared" si="3"/>
        <v>5682</v>
      </c>
      <c r="AD30" s="142">
        <f t="shared" si="3"/>
        <v>6126</v>
      </c>
      <c r="AE30" s="142">
        <f t="shared" si="3"/>
        <v>5830</v>
      </c>
      <c r="AF30" s="142">
        <f t="shared" si="3"/>
        <v>6274</v>
      </c>
      <c r="AG30" s="142">
        <f t="shared" si="3"/>
        <v>6791</v>
      </c>
      <c r="AH30" s="142">
        <f t="shared" si="3"/>
        <v>6791</v>
      </c>
      <c r="AI30" s="142">
        <f t="shared" si="3"/>
        <v>6422</v>
      </c>
      <c r="AJ30" s="142">
        <f t="shared" si="3"/>
        <v>6126</v>
      </c>
      <c r="AK30" s="142">
        <f t="shared" si="3"/>
        <v>6791</v>
      </c>
      <c r="AL30" s="142">
        <f t="shared" si="3"/>
        <v>6126</v>
      </c>
      <c r="AM30" s="142">
        <f t="shared" si="3"/>
        <v>6422</v>
      </c>
      <c r="AN30" s="142">
        <f t="shared" si="3"/>
        <v>6126</v>
      </c>
      <c r="AO30" s="142">
        <f t="shared" si="3"/>
        <v>6422</v>
      </c>
      <c r="AP30" s="142">
        <f t="shared" si="3"/>
        <v>5830</v>
      </c>
      <c r="AQ30" s="142">
        <f t="shared" si="3"/>
        <v>5830</v>
      </c>
      <c r="AR30" s="142">
        <f t="shared" si="3"/>
        <v>5534</v>
      </c>
      <c r="AS30" s="142">
        <f t="shared" si="3"/>
        <v>5017</v>
      </c>
      <c r="AT30" s="142">
        <f t="shared" si="3"/>
        <v>5386</v>
      </c>
      <c r="AU30" s="142">
        <f t="shared" si="3"/>
        <v>5017</v>
      </c>
      <c r="AV30" s="142">
        <f t="shared" si="3"/>
        <v>5386</v>
      </c>
      <c r="AW30" s="142">
        <f t="shared" si="3"/>
        <v>5017</v>
      </c>
    </row>
    <row r="31" spans="1:49" ht="11.45" customHeight="1" x14ac:dyDescent="0.2">
      <c r="A31" s="3">
        <v>2</v>
      </c>
      <c r="B31" s="142" t="e">
        <f t="shared" si="4"/>
        <v>#REF!</v>
      </c>
      <c r="C31" s="142" t="e">
        <f t="shared" si="3"/>
        <v>#REF!</v>
      </c>
      <c r="D31" s="142" t="e">
        <f t="shared" si="3"/>
        <v>#REF!</v>
      </c>
      <c r="E31" s="142" t="e">
        <f t="shared" si="3"/>
        <v>#REF!</v>
      </c>
      <c r="F31" s="142" t="e">
        <f t="shared" si="3"/>
        <v>#REF!</v>
      </c>
      <c r="G31" s="142">
        <f t="shared" si="3"/>
        <v>7124</v>
      </c>
      <c r="H31" s="142">
        <f t="shared" si="3"/>
        <v>6533</v>
      </c>
      <c r="I31" s="142">
        <f t="shared" si="3"/>
        <v>6311</v>
      </c>
      <c r="J31" s="142">
        <f t="shared" si="3"/>
        <v>5941</v>
      </c>
      <c r="K31" s="142">
        <f t="shared" si="3"/>
        <v>7716</v>
      </c>
      <c r="L31" s="142">
        <f t="shared" si="3"/>
        <v>7124</v>
      </c>
      <c r="M31" s="142">
        <f t="shared" si="3"/>
        <v>7716</v>
      </c>
      <c r="N31" s="142">
        <f t="shared" si="3"/>
        <v>6533</v>
      </c>
      <c r="O31" s="142">
        <f t="shared" si="3"/>
        <v>7124</v>
      </c>
      <c r="P31" s="142">
        <f t="shared" si="3"/>
        <v>6237</v>
      </c>
      <c r="Q31" s="142">
        <f t="shared" si="3"/>
        <v>5941</v>
      </c>
      <c r="R31" s="142">
        <f t="shared" si="3"/>
        <v>6237</v>
      </c>
      <c r="S31" s="142">
        <f t="shared" si="3"/>
        <v>5941</v>
      </c>
      <c r="T31" s="142">
        <f t="shared" si="3"/>
        <v>7716</v>
      </c>
      <c r="U31" s="142">
        <f t="shared" si="3"/>
        <v>7716</v>
      </c>
      <c r="V31" s="142">
        <f t="shared" si="3"/>
        <v>7716</v>
      </c>
      <c r="W31" s="142">
        <f t="shared" si="3"/>
        <v>7716</v>
      </c>
      <c r="X31" s="142">
        <f t="shared" si="3"/>
        <v>6533</v>
      </c>
      <c r="Y31" s="142">
        <f t="shared" si="3"/>
        <v>7124</v>
      </c>
      <c r="Z31" s="142">
        <f t="shared" si="3"/>
        <v>6533</v>
      </c>
      <c r="AA31" s="142">
        <f t="shared" si="3"/>
        <v>8307</v>
      </c>
      <c r="AB31" s="142">
        <f t="shared" si="3"/>
        <v>8307</v>
      </c>
      <c r="AC31" s="142">
        <f t="shared" si="3"/>
        <v>6607</v>
      </c>
      <c r="AD31" s="142">
        <f t="shared" si="3"/>
        <v>7050</v>
      </c>
      <c r="AE31" s="142">
        <f t="shared" si="3"/>
        <v>6754</v>
      </c>
      <c r="AF31" s="142">
        <f t="shared" si="3"/>
        <v>7198</v>
      </c>
      <c r="AG31" s="142">
        <f t="shared" si="3"/>
        <v>7716</v>
      </c>
      <c r="AH31" s="142">
        <f t="shared" si="3"/>
        <v>7716</v>
      </c>
      <c r="AI31" s="142">
        <f t="shared" si="3"/>
        <v>7346</v>
      </c>
      <c r="AJ31" s="142">
        <f t="shared" si="3"/>
        <v>7050</v>
      </c>
      <c r="AK31" s="142">
        <f t="shared" si="3"/>
        <v>7716</v>
      </c>
      <c r="AL31" s="142">
        <f t="shared" si="3"/>
        <v>7050</v>
      </c>
      <c r="AM31" s="142">
        <f t="shared" si="3"/>
        <v>7346</v>
      </c>
      <c r="AN31" s="142">
        <f t="shared" si="3"/>
        <v>7050</v>
      </c>
      <c r="AO31" s="142">
        <f t="shared" si="3"/>
        <v>7346</v>
      </c>
      <c r="AP31" s="142">
        <f t="shared" si="3"/>
        <v>6754</v>
      </c>
      <c r="AQ31" s="142">
        <f t="shared" si="3"/>
        <v>6754</v>
      </c>
      <c r="AR31" s="142">
        <f t="shared" si="3"/>
        <v>6459</v>
      </c>
      <c r="AS31" s="142">
        <f t="shared" si="3"/>
        <v>5941</v>
      </c>
      <c r="AT31" s="142">
        <f t="shared" si="3"/>
        <v>6311</v>
      </c>
      <c r="AU31" s="142">
        <f t="shared" si="3"/>
        <v>5941</v>
      </c>
      <c r="AV31" s="142">
        <f t="shared" si="3"/>
        <v>6311</v>
      </c>
      <c r="AW31" s="142">
        <f t="shared" si="3"/>
        <v>5941</v>
      </c>
    </row>
    <row r="32" spans="1:49"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row>
    <row r="33" spans="1:49" ht="11.45" customHeight="1" x14ac:dyDescent="0.2">
      <c r="A33" s="3">
        <v>1</v>
      </c>
      <c r="B33" s="142" t="e">
        <f t="shared" si="4"/>
        <v>#REF!</v>
      </c>
      <c r="C33" s="142" t="e">
        <f t="shared" si="3"/>
        <v>#REF!</v>
      </c>
      <c r="D33" s="142" t="e">
        <f t="shared" si="3"/>
        <v>#REF!</v>
      </c>
      <c r="E33" s="142" t="e">
        <f t="shared" si="3"/>
        <v>#REF!</v>
      </c>
      <c r="F33" s="142" t="e">
        <f t="shared" si="3"/>
        <v>#REF!</v>
      </c>
      <c r="G33" s="142">
        <f t="shared" si="3"/>
        <v>7309</v>
      </c>
      <c r="H33" s="142">
        <f t="shared" si="3"/>
        <v>6717</v>
      </c>
      <c r="I33" s="142">
        <f t="shared" si="3"/>
        <v>6496</v>
      </c>
      <c r="J33" s="142">
        <f t="shared" si="3"/>
        <v>6126</v>
      </c>
      <c r="K33" s="142">
        <f t="shared" si="3"/>
        <v>7901</v>
      </c>
      <c r="L33" s="142">
        <f t="shared" si="3"/>
        <v>7309</v>
      </c>
      <c r="M33" s="142">
        <f t="shared" si="3"/>
        <v>7901</v>
      </c>
      <c r="N33" s="142">
        <f t="shared" si="3"/>
        <v>6717</v>
      </c>
      <c r="O33" s="142">
        <f t="shared" si="3"/>
        <v>7309</v>
      </c>
      <c r="P33" s="142">
        <f t="shared" si="3"/>
        <v>6422</v>
      </c>
      <c r="Q33" s="142">
        <f t="shared" si="3"/>
        <v>6126</v>
      </c>
      <c r="R33" s="142">
        <f t="shared" si="3"/>
        <v>6422</v>
      </c>
      <c r="S33" s="142">
        <f t="shared" si="3"/>
        <v>6126</v>
      </c>
      <c r="T33" s="142">
        <f t="shared" si="3"/>
        <v>7901</v>
      </c>
      <c r="U33" s="142">
        <f t="shared" si="3"/>
        <v>7901</v>
      </c>
      <c r="V33" s="142">
        <f t="shared" si="3"/>
        <v>7901</v>
      </c>
      <c r="W33" s="142">
        <f t="shared" si="3"/>
        <v>7901</v>
      </c>
      <c r="X33" s="142">
        <f t="shared" si="3"/>
        <v>6717</v>
      </c>
      <c r="Y33" s="142">
        <f t="shared" si="3"/>
        <v>7309</v>
      </c>
      <c r="Z33" s="142">
        <f t="shared" si="3"/>
        <v>6717</v>
      </c>
      <c r="AA33" s="142">
        <f t="shared" si="3"/>
        <v>8492</v>
      </c>
      <c r="AB33" s="142">
        <f t="shared" si="3"/>
        <v>8492</v>
      </c>
      <c r="AC33" s="142">
        <f t="shared" si="3"/>
        <v>6791</v>
      </c>
      <c r="AD33" s="142">
        <f t="shared" si="3"/>
        <v>7235</v>
      </c>
      <c r="AE33" s="142">
        <f t="shared" si="3"/>
        <v>6939</v>
      </c>
      <c r="AF33" s="142">
        <f t="shared" si="3"/>
        <v>7383</v>
      </c>
      <c r="AG33" s="142">
        <f t="shared" si="3"/>
        <v>7901</v>
      </c>
      <c r="AH33" s="142">
        <f t="shared" si="3"/>
        <v>7901</v>
      </c>
      <c r="AI33" s="142">
        <f t="shared" si="3"/>
        <v>7531</v>
      </c>
      <c r="AJ33" s="142">
        <f t="shared" si="3"/>
        <v>7235</v>
      </c>
      <c r="AK33" s="142">
        <f t="shared" si="3"/>
        <v>7901</v>
      </c>
      <c r="AL33" s="142">
        <f t="shared" si="3"/>
        <v>7235</v>
      </c>
      <c r="AM33" s="142">
        <f t="shared" si="3"/>
        <v>7531</v>
      </c>
      <c r="AN33" s="142">
        <f t="shared" si="3"/>
        <v>7235</v>
      </c>
      <c r="AO33" s="142">
        <f t="shared" si="3"/>
        <v>7531</v>
      </c>
      <c r="AP33" s="142">
        <f t="shared" si="3"/>
        <v>6939</v>
      </c>
      <c r="AQ33" s="142">
        <f t="shared" si="3"/>
        <v>6939</v>
      </c>
      <c r="AR33" s="142">
        <f t="shared" si="3"/>
        <v>6644</v>
      </c>
      <c r="AS33" s="142">
        <f t="shared" si="3"/>
        <v>6126</v>
      </c>
      <c r="AT33" s="142">
        <f t="shared" si="3"/>
        <v>6496</v>
      </c>
      <c r="AU33" s="142">
        <f t="shared" si="3"/>
        <v>6126</v>
      </c>
      <c r="AV33" s="142">
        <f t="shared" si="3"/>
        <v>6496</v>
      </c>
      <c r="AW33" s="142">
        <f t="shared" si="3"/>
        <v>6126</v>
      </c>
    </row>
    <row r="34" spans="1:49" ht="11.45" customHeight="1" x14ac:dyDescent="0.2">
      <c r="A34" s="3">
        <v>2</v>
      </c>
      <c r="B34" s="142" t="e">
        <f t="shared" si="4"/>
        <v>#REF!</v>
      </c>
      <c r="C34" s="142" t="e">
        <f t="shared" si="3"/>
        <v>#REF!</v>
      </c>
      <c r="D34" s="142" t="e">
        <f t="shared" si="3"/>
        <v>#REF!</v>
      </c>
      <c r="E34" s="142" t="e">
        <f t="shared" si="3"/>
        <v>#REF!</v>
      </c>
      <c r="F34" s="142" t="e">
        <f t="shared" si="3"/>
        <v>#REF!</v>
      </c>
      <c r="G34" s="142">
        <f t="shared" si="3"/>
        <v>8233</v>
      </c>
      <c r="H34" s="142">
        <f t="shared" si="3"/>
        <v>7642</v>
      </c>
      <c r="I34" s="142">
        <f t="shared" si="3"/>
        <v>7420</v>
      </c>
      <c r="J34" s="142">
        <f t="shared" si="3"/>
        <v>7050</v>
      </c>
      <c r="K34" s="142">
        <f t="shared" si="3"/>
        <v>8825</v>
      </c>
      <c r="L34" s="142">
        <f t="shared" si="3"/>
        <v>8233</v>
      </c>
      <c r="M34" s="142">
        <f t="shared" si="3"/>
        <v>8825</v>
      </c>
      <c r="N34" s="142">
        <f t="shared" si="3"/>
        <v>7642</v>
      </c>
      <c r="O34" s="142">
        <f t="shared" si="3"/>
        <v>8233</v>
      </c>
      <c r="P34" s="142">
        <f t="shared" si="3"/>
        <v>7346</v>
      </c>
      <c r="Q34" s="142">
        <f t="shared" si="3"/>
        <v>7050</v>
      </c>
      <c r="R34" s="142">
        <f t="shared" si="3"/>
        <v>7346</v>
      </c>
      <c r="S34" s="142">
        <f t="shared" si="3"/>
        <v>7050</v>
      </c>
      <c r="T34" s="142">
        <f t="shared" si="3"/>
        <v>8825</v>
      </c>
      <c r="U34" s="142">
        <f t="shared" si="3"/>
        <v>8825</v>
      </c>
      <c r="V34" s="142">
        <f t="shared" si="3"/>
        <v>8825</v>
      </c>
      <c r="W34" s="142">
        <f t="shared" si="3"/>
        <v>8825</v>
      </c>
      <c r="X34" s="142">
        <f t="shared" si="3"/>
        <v>7642</v>
      </c>
      <c r="Y34" s="142">
        <f t="shared" si="3"/>
        <v>8233</v>
      </c>
      <c r="Z34" s="142">
        <f t="shared" si="3"/>
        <v>7642</v>
      </c>
      <c r="AA34" s="142">
        <f t="shared" si="3"/>
        <v>9417</v>
      </c>
      <c r="AB34" s="142">
        <f t="shared" si="3"/>
        <v>9417</v>
      </c>
      <c r="AC34" s="142">
        <f t="shared" si="3"/>
        <v>7716</v>
      </c>
      <c r="AD34" s="142">
        <f t="shared" si="3"/>
        <v>8160</v>
      </c>
      <c r="AE34" s="142">
        <f t="shared" si="3"/>
        <v>7864</v>
      </c>
      <c r="AF34" s="142">
        <f t="shared" si="3"/>
        <v>8307</v>
      </c>
      <c r="AG34" s="142">
        <f t="shared" si="3"/>
        <v>8825</v>
      </c>
      <c r="AH34" s="142">
        <f t="shared" si="3"/>
        <v>8825</v>
      </c>
      <c r="AI34" s="142">
        <f t="shared" si="3"/>
        <v>8455</v>
      </c>
      <c r="AJ34" s="142">
        <f t="shared" si="3"/>
        <v>8160</v>
      </c>
      <c r="AK34" s="142">
        <f t="shared" si="3"/>
        <v>8825</v>
      </c>
      <c r="AL34" s="142">
        <f t="shared" ref="C34:AW40" si="5">ROUND(AL15*0.87,)+25</f>
        <v>8160</v>
      </c>
      <c r="AM34" s="142">
        <f t="shared" si="5"/>
        <v>8455</v>
      </c>
      <c r="AN34" s="142">
        <f t="shared" si="5"/>
        <v>8160</v>
      </c>
      <c r="AO34" s="142">
        <f t="shared" si="5"/>
        <v>8455</v>
      </c>
      <c r="AP34" s="142">
        <f t="shared" si="5"/>
        <v>7864</v>
      </c>
      <c r="AQ34" s="142">
        <f t="shared" si="5"/>
        <v>7864</v>
      </c>
      <c r="AR34" s="142">
        <f t="shared" si="5"/>
        <v>7568</v>
      </c>
      <c r="AS34" s="142">
        <f t="shared" si="5"/>
        <v>7050</v>
      </c>
      <c r="AT34" s="142">
        <f t="shared" si="5"/>
        <v>7420</v>
      </c>
      <c r="AU34" s="142">
        <f t="shared" si="5"/>
        <v>7050</v>
      </c>
      <c r="AV34" s="142">
        <f t="shared" si="5"/>
        <v>7420</v>
      </c>
      <c r="AW34" s="142">
        <f t="shared" si="5"/>
        <v>7050</v>
      </c>
    </row>
    <row r="35" spans="1:49"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row>
    <row r="36" spans="1:49" ht="11.45" customHeight="1" x14ac:dyDescent="0.2">
      <c r="A36" s="3">
        <v>1</v>
      </c>
      <c r="B36" s="142" t="e">
        <f t="shared" si="4"/>
        <v>#REF!</v>
      </c>
      <c r="C36" s="142" t="e">
        <f t="shared" si="5"/>
        <v>#REF!</v>
      </c>
      <c r="D36" s="142" t="e">
        <f t="shared" si="5"/>
        <v>#REF!</v>
      </c>
      <c r="E36" s="142" t="e">
        <f t="shared" si="5"/>
        <v>#REF!</v>
      </c>
      <c r="F36" s="142" t="e">
        <f t="shared" si="5"/>
        <v>#REF!</v>
      </c>
      <c r="G36" s="142">
        <f t="shared" si="5"/>
        <v>8049</v>
      </c>
      <c r="H36" s="142">
        <f t="shared" si="5"/>
        <v>7457</v>
      </c>
      <c r="I36" s="142">
        <f t="shared" si="5"/>
        <v>7235</v>
      </c>
      <c r="J36" s="142">
        <f t="shared" si="5"/>
        <v>6865</v>
      </c>
      <c r="K36" s="142">
        <f t="shared" si="5"/>
        <v>8640</v>
      </c>
      <c r="L36" s="142">
        <f t="shared" si="5"/>
        <v>8049</v>
      </c>
      <c r="M36" s="142">
        <f t="shared" si="5"/>
        <v>8640</v>
      </c>
      <c r="N36" s="142">
        <f t="shared" si="5"/>
        <v>7457</v>
      </c>
      <c r="O36" s="142">
        <f t="shared" si="5"/>
        <v>8049</v>
      </c>
      <c r="P36" s="142">
        <f t="shared" si="5"/>
        <v>7161</v>
      </c>
      <c r="Q36" s="142">
        <f t="shared" si="5"/>
        <v>6865</v>
      </c>
      <c r="R36" s="142">
        <f t="shared" si="5"/>
        <v>7161</v>
      </c>
      <c r="S36" s="142">
        <f t="shared" si="5"/>
        <v>6865</v>
      </c>
      <c r="T36" s="142">
        <f t="shared" si="5"/>
        <v>8640</v>
      </c>
      <c r="U36" s="142">
        <f t="shared" si="5"/>
        <v>8640</v>
      </c>
      <c r="V36" s="142">
        <f t="shared" si="5"/>
        <v>8640</v>
      </c>
      <c r="W36" s="142">
        <f t="shared" si="5"/>
        <v>8640</v>
      </c>
      <c r="X36" s="142">
        <f t="shared" si="5"/>
        <v>7457</v>
      </c>
      <c r="Y36" s="142">
        <f t="shared" si="5"/>
        <v>8049</v>
      </c>
      <c r="Z36" s="142">
        <f t="shared" si="5"/>
        <v>7457</v>
      </c>
      <c r="AA36" s="142">
        <f t="shared" si="5"/>
        <v>9232</v>
      </c>
      <c r="AB36" s="142">
        <f t="shared" si="5"/>
        <v>9232</v>
      </c>
      <c r="AC36" s="142">
        <f t="shared" si="5"/>
        <v>7531</v>
      </c>
      <c r="AD36" s="142">
        <f t="shared" si="5"/>
        <v>7975</v>
      </c>
      <c r="AE36" s="142">
        <f t="shared" si="5"/>
        <v>7679</v>
      </c>
      <c r="AF36" s="142">
        <f t="shared" si="5"/>
        <v>8123</v>
      </c>
      <c r="AG36" s="142">
        <f t="shared" si="5"/>
        <v>8640</v>
      </c>
      <c r="AH36" s="142">
        <f t="shared" si="5"/>
        <v>8640</v>
      </c>
      <c r="AI36" s="142">
        <f t="shared" si="5"/>
        <v>8270</v>
      </c>
      <c r="AJ36" s="142">
        <f t="shared" si="5"/>
        <v>7975</v>
      </c>
      <c r="AK36" s="142">
        <f t="shared" si="5"/>
        <v>8640</v>
      </c>
      <c r="AL36" s="142">
        <f t="shared" si="5"/>
        <v>7975</v>
      </c>
      <c r="AM36" s="142">
        <f t="shared" si="5"/>
        <v>8270</v>
      </c>
      <c r="AN36" s="142">
        <f t="shared" si="5"/>
        <v>7975</v>
      </c>
      <c r="AO36" s="142">
        <f t="shared" si="5"/>
        <v>8270</v>
      </c>
      <c r="AP36" s="142">
        <f t="shared" si="5"/>
        <v>7679</v>
      </c>
      <c r="AQ36" s="142">
        <f t="shared" si="5"/>
        <v>7679</v>
      </c>
      <c r="AR36" s="142">
        <f t="shared" si="5"/>
        <v>7383</v>
      </c>
      <c r="AS36" s="142">
        <f t="shared" si="5"/>
        <v>6865</v>
      </c>
      <c r="AT36" s="142">
        <f t="shared" si="5"/>
        <v>7235</v>
      </c>
      <c r="AU36" s="142">
        <f t="shared" si="5"/>
        <v>6865</v>
      </c>
      <c r="AV36" s="142">
        <f t="shared" si="5"/>
        <v>7235</v>
      </c>
      <c r="AW36" s="142">
        <f t="shared" si="5"/>
        <v>6865</v>
      </c>
    </row>
    <row r="37" spans="1:49" ht="11.45" customHeight="1" x14ac:dyDescent="0.2">
      <c r="A37" s="3">
        <v>2</v>
      </c>
      <c r="B37" s="142" t="e">
        <f t="shared" si="4"/>
        <v>#REF!</v>
      </c>
      <c r="C37" s="142" t="e">
        <f t="shared" si="5"/>
        <v>#REF!</v>
      </c>
      <c r="D37" s="142" t="e">
        <f t="shared" si="5"/>
        <v>#REF!</v>
      </c>
      <c r="E37" s="142" t="e">
        <f t="shared" si="5"/>
        <v>#REF!</v>
      </c>
      <c r="F37" s="142" t="e">
        <f t="shared" si="5"/>
        <v>#REF!</v>
      </c>
      <c r="G37" s="142">
        <f t="shared" si="5"/>
        <v>8973</v>
      </c>
      <c r="H37" s="142">
        <f t="shared" si="5"/>
        <v>8381</v>
      </c>
      <c r="I37" s="142">
        <f t="shared" si="5"/>
        <v>8160</v>
      </c>
      <c r="J37" s="142">
        <f t="shared" si="5"/>
        <v>7790</v>
      </c>
      <c r="K37" s="142">
        <f t="shared" si="5"/>
        <v>9565</v>
      </c>
      <c r="L37" s="142">
        <f t="shared" si="5"/>
        <v>8973</v>
      </c>
      <c r="M37" s="142">
        <f t="shared" si="5"/>
        <v>9565</v>
      </c>
      <c r="N37" s="142">
        <f t="shared" si="5"/>
        <v>8381</v>
      </c>
      <c r="O37" s="142">
        <f t="shared" si="5"/>
        <v>8973</v>
      </c>
      <c r="P37" s="142">
        <f t="shared" si="5"/>
        <v>8086</v>
      </c>
      <c r="Q37" s="142">
        <f t="shared" si="5"/>
        <v>7790</v>
      </c>
      <c r="R37" s="142">
        <f t="shared" si="5"/>
        <v>8086</v>
      </c>
      <c r="S37" s="142">
        <f t="shared" si="5"/>
        <v>7790</v>
      </c>
      <c r="T37" s="142">
        <f t="shared" si="5"/>
        <v>9565</v>
      </c>
      <c r="U37" s="142">
        <f t="shared" si="5"/>
        <v>9565</v>
      </c>
      <c r="V37" s="142">
        <f t="shared" si="5"/>
        <v>9565</v>
      </c>
      <c r="W37" s="142">
        <f t="shared" si="5"/>
        <v>9565</v>
      </c>
      <c r="X37" s="142">
        <f t="shared" si="5"/>
        <v>8381</v>
      </c>
      <c r="Y37" s="142">
        <f t="shared" si="5"/>
        <v>8973</v>
      </c>
      <c r="Z37" s="142">
        <f t="shared" si="5"/>
        <v>8381</v>
      </c>
      <c r="AA37" s="142">
        <f t="shared" si="5"/>
        <v>10156</v>
      </c>
      <c r="AB37" s="142">
        <f t="shared" si="5"/>
        <v>10156</v>
      </c>
      <c r="AC37" s="142">
        <f t="shared" si="5"/>
        <v>8455</v>
      </c>
      <c r="AD37" s="142">
        <f t="shared" si="5"/>
        <v>8899</v>
      </c>
      <c r="AE37" s="142">
        <f t="shared" si="5"/>
        <v>8603</v>
      </c>
      <c r="AF37" s="142">
        <f t="shared" si="5"/>
        <v>9047</v>
      </c>
      <c r="AG37" s="142">
        <f t="shared" si="5"/>
        <v>9565</v>
      </c>
      <c r="AH37" s="142">
        <f t="shared" si="5"/>
        <v>9565</v>
      </c>
      <c r="AI37" s="142">
        <f t="shared" si="5"/>
        <v>9195</v>
      </c>
      <c r="AJ37" s="142">
        <f t="shared" si="5"/>
        <v>8899</v>
      </c>
      <c r="AK37" s="142">
        <f t="shared" si="5"/>
        <v>9565</v>
      </c>
      <c r="AL37" s="142">
        <f t="shared" si="5"/>
        <v>8899</v>
      </c>
      <c r="AM37" s="142">
        <f t="shared" si="5"/>
        <v>9195</v>
      </c>
      <c r="AN37" s="142">
        <f t="shared" si="5"/>
        <v>8899</v>
      </c>
      <c r="AO37" s="142">
        <f t="shared" si="5"/>
        <v>9195</v>
      </c>
      <c r="AP37" s="142">
        <f t="shared" si="5"/>
        <v>8603</v>
      </c>
      <c r="AQ37" s="142">
        <f t="shared" si="5"/>
        <v>8603</v>
      </c>
      <c r="AR37" s="142">
        <f t="shared" si="5"/>
        <v>8307</v>
      </c>
      <c r="AS37" s="142">
        <f t="shared" si="5"/>
        <v>7790</v>
      </c>
      <c r="AT37" s="142">
        <f t="shared" si="5"/>
        <v>8160</v>
      </c>
      <c r="AU37" s="142">
        <f t="shared" si="5"/>
        <v>7790</v>
      </c>
      <c r="AV37" s="142">
        <f t="shared" si="5"/>
        <v>8160</v>
      </c>
      <c r="AW37" s="142">
        <f t="shared" si="5"/>
        <v>7790</v>
      </c>
    </row>
    <row r="38" spans="1:49"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row>
    <row r="39" spans="1:49" ht="11.45" customHeight="1" x14ac:dyDescent="0.2">
      <c r="A39" s="3">
        <v>1</v>
      </c>
      <c r="B39" s="142" t="e">
        <f t="shared" si="4"/>
        <v>#REF!</v>
      </c>
      <c r="C39" s="142" t="e">
        <f t="shared" si="5"/>
        <v>#REF!</v>
      </c>
      <c r="D39" s="142" t="e">
        <f t="shared" si="5"/>
        <v>#REF!</v>
      </c>
      <c r="E39" s="142" t="e">
        <f t="shared" si="5"/>
        <v>#REF!</v>
      </c>
      <c r="F39" s="142" t="e">
        <f t="shared" si="5"/>
        <v>#REF!</v>
      </c>
      <c r="G39" s="142">
        <f t="shared" si="5"/>
        <v>9158</v>
      </c>
      <c r="H39" s="142">
        <f t="shared" si="5"/>
        <v>8566</v>
      </c>
      <c r="I39" s="142">
        <f t="shared" si="5"/>
        <v>8344</v>
      </c>
      <c r="J39" s="142">
        <f t="shared" si="5"/>
        <v>7975</v>
      </c>
      <c r="K39" s="142">
        <f t="shared" si="5"/>
        <v>9749</v>
      </c>
      <c r="L39" s="142">
        <f t="shared" si="5"/>
        <v>9158</v>
      </c>
      <c r="M39" s="142">
        <f t="shared" si="5"/>
        <v>9749</v>
      </c>
      <c r="N39" s="142">
        <f t="shared" si="5"/>
        <v>8566</v>
      </c>
      <c r="O39" s="142">
        <f t="shared" si="5"/>
        <v>9158</v>
      </c>
      <c r="P39" s="142">
        <f t="shared" si="5"/>
        <v>8270</v>
      </c>
      <c r="Q39" s="142">
        <f t="shared" si="5"/>
        <v>7975</v>
      </c>
      <c r="R39" s="142">
        <f t="shared" si="5"/>
        <v>8270</v>
      </c>
      <c r="S39" s="142">
        <f t="shared" si="5"/>
        <v>7975</v>
      </c>
      <c r="T39" s="142">
        <f t="shared" si="5"/>
        <v>9749</v>
      </c>
      <c r="U39" s="142">
        <f t="shared" si="5"/>
        <v>9749</v>
      </c>
      <c r="V39" s="142">
        <f t="shared" si="5"/>
        <v>9749</v>
      </c>
      <c r="W39" s="142">
        <f t="shared" si="5"/>
        <v>9749</v>
      </c>
      <c r="X39" s="142">
        <f t="shared" si="5"/>
        <v>8566</v>
      </c>
      <c r="Y39" s="142">
        <f t="shared" si="5"/>
        <v>9158</v>
      </c>
      <c r="Z39" s="142">
        <f t="shared" si="5"/>
        <v>8566</v>
      </c>
      <c r="AA39" s="142">
        <f t="shared" si="5"/>
        <v>10341</v>
      </c>
      <c r="AB39" s="142">
        <f t="shared" si="5"/>
        <v>10341</v>
      </c>
      <c r="AC39" s="142">
        <f t="shared" si="5"/>
        <v>8640</v>
      </c>
      <c r="AD39" s="142">
        <f t="shared" si="5"/>
        <v>9084</v>
      </c>
      <c r="AE39" s="142">
        <f t="shared" si="5"/>
        <v>8788</v>
      </c>
      <c r="AF39" s="142">
        <f t="shared" si="5"/>
        <v>9232</v>
      </c>
      <c r="AG39" s="142">
        <f t="shared" si="5"/>
        <v>9749</v>
      </c>
      <c r="AH39" s="142">
        <f t="shared" si="5"/>
        <v>9749</v>
      </c>
      <c r="AI39" s="142">
        <f t="shared" si="5"/>
        <v>9380</v>
      </c>
      <c r="AJ39" s="142">
        <f t="shared" si="5"/>
        <v>9084</v>
      </c>
      <c r="AK39" s="142">
        <f t="shared" si="5"/>
        <v>9749</v>
      </c>
      <c r="AL39" s="142">
        <f t="shared" si="5"/>
        <v>9084</v>
      </c>
      <c r="AM39" s="142">
        <f t="shared" si="5"/>
        <v>9380</v>
      </c>
      <c r="AN39" s="142">
        <f t="shared" si="5"/>
        <v>9084</v>
      </c>
      <c r="AO39" s="142">
        <f t="shared" si="5"/>
        <v>9380</v>
      </c>
      <c r="AP39" s="142">
        <f t="shared" si="5"/>
        <v>8788</v>
      </c>
      <c r="AQ39" s="142">
        <f t="shared" si="5"/>
        <v>8788</v>
      </c>
      <c r="AR39" s="142">
        <f t="shared" si="5"/>
        <v>8492</v>
      </c>
      <c r="AS39" s="142">
        <f t="shared" si="5"/>
        <v>7975</v>
      </c>
      <c r="AT39" s="142">
        <f t="shared" si="5"/>
        <v>8344</v>
      </c>
      <c r="AU39" s="142">
        <f t="shared" si="5"/>
        <v>7975</v>
      </c>
      <c r="AV39" s="142">
        <f t="shared" si="5"/>
        <v>8344</v>
      </c>
      <c r="AW39" s="142">
        <f t="shared" si="5"/>
        <v>7975</v>
      </c>
    </row>
    <row r="40" spans="1:49" ht="11.45" customHeight="1" x14ac:dyDescent="0.2">
      <c r="A40" s="3">
        <v>2</v>
      </c>
      <c r="B40" s="142" t="e">
        <f t="shared" si="4"/>
        <v>#REF!</v>
      </c>
      <c r="C40" s="142" t="e">
        <f t="shared" si="5"/>
        <v>#REF!</v>
      </c>
      <c r="D40" s="142" t="e">
        <f t="shared" si="5"/>
        <v>#REF!</v>
      </c>
      <c r="E40" s="142" t="e">
        <f t="shared" si="5"/>
        <v>#REF!</v>
      </c>
      <c r="F40" s="142" t="e">
        <f t="shared" si="5"/>
        <v>#REF!</v>
      </c>
      <c r="G40" s="142">
        <f t="shared" si="5"/>
        <v>10082</v>
      </c>
      <c r="H40" s="142">
        <f t="shared" si="5"/>
        <v>9491</v>
      </c>
      <c r="I40" s="142">
        <f t="shared" si="5"/>
        <v>9269</v>
      </c>
      <c r="J40" s="142">
        <f t="shared" si="5"/>
        <v>8899</v>
      </c>
      <c r="K40" s="142">
        <f t="shared" si="5"/>
        <v>10674</v>
      </c>
      <c r="L40" s="142">
        <f t="shared" si="5"/>
        <v>10082</v>
      </c>
      <c r="M40" s="142">
        <f t="shared" si="5"/>
        <v>10674</v>
      </c>
      <c r="N40" s="142">
        <f t="shared" si="5"/>
        <v>9491</v>
      </c>
      <c r="O40" s="142">
        <f t="shared" si="5"/>
        <v>10082</v>
      </c>
      <c r="P40" s="142">
        <f t="shared" si="5"/>
        <v>9195</v>
      </c>
      <c r="Q40" s="142">
        <f t="shared" si="5"/>
        <v>8899</v>
      </c>
      <c r="R40" s="142">
        <f t="shared" si="5"/>
        <v>9195</v>
      </c>
      <c r="S40" s="142">
        <f t="shared" si="5"/>
        <v>8899</v>
      </c>
      <c r="T40" s="142">
        <f t="shared" si="5"/>
        <v>10674</v>
      </c>
      <c r="U40" s="142">
        <f t="shared" si="5"/>
        <v>10674</v>
      </c>
      <c r="V40" s="142">
        <f t="shared" si="5"/>
        <v>10674</v>
      </c>
      <c r="W40" s="142">
        <f t="shared" si="5"/>
        <v>10674</v>
      </c>
      <c r="X40" s="142">
        <f t="shared" si="5"/>
        <v>9491</v>
      </c>
      <c r="Y40" s="142">
        <f t="shared" si="5"/>
        <v>10082</v>
      </c>
      <c r="Z40" s="142">
        <f t="shared" si="5"/>
        <v>9491</v>
      </c>
      <c r="AA40" s="142">
        <f t="shared" si="5"/>
        <v>11265</v>
      </c>
      <c r="AB40" s="142">
        <f t="shared" si="5"/>
        <v>11265</v>
      </c>
      <c r="AC40" s="142">
        <f t="shared" si="5"/>
        <v>9565</v>
      </c>
      <c r="AD40" s="142">
        <f t="shared" si="5"/>
        <v>10008</v>
      </c>
      <c r="AE40" s="142">
        <f t="shared" si="5"/>
        <v>9712</v>
      </c>
      <c r="AF40" s="142">
        <f t="shared" si="5"/>
        <v>10156</v>
      </c>
      <c r="AG40" s="142">
        <f t="shared" si="5"/>
        <v>10674</v>
      </c>
      <c r="AH40" s="142">
        <f t="shared" si="5"/>
        <v>10674</v>
      </c>
      <c r="AI40" s="142">
        <f t="shared" si="5"/>
        <v>10304</v>
      </c>
      <c r="AJ40" s="142">
        <f t="shared" si="5"/>
        <v>10008</v>
      </c>
      <c r="AK40" s="142">
        <f t="shared" si="5"/>
        <v>10674</v>
      </c>
      <c r="AL40" s="142">
        <f t="shared" si="5"/>
        <v>10008</v>
      </c>
      <c r="AM40" s="142">
        <f t="shared" si="5"/>
        <v>10304</v>
      </c>
      <c r="AN40" s="142">
        <f t="shared" si="5"/>
        <v>10008</v>
      </c>
      <c r="AO40" s="142">
        <f t="shared" si="5"/>
        <v>10304</v>
      </c>
      <c r="AP40" s="142">
        <f t="shared" si="5"/>
        <v>9712</v>
      </c>
      <c r="AQ40" s="142">
        <f t="shared" si="5"/>
        <v>9712</v>
      </c>
      <c r="AR40" s="142">
        <f t="shared" si="5"/>
        <v>9417</v>
      </c>
      <c r="AS40" s="142">
        <f t="shared" si="5"/>
        <v>8899</v>
      </c>
      <c r="AT40" s="142">
        <f t="shared" si="5"/>
        <v>9269</v>
      </c>
      <c r="AU40" s="142">
        <f t="shared" si="5"/>
        <v>8899</v>
      </c>
      <c r="AV40" s="142">
        <f t="shared" si="5"/>
        <v>9269</v>
      </c>
      <c r="AW40" s="142">
        <f t="shared" si="5"/>
        <v>8899</v>
      </c>
    </row>
    <row r="41" spans="1:49" ht="11.45" customHeight="1" x14ac:dyDescent="0.2">
      <c r="A41" s="24"/>
    </row>
    <row r="42" spans="1:49" x14ac:dyDescent="0.2">
      <c r="A42" s="41" t="s">
        <v>18</v>
      </c>
    </row>
    <row r="43" spans="1:49" x14ac:dyDescent="0.2">
      <c r="A43" s="38" t="s">
        <v>165</v>
      </c>
    </row>
    <row r="44" spans="1:49" x14ac:dyDescent="0.2">
      <c r="A44" s="22"/>
    </row>
    <row r="45" spans="1:49" x14ac:dyDescent="0.2">
      <c r="A45" s="41" t="s">
        <v>3</v>
      </c>
    </row>
    <row r="46" spans="1:49" x14ac:dyDescent="0.2">
      <c r="A46" s="42" t="s">
        <v>4</v>
      </c>
    </row>
    <row r="47" spans="1:49" x14ac:dyDescent="0.2">
      <c r="A47" s="42" t="s">
        <v>5</v>
      </c>
    </row>
    <row r="48" spans="1:49"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169</v>
      </c>
    </row>
  </sheetData>
  <pageMargins left="0.7" right="0.7" top="0.75" bottom="0.75" header="0.3" footer="0.3"/>
  <pageSetup paperSize="9" orientation="portrait" horizontalDpi="4294967295" verticalDpi="4294967295"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9" width="8.5703125" style="1"/>
    <col min="20" max="20" width="8.5703125" style="1" customWidth="1"/>
    <col min="21" max="21" width="0" style="1" hidden="1" customWidth="1"/>
    <col min="22" max="23" width="8.5703125" style="1"/>
    <col min="24" max="25" width="8.5703125" style="1" customWidth="1"/>
    <col min="26" max="26" width="0" style="1" hidden="1" customWidth="1"/>
    <col min="27"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f>'C завтраками| Bed and breakfast'!B5</f>
        <v>45399</v>
      </c>
      <c r="H5" s="129">
        <f>'C завтраками| Bed and breakfast'!C5</f>
        <v>45401</v>
      </c>
      <c r="I5" s="129">
        <f>'C завтраками| Bed and breakfast'!D5</f>
        <v>45402</v>
      </c>
      <c r="J5" s="129">
        <f>'C завтраками| Bed and breakfast'!E5</f>
        <v>45403</v>
      </c>
      <c r="K5" s="46">
        <f>'C завтраками| Bed and breakfast'!F5</f>
        <v>45407</v>
      </c>
      <c r="L5" s="129">
        <f>'C завтраками| Bed and breakfast'!H5</f>
        <v>45411</v>
      </c>
      <c r="M5" s="129">
        <f>'C завтраками| Bed and breakfast'!I5</f>
        <v>45413</v>
      </c>
      <c r="N5" s="129">
        <f>'C завтраками| Bed and breakfast'!J5</f>
        <v>45417</v>
      </c>
      <c r="O5" s="129">
        <f>'C завтраками| Bed and breakfast'!K5</f>
        <v>45421</v>
      </c>
      <c r="P5" s="129">
        <f>'C завтраками| Bed and breakfast'!O5</f>
        <v>45429</v>
      </c>
      <c r="Q5" s="129">
        <f>'C завтраками| Bed and breakfast'!P5</f>
        <v>45431</v>
      </c>
      <c r="R5" s="129">
        <f>'C завтраками| Bed and breakfast'!Q5</f>
        <v>45436</v>
      </c>
      <c r="S5" s="129">
        <f>'C завтраками| Bed and breakfast'!R5</f>
        <v>45438</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breakfast'!AE5</f>
        <v>45492</v>
      </c>
      <c r="AE5" s="129">
        <f>'C завтраками| Bed and breakfast'!AF5</f>
        <v>45494</v>
      </c>
      <c r="AF5" s="129">
        <f>'C завтраками| Bed and breakfast'!AG5</f>
        <v>45499</v>
      </c>
      <c r="AG5" s="129">
        <f>'C завтраками| Bed and breakfast'!AH5</f>
        <v>45501</v>
      </c>
      <c r="AH5" s="129">
        <f>'C завтраками| Bed and breakfast'!AI5</f>
        <v>45505</v>
      </c>
      <c r="AI5" s="129">
        <f>'C завтраками| Bed and breakfast'!AJ5</f>
        <v>45506</v>
      </c>
      <c r="AJ5" s="129">
        <f>'C завтраками| Bed and breakfast'!AK5</f>
        <v>45508</v>
      </c>
      <c r="AK5" s="129">
        <f>'C завтраками| Bed and breakfast'!AL5</f>
        <v>45513</v>
      </c>
      <c r="AL5" s="129">
        <f>'C завтраками| Bed and breakfast'!AM5</f>
        <v>45515</v>
      </c>
      <c r="AM5" s="129">
        <f>'C завтраками| Bed and breakfast'!AN5</f>
        <v>45520</v>
      </c>
      <c r="AN5" s="129">
        <f>'C завтраками| Bed and breakfast'!AO5</f>
        <v>45522</v>
      </c>
      <c r="AO5" s="129">
        <f>'C завтраками| Bed and breakfast'!AS5</f>
        <v>45527</v>
      </c>
      <c r="AP5" s="129">
        <f>'C завтраками| Bed and breakfast'!AT5</f>
        <v>45529</v>
      </c>
      <c r="AQ5" s="129">
        <f>'C завтраками| Bed and breakfast'!AU5</f>
        <v>45534</v>
      </c>
      <c r="AR5" s="129">
        <f>'C завтраками| Bed and breakfast'!AV5</f>
        <v>45536</v>
      </c>
      <c r="AS5" s="129">
        <f>'C завтраками| Bed and breakfast'!AW5</f>
        <v>45551</v>
      </c>
      <c r="AT5" s="129">
        <f>'C завтраками| Bed and breakfast'!AX5</f>
        <v>45556</v>
      </c>
      <c r="AU5" s="129">
        <f>'C завтраками| Bed and breakfast'!AY5</f>
        <v>45558</v>
      </c>
      <c r="AV5" s="129">
        <f>'C завтраками| Bed and breakfast'!AZ5</f>
        <v>45562</v>
      </c>
      <c r="AW5" s="129">
        <f>'C завтраками| Bed and breakfast'!BA5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f>'C завтраками| Bed and breakfast'!B6</f>
        <v>45400</v>
      </c>
      <c r="H6" s="129">
        <f>'C завтраками| Bed and breakfast'!C6</f>
        <v>45401</v>
      </c>
      <c r="I6" s="129">
        <f>'C завтраками| Bed and breakfast'!D6</f>
        <v>45402</v>
      </c>
      <c r="J6" s="129">
        <f>'C завтраками| Bed and breakfast'!E6</f>
        <v>45406</v>
      </c>
      <c r="K6" s="46">
        <f>'C завтраками| Bed and breakfast'!F6</f>
        <v>45408</v>
      </c>
      <c r="L6" s="129">
        <f>'C завтраками| Bed and breakfast'!H6</f>
        <v>45412</v>
      </c>
      <c r="M6" s="129">
        <f>'C завтраками| Bed and breakfast'!I6</f>
        <v>45416</v>
      </c>
      <c r="N6" s="129">
        <f>'C завтраками| Bed and breakfast'!J6</f>
        <v>45420</v>
      </c>
      <c r="O6" s="129">
        <f>'C завтраками| Bed and breakfast'!K6</f>
        <v>45421</v>
      </c>
      <c r="P6" s="129">
        <f>'C завтраками| Bed and breakfast'!O6</f>
        <v>45430</v>
      </c>
      <c r="Q6" s="129">
        <f>'C завтраками| Bed and breakfast'!P6</f>
        <v>45435</v>
      </c>
      <c r="R6" s="129">
        <f>'C завтраками| Bed and breakfast'!Q6</f>
        <v>45437</v>
      </c>
      <c r="S6" s="129">
        <f>'C завтраками| Bed and breakfast'!R6</f>
        <v>45438</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breakfast'!AE6</f>
        <v>45493</v>
      </c>
      <c r="AE6" s="129">
        <f>'C завтраками| Bed and breakfast'!AF6</f>
        <v>45498</v>
      </c>
      <c r="AF6" s="129">
        <f>'C завтраками| Bed and breakfast'!AG6</f>
        <v>45500</v>
      </c>
      <c r="AG6" s="129">
        <f>'C завтраками| Bed and breakfast'!AH6</f>
        <v>45504</v>
      </c>
      <c r="AH6" s="129">
        <f>'C завтраками| Bed and breakfast'!AI6</f>
        <v>45505</v>
      </c>
      <c r="AI6" s="129">
        <f>'C завтраками| Bed and breakfast'!AJ6</f>
        <v>45507</v>
      </c>
      <c r="AJ6" s="129">
        <f>'C завтраками| Bed and breakfast'!AK6</f>
        <v>45512</v>
      </c>
      <c r="AK6" s="129">
        <f>'C завтраками| Bed and breakfast'!AL6</f>
        <v>45514</v>
      </c>
      <c r="AL6" s="129">
        <f>'C завтраками| Bed and breakfast'!AM6</f>
        <v>45519</v>
      </c>
      <c r="AM6" s="129">
        <f>'C завтраками| Bed and breakfast'!AN6</f>
        <v>45521</v>
      </c>
      <c r="AN6" s="129">
        <f>'C завтраками| Bed and breakfast'!AO6</f>
        <v>45522</v>
      </c>
      <c r="AO6" s="129">
        <f>'C завтраками| Bed and breakfast'!AS6</f>
        <v>45528</v>
      </c>
      <c r="AP6" s="129">
        <f>'C завтраками| Bed and breakfast'!AT6</f>
        <v>45533</v>
      </c>
      <c r="AQ6" s="129">
        <f>'C завтраками| Bed and breakfast'!AU6</f>
        <v>45535</v>
      </c>
      <c r="AR6" s="129">
        <f>'C завтраками| Bed and breakfast'!AV6</f>
        <v>45550</v>
      </c>
      <c r="AS6" s="129">
        <f>'C завтраками| Bed and breakfast'!AW6</f>
        <v>45555</v>
      </c>
      <c r="AT6" s="129">
        <f>'C завтраками| Bed and breakfast'!AX6</f>
        <v>45557</v>
      </c>
      <c r="AU6" s="129">
        <f>'C завтраками| Bed and breakfast'!AY6</f>
        <v>45561</v>
      </c>
      <c r="AV6" s="129">
        <f>'C завтраками| Bed and breakfast'!AZ6</f>
        <v>45563</v>
      </c>
      <c r="AW6" s="129">
        <f>'C завтраками| Bed and breakfast'!BA6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f>'C завтраками| Bed and breakfast'!B8*0.85</f>
        <v>6247.5</v>
      </c>
      <c r="H8" s="142">
        <f>'C завтраками| Bed and breakfast'!C8*0.85</f>
        <v>5567.5</v>
      </c>
      <c r="I8" s="142">
        <f>'C завтраками| Bed and breakfast'!D8*0.85</f>
        <v>5312.5</v>
      </c>
      <c r="J8" s="142">
        <f>'C завтраками| Bed and breakfast'!E8*0.85</f>
        <v>4887.5</v>
      </c>
      <c r="K8" s="142">
        <f>'C завтраками| Bed and breakfast'!F8*0.85</f>
        <v>6927.5</v>
      </c>
      <c r="L8" s="142">
        <f>'C завтраками| Bed and breakfast'!H8*0.85</f>
        <v>6247.5</v>
      </c>
      <c r="M8" s="142">
        <f>'C завтраками| Bed and breakfast'!I8*0.85</f>
        <v>6927.5</v>
      </c>
      <c r="N8" s="142">
        <f>'C завтраками| Bed and breakfast'!J8*0.85</f>
        <v>5567.5</v>
      </c>
      <c r="O8" s="142">
        <f>'C завтраками| Bed and breakfast'!K8*0.85</f>
        <v>6247.5</v>
      </c>
      <c r="P8" s="142">
        <f>'C завтраками| Bed and breakfast'!O8*0.85</f>
        <v>5227.5</v>
      </c>
      <c r="Q8" s="142">
        <f>'C завтраками| Bed and breakfast'!P8*0.85</f>
        <v>4887.5</v>
      </c>
      <c r="R8" s="142">
        <f>'C завтраками| Bed and breakfast'!Q8*0.85</f>
        <v>5227.5</v>
      </c>
      <c r="S8" s="142">
        <f>'C завтраками| Bed and breakfast'!R8*0.85</f>
        <v>4887.5</v>
      </c>
      <c r="T8" s="142">
        <f>'C завтраками| Bed and breakfast'!T8*0.85</f>
        <v>6927.5</v>
      </c>
      <c r="U8" s="142">
        <f>'C завтраками| Bed and breakfast'!U8*0.85</f>
        <v>6927.5</v>
      </c>
      <c r="V8" s="142">
        <f>'C завтраками| Bed and breakfast'!V8*0.85</f>
        <v>6927.5</v>
      </c>
      <c r="W8" s="142">
        <f>'C завтраками| Bed and breakfast'!W8*0.85</f>
        <v>6927.5</v>
      </c>
      <c r="X8" s="142">
        <f>'C завтраками| Bed and breakfast'!X8*0.85</f>
        <v>5567.5</v>
      </c>
      <c r="Y8" s="142">
        <f>'C завтраками| Bed and breakfast'!Y8*0.85</f>
        <v>6247.5</v>
      </c>
      <c r="Z8" s="142">
        <f>'C завтраками| Bed and breakfast'!Z8*0.85</f>
        <v>5567.5</v>
      </c>
      <c r="AA8" s="142">
        <f>'C завтраками| Bed and breakfast'!AA8*0.85</f>
        <v>7607.5</v>
      </c>
      <c r="AB8" s="142">
        <f>'C завтраками| Bed and breakfast'!AB8*0.85</f>
        <v>7607.5</v>
      </c>
      <c r="AC8" s="142">
        <f>'C завтраками| Bed and breakfast'!AC8*0.85</f>
        <v>5652.5</v>
      </c>
      <c r="AD8" s="142">
        <f>'C завтраками| Bed and breakfast'!AE8*0.85</f>
        <v>6162.5</v>
      </c>
      <c r="AE8" s="142">
        <f>'C завтраками| Bed and breakfast'!AF8*0.85</f>
        <v>5822.5</v>
      </c>
      <c r="AF8" s="142">
        <f>'C завтраками| Bed and breakfast'!AG8*0.85</f>
        <v>6332.5</v>
      </c>
      <c r="AG8" s="142">
        <f>'C завтраками| Bed and breakfast'!AH8*0.85</f>
        <v>6927.5</v>
      </c>
      <c r="AH8" s="142">
        <f>'C завтраками| Bed and breakfast'!AI8*0.85</f>
        <v>6927.5</v>
      </c>
      <c r="AI8" s="142">
        <f>'C завтраками| Bed and breakfast'!AJ8*0.85</f>
        <v>6502.5</v>
      </c>
      <c r="AJ8" s="142">
        <f>'C завтраками| Bed and breakfast'!AK8*0.85</f>
        <v>6162.5</v>
      </c>
      <c r="AK8" s="142">
        <f>'C завтраками| Bed and breakfast'!AL8*0.85</f>
        <v>6927.5</v>
      </c>
      <c r="AL8" s="142">
        <f>'C завтраками| Bed and breakfast'!AM8*0.85</f>
        <v>6162.5</v>
      </c>
      <c r="AM8" s="142">
        <f>'C завтраками| Bed and breakfast'!AN8*0.85</f>
        <v>6502.5</v>
      </c>
      <c r="AN8" s="142">
        <f>'C завтраками| Bed and breakfast'!AO8*0.85</f>
        <v>6162.5</v>
      </c>
      <c r="AO8" s="142">
        <f>'C завтраками| Bed and breakfast'!AS8*0.85</f>
        <v>6502.5</v>
      </c>
      <c r="AP8" s="142">
        <f>'C завтраками| Bed and breakfast'!AT8*0.85</f>
        <v>5822.5</v>
      </c>
      <c r="AQ8" s="142">
        <f>'C завтраками| Bed and breakfast'!AU8*0.85</f>
        <v>5822.5</v>
      </c>
      <c r="AR8" s="142">
        <f>'C завтраками| Bed and breakfast'!AV8*0.85</f>
        <v>5482.5</v>
      </c>
      <c r="AS8" s="142">
        <f>'C завтраками| Bed and breakfast'!AW8*0.85</f>
        <v>4887.5</v>
      </c>
      <c r="AT8" s="142">
        <f>'C завтраками| Bed and breakfast'!AX8*0.85</f>
        <v>5312.5</v>
      </c>
      <c r="AU8" s="142">
        <f>'C завтраками| Bed and breakfast'!AY8*0.85</f>
        <v>4887.5</v>
      </c>
      <c r="AV8" s="142">
        <f>'C завтраками| Bed and breakfast'!AZ8*0.85</f>
        <v>5312.5</v>
      </c>
      <c r="AW8" s="142">
        <f>'C завтраками| Bed and breakfast'!BA8*0.85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f>'C завтраками| Bed and breakfast'!B9*0.85</f>
        <v>7310</v>
      </c>
      <c r="H9" s="142">
        <f>'C завтраками| Bed and breakfast'!C9*0.85</f>
        <v>6630</v>
      </c>
      <c r="I9" s="142">
        <f>'C завтраками| Bed and breakfast'!D9*0.85</f>
        <v>6375</v>
      </c>
      <c r="J9" s="142">
        <f>'C завтраками| Bed and breakfast'!E9*0.85</f>
        <v>5950</v>
      </c>
      <c r="K9" s="142">
        <f>'C завтраками| Bed and breakfast'!F9*0.85</f>
        <v>7990</v>
      </c>
      <c r="L9" s="142">
        <f>'C завтраками| Bed and breakfast'!H9*0.85</f>
        <v>7310</v>
      </c>
      <c r="M9" s="142">
        <f>'C завтраками| Bed and breakfast'!I9*0.85</f>
        <v>7990</v>
      </c>
      <c r="N9" s="142">
        <f>'C завтраками| Bed and breakfast'!J9*0.85</f>
        <v>6630</v>
      </c>
      <c r="O9" s="142">
        <f>'C завтраками| Bed and breakfast'!K9*0.85</f>
        <v>7310</v>
      </c>
      <c r="P9" s="142">
        <f>'C завтраками| Bed and breakfast'!O9*0.85</f>
        <v>6290</v>
      </c>
      <c r="Q9" s="142">
        <f>'C завтраками| Bed and breakfast'!P9*0.85</f>
        <v>5950</v>
      </c>
      <c r="R9" s="142">
        <f>'C завтраками| Bed and breakfast'!Q9*0.85</f>
        <v>6290</v>
      </c>
      <c r="S9" s="142">
        <f>'C завтраками| Bed and breakfast'!R9*0.85</f>
        <v>5950</v>
      </c>
      <c r="T9" s="142">
        <f>'C завтраками| Bed and breakfast'!T9*0.85</f>
        <v>7990</v>
      </c>
      <c r="U9" s="142">
        <f>'C завтраками| Bed and breakfast'!U9*0.85</f>
        <v>7990</v>
      </c>
      <c r="V9" s="142">
        <f>'C завтраками| Bed and breakfast'!V9*0.85</f>
        <v>7990</v>
      </c>
      <c r="W9" s="142">
        <f>'C завтраками| Bed and breakfast'!W9*0.85</f>
        <v>7990</v>
      </c>
      <c r="X9" s="142">
        <f>'C завтраками| Bed and breakfast'!X9*0.85</f>
        <v>6630</v>
      </c>
      <c r="Y9" s="142">
        <f>'C завтраками| Bed and breakfast'!Y9*0.85</f>
        <v>7310</v>
      </c>
      <c r="Z9" s="142">
        <f>'C завтраками| Bed and breakfast'!Z9*0.85</f>
        <v>6630</v>
      </c>
      <c r="AA9" s="142">
        <f>'C завтраками| Bed and breakfast'!AA9*0.85</f>
        <v>8670</v>
      </c>
      <c r="AB9" s="142">
        <f>'C завтраками| Bed and breakfast'!AB9*0.85</f>
        <v>8670</v>
      </c>
      <c r="AC9" s="142">
        <f>'C завтраками| Bed and breakfast'!AC9*0.85</f>
        <v>6715</v>
      </c>
      <c r="AD9" s="142">
        <f>'C завтраками| Bed and breakfast'!AE9*0.85</f>
        <v>7225</v>
      </c>
      <c r="AE9" s="142">
        <f>'C завтраками| Bed and breakfast'!AF9*0.85</f>
        <v>6885</v>
      </c>
      <c r="AF9" s="142">
        <f>'C завтраками| Bed and breakfast'!AG9*0.85</f>
        <v>7395</v>
      </c>
      <c r="AG9" s="142">
        <f>'C завтраками| Bed and breakfast'!AH9*0.85</f>
        <v>7990</v>
      </c>
      <c r="AH9" s="142">
        <f>'C завтраками| Bed and breakfast'!AI9*0.85</f>
        <v>7990</v>
      </c>
      <c r="AI9" s="142">
        <f>'C завтраками| Bed and breakfast'!AJ9*0.85</f>
        <v>7565</v>
      </c>
      <c r="AJ9" s="142">
        <f>'C завтраками| Bed and breakfast'!AK9*0.85</f>
        <v>7225</v>
      </c>
      <c r="AK9" s="142">
        <f>'C завтраками| Bed and breakfast'!AL9*0.85</f>
        <v>7990</v>
      </c>
      <c r="AL9" s="142">
        <f>'C завтраками| Bed and breakfast'!AM9*0.85</f>
        <v>7225</v>
      </c>
      <c r="AM9" s="142">
        <f>'C завтраками| Bed and breakfast'!AN9*0.85</f>
        <v>7565</v>
      </c>
      <c r="AN9" s="142">
        <f>'C завтраками| Bed and breakfast'!AO9*0.85</f>
        <v>7225</v>
      </c>
      <c r="AO9" s="142">
        <f>'C завтраками| Bed and breakfast'!AS9*0.85</f>
        <v>7565</v>
      </c>
      <c r="AP9" s="142">
        <f>'C завтраками| Bed and breakfast'!AT9*0.85</f>
        <v>6885</v>
      </c>
      <c r="AQ9" s="142">
        <f>'C завтраками| Bed and breakfast'!AU9*0.85</f>
        <v>6885</v>
      </c>
      <c r="AR9" s="142">
        <f>'C завтраками| Bed and breakfast'!AV9*0.85</f>
        <v>6545</v>
      </c>
      <c r="AS9" s="142">
        <f>'C завтраками| Bed and breakfast'!AW9*0.85</f>
        <v>5950</v>
      </c>
      <c r="AT9" s="142">
        <f>'C завтраками| Bed and breakfast'!AX9*0.85</f>
        <v>6375</v>
      </c>
      <c r="AU9" s="142">
        <f>'C завтраками| Bed and breakfast'!AY9*0.85</f>
        <v>5950</v>
      </c>
      <c r="AV9" s="142">
        <f>'C завтраками| Bed and breakfast'!AZ9*0.85</f>
        <v>6375</v>
      </c>
      <c r="AW9" s="142">
        <f>'C завтраками| Bed and breakfast'!BA9*0.85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f>'C завтраками| Bed and breakfast'!B11*0.85</f>
        <v>7097.5</v>
      </c>
      <c r="H11" s="142">
        <f>'C завтраками| Bed and breakfast'!C11*0.85</f>
        <v>6417.5</v>
      </c>
      <c r="I11" s="142">
        <f>'C завтраками| Bed and breakfast'!D11*0.85</f>
        <v>6162.5</v>
      </c>
      <c r="J11" s="142">
        <f>'C завтраками| Bed and breakfast'!E11*0.85</f>
        <v>5737.5</v>
      </c>
      <c r="K11" s="142">
        <f>'C завтраками| Bed and breakfast'!F11*0.85</f>
        <v>7777.5</v>
      </c>
      <c r="L11" s="142">
        <f>'C завтраками| Bed and breakfast'!H11*0.85</f>
        <v>7097.5</v>
      </c>
      <c r="M11" s="142">
        <f>'C завтраками| Bed and breakfast'!I11*0.85</f>
        <v>7777.5</v>
      </c>
      <c r="N11" s="142">
        <f>'C завтраками| Bed and breakfast'!J11*0.85</f>
        <v>6417.5</v>
      </c>
      <c r="O11" s="142">
        <f>'C завтраками| Bed and breakfast'!K11*0.85</f>
        <v>7097.5</v>
      </c>
      <c r="P11" s="142">
        <f>'C завтраками| Bed and breakfast'!O11*0.85</f>
        <v>6077.5</v>
      </c>
      <c r="Q11" s="142">
        <f>'C завтраками| Bed and breakfast'!P11*0.85</f>
        <v>5737.5</v>
      </c>
      <c r="R11" s="142">
        <f>'C завтраками| Bed and breakfast'!Q11*0.85</f>
        <v>6077.5</v>
      </c>
      <c r="S11" s="142">
        <f>'C завтраками| Bed and breakfast'!R11*0.85</f>
        <v>5737.5</v>
      </c>
      <c r="T11" s="142">
        <f>'C завтраками| Bed and breakfast'!T11*0.85</f>
        <v>7777.5</v>
      </c>
      <c r="U11" s="142">
        <f>'C завтраками| Bed and breakfast'!U11*0.85</f>
        <v>7777.5</v>
      </c>
      <c r="V11" s="142">
        <f>'C завтраками| Bed and breakfast'!V11*0.85</f>
        <v>7777.5</v>
      </c>
      <c r="W11" s="142">
        <f>'C завтраками| Bed and breakfast'!W11*0.85</f>
        <v>7777.5</v>
      </c>
      <c r="X11" s="142">
        <f>'C завтраками| Bed and breakfast'!X11*0.85</f>
        <v>6417.5</v>
      </c>
      <c r="Y11" s="142">
        <f>'C завтраками| Bed and breakfast'!Y11*0.85</f>
        <v>7097.5</v>
      </c>
      <c r="Z11" s="142">
        <f>'C завтраками| Bed and breakfast'!Z11*0.85</f>
        <v>6417.5</v>
      </c>
      <c r="AA11" s="142">
        <f>'C завтраками| Bed and breakfast'!AA11*0.85</f>
        <v>8457.5</v>
      </c>
      <c r="AB11" s="142">
        <f>'C завтраками| Bed and breakfast'!AB11*0.85</f>
        <v>8457.5</v>
      </c>
      <c r="AC11" s="142">
        <f>'C завтраками| Bed and breakfast'!AC11*0.85</f>
        <v>6502.5</v>
      </c>
      <c r="AD11" s="142">
        <f>'C завтраками| Bed and breakfast'!AE11*0.85</f>
        <v>7012.5</v>
      </c>
      <c r="AE11" s="142">
        <f>'C завтраками| Bed and breakfast'!AF11*0.85</f>
        <v>6672.5</v>
      </c>
      <c r="AF11" s="142">
        <f>'C завтраками| Bed and breakfast'!AG11*0.85</f>
        <v>7182.5</v>
      </c>
      <c r="AG11" s="142">
        <f>'C завтраками| Bed and breakfast'!AH11*0.85</f>
        <v>7777.5</v>
      </c>
      <c r="AH11" s="142">
        <f>'C завтраками| Bed and breakfast'!AI11*0.85</f>
        <v>7777.5</v>
      </c>
      <c r="AI11" s="142">
        <f>'C завтраками| Bed and breakfast'!AJ11*0.85</f>
        <v>7352.5</v>
      </c>
      <c r="AJ11" s="142">
        <f>'C завтраками| Bed and breakfast'!AK11*0.85</f>
        <v>7012.5</v>
      </c>
      <c r="AK11" s="142">
        <f>'C завтраками| Bed and breakfast'!AL11*0.85</f>
        <v>7777.5</v>
      </c>
      <c r="AL11" s="142">
        <f>'C завтраками| Bed and breakfast'!AM11*0.85</f>
        <v>7012.5</v>
      </c>
      <c r="AM11" s="142">
        <f>'C завтраками| Bed and breakfast'!AN11*0.85</f>
        <v>7352.5</v>
      </c>
      <c r="AN11" s="142">
        <f>'C завтраками| Bed and breakfast'!AO11*0.85</f>
        <v>7012.5</v>
      </c>
      <c r="AO11" s="142">
        <f>'C завтраками| Bed and breakfast'!AS11*0.85</f>
        <v>7352.5</v>
      </c>
      <c r="AP11" s="142">
        <f>'C завтраками| Bed and breakfast'!AT11*0.85</f>
        <v>6672.5</v>
      </c>
      <c r="AQ11" s="142">
        <f>'C завтраками| Bed and breakfast'!AU11*0.85</f>
        <v>6672.5</v>
      </c>
      <c r="AR11" s="142">
        <f>'C завтраками| Bed and breakfast'!AV11*0.85</f>
        <v>6332.5</v>
      </c>
      <c r="AS11" s="142">
        <f>'C завтраками| Bed and breakfast'!AW11*0.85</f>
        <v>5737.5</v>
      </c>
      <c r="AT11" s="142">
        <f>'C завтраками| Bed and breakfast'!AX11*0.85</f>
        <v>6162.5</v>
      </c>
      <c r="AU11" s="142">
        <f>'C завтраками| Bed and breakfast'!AY11*0.85</f>
        <v>5737.5</v>
      </c>
      <c r="AV11" s="142">
        <f>'C завтраками| Bed and breakfast'!AZ11*0.85</f>
        <v>6162.5</v>
      </c>
      <c r="AW11" s="142">
        <f>'C завтраками| Bed and breakfast'!BA11*0.85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f>'C завтраками| Bed and breakfast'!B12*0.85</f>
        <v>8160</v>
      </c>
      <c r="H12" s="142">
        <f>'C завтраками| Bed and breakfast'!C12*0.85</f>
        <v>7480</v>
      </c>
      <c r="I12" s="142">
        <f>'C завтраками| Bed and breakfast'!D12*0.85</f>
        <v>7225</v>
      </c>
      <c r="J12" s="142">
        <f>'C завтраками| Bed and breakfast'!E12*0.85</f>
        <v>6800</v>
      </c>
      <c r="K12" s="142">
        <f>'C завтраками| Bed and breakfast'!F12*0.85</f>
        <v>8840</v>
      </c>
      <c r="L12" s="142">
        <f>'C завтраками| Bed and breakfast'!H12*0.85</f>
        <v>8160</v>
      </c>
      <c r="M12" s="142">
        <f>'C завтраками| Bed and breakfast'!I12*0.85</f>
        <v>8840</v>
      </c>
      <c r="N12" s="142">
        <f>'C завтраками| Bed and breakfast'!J12*0.85</f>
        <v>7480</v>
      </c>
      <c r="O12" s="142">
        <f>'C завтраками| Bed and breakfast'!K12*0.85</f>
        <v>8160</v>
      </c>
      <c r="P12" s="142">
        <f>'C завтраками| Bed and breakfast'!O12*0.85</f>
        <v>7140</v>
      </c>
      <c r="Q12" s="142">
        <f>'C завтраками| Bed and breakfast'!P12*0.85</f>
        <v>6800</v>
      </c>
      <c r="R12" s="142">
        <f>'C завтраками| Bed and breakfast'!Q12*0.85</f>
        <v>7140</v>
      </c>
      <c r="S12" s="142">
        <f>'C завтраками| Bed and breakfast'!R12*0.85</f>
        <v>6800</v>
      </c>
      <c r="T12" s="142">
        <f>'C завтраками| Bed and breakfast'!T12*0.85</f>
        <v>8840</v>
      </c>
      <c r="U12" s="142">
        <f>'C завтраками| Bed and breakfast'!U12*0.85</f>
        <v>8840</v>
      </c>
      <c r="V12" s="142">
        <f>'C завтраками| Bed and breakfast'!V12*0.85</f>
        <v>8840</v>
      </c>
      <c r="W12" s="142">
        <f>'C завтраками| Bed and breakfast'!W12*0.85</f>
        <v>8840</v>
      </c>
      <c r="X12" s="142">
        <f>'C завтраками| Bed and breakfast'!X12*0.85</f>
        <v>7480</v>
      </c>
      <c r="Y12" s="142">
        <f>'C завтраками| Bed and breakfast'!Y12*0.85</f>
        <v>8160</v>
      </c>
      <c r="Z12" s="142">
        <f>'C завтраками| Bed and breakfast'!Z12*0.85</f>
        <v>7480</v>
      </c>
      <c r="AA12" s="142">
        <f>'C завтраками| Bed and breakfast'!AA12*0.85</f>
        <v>9520</v>
      </c>
      <c r="AB12" s="142">
        <f>'C завтраками| Bed and breakfast'!AB12*0.85</f>
        <v>9520</v>
      </c>
      <c r="AC12" s="142">
        <f>'C завтраками| Bed and breakfast'!AC12*0.85</f>
        <v>7565</v>
      </c>
      <c r="AD12" s="142">
        <f>'C завтраками| Bed and breakfast'!AE12*0.85</f>
        <v>8075</v>
      </c>
      <c r="AE12" s="142">
        <f>'C завтраками| Bed and breakfast'!AF12*0.85</f>
        <v>7735</v>
      </c>
      <c r="AF12" s="142">
        <f>'C завтраками| Bed and breakfast'!AG12*0.85</f>
        <v>8245</v>
      </c>
      <c r="AG12" s="142">
        <f>'C завтраками| Bed and breakfast'!AH12*0.85</f>
        <v>8840</v>
      </c>
      <c r="AH12" s="142">
        <f>'C завтраками| Bed and breakfast'!AI12*0.85</f>
        <v>8840</v>
      </c>
      <c r="AI12" s="142">
        <f>'C завтраками| Bed and breakfast'!AJ12*0.85</f>
        <v>8415</v>
      </c>
      <c r="AJ12" s="142">
        <f>'C завтраками| Bed and breakfast'!AK12*0.85</f>
        <v>8075</v>
      </c>
      <c r="AK12" s="142">
        <f>'C завтраками| Bed and breakfast'!AL12*0.85</f>
        <v>8840</v>
      </c>
      <c r="AL12" s="142">
        <f>'C завтраками| Bed and breakfast'!AM12*0.85</f>
        <v>8075</v>
      </c>
      <c r="AM12" s="142">
        <f>'C завтраками| Bed and breakfast'!AN12*0.85</f>
        <v>8415</v>
      </c>
      <c r="AN12" s="142">
        <f>'C завтраками| Bed and breakfast'!AO12*0.85</f>
        <v>8075</v>
      </c>
      <c r="AO12" s="142">
        <f>'C завтраками| Bed and breakfast'!AS12*0.85</f>
        <v>8415</v>
      </c>
      <c r="AP12" s="142">
        <f>'C завтраками| Bed and breakfast'!AT12*0.85</f>
        <v>7735</v>
      </c>
      <c r="AQ12" s="142">
        <f>'C завтраками| Bed and breakfast'!AU12*0.85</f>
        <v>7735</v>
      </c>
      <c r="AR12" s="142">
        <f>'C завтраками| Bed and breakfast'!AV12*0.85</f>
        <v>7395</v>
      </c>
      <c r="AS12" s="142">
        <f>'C завтраками| Bed and breakfast'!AW12*0.85</f>
        <v>6800</v>
      </c>
      <c r="AT12" s="142">
        <f>'C завтраками| Bed and breakfast'!AX12*0.85</f>
        <v>7225</v>
      </c>
      <c r="AU12" s="142">
        <f>'C завтраками| Bed and breakfast'!AY12*0.85</f>
        <v>6800</v>
      </c>
      <c r="AV12" s="142">
        <f>'C завтраками| Bed and breakfast'!AZ12*0.85</f>
        <v>7225</v>
      </c>
      <c r="AW12" s="142">
        <f>'C завтраками| Bed and breakfast'!BA12*0.85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f>'C завтраками| Bed and breakfast'!B14*0.85</f>
        <v>8372.5</v>
      </c>
      <c r="H14" s="142">
        <f>'C завтраками| Bed and breakfast'!C14*0.85</f>
        <v>7692.5</v>
      </c>
      <c r="I14" s="142">
        <f>'C завтраками| Bed and breakfast'!D14*0.85</f>
        <v>7437.5</v>
      </c>
      <c r="J14" s="142">
        <f>'C завтраками| Bed and breakfast'!E14*0.85</f>
        <v>7012.5</v>
      </c>
      <c r="K14" s="142">
        <f>'C завтраками| Bed and breakfast'!F14*0.85</f>
        <v>9052.5</v>
      </c>
      <c r="L14" s="142">
        <f>'C завтраками| Bed and breakfast'!H14*0.85</f>
        <v>8372.5</v>
      </c>
      <c r="M14" s="142">
        <f>'C завтраками| Bed and breakfast'!I14*0.85</f>
        <v>9052.5</v>
      </c>
      <c r="N14" s="142">
        <f>'C завтраками| Bed and breakfast'!J14*0.85</f>
        <v>7692.5</v>
      </c>
      <c r="O14" s="142">
        <f>'C завтраками| Bed and breakfast'!K14*0.85</f>
        <v>8372.5</v>
      </c>
      <c r="P14" s="142">
        <f>'C завтраками| Bed and breakfast'!O14*0.85</f>
        <v>7352.5</v>
      </c>
      <c r="Q14" s="142">
        <f>'C завтраками| Bed and breakfast'!P14*0.85</f>
        <v>7012.5</v>
      </c>
      <c r="R14" s="142">
        <f>'C завтраками| Bed and breakfast'!Q14*0.85</f>
        <v>7352.5</v>
      </c>
      <c r="S14" s="142">
        <f>'C завтраками| Bed and breakfast'!R14*0.85</f>
        <v>7012.5</v>
      </c>
      <c r="T14" s="142">
        <f>'C завтраками| Bed and breakfast'!T14*0.85</f>
        <v>9052.5</v>
      </c>
      <c r="U14" s="142">
        <f>'C завтраками| Bed and breakfast'!U14*0.85</f>
        <v>9052.5</v>
      </c>
      <c r="V14" s="142">
        <f>'C завтраками| Bed and breakfast'!V14*0.85</f>
        <v>9052.5</v>
      </c>
      <c r="W14" s="142">
        <f>'C завтраками| Bed and breakfast'!W14*0.85</f>
        <v>9052.5</v>
      </c>
      <c r="X14" s="142">
        <f>'C завтраками| Bed and breakfast'!X14*0.85</f>
        <v>7692.5</v>
      </c>
      <c r="Y14" s="142">
        <f>'C завтраками| Bed and breakfast'!Y14*0.85</f>
        <v>8372.5</v>
      </c>
      <c r="Z14" s="142">
        <f>'C завтраками| Bed and breakfast'!Z14*0.85</f>
        <v>7692.5</v>
      </c>
      <c r="AA14" s="142">
        <f>'C завтраками| Bed and breakfast'!AA14*0.85</f>
        <v>9732.5</v>
      </c>
      <c r="AB14" s="142">
        <f>'C завтраками| Bed and breakfast'!AB14*0.85</f>
        <v>9732.5</v>
      </c>
      <c r="AC14" s="142">
        <f>'C завтраками| Bed and breakfast'!AC14*0.85</f>
        <v>7777.5</v>
      </c>
      <c r="AD14" s="142">
        <f>'C завтраками| Bed and breakfast'!AE14*0.85</f>
        <v>8287.5</v>
      </c>
      <c r="AE14" s="142">
        <f>'C завтраками| Bed and breakfast'!AF14*0.85</f>
        <v>7947.5</v>
      </c>
      <c r="AF14" s="142">
        <f>'C завтраками| Bed and breakfast'!AG14*0.85</f>
        <v>8457.5</v>
      </c>
      <c r="AG14" s="142">
        <f>'C завтраками| Bed and breakfast'!AH14*0.85</f>
        <v>9052.5</v>
      </c>
      <c r="AH14" s="142">
        <f>'C завтраками| Bed and breakfast'!AI14*0.85</f>
        <v>9052.5</v>
      </c>
      <c r="AI14" s="142">
        <f>'C завтраками| Bed and breakfast'!AJ14*0.85</f>
        <v>8627.5</v>
      </c>
      <c r="AJ14" s="142">
        <f>'C завтраками| Bed and breakfast'!AK14*0.85</f>
        <v>8287.5</v>
      </c>
      <c r="AK14" s="142">
        <f>'C завтраками| Bed and breakfast'!AL14*0.85</f>
        <v>9052.5</v>
      </c>
      <c r="AL14" s="142">
        <f>'C завтраками| Bed and breakfast'!AM14*0.85</f>
        <v>8287.5</v>
      </c>
      <c r="AM14" s="142">
        <f>'C завтраками| Bed and breakfast'!AN14*0.85</f>
        <v>8627.5</v>
      </c>
      <c r="AN14" s="142">
        <f>'C завтраками| Bed and breakfast'!AO14*0.85</f>
        <v>8287.5</v>
      </c>
      <c r="AO14" s="142">
        <f>'C завтраками| Bed and breakfast'!AS14*0.85</f>
        <v>8627.5</v>
      </c>
      <c r="AP14" s="142">
        <f>'C завтраками| Bed and breakfast'!AT14*0.85</f>
        <v>7947.5</v>
      </c>
      <c r="AQ14" s="142">
        <f>'C завтраками| Bed and breakfast'!AU14*0.85</f>
        <v>7947.5</v>
      </c>
      <c r="AR14" s="142">
        <f>'C завтраками| Bed and breakfast'!AV14*0.85</f>
        <v>7607.5</v>
      </c>
      <c r="AS14" s="142">
        <f>'C завтраками| Bed and breakfast'!AW14*0.85</f>
        <v>7012.5</v>
      </c>
      <c r="AT14" s="142">
        <f>'C завтраками| Bed and breakfast'!AX14*0.85</f>
        <v>7437.5</v>
      </c>
      <c r="AU14" s="142">
        <f>'C завтраками| Bed and breakfast'!AY14*0.85</f>
        <v>7012.5</v>
      </c>
      <c r="AV14" s="142">
        <f>'C завтраками| Bed and breakfast'!AZ14*0.85</f>
        <v>7437.5</v>
      </c>
      <c r="AW14" s="142">
        <f>'C завтраками| Bed and breakfast'!BA14*0.85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f>'C завтраками| Bed and breakfast'!B15*0.85</f>
        <v>9435</v>
      </c>
      <c r="H15" s="142">
        <f>'C завтраками| Bed and breakfast'!C15*0.85</f>
        <v>8755</v>
      </c>
      <c r="I15" s="142">
        <f>'C завтраками| Bed and breakfast'!D15*0.85</f>
        <v>8500</v>
      </c>
      <c r="J15" s="142">
        <f>'C завтраками| Bed and breakfast'!E15*0.85</f>
        <v>8075</v>
      </c>
      <c r="K15" s="142">
        <f>'C завтраками| Bed and breakfast'!F15*0.85</f>
        <v>10115</v>
      </c>
      <c r="L15" s="142">
        <f>'C завтраками| Bed and breakfast'!H15*0.85</f>
        <v>9435</v>
      </c>
      <c r="M15" s="142">
        <f>'C завтраками| Bed and breakfast'!I15*0.85</f>
        <v>10115</v>
      </c>
      <c r="N15" s="142">
        <f>'C завтраками| Bed and breakfast'!J15*0.85</f>
        <v>8755</v>
      </c>
      <c r="O15" s="142">
        <f>'C завтраками| Bed and breakfast'!K15*0.85</f>
        <v>9435</v>
      </c>
      <c r="P15" s="142">
        <f>'C завтраками| Bed and breakfast'!O15*0.85</f>
        <v>8415</v>
      </c>
      <c r="Q15" s="142">
        <f>'C завтраками| Bed and breakfast'!P15*0.85</f>
        <v>8075</v>
      </c>
      <c r="R15" s="142">
        <f>'C завтраками| Bed and breakfast'!Q15*0.85</f>
        <v>8415</v>
      </c>
      <c r="S15" s="142">
        <f>'C завтраками| Bed and breakfast'!R15*0.85</f>
        <v>8075</v>
      </c>
      <c r="T15" s="142">
        <f>'C завтраками| Bed and breakfast'!T15*0.85</f>
        <v>10115</v>
      </c>
      <c r="U15" s="142">
        <f>'C завтраками| Bed and breakfast'!U15*0.85</f>
        <v>10115</v>
      </c>
      <c r="V15" s="142">
        <f>'C завтраками| Bed and breakfast'!V15*0.85</f>
        <v>10115</v>
      </c>
      <c r="W15" s="142">
        <f>'C завтраками| Bed and breakfast'!W15*0.85</f>
        <v>10115</v>
      </c>
      <c r="X15" s="142">
        <f>'C завтраками| Bed and breakfast'!X15*0.85</f>
        <v>8755</v>
      </c>
      <c r="Y15" s="142">
        <f>'C завтраками| Bed and breakfast'!Y15*0.85</f>
        <v>9435</v>
      </c>
      <c r="Z15" s="142">
        <f>'C завтраками| Bed and breakfast'!Z15*0.85</f>
        <v>8755</v>
      </c>
      <c r="AA15" s="142">
        <f>'C завтраками| Bed and breakfast'!AA15*0.85</f>
        <v>10795</v>
      </c>
      <c r="AB15" s="142">
        <f>'C завтраками| Bed and breakfast'!AB15*0.85</f>
        <v>10795</v>
      </c>
      <c r="AC15" s="142">
        <f>'C завтраками| Bed and breakfast'!AC15*0.85</f>
        <v>8840</v>
      </c>
      <c r="AD15" s="142">
        <f>'C завтраками| Bed and breakfast'!AE15*0.85</f>
        <v>9350</v>
      </c>
      <c r="AE15" s="142">
        <f>'C завтраками| Bed and breakfast'!AF15*0.85</f>
        <v>9010</v>
      </c>
      <c r="AF15" s="142">
        <f>'C завтраками| Bed and breakfast'!AG15*0.85</f>
        <v>9520</v>
      </c>
      <c r="AG15" s="142">
        <f>'C завтраками| Bed and breakfast'!AH15*0.85</f>
        <v>10115</v>
      </c>
      <c r="AH15" s="142">
        <f>'C завтраками| Bed and breakfast'!AI15*0.85</f>
        <v>10115</v>
      </c>
      <c r="AI15" s="142">
        <f>'C завтраками| Bed and breakfast'!AJ15*0.85</f>
        <v>9690</v>
      </c>
      <c r="AJ15" s="142">
        <f>'C завтраками| Bed and breakfast'!AK15*0.85</f>
        <v>9350</v>
      </c>
      <c r="AK15" s="142">
        <f>'C завтраками| Bed and breakfast'!AL15*0.85</f>
        <v>10115</v>
      </c>
      <c r="AL15" s="142">
        <f>'C завтраками| Bed and breakfast'!AM15*0.85</f>
        <v>9350</v>
      </c>
      <c r="AM15" s="142">
        <f>'C завтраками| Bed and breakfast'!AN15*0.85</f>
        <v>9690</v>
      </c>
      <c r="AN15" s="142">
        <f>'C завтраками| Bed and breakfast'!AO15*0.85</f>
        <v>9350</v>
      </c>
      <c r="AO15" s="142">
        <f>'C завтраками| Bed and breakfast'!AS15*0.85</f>
        <v>9690</v>
      </c>
      <c r="AP15" s="142">
        <f>'C завтраками| Bed and breakfast'!AT15*0.85</f>
        <v>9010</v>
      </c>
      <c r="AQ15" s="142">
        <f>'C завтраками| Bed and breakfast'!AU15*0.85</f>
        <v>9010</v>
      </c>
      <c r="AR15" s="142">
        <f>'C завтраками| Bed and breakfast'!AV15*0.85</f>
        <v>8670</v>
      </c>
      <c r="AS15" s="142">
        <f>'C завтраками| Bed and breakfast'!AW15*0.85</f>
        <v>8075</v>
      </c>
      <c r="AT15" s="142">
        <f>'C завтраками| Bed and breakfast'!AX15*0.85</f>
        <v>8500</v>
      </c>
      <c r="AU15" s="142">
        <f>'C завтраками| Bed and breakfast'!AY15*0.85</f>
        <v>8075</v>
      </c>
      <c r="AV15" s="142">
        <f>'C завтраками| Bed and breakfast'!AZ15*0.85</f>
        <v>8500</v>
      </c>
      <c r="AW15" s="142">
        <f>'C завтраками| Bed and breakfast'!BA15*0.85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f>'C завтраками| Bed and breakfast'!B17*0.85</f>
        <v>9222.5</v>
      </c>
      <c r="H17" s="142">
        <f>'C завтраками| Bed and breakfast'!C17*0.85</f>
        <v>8542.5</v>
      </c>
      <c r="I17" s="142">
        <f>'C завтраками| Bed and breakfast'!D17*0.85</f>
        <v>8287.5</v>
      </c>
      <c r="J17" s="142">
        <f>'C завтраками| Bed and breakfast'!E17*0.85</f>
        <v>7862.5</v>
      </c>
      <c r="K17" s="142">
        <f>'C завтраками| Bed and breakfast'!F17*0.85</f>
        <v>9902.5</v>
      </c>
      <c r="L17" s="142">
        <f>'C завтраками| Bed and breakfast'!H17*0.85</f>
        <v>9222.5</v>
      </c>
      <c r="M17" s="142">
        <f>'C завтраками| Bed and breakfast'!I17*0.85</f>
        <v>9902.5</v>
      </c>
      <c r="N17" s="142">
        <f>'C завтраками| Bed and breakfast'!J17*0.85</f>
        <v>8542.5</v>
      </c>
      <c r="O17" s="142">
        <f>'C завтраками| Bed and breakfast'!K17*0.85</f>
        <v>9222.5</v>
      </c>
      <c r="P17" s="142">
        <f>'C завтраками| Bed and breakfast'!O17*0.85</f>
        <v>8202.5</v>
      </c>
      <c r="Q17" s="142">
        <f>'C завтраками| Bed and breakfast'!P17*0.85</f>
        <v>7862.5</v>
      </c>
      <c r="R17" s="142">
        <f>'C завтраками| Bed and breakfast'!Q17*0.85</f>
        <v>8202.5</v>
      </c>
      <c r="S17" s="142">
        <f>'C завтраками| Bed and breakfast'!R17*0.85</f>
        <v>7862.5</v>
      </c>
      <c r="T17" s="142">
        <f>'C завтраками| Bed and breakfast'!T17*0.85</f>
        <v>9902.5</v>
      </c>
      <c r="U17" s="142">
        <f>'C завтраками| Bed and breakfast'!U17*0.85</f>
        <v>9902.5</v>
      </c>
      <c r="V17" s="142">
        <f>'C завтраками| Bed and breakfast'!V17*0.85</f>
        <v>9902.5</v>
      </c>
      <c r="W17" s="142">
        <f>'C завтраками| Bed and breakfast'!W17*0.85</f>
        <v>9902.5</v>
      </c>
      <c r="X17" s="142">
        <f>'C завтраками| Bed and breakfast'!X17*0.85</f>
        <v>8542.5</v>
      </c>
      <c r="Y17" s="142">
        <f>'C завтраками| Bed and breakfast'!Y17*0.85</f>
        <v>9222.5</v>
      </c>
      <c r="Z17" s="142">
        <f>'C завтраками| Bed and breakfast'!Z17*0.85</f>
        <v>8542.5</v>
      </c>
      <c r="AA17" s="142">
        <f>'C завтраками| Bed and breakfast'!AA17*0.85</f>
        <v>10582.5</v>
      </c>
      <c r="AB17" s="142">
        <f>'C завтраками| Bed and breakfast'!AB17*0.85</f>
        <v>10582.5</v>
      </c>
      <c r="AC17" s="142">
        <f>'C завтраками| Bed and breakfast'!AC17*0.85</f>
        <v>8627.5</v>
      </c>
      <c r="AD17" s="142">
        <f>'C завтраками| Bed and breakfast'!AE17*0.85</f>
        <v>9137.5</v>
      </c>
      <c r="AE17" s="142">
        <f>'C завтраками| Bed and breakfast'!AF17*0.85</f>
        <v>8797.5</v>
      </c>
      <c r="AF17" s="142">
        <f>'C завтраками| Bed and breakfast'!AG17*0.85</f>
        <v>9307.5</v>
      </c>
      <c r="AG17" s="142">
        <f>'C завтраками| Bed and breakfast'!AH17*0.85</f>
        <v>9902.5</v>
      </c>
      <c r="AH17" s="142">
        <f>'C завтраками| Bed and breakfast'!AI17*0.85</f>
        <v>9902.5</v>
      </c>
      <c r="AI17" s="142">
        <f>'C завтраками| Bed and breakfast'!AJ17*0.85</f>
        <v>9477.5</v>
      </c>
      <c r="AJ17" s="142">
        <f>'C завтраками| Bed and breakfast'!AK17*0.85</f>
        <v>9137.5</v>
      </c>
      <c r="AK17" s="142">
        <f>'C завтраками| Bed and breakfast'!AL17*0.85</f>
        <v>9902.5</v>
      </c>
      <c r="AL17" s="142">
        <f>'C завтраками| Bed and breakfast'!AM17*0.85</f>
        <v>9137.5</v>
      </c>
      <c r="AM17" s="142">
        <f>'C завтраками| Bed and breakfast'!AN17*0.85</f>
        <v>9477.5</v>
      </c>
      <c r="AN17" s="142">
        <f>'C завтраками| Bed and breakfast'!AO17*0.85</f>
        <v>9137.5</v>
      </c>
      <c r="AO17" s="142">
        <f>'C завтраками| Bed and breakfast'!AS17*0.85</f>
        <v>9477.5</v>
      </c>
      <c r="AP17" s="142">
        <f>'C завтраками| Bed and breakfast'!AT17*0.85</f>
        <v>8797.5</v>
      </c>
      <c r="AQ17" s="142">
        <f>'C завтраками| Bed and breakfast'!AU17*0.85</f>
        <v>8797.5</v>
      </c>
      <c r="AR17" s="142">
        <f>'C завтраками| Bed and breakfast'!AV17*0.85</f>
        <v>8457.5</v>
      </c>
      <c r="AS17" s="142">
        <f>'C завтраками| Bed and breakfast'!AW17*0.85</f>
        <v>7862.5</v>
      </c>
      <c r="AT17" s="142">
        <f>'C завтраками| Bed and breakfast'!AX17*0.85</f>
        <v>8287.5</v>
      </c>
      <c r="AU17" s="142">
        <f>'C завтраками| Bed and breakfast'!AY17*0.85</f>
        <v>7862.5</v>
      </c>
      <c r="AV17" s="142">
        <f>'C завтраками| Bed and breakfast'!AZ17*0.85</f>
        <v>8287.5</v>
      </c>
      <c r="AW17" s="142">
        <f>'C завтраками| Bed and breakfast'!BA17*0.85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f>'C завтраками| Bed and breakfast'!B18*0.85</f>
        <v>10285</v>
      </c>
      <c r="H18" s="142">
        <f>'C завтраками| Bed and breakfast'!C18*0.85</f>
        <v>9605</v>
      </c>
      <c r="I18" s="142">
        <f>'C завтраками| Bed and breakfast'!D18*0.85</f>
        <v>9350</v>
      </c>
      <c r="J18" s="142">
        <f>'C завтраками| Bed and breakfast'!E18*0.85</f>
        <v>8925</v>
      </c>
      <c r="K18" s="142">
        <f>'C завтраками| Bed and breakfast'!F18*0.85</f>
        <v>10965</v>
      </c>
      <c r="L18" s="142">
        <f>'C завтраками| Bed and breakfast'!H18*0.85</f>
        <v>10285</v>
      </c>
      <c r="M18" s="142">
        <f>'C завтраками| Bed and breakfast'!I18*0.85</f>
        <v>10965</v>
      </c>
      <c r="N18" s="142">
        <f>'C завтраками| Bed and breakfast'!J18*0.85</f>
        <v>9605</v>
      </c>
      <c r="O18" s="142">
        <f>'C завтраками| Bed and breakfast'!K18*0.85</f>
        <v>10285</v>
      </c>
      <c r="P18" s="142">
        <f>'C завтраками| Bed and breakfast'!O18*0.85</f>
        <v>9265</v>
      </c>
      <c r="Q18" s="142">
        <f>'C завтраками| Bed and breakfast'!P18*0.85</f>
        <v>8925</v>
      </c>
      <c r="R18" s="142">
        <f>'C завтраками| Bed and breakfast'!Q18*0.85</f>
        <v>9265</v>
      </c>
      <c r="S18" s="142">
        <f>'C завтраками| Bed and breakfast'!R18*0.85</f>
        <v>8925</v>
      </c>
      <c r="T18" s="142">
        <f>'C завтраками| Bed and breakfast'!T18*0.85</f>
        <v>10965</v>
      </c>
      <c r="U18" s="142">
        <f>'C завтраками| Bed and breakfast'!U18*0.85</f>
        <v>10965</v>
      </c>
      <c r="V18" s="142">
        <f>'C завтраками| Bed and breakfast'!V18*0.85</f>
        <v>10965</v>
      </c>
      <c r="W18" s="142">
        <f>'C завтраками| Bed and breakfast'!W18*0.85</f>
        <v>10965</v>
      </c>
      <c r="X18" s="142">
        <f>'C завтраками| Bed and breakfast'!X18*0.85</f>
        <v>9605</v>
      </c>
      <c r="Y18" s="142">
        <f>'C завтраками| Bed and breakfast'!Y18*0.85</f>
        <v>10285</v>
      </c>
      <c r="Z18" s="142">
        <f>'C завтраками| Bed and breakfast'!Z18*0.85</f>
        <v>9605</v>
      </c>
      <c r="AA18" s="142">
        <f>'C завтраками| Bed and breakfast'!AA18*0.85</f>
        <v>11645</v>
      </c>
      <c r="AB18" s="142">
        <f>'C завтраками| Bed and breakfast'!AB18*0.85</f>
        <v>11645</v>
      </c>
      <c r="AC18" s="142">
        <f>'C завтраками| Bed and breakfast'!AC18*0.85</f>
        <v>9690</v>
      </c>
      <c r="AD18" s="142">
        <f>'C завтраками| Bed and breakfast'!AE18*0.85</f>
        <v>10200</v>
      </c>
      <c r="AE18" s="142">
        <f>'C завтраками| Bed and breakfast'!AF18*0.85</f>
        <v>9860</v>
      </c>
      <c r="AF18" s="142">
        <f>'C завтраками| Bed and breakfast'!AG18*0.85</f>
        <v>10370</v>
      </c>
      <c r="AG18" s="142">
        <f>'C завтраками| Bed and breakfast'!AH18*0.85</f>
        <v>10965</v>
      </c>
      <c r="AH18" s="142">
        <f>'C завтраками| Bed and breakfast'!AI18*0.85</f>
        <v>10965</v>
      </c>
      <c r="AI18" s="142">
        <f>'C завтраками| Bed and breakfast'!AJ18*0.85</f>
        <v>10540</v>
      </c>
      <c r="AJ18" s="142">
        <f>'C завтраками| Bed and breakfast'!AK18*0.85</f>
        <v>10200</v>
      </c>
      <c r="AK18" s="142">
        <f>'C завтраками| Bed and breakfast'!AL18*0.85</f>
        <v>10965</v>
      </c>
      <c r="AL18" s="142">
        <f>'C завтраками| Bed and breakfast'!AM18*0.85</f>
        <v>10200</v>
      </c>
      <c r="AM18" s="142">
        <f>'C завтраками| Bed and breakfast'!AN18*0.85</f>
        <v>10540</v>
      </c>
      <c r="AN18" s="142">
        <f>'C завтраками| Bed and breakfast'!AO18*0.85</f>
        <v>10200</v>
      </c>
      <c r="AO18" s="142">
        <f>'C завтраками| Bed and breakfast'!AS18*0.85</f>
        <v>10540</v>
      </c>
      <c r="AP18" s="142">
        <f>'C завтраками| Bed and breakfast'!AT18*0.85</f>
        <v>9860</v>
      </c>
      <c r="AQ18" s="142">
        <f>'C завтраками| Bed and breakfast'!AU18*0.85</f>
        <v>9860</v>
      </c>
      <c r="AR18" s="142">
        <f>'C завтраками| Bed and breakfast'!AV18*0.85</f>
        <v>9520</v>
      </c>
      <c r="AS18" s="142">
        <f>'C завтраками| Bed and breakfast'!AW18*0.85</f>
        <v>8925</v>
      </c>
      <c r="AT18" s="142">
        <f>'C завтраками| Bed and breakfast'!AX18*0.85</f>
        <v>9350</v>
      </c>
      <c r="AU18" s="142">
        <f>'C завтраками| Bed and breakfast'!AY18*0.85</f>
        <v>8925</v>
      </c>
      <c r="AV18" s="142">
        <f>'C завтраками| Bed and breakfast'!AZ18*0.85</f>
        <v>9350</v>
      </c>
      <c r="AW18" s="142">
        <f>'C завтраками| Bed and breakfast'!BA18*0.85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f>'C завтраками| Bed and breakfast'!B20*0.85</f>
        <v>10497.5</v>
      </c>
      <c r="H20" s="142">
        <f>'C завтраками| Bed and breakfast'!C20*0.85</f>
        <v>9817.5</v>
      </c>
      <c r="I20" s="142">
        <f>'C завтраками| Bed and breakfast'!D20*0.85</f>
        <v>9562.5</v>
      </c>
      <c r="J20" s="142">
        <f>'C завтраками| Bed and breakfast'!E20*0.85</f>
        <v>9137.5</v>
      </c>
      <c r="K20" s="142">
        <f>'C завтраками| Bed and breakfast'!F20*0.85</f>
        <v>11177.5</v>
      </c>
      <c r="L20" s="142">
        <f>'C завтраками| Bed and breakfast'!H20*0.85</f>
        <v>10497.5</v>
      </c>
      <c r="M20" s="142">
        <f>'C завтраками| Bed and breakfast'!I20*0.85</f>
        <v>11177.5</v>
      </c>
      <c r="N20" s="142">
        <f>'C завтраками| Bed and breakfast'!J20*0.85</f>
        <v>9817.5</v>
      </c>
      <c r="O20" s="142">
        <f>'C завтраками| Bed and breakfast'!K20*0.85</f>
        <v>10497.5</v>
      </c>
      <c r="P20" s="142">
        <f>'C завтраками| Bed and breakfast'!O20*0.85</f>
        <v>9477.5</v>
      </c>
      <c r="Q20" s="142">
        <f>'C завтраками| Bed and breakfast'!P20*0.85</f>
        <v>9137.5</v>
      </c>
      <c r="R20" s="142">
        <f>'C завтраками| Bed and breakfast'!Q20*0.85</f>
        <v>9477.5</v>
      </c>
      <c r="S20" s="142">
        <f>'C завтраками| Bed and breakfast'!R20*0.85</f>
        <v>9137.5</v>
      </c>
      <c r="T20" s="142">
        <f>'C завтраками| Bed and breakfast'!T20*0.85</f>
        <v>11177.5</v>
      </c>
      <c r="U20" s="142">
        <f>'C завтраками| Bed and breakfast'!U20*0.85</f>
        <v>11177.5</v>
      </c>
      <c r="V20" s="142">
        <f>'C завтраками| Bed and breakfast'!V20*0.85</f>
        <v>11177.5</v>
      </c>
      <c r="W20" s="142">
        <f>'C завтраками| Bed and breakfast'!W20*0.85</f>
        <v>11177.5</v>
      </c>
      <c r="X20" s="142">
        <f>'C завтраками| Bed and breakfast'!X20*0.85</f>
        <v>9817.5</v>
      </c>
      <c r="Y20" s="142">
        <f>'C завтраками| Bed and breakfast'!Y20*0.85</f>
        <v>10497.5</v>
      </c>
      <c r="Z20" s="142">
        <f>'C завтраками| Bed and breakfast'!Z20*0.85</f>
        <v>9817.5</v>
      </c>
      <c r="AA20" s="142">
        <f>'C завтраками| Bed and breakfast'!AA20*0.85</f>
        <v>11857.5</v>
      </c>
      <c r="AB20" s="142">
        <f>'C завтраками| Bed and breakfast'!AB20*0.85</f>
        <v>11857.5</v>
      </c>
      <c r="AC20" s="142">
        <f>'C завтраками| Bed and breakfast'!AC20*0.85</f>
        <v>9902.5</v>
      </c>
      <c r="AD20" s="142">
        <f>'C завтраками| Bed and breakfast'!AE20*0.85</f>
        <v>10412.5</v>
      </c>
      <c r="AE20" s="142">
        <f>'C завтраками| Bed and breakfast'!AF20*0.85</f>
        <v>10072.5</v>
      </c>
      <c r="AF20" s="142">
        <f>'C завтраками| Bed and breakfast'!AG20*0.85</f>
        <v>10582.5</v>
      </c>
      <c r="AG20" s="142">
        <f>'C завтраками| Bed and breakfast'!AH20*0.85</f>
        <v>11177.5</v>
      </c>
      <c r="AH20" s="142">
        <f>'C завтраками| Bed and breakfast'!AI20*0.85</f>
        <v>11177.5</v>
      </c>
      <c r="AI20" s="142">
        <f>'C завтраками| Bed and breakfast'!AJ20*0.85</f>
        <v>10752.5</v>
      </c>
      <c r="AJ20" s="142">
        <f>'C завтраками| Bed and breakfast'!AK20*0.85</f>
        <v>10412.5</v>
      </c>
      <c r="AK20" s="142">
        <f>'C завтраками| Bed and breakfast'!AL20*0.85</f>
        <v>11177.5</v>
      </c>
      <c r="AL20" s="142">
        <f>'C завтраками| Bed and breakfast'!AM20*0.85</f>
        <v>10412.5</v>
      </c>
      <c r="AM20" s="142">
        <f>'C завтраками| Bed and breakfast'!AN20*0.85</f>
        <v>10752.5</v>
      </c>
      <c r="AN20" s="142">
        <f>'C завтраками| Bed and breakfast'!AO20*0.85</f>
        <v>10412.5</v>
      </c>
      <c r="AO20" s="142">
        <f>'C завтраками| Bed and breakfast'!AS20*0.85</f>
        <v>10752.5</v>
      </c>
      <c r="AP20" s="142">
        <f>'C завтраками| Bed and breakfast'!AT20*0.85</f>
        <v>10072.5</v>
      </c>
      <c r="AQ20" s="142">
        <f>'C завтраками| Bed and breakfast'!AU20*0.85</f>
        <v>10072.5</v>
      </c>
      <c r="AR20" s="142">
        <f>'C завтраками| Bed and breakfast'!AV20*0.85</f>
        <v>9732.5</v>
      </c>
      <c r="AS20" s="142">
        <f>'C завтраками| Bed and breakfast'!AW20*0.85</f>
        <v>9137.5</v>
      </c>
      <c r="AT20" s="142">
        <f>'C завтраками| Bed and breakfast'!AX20*0.85</f>
        <v>9562.5</v>
      </c>
      <c r="AU20" s="142">
        <f>'C завтраками| Bed and breakfast'!AY20*0.85</f>
        <v>9137.5</v>
      </c>
      <c r="AV20" s="142">
        <f>'C завтраками| Bed and breakfast'!AZ20*0.85</f>
        <v>9562.5</v>
      </c>
      <c r="AW20" s="142">
        <f>'C завтраками| Bed and breakfast'!BA20*0.85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f>'C завтраками| Bed and breakfast'!B21*0.85</f>
        <v>11560</v>
      </c>
      <c r="H21" s="142">
        <f>'C завтраками| Bed and breakfast'!C21*0.85</f>
        <v>10880</v>
      </c>
      <c r="I21" s="142">
        <f>'C завтраками| Bed and breakfast'!D21*0.85</f>
        <v>10625</v>
      </c>
      <c r="J21" s="142">
        <f>'C завтраками| Bed and breakfast'!E21*0.85</f>
        <v>10200</v>
      </c>
      <c r="K21" s="142">
        <f>'C завтраками| Bed and breakfast'!F21*0.85</f>
        <v>12240</v>
      </c>
      <c r="L21" s="142">
        <f>'C завтраками| Bed and breakfast'!H21*0.85</f>
        <v>11560</v>
      </c>
      <c r="M21" s="142">
        <f>'C завтраками| Bed and breakfast'!I21*0.85</f>
        <v>12240</v>
      </c>
      <c r="N21" s="142">
        <f>'C завтраками| Bed and breakfast'!J21*0.85</f>
        <v>10880</v>
      </c>
      <c r="O21" s="142">
        <f>'C завтраками| Bed and breakfast'!K21*0.85</f>
        <v>11560</v>
      </c>
      <c r="P21" s="142">
        <f>'C завтраками| Bed and breakfast'!O21*0.85</f>
        <v>10540</v>
      </c>
      <c r="Q21" s="142">
        <f>'C завтраками| Bed and breakfast'!P21*0.85</f>
        <v>10200</v>
      </c>
      <c r="R21" s="142">
        <f>'C завтраками| Bed and breakfast'!Q21*0.85</f>
        <v>10540</v>
      </c>
      <c r="S21" s="142">
        <f>'C завтраками| Bed and breakfast'!R21*0.85</f>
        <v>10200</v>
      </c>
      <c r="T21" s="142">
        <f>'C завтраками| Bed and breakfast'!T21*0.85</f>
        <v>12240</v>
      </c>
      <c r="U21" s="142">
        <f>'C завтраками| Bed and breakfast'!U21*0.85</f>
        <v>12240</v>
      </c>
      <c r="V21" s="142">
        <f>'C завтраками| Bed and breakfast'!V21*0.85</f>
        <v>12240</v>
      </c>
      <c r="W21" s="142">
        <f>'C завтраками| Bed and breakfast'!W21*0.85</f>
        <v>12240</v>
      </c>
      <c r="X21" s="142">
        <f>'C завтраками| Bed and breakfast'!X21*0.85</f>
        <v>10880</v>
      </c>
      <c r="Y21" s="142">
        <f>'C завтраками| Bed and breakfast'!Y21*0.85</f>
        <v>11560</v>
      </c>
      <c r="Z21" s="142">
        <f>'C завтраками| Bed and breakfast'!Z21*0.85</f>
        <v>10880</v>
      </c>
      <c r="AA21" s="142">
        <f>'C завтраками| Bed and breakfast'!AA21*0.85</f>
        <v>12920</v>
      </c>
      <c r="AB21" s="142">
        <f>'C завтраками| Bed and breakfast'!AB21*0.85</f>
        <v>12920</v>
      </c>
      <c r="AC21" s="142">
        <f>'C завтраками| Bed and breakfast'!AC21*0.85</f>
        <v>10965</v>
      </c>
      <c r="AD21" s="142">
        <f>'C завтраками| Bed and breakfast'!AE21*0.85</f>
        <v>11475</v>
      </c>
      <c r="AE21" s="142">
        <f>'C завтраками| Bed and breakfast'!AF21*0.85</f>
        <v>11135</v>
      </c>
      <c r="AF21" s="142">
        <f>'C завтраками| Bed and breakfast'!AG21*0.85</f>
        <v>11645</v>
      </c>
      <c r="AG21" s="142">
        <f>'C завтраками| Bed and breakfast'!AH21*0.85</f>
        <v>12240</v>
      </c>
      <c r="AH21" s="142">
        <f>'C завтраками| Bed and breakfast'!AI21*0.85</f>
        <v>12240</v>
      </c>
      <c r="AI21" s="142">
        <f>'C завтраками| Bed and breakfast'!AJ21*0.85</f>
        <v>11815</v>
      </c>
      <c r="AJ21" s="142">
        <f>'C завтраками| Bed and breakfast'!AK21*0.85</f>
        <v>11475</v>
      </c>
      <c r="AK21" s="142">
        <f>'C завтраками| Bed and breakfast'!AL21*0.85</f>
        <v>12240</v>
      </c>
      <c r="AL21" s="142">
        <f>'C завтраками| Bed and breakfast'!AM21*0.85</f>
        <v>11475</v>
      </c>
      <c r="AM21" s="142">
        <f>'C завтраками| Bed and breakfast'!AN21*0.85</f>
        <v>11815</v>
      </c>
      <c r="AN21" s="142">
        <f>'C завтраками| Bed and breakfast'!AO21*0.85</f>
        <v>11475</v>
      </c>
      <c r="AO21" s="142">
        <f>'C завтраками| Bed and breakfast'!AS21*0.85</f>
        <v>11815</v>
      </c>
      <c r="AP21" s="142">
        <f>'C завтраками| Bed and breakfast'!AT21*0.85</f>
        <v>11135</v>
      </c>
      <c r="AQ21" s="142">
        <f>'C завтраками| Bed and breakfast'!AU21*0.85</f>
        <v>11135</v>
      </c>
      <c r="AR21" s="142">
        <f>'C завтраками| Bed and breakfast'!AV21*0.85</f>
        <v>10795</v>
      </c>
      <c r="AS21" s="142">
        <f>'C завтраками| Bed and breakfast'!AW21*0.85</f>
        <v>10200</v>
      </c>
      <c r="AT21" s="142">
        <f>'C завтраками| Bed and breakfast'!AX21*0.85</f>
        <v>10625</v>
      </c>
      <c r="AU21" s="142">
        <f>'C завтраками| Bed and breakfast'!AY21*0.85</f>
        <v>10200</v>
      </c>
      <c r="AV21" s="142">
        <f>'C завтраками| Bed and breakfast'!AZ21*0.85</f>
        <v>10625</v>
      </c>
      <c r="AW21" s="142">
        <f>'C завтраками| Bed and breakfast'!BA21*0.85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ht="24.6" customHeight="1" x14ac:dyDescent="0.2">
      <c r="A24" s="8" t="s">
        <v>0</v>
      </c>
      <c r="B24" s="46" t="e">
        <f t="shared" ref="B24:Q25" si="0">B5</f>
        <v>#REF!</v>
      </c>
      <c r="C24" s="46" t="e">
        <f t="shared" si="0"/>
        <v>#REF!</v>
      </c>
      <c r="D24" s="129" t="e">
        <f t="shared" si="0"/>
        <v>#REF!</v>
      </c>
      <c r="E24" s="129" t="e">
        <f t="shared" si="0"/>
        <v>#REF!</v>
      </c>
      <c r="F24" s="129" t="e">
        <f t="shared" si="0"/>
        <v>#REF!</v>
      </c>
      <c r="G24" s="46">
        <f t="shared" si="0"/>
        <v>45399</v>
      </c>
      <c r="H24" s="129">
        <f t="shared" si="0"/>
        <v>45401</v>
      </c>
      <c r="I24" s="129">
        <f t="shared" si="0"/>
        <v>45402</v>
      </c>
      <c r="J24" s="129">
        <f t="shared" si="0"/>
        <v>45403</v>
      </c>
      <c r="K24" s="46">
        <f t="shared" si="0"/>
        <v>45407</v>
      </c>
      <c r="L24" s="129">
        <f t="shared" si="0"/>
        <v>45411</v>
      </c>
      <c r="M24" s="129">
        <f t="shared" si="0"/>
        <v>45413</v>
      </c>
      <c r="N24" s="129">
        <f t="shared" si="0"/>
        <v>45417</v>
      </c>
      <c r="O24" s="129">
        <f t="shared" si="0"/>
        <v>45421</v>
      </c>
      <c r="P24" s="129">
        <f t="shared" si="0"/>
        <v>45429</v>
      </c>
      <c r="Q24" s="129">
        <f t="shared" si="0"/>
        <v>45431</v>
      </c>
      <c r="R24" s="129">
        <f t="shared" ref="C24:AW25" si="1">R5</f>
        <v>45436</v>
      </c>
      <c r="S24" s="129">
        <f t="shared" si="1"/>
        <v>45438</v>
      </c>
      <c r="T24" s="129">
        <f t="shared" si="1"/>
        <v>45443</v>
      </c>
      <c r="U24" s="129">
        <f t="shared" si="1"/>
        <v>45444</v>
      </c>
      <c r="V24" s="129">
        <f t="shared" si="1"/>
        <v>45445</v>
      </c>
      <c r="W24" s="129">
        <f t="shared" si="1"/>
        <v>45453</v>
      </c>
      <c r="X24" s="129">
        <f t="shared" si="1"/>
        <v>45454</v>
      </c>
      <c r="Y24" s="129">
        <f t="shared" si="1"/>
        <v>45460</v>
      </c>
      <c r="Z24" s="129">
        <f t="shared" si="1"/>
        <v>45466</v>
      </c>
      <c r="AA24" s="129">
        <f t="shared" si="1"/>
        <v>45471</v>
      </c>
      <c r="AB24" s="129">
        <f t="shared" si="1"/>
        <v>45474</v>
      </c>
      <c r="AC24" s="129">
        <f t="shared" si="1"/>
        <v>45487</v>
      </c>
      <c r="AD24" s="129">
        <f t="shared" si="1"/>
        <v>45492</v>
      </c>
      <c r="AE24" s="129">
        <f t="shared" si="1"/>
        <v>45494</v>
      </c>
      <c r="AF24" s="129">
        <f t="shared" si="1"/>
        <v>45499</v>
      </c>
      <c r="AG24" s="129">
        <f t="shared" si="1"/>
        <v>45501</v>
      </c>
      <c r="AH24" s="129">
        <f t="shared" si="1"/>
        <v>45505</v>
      </c>
      <c r="AI24" s="129">
        <f t="shared" si="1"/>
        <v>45506</v>
      </c>
      <c r="AJ24" s="129">
        <f t="shared" si="1"/>
        <v>45508</v>
      </c>
      <c r="AK24" s="129">
        <f t="shared" si="1"/>
        <v>45513</v>
      </c>
      <c r="AL24" s="129">
        <f t="shared" si="1"/>
        <v>45515</v>
      </c>
      <c r="AM24" s="129">
        <f t="shared" si="1"/>
        <v>45520</v>
      </c>
      <c r="AN24" s="129">
        <f t="shared" si="1"/>
        <v>45522</v>
      </c>
      <c r="AO24" s="129">
        <f t="shared" si="1"/>
        <v>45527</v>
      </c>
      <c r="AP24" s="129">
        <f t="shared" si="1"/>
        <v>45529</v>
      </c>
      <c r="AQ24" s="129">
        <f t="shared" si="1"/>
        <v>45534</v>
      </c>
      <c r="AR24" s="129">
        <f t="shared" si="1"/>
        <v>45536</v>
      </c>
      <c r="AS24" s="129">
        <f t="shared" si="1"/>
        <v>45551</v>
      </c>
      <c r="AT24" s="129">
        <f t="shared" si="1"/>
        <v>45556</v>
      </c>
      <c r="AU24" s="129">
        <f t="shared" si="1"/>
        <v>45558</v>
      </c>
      <c r="AV24" s="129">
        <f t="shared" si="1"/>
        <v>45562</v>
      </c>
      <c r="AW24" s="129">
        <f t="shared" si="1"/>
        <v>45564</v>
      </c>
    </row>
    <row r="25" spans="1:49" ht="24.6" customHeight="1" x14ac:dyDescent="0.2">
      <c r="A25" s="37"/>
      <c r="B25" s="46" t="e">
        <f t="shared" si="0"/>
        <v>#REF!</v>
      </c>
      <c r="C25" s="46" t="e">
        <f t="shared" si="1"/>
        <v>#REF!</v>
      </c>
      <c r="D25" s="129" t="e">
        <f t="shared" si="1"/>
        <v>#REF!</v>
      </c>
      <c r="E25" s="129" t="e">
        <f t="shared" si="1"/>
        <v>#REF!</v>
      </c>
      <c r="F25" s="129" t="e">
        <f t="shared" si="1"/>
        <v>#REF!</v>
      </c>
      <c r="G25" s="46">
        <f t="shared" si="1"/>
        <v>45400</v>
      </c>
      <c r="H25" s="129">
        <f t="shared" si="1"/>
        <v>45401</v>
      </c>
      <c r="I25" s="129">
        <f t="shared" si="1"/>
        <v>45402</v>
      </c>
      <c r="J25" s="129">
        <f t="shared" si="1"/>
        <v>45406</v>
      </c>
      <c r="K25" s="46">
        <f t="shared" si="1"/>
        <v>45408</v>
      </c>
      <c r="L25" s="129">
        <f t="shared" si="1"/>
        <v>45412</v>
      </c>
      <c r="M25" s="129">
        <f t="shared" si="1"/>
        <v>45416</v>
      </c>
      <c r="N25" s="129">
        <f t="shared" si="1"/>
        <v>45420</v>
      </c>
      <c r="O25" s="129">
        <f t="shared" si="1"/>
        <v>45421</v>
      </c>
      <c r="P25" s="129">
        <f t="shared" si="1"/>
        <v>45430</v>
      </c>
      <c r="Q25" s="129">
        <f t="shared" si="1"/>
        <v>45435</v>
      </c>
      <c r="R25" s="129">
        <f t="shared" si="1"/>
        <v>45437</v>
      </c>
      <c r="S25" s="129">
        <f t="shared" si="1"/>
        <v>45438</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45493</v>
      </c>
      <c r="AE25" s="129">
        <f t="shared" si="1"/>
        <v>45498</v>
      </c>
      <c r="AF25" s="129">
        <f t="shared" si="1"/>
        <v>45500</v>
      </c>
      <c r="AG25" s="129">
        <f t="shared" si="1"/>
        <v>45504</v>
      </c>
      <c r="AH25" s="129">
        <f t="shared" si="1"/>
        <v>45505</v>
      </c>
      <c r="AI25" s="129">
        <f t="shared" si="1"/>
        <v>45507</v>
      </c>
      <c r="AJ25" s="129">
        <f t="shared" si="1"/>
        <v>45512</v>
      </c>
      <c r="AK25" s="129">
        <f t="shared" si="1"/>
        <v>45514</v>
      </c>
      <c r="AL25" s="129">
        <f t="shared" si="1"/>
        <v>45519</v>
      </c>
      <c r="AM25" s="129">
        <f t="shared" si="1"/>
        <v>45521</v>
      </c>
      <c r="AN25" s="129">
        <f t="shared" si="1"/>
        <v>45522</v>
      </c>
      <c r="AO25" s="129">
        <f t="shared" si="1"/>
        <v>45528</v>
      </c>
      <c r="AP25" s="129">
        <f t="shared" si="1"/>
        <v>45533</v>
      </c>
      <c r="AQ25" s="129">
        <f t="shared" si="1"/>
        <v>45535</v>
      </c>
      <c r="AR25" s="129">
        <f t="shared" si="1"/>
        <v>45550</v>
      </c>
      <c r="AS25" s="129">
        <f t="shared" si="1"/>
        <v>45555</v>
      </c>
      <c r="AT25" s="129">
        <f t="shared" si="1"/>
        <v>45557</v>
      </c>
      <c r="AU25" s="129">
        <f t="shared" si="1"/>
        <v>45561</v>
      </c>
      <c r="AV25" s="129">
        <f t="shared" si="1"/>
        <v>45563</v>
      </c>
      <c r="AW25" s="129">
        <f t="shared" si="1"/>
        <v>45565</v>
      </c>
    </row>
    <row r="26" spans="1:49"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49" ht="11.45" customHeight="1" x14ac:dyDescent="0.2">
      <c r="A27" s="3">
        <v>1</v>
      </c>
      <c r="B27" s="142" t="e">
        <f>ROUND(B8*0.85,)+35</f>
        <v>#REF!</v>
      </c>
      <c r="C27" s="142" t="e">
        <f t="shared" ref="C27:AW34" si="2">ROUND(C8*0.85,)+35</f>
        <v>#REF!</v>
      </c>
      <c r="D27" s="142" t="e">
        <f t="shared" si="2"/>
        <v>#REF!</v>
      </c>
      <c r="E27" s="142" t="e">
        <f t="shared" si="2"/>
        <v>#REF!</v>
      </c>
      <c r="F27" s="142" t="e">
        <f t="shared" si="2"/>
        <v>#REF!</v>
      </c>
      <c r="G27" s="142">
        <f t="shared" si="2"/>
        <v>5345</v>
      </c>
      <c r="H27" s="142">
        <f t="shared" si="2"/>
        <v>4767</v>
      </c>
      <c r="I27" s="142">
        <f t="shared" si="2"/>
        <v>4551</v>
      </c>
      <c r="J27" s="142">
        <f t="shared" si="2"/>
        <v>4189</v>
      </c>
      <c r="K27" s="142">
        <f t="shared" si="2"/>
        <v>5923</v>
      </c>
      <c r="L27" s="142">
        <f t="shared" si="2"/>
        <v>5345</v>
      </c>
      <c r="M27" s="142">
        <f t="shared" si="2"/>
        <v>5923</v>
      </c>
      <c r="N27" s="142">
        <f t="shared" si="2"/>
        <v>4767</v>
      </c>
      <c r="O27" s="142">
        <f t="shared" si="2"/>
        <v>5345</v>
      </c>
      <c r="P27" s="142">
        <f t="shared" si="2"/>
        <v>4478</v>
      </c>
      <c r="Q27" s="142">
        <f t="shared" si="2"/>
        <v>4189</v>
      </c>
      <c r="R27" s="142">
        <f t="shared" si="2"/>
        <v>4478</v>
      </c>
      <c r="S27" s="142">
        <f t="shared" si="2"/>
        <v>4189</v>
      </c>
      <c r="T27" s="142">
        <f t="shared" si="2"/>
        <v>5923</v>
      </c>
      <c r="U27" s="142">
        <f t="shared" si="2"/>
        <v>5923</v>
      </c>
      <c r="V27" s="142">
        <f t="shared" si="2"/>
        <v>5923</v>
      </c>
      <c r="W27" s="142">
        <f t="shared" si="2"/>
        <v>5923</v>
      </c>
      <c r="X27" s="142">
        <f t="shared" si="2"/>
        <v>4767</v>
      </c>
      <c r="Y27" s="142">
        <f t="shared" si="2"/>
        <v>5345</v>
      </c>
      <c r="Z27" s="142">
        <f t="shared" si="2"/>
        <v>4767</v>
      </c>
      <c r="AA27" s="142">
        <f t="shared" si="2"/>
        <v>6501</v>
      </c>
      <c r="AB27" s="142">
        <f t="shared" si="2"/>
        <v>6501</v>
      </c>
      <c r="AC27" s="142">
        <f t="shared" si="2"/>
        <v>4840</v>
      </c>
      <c r="AD27" s="142">
        <f t="shared" si="2"/>
        <v>5273</v>
      </c>
      <c r="AE27" s="142">
        <f t="shared" si="2"/>
        <v>4984</v>
      </c>
      <c r="AF27" s="142">
        <f t="shared" si="2"/>
        <v>5418</v>
      </c>
      <c r="AG27" s="142">
        <f t="shared" si="2"/>
        <v>5923</v>
      </c>
      <c r="AH27" s="142">
        <f t="shared" si="2"/>
        <v>5923</v>
      </c>
      <c r="AI27" s="142">
        <f t="shared" si="2"/>
        <v>5562</v>
      </c>
      <c r="AJ27" s="142">
        <f t="shared" si="2"/>
        <v>5273</v>
      </c>
      <c r="AK27" s="142">
        <f t="shared" si="2"/>
        <v>5923</v>
      </c>
      <c r="AL27" s="142">
        <f t="shared" si="2"/>
        <v>5273</v>
      </c>
      <c r="AM27" s="142">
        <f t="shared" si="2"/>
        <v>5562</v>
      </c>
      <c r="AN27" s="142">
        <f t="shared" si="2"/>
        <v>5273</v>
      </c>
      <c r="AO27" s="142">
        <f t="shared" si="2"/>
        <v>5562</v>
      </c>
      <c r="AP27" s="142">
        <f t="shared" si="2"/>
        <v>4984</v>
      </c>
      <c r="AQ27" s="142">
        <f t="shared" si="2"/>
        <v>4984</v>
      </c>
      <c r="AR27" s="142">
        <f t="shared" si="2"/>
        <v>4695</v>
      </c>
      <c r="AS27" s="142">
        <f t="shared" si="2"/>
        <v>4189</v>
      </c>
      <c r="AT27" s="142">
        <f t="shared" si="2"/>
        <v>4551</v>
      </c>
      <c r="AU27" s="142">
        <f t="shared" si="2"/>
        <v>4189</v>
      </c>
      <c r="AV27" s="142">
        <f t="shared" si="2"/>
        <v>4551</v>
      </c>
      <c r="AW27" s="142">
        <f t="shared" si="2"/>
        <v>4189</v>
      </c>
    </row>
    <row r="28" spans="1:49" ht="11.45" customHeight="1" x14ac:dyDescent="0.2">
      <c r="A28" s="3">
        <v>2</v>
      </c>
      <c r="B28" s="142" t="e">
        <f t="shared" ref="B28:Q40" si="3">ROUND(B9*0.85,)+35</f>
        <v>#REF!</v>
      </c>
      <c r="C28" s="142" t="e">
        <f t="shared" si="3"/>
        <v>#REF!</v>
      </c>
      <c r="D28" s="142" t="e">
        <f t="shared" si="3"/>
        <v>#REF!</v>
      </c>
      <c r="E28" s="142" t="e">
        <f t="shared" si="3"/>
        <v>#REF!</v>
      </c>
      <c r="F28" s="142" t="e">
        <f t="shared" si="3"/>
        <v>#REF!</v>
      </c>
      <c r="G28" s="142">
        <f t="shared" si="3"/>
        <v>6249</v>
      </c>
      <c r="H28" s="142">
        <f t="shared" si="3"/>
        <v>5671</v>
      </c>
      <c r="I28" s="142">
        <f t="shared" si="3"/>
        <v>5454</v>
      </c>
      <c r="J28" s="142">
        <f t="shared" si="3"/>
        <v>5093</v>
      </c>
      <c r="K28" s="142">
        <f t="shared" si="3"/>
        <v>6827</v>
      </c>
      <c r="L28" s="142">
        <f t="shared" si="3"/>
        <v>6249</v>
      </c>
      <c r="M28" s="142">
        <f t="shared" si="3"/>
        <v>6827</v>
      </c>
      <c r="N28" s="142">
        <f t="shared" si="3"/>
        <v>5671</v>
      </c>
      <c r="O28" s="142">
        <f t="shared" si="3"/>
        <v>6249</v>
      </c>
      <c r="P28" s="142">
        <f t="shared" si="3"/>
        <v>5382</v>
      </c>
      <c r="Q28" s="142">
        <f t="shared" si="3"/>
        <v>5093</v>
      </c>
      <c r="R28" s="142">
        <f t="shared" si="2"/>
        <v>5382</v>
      </c>
      <c r="S28" s="142">
        <f t="shared" si="2"/>
        <v>5093</v>
      </c>
      <c r="T28" s="142">
        <f t="shared" si="2"/>
        <v>6827</v>
      </c>
      <c r="U28" s="142">
        <f t="shared" si="2"/>
        <v>6827</v>
      </c>
      <c r="V28" s="142">
        <f t="shared" si="2"/>
        <v>6827</v>
      </c>
      <c r="W28" s="142">
        <f t="shared" si="2"/>
        <v>6827</v>
      </c>
      <c r="X28" s="142">
        <f t="shared" si="2"/>
        <v>5671</v>
      </c>
      <c r="Y28" s="142">
        <f t="shared" si="2"/>
        <v>6249</v>
      </c>
      <c r="Z28" s="142">
        <f t="shared" si="2"/>
        <v>5671</v>
      </c>
      <c r="AA28" s="142">
        <f t="shared" si="2"/>
        <v>7405</v>
      </c>
      <c r="AB28" s="142">
        <f t="shared" si="2"/>
        <v>7405</v>
      </c>
      <c r="AC28" s="142">
        <f t="shared" si="2"/>
        <v>5743</v>
      </c>
      <c r="AD28" s="142">
        <f t="shared" si="2"/>
        <v>6176</v>
      </c>
      <c r="AE28" s="142">
        <f t="shared" si="2"/>
        <v>5887</v>
      </c>
      <c r="AF28" s="142">
        <f t="shared" si="2"/>
        <v>6321</v>
      </c>
      <c r="AG28" s="142">
        <f t="shared" si="2"/>
        <v>6827</v>
      </c>
      <c r="AH28" s="142">
        <f t="shared" si="2"/>
        <v>6827</v>
      </c>
      <c r="AI28" s="142">
        <f t="shared" si="2"/>
        <v>6465</v>
      </c>
      <c r="AJ28" s="142">
        <f t="shared" si="2"/>
        <v>6176</v>
      </c>
      <c r="AK28" s="142">
        <f t="shared" si="2"/>
        <v>6827</v>
      </c>
      <c r="AL28" s="142">
        <f t="shared" si="2"/>
        <v>6176</v>
      </c>
      <c r="AM28" s="142">
        <f t="shared" si="2"/>
        <v>6465</v>
      </c>
      <c r="AN28" s="142">
        <f t="shared" si="2"/>
        <v>6176</v>
      </c>
      <c r="AO28" s="142">
        <f t="shared" si="2"/>
        <v>6465</v>
      </c>
      <c r="AP28" s="142">
        <f t="shared" si="2"/>
        <v>5887</v>
      </c>
      <c r="AQ28" s="142">
        <f t="shared" si="2"/>
        <v>5887</v>
      </c>
      <c r="AR28" s="142">
        <f t="shared" si="2"/>
        <v>5598</v>
      </c>
      <c r="AS28" s="142">
        <f t="shared" si="2"/>
        <v>5093</v>
      </c>
      <c r="AT28" s="142">
        <f t="shared" si="2"/>
        <v>5454</v>
      </c>
      <c r="AU28" s="142">
        <f t="shared" si="2"/>
        <v>5093</v>
      </c>
      <c r="AV28" s="142">
        <f t="shared" si="2"/>
        <v>5454</v>
      </c>
      <c r="AW28" s="142">
        <f t="shared" si="2"/>
        <v>5093</v>
      </c>
    </row>
    <row r="29" spans="1:49"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row>
    <row r="30" spans="1:49" ht="11.45" customHeight="1" x14ac:dyDescent="0.2">
      <c r="A30" s="3">
        <v>1</v>
      </c>
      <c r="B30" s="142" t="e">
        <f t="shared" si="3"/>
        <v>#REF!</v>
      </c>
      <c r="C30" s="142" t="e">
        <f t="shared" si="2"/>
        <v>#REF!</v>
      </c>
      <c r="D30" s="142" t="e">
        <f t="shared" si="2"/>
        <v>#REF!</v>
      </c>
      <c r="E30" s="142" t="e">
        <f t="shared" si="2"/>
        <v>#REF!</v>
      </c>
      <c r="F30" s="142" t="e">
        <f t="shared" si="2"/>
        <v>#REF!</v>
      </c>
      <c r="G30" s="142">
        <f t="shared" si="2"/>
        <v>6068</v>
      </c>
      <c r="H30" s="142">
        <f t="shared" si="2"/>
        <v>5490</v>
      </c>
      <c r="I30" s="142">
        <f t="shared" si="2"/>
        <v>5273</v>
      </c>
      <c r="J30" s="142">
        <f t="shared" si="2"/>
        <v>4912</v>
      </c>
      <c r="K30" s="142">
        <f t="shared" si="2"/>
        <v>6646</v>
      </c>
      <c r="L30" s="142">
        <f t="shared" si="2"/>
        <v>6068</v>
      </c>
      <c r="M30" s="142">
        <f t="shared" si="2"/>
        <v>6646</v>
      </c>
      <c r="N30" s="142">
        <f t="shared" si="2"/>
        <v>5490</v>
      </c>
      <c r="O30" s="142">
        <f t="shared" si="2"/>
        <v>6068</v>
      </c>
      <c r="P30" s="142">
        <f t="shared" si="2"/>
        <v>5201</v>
      </c>
      <c r="Q30" s="142">
        <f t="shared" si="2"/>
        <v>4912</v>
      </c>
      <c r="R30" s="142">
        <f t="shared" si="2"/>
        <v>5201</v>
      </c>
      <c r="S30" s="142">
        <f t="shared" si="2"/>
        <v>4912</v>
      </c>
      <c r="T30" s="142">
        <f t="shared" si="2"/>
        <v>6646</v>
      </c>
      <c r="U30" s="142">
        <f t="shared" si="2"/>
        <v>6646</v>
      </c>
      <c r="V30" s="142">
        <f t="shared" si="2"/>
        <v>6646</v>
      </c>
      <c r="W30" s="142">
        <f t="shared" si="2"/>
        <v>6646</v>
      </c>
      <c r="X30" s="142">
        <f t="shared" si="2"/>
        <v>5490</v>
      </c>
      <c r="Y30" s="142">
        <f t="shared" si="2"/>
        <v>6068</v>
      </c>
      <c r="Z30" s="142">
        <f t="shared" si="2"/>
        <v>5490</v>
      </c>
      <c r="AA30" s="142">
        <f t="shared" si="2"/>
        <v>7224</v>
      </c>
      <c r="AB30" s="142">
        <f t="shared" si="2"/>
        <v>7224</v>
      </c>
      <c r="AC30" s="142">
        <f t="shared" si="2"/>
        <v>5562</v>
      </c>
      <c r="AD30" s="142">
        <f t="shared" si="2"/>
        <v>5996</v>
      </c>
      <c r="AE30" s="142">
        <f t="shared" si="2"/>
        <v>5707</v>
      </c>
      <c r="AF30" s="142">
        <f t="shared" si="2"/>
        <v>6140</v>
      </c>
      <c r="AG30" s="142">
        <f t="shared" si="2"/>
        <v>6646</v>
      </c>
      <c r="AH30" s="142">
        <f t="shared" si="2"/>
        <v>6646</v>
      </c>
      <c r="AI30" s="142">
        <f t="shared" si="2"/>
        <v>6285</v>
      </c>
      <c r="AJ30" s="142">
        <f t="shared" si="2"/>
        <v>5996</v>
      </c>
      <c r="AK30" s="142">
        <f t="shared" si="2"/>
        <v>6646</v>
      </c>
      <c r="AL30" s="142">
        <f t="shared" si="2"/>
        <v>5996</v>
      </c>
      <c r="AM30" s="142">
        <f t="shared" si="2"/>
        <v>6285</v>
      </c>
      <c r="AN30" s="142">
        <f t="shared" si="2"/>
        <v>5996</v>
      </c>
      <c r="AO30" s="142">
        <f t="shared" si="2"/>
        <v>6285</v>
      </c>
      <c r="AP30" s="142">
        <f t="shared" si="2"/>
        <v>5707</v>
      </c>
      <c r="AQ30" s="142">
        <f t="shared" si="2"/>
        <v>5707</v>
      </c>
      <c r="AR30" s="142">
        <f t="shared" si="2"/>
        <v>5418</v>
      </c>
      <c r="AS30" s="142">
        <f t="shared" si="2"/>
        <v>4912</v>
      </c>
      <c r="AT30" s="142">
        <f t="shared" si="2"/>
        <v>5273</v>
      </c>
      <c r="AU30" s="142">
        <f t="shared" si="2"/>
        <v>4912</v>
      </c>
      <c r="AV30" s="142">
        <f t="shared" si="2"/>
        <v>5273</v>
      </c>
      <c r="AW30" s="142">
        <f t="shared" si="2"/>
        <v>4912</v>
      </c>
    </row>
    <row r="31" spans="1:49" ht="11.45" customHeight="1" x14ac:dyDescent="0.2">
      <c r="A31" s="3">
        <v>2</v>
      </c>
      <c r="B31" s="142" t="e">
        <f t="shared" si="3"/>
        <v>#REF!</v>
      </c>
      <c r="C31" s="142" t="e">
        <f t="shared" si="2"/>
        <v>#REF!</v>
      </c>
      <c r="D31" s="142" t="e">
        <f t="shared" si="2"/>
        <v>#REF!</v>
      </c>
      <c r="E31" s="142" t="e">
        <f t="shared" si="2"/>
        <v>#REF!</v>
      </c>
      <c r="F31" s="142" t="e">
        <f t="shared" si="2"/>
        <v>#REF!</v>
      </c>
      <c r="G31" s="142">
        <f t="shared" si="2"/>
        <v>6971</v>
      </c>
      <c r="H31" s="142">
        <f t="shared" si="2"/>
        <v>6393</v>
      </c>
      <c r="I31" s="142">
        <f t="shared" si="2"/>
        <v>6176</v>
      </c>
      <c r="J31" s="142">
        <f t="shared" si="2"/>
        <v>5815</v>
      </c>
      <c r="K31" s="142">
        <f t="shared" si="2"/>
        <v>7549</v>
      </c>
      <c r="L31" s="142">
        <f t="shared" si="2"/>
        <v>6971</v>
      </c>
      <c r="M31" s="142">
        <f t="shared" si="2"/>
        <v>7549</v>
      </c>
      <c r="N31" s="142">
        <f t="shared" si="2"/>
        <v>6393</v>
      </c>
      <c r="O31" s="142">
        <f t="shared" si="2"/>
        <v>6971</v>
      </c>
      <c r="P31" s="142">
        <f t="shared" si="2"/>
        <v>6104</v>
      </c>
      <c r="Q31" s="142">
        <f t="shared" si="2"/>
        <v>5815</v>
      </c>
      <c r="R31" s="142">
        <f t="shared" si="2"/>
        <v>6104</v>
      </c>
      <c r="S31" s="142">
        <f t="shared" si="2"/>
        <v>5815</v>
      </c>
      <c r="T31" s="142">
        <f t="shared" si="2"/>
        <v>7549</v>
      </c>
      <c r="U31" s="142">
        <f t="shared" si="2"/>
        <v>7549</v>
      </c>
      <c r="V31" s="142">
        <f t="shared" si="2"/>
        <v>7549</v>
      </c>
      <c r="W31" s="142">
        <f t="shared" si="2"/>
        <v>7549</v>
      </c>
      <c r="X31" s="142">
        <f t="shared" si="2"/>
        <v>6393</v>
      </c>
      <c r="Y31" s="142">
        <f t="shared" si="2"/>
        <v>6971</v>
      </c>
      <c r="Z31" s="142">
        <f t="shared" si="2"/>
        <v>6393</v>
      </c>
      <c r="AA31" s="142">
        <f t="shared" si="2"/>
        <v>8127</v>
      </c>
      <c r="AB31" s="142">
        <f t="shared" si="2"/>
        <v>8127</v>
      </c>
      <c r="AC31" s="142">
        <f t="shared" si="2"/>
        <v>6465</v>
      </c>
      <c r="AD31" s="142">
        <f t="shared" si="2"/>
        <v>6899</v>
      </c>
      <c r="AE31" s="142">
        <f t="shared" si="2"/>
        <v>6610</v>
      </c>
      <c r="AF31" s="142">
        <f t="shared" si="2"/>
        <v>7043</v>
      </c>
      <c r="AG31" s="142">
        <f t="shared" si="2"/>
        <v>7549</v>
      </c>
      <c r="AH31" s="142">
        <f t="shared" si="2"/>
        <v>7549</v>
      </c>
      <c r="AI31" s="142">
        <f t="shared" si="2"/>
        <v>7188</v>
      </c>
      <c r="AJ31" s="142">
        <f t="shared" si="2"/>
        <v>6899</v>
      </c>
      <c r="AK31" s="142">
        <f t="shared" si="2"/>
        <v>7549</v>
      </c>
      <c r="AL31" s="142">
        <f t="shared" si="2"/>
        <v>6899</v>
      </c>
      <c r="AM31" s="142">
        <f t="shared" si="2"/>
        <v>7188</v>
      </c>
      <c r="AN31" s="142">
        <f t="shared" si="2"/>
        <v>6899</v>
      </c>
      <c r="AO31" s="142">
        <f t="shared" si="2"/>
        <v>7188</v>
      </c>
      <c r="AP31" s="142">
        <f t="shared" si="2"/>
        <v>6610</v>
      </c>
      <c r="AQ31" s="142">
        <f t="shared" si="2"/>
        <v>6610</v>
      </c>
      <c r="AR31" s="142">
        <f t="shared" si="2"/>
        <v>6321</v>
      </c>
      <c r="AS31" s="142">
        <f t="shared" si="2"/>
        <v>5815</v>
      </c>
      <c r="AT31" s="142">
        <f t="shared" si="2"/>
        <v>6176</v>
      </c>
      <c r="AU31" s="142">
        <f t="shared" si="2"/>
        <v>5815</v>
      </c>
      <c r="AV31" s="142">
        <f t="shared" si="2"/>
        <v>6176</v>
      </c>
      <c r="AW31" s="142">
        <f t="shared" si="2"/>
        <v>5815</v>
      </c>
    </row>
    <row r="32" spans="1:49"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row>
    <row r="33" spans="1:49" ht="11.45" customHeight="1" x14ac:dyDescent="0.2">
      <c r="A33" s="3">
        <v>1</v>
      </c>
      <c r="B33" s="142" t="e">
        <f t="shared" si="3"/>
        <v>#REF!</v>
      </c>
      <c r="C33" s="142" t="e">
        <f t="shared" si="2"/>
        <v>#REF!</v>
      </c>
      <c r="D33" s="142" t="e">
        <f t="shared" si="2"/>
        <v>#REF!</v>
      </c>
      <c r="E33" s="142" t="e">
        <f t="shared" si="2"/>
        <v>#REF!</v>
      </c>
      <c r="F33" s="142" t="e">
        <f t="shared" si="2"/>
        <v>#REF!</v>
      </c>
      <c r="G33" s="142">
        <f t="shared" si="2"/>
        <v>7152</v>
      </c>
      <c r="H33" s="142">
        <f t="shared" si="2"/>
        <v>6574</v>
      </c>
      <c r="I33" s="142">
        <f t="shared" si="2"/>
        <v>6357</v>
      </c>
      <c r="J33" s="142">
        <f t="shared" si="2"/>
        <v>5996</v>
      </c>
      <c r="K33" s="142">
        <f t="shared" si="2"/>
        <v>7730</v>
      </c>
      <c r="L33" s="142">
        <f t="shared" si="2"/>
        <v>7152</v>
      </c>
      <c r="M33" s="142">
        <f t="shared" si="2"/>
        <v>7730</v>
      </c>
      <c r="N33" s="142">
        <f t="shared" si="2"/>
        <v>6574</v>
      </c>
      <c r="O33" s="142">
        <f t="shared" si="2"/>
        <v>7152</v>
      </c>
      <c r="P33" s="142">
        <f t="shared" si="2"/>
        <v>6285</v>
      </c>
      <c r="Q33" s="142">
        <f t="shared" si="2"/>
        <v>5996</v>
      </c>
      <c r="R33" s="142">
        <f t="shared" si="2"/>
        <v>6285</v>
      </c>
      <c r="S33" s="142">
        <f t="shared" si="2"/>
        <v>5996</v>
      </c>
      <c r="T33" s="142">
        <f t="shared" si="2"/>
        <v>7730</v>
      </c>
      <c r="U33" s="142">
        <f t="shared" si="2"/>
        <v>7730</v>
      </c>
      <c r="V33" s="142">
        <f t="shared" si="2"/>
        <v>7730</v>
      </c>
      <c r="W33" s="142">
        <f t="shared" si="2"/>
        <v>7730</v>
      </c>
      <c r="X33" s="142">
        <f t="shared" si="2"/>
        <v>6574</v>
      </c>
      <c r="Y33" s="142">
        <f t="shared" si="2"/>
        <v>7152</v>
      </c>
      <c r="Z33" s="142">
        <f t="shared" si="2"/>
        <v>6574</v>
      </c>
      <c r="AA33" s="142">
        <f t="shared" si="2"/>
        <v>8308</v>
      </c>
      <c r="AB33" s="142">
        <f t="shared" si="2"/>
        <v>8308</v>
      </c>
      <c r="AC33" s="142">
        <f t="shared" si="2"/>
        <v>6646</v>
      </c>
      <c r="AD33" s="142">
        <f t="shared" si="2"/>
        <v>7079</v>
      </c>
      <c r="AE33" s="142">
        <f t="shared" si="2"/>
        <v>6790</v>
      </c>
      <c r="AF33" s="142">
        <f t="shared" si="2"/>
        <v>7224</v>
      </c>
      <c r="AG33" s="142">
        <f t="shared" si="2"/>
        <v>7730</v>
      </c>
      <c r="AH33" s="142">
        <f t="shared" si="2"/>
        <v>7730</v>
      </c>
      <c r="AI33" s="142">
        <f t="shared" si="2"/>
        <v>7368</v>
      </c>
      <c r="AJ33" s="142">
        <f t="shared" si="2"/>
        <v>7079</v>
      </c>
      <c r="AK33" s="142">
        <f t="shared" si="2"/>
        <v>7730</v>
      </c>
      <c r="AL33" s="142">
        <f t="shared" si="2"/>
        <v>7079</v>
      </c>
      <c r="AM33" s="142">
        <f t="shared" si="2"/>
        <v>7368</v>
      </c>
      <c r="AN33" s="142">
        <f t="shared" si="2"/>
        <v>7079</v>
      </c>
      <c r="AO33" s="142">
        <f t="shared" si="2"/>
        <v>7368</v>
      </c>
      <c r="AP33" s="142">
        <f t="shared" si="2"/>
        <v>6790</v>
      </c>
      <c r="AQ33" s="142">
        <f t="shared" si="2"/>
        <v>6790</v>
      </c>
      <c r="AR33" s="142">
        <f t="shared" si="2"/>
        <v>6501</v>
      </c>
      <c r="AS33" s="142">
        <f t="shared" si="2"/>
        <v>5996</v>
      </c>
      <c r="AT33" s="142">
        <f t="shared" si="2"/>
        <v>6357</v>
      </c>
      <c r="AU33" s="142">
        <f t="shared" si="2"/>
        <v>5996</v>
      </c>
      <c r="AV33" s="142">
        <f t="shared" si="2"/>
        <v>6357</v>
      </c>
      <c r="AW33" s="142">
        <f t="shared" si="2"/>
        <v>5996</v>
      </c>
    </row>
    <row r="34" spans="1:49" ht="11.45" customHeight="1" x14ac:dyDescent="0.2">
      <c r="A34" s="3">
        <v>2</v>
      </c>
      <c r="B34" s="142" t="e">
        <f t="shared" si="3"/>
        <v>#REF!</v>
      </c>
      <c r="C34" s="142" t="e">
        <f t="shared" si="2"/>
        <v>#REF!</v>
      </c>
      <c r="D34" s="142" t="e">
        <f t="shared" si="2"/>
        <v>#REF!</v>
      </c>
      <c r="E34" s="142" t="e">
        <f t="shared" si="2"/>
        <v>#REF!</v>
      </c>
      <c r="F34" s="142" t="e">
        <f t="shared" si="2"/>
        <v>#REF!</v>
      </c>
      <c r="G34" s="142">
        <f t="shared" si="2"/>
        <v>8055</v>
      </c>
      <c r="H34" s="142">
        <f t="shared" si="2"/>
        <v>7477</v>
      </c>
      <c r="I34" s="142">
        <f t="shared" si="2"/>
        <v>7260</v>
      </c>
      <c r="J34" s="142">
        <f t="shared" si="2"/>
        <v>6899</v>
      </c>
      <c r="K34" s="142">
        <f t="shared" si="2"/>
        <v>8633</v>
      </c>
      <c r="L34" s="142">
        <f t="shared" si="2"/>
        <v>8055</v>
      </c>
      <c r="M34" s="142">
        <f t="shared" si="2"/>
        <v>8633</v>
      </c>
      <c r="N34" s="142">
        <f t="shared" si="2"/>
        <v>7477</v>
      </c>
      <c r="O34" s="142">
        <f t="shared" si="2"/>
        <v>8055</v>
      </c>
      <c r="P34" s="142">
        <f t="shared" si="2"/>
        <v>7188</v>
      </c>
      <c r="Q34" s="142">
        <f t="shared" si="2"/>
        <v>6899</v>
      </c>
      <c r="R34" s="142">
        <f t="shared" si="2"/>
        <v>7188</v>
      </c>
      <c r="S34" s="142">
        <f t="shared" si="2"/>
        <v>6899</v>
      </c>
      <c r="T34" s="142">
        <f t="shared" si="2"/>
        <v>8633</v>
      </c>
      <c r="U34" s="142">
        <f t="shared" si="2"/>
        <v>8633</v>
      </c>
      <c r="V34" s="142">
        <f t="shared" si="2"/>
        <v>8633</v>
      </c>
      <c r="W34" s="142">
        <f t="shared" si="2"/>
        <v>8633</v>
      </c>
      <c r="X34" s="142">
        <f t="shared" si="2"/>
        <v>7477</v>
      </c>
      <c r="Y34" s="142">
        <f t="shared" si="2"/>
        <v>8055</v>
      </c>
      <c r="Z34" s="142">
        <f t="shared" si="2"/>
        <v>7477</v>
      </c>
      <c r="AA34" s="142">
        <f t="shared" si="2"/>
        <v>9211</v>
      </c>
      <c r="AB34" s="142">
        <f t="shared" si="2"/>
        <v>9211</v>
      </c>
      <c r="AC34" s="142">
        <f t="shared" si="2"/>
        <v>7549</v>
      </c>
      <c r="AD34" s="142">
        <f t="shared" si="2"/>
        <v>7983</v>
      </c>
      <c r="AE34" s="142">
        <f t="shared" si="2"/>
        <v>7694</v>
      </c>
      <c r="AF34" s="142">
        <f t="shared" si="2"/>
        <v>8127</v>
      </c>
      <c r="AG34" s="142">
        <f t="shared" si="2"/>
        <v>8633</v>
      </c>
      <c r="AH34" s="142">
        <f t="shared" si="2"/>
        <v>8633</v>
      </c>
      <c r="AI34" s="142">
        <f t="shared" si="2"/>
        <v>8272</v>
      </c>
      <c r="AJ34" s="142">
        <f t="shared" si="2"/>
        <v>7983</v>
      </c>
      <c r="AK34" s="142">
        <f t="shared" si="2"/>
        <v>8633</v>
      </c>
      <c r="AL34" s="142">
        <f t="shared" ref="C34:AW40" si="4">ROUND(AL15*0.85,)+35</f>
        <v>7983</v>
      </c>
      <c r="AM34" s="142">
        <f t="shared" si="4"/>
        <v>8272</v>
      </c>
      <c r="AN34" s="142">
        <f t="shared" si="4"/>
        <v>7983</v>
      </c>
      <c r="AO34" s="142">
        <f t="shared" si="4"/>
        <v>8272</v>
      </c>
      <c r="AP34" s="142">
        <f t="shared" si="4"/>
        <v>7694</v>
      </c>
      <c r="AQ34" s="142">
        <f t="shared" si="4"/>
        <v>7694</v>
      </c>
      <c r="AR34" s="142">
        <f t="shared" si="4"/>
        <v>7405</v>
      </c>
      <c r="AS34" s="142">
        <f t="shared" si="4"/>
        <v>6899</v>
      </c>
      <c r="AT34" s="142">
        <f t="shared" si="4"/>
        <v>7260</v>
      </c>
      <c r="AU34" s="142">
        <f t="shared" si="4"/>
        <v>6899</v>
      </c>
      <c r="AV34" s="142">
        <f t="shared" si="4"/>
        <v>7260</v>
      </c>
      <c r="AW34" s="142">
        <f t="shared" si="4"/>
        <v>6899</v>
      </c>
    </row>
    <row r="35" spans="1:49"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row>
    <row r="36" spans="1:49" ht="11.45" customHeight="1" x14ac:dyDescent="0.2">
      <c r="A36" s="3">
        <v>1</v>
      </c>
      <c r="B36" s="142" t="e">
        <f t="shared" si="3"/>
        <v>#REF!</v>
      </c>
      <c r="C36" s="142" t="e">
        <f t="shared" si="4"/>
        <v>#REF!</v>
      </c>
      <c r="D36" s="142" t="e">
        <f t="shared" si="4"/>
        <v>#REF!</v>
      </c>
      <c r="E36" s="142" t="e">
        <f t="shared" si="4"/>
        <v>#REF!</v>
      </c>
      <c r="F36" s="142" t="e">
        <f t="shared" si="4"/>
        <v>#REF!</v>
      </c>
      <c r="G36" s="142">
        <f t="shared" si="4"/>
        <v>7874</v>
      </c>
      <c r="H36" s="142">
        <f t="shared" si="4"/>
        <v>7296</v>
      </c>
      <c r="I36" s="142">
        <f t="shared" si="4"/>
        <v>7079</v>
      </c>
      <c r="J36" s="142">
        <f t="shared" si="4"/>
        <v>6718</v>
      </c>
      <c r="K36" s="142">
        <f t="shared" si="4"/>
        <v>8452</v>
      </c>
      <c r="L36" s="142">
        <f t="shared" si="4"/>
        <v>7874</v>
      </c>
      <c r="M36" s="142">
        <f t="shared" si="4"/>
        <v>8452</v>
      </c>
      <c r="N36" s="142">
        <f t="shared" si="4"/>
        <v>7296</v>
      </c>
      <c r="O36" s="142">
        <f t="shared" si="4"/>
        <v>7874</v>
      </c>
      <c r="P36" s="142">
        <f t="shared" si="4"/>
        <v>7007</v>
      </c>
      <c r="Q36" s="142">
        <f t="shared" si="4"/>
        <v>6718</v>
      </c>
      <c r="R36" s="142">
        <f t="shared" si="4"/>
        <v>7007</v>
      </c>
      <c r="S36" s="142">
        <f t="shared" si="4"/>
        <v>6718</v>
      </c>
      <c r="T36" s="142">
        <f t="shared" si="4"/>
        <v>8452</v>
      </c>
      <c r="U36" s="142">
        <f t="shared" si="4"/>
        <v>8452</v>
      </c>
      <c r="V36" s="142">
        <f t="shared" si="4"/>
        <v>8452</v>
      </c>
      <c r="W36" s="142">
        <f t="shared" si="4"/>
        <v>8452</v>
      </c>
      <c r="X36" s="142">
        <f t="shared" si="4"/>
        <v>7296</v>
      </c>
      <c r="Y36" s="142">
        <f t="shared" si="4"/>
        <v>7874</v>
      </c>
      <c r="Z36" s="142">
        <f t="shared" si="4"/>
        <v>7296</v>
      </c>
      <c r="AA36" s="142">
        <f t="shared" si="4"/>
        <v>9030</v>
      </c>
      <c r="AB36" s="142">
        <f t="shared" si="4"/>
        <v>9030</v>
      </c>
      <c r="AC36" s="142">
        <f t="shared" si="4"/>
        <v>7368</v>
      </c>
      <c r="AD36" s="142">
        <f t="shared" si="4"/>
        <v>7802</v>
      </c>
      <c r="AE36" s="142">
        <f t="shared" si="4"/>
        <v>7513</v>
      </c>
      <c r="AF36" s="142">
        <f t="shared" si="4"/>
        <v>7946</v>
      </c>
      <c r="AG36" s="142">
        <f t="shared" si="4"/>
        <v>8452</v>
      </c>
      <c r="AH36" s="142">
        <f t="shared" si="4"/>
        <v>8452</v>
      </c>
      <c r="AI36" s="142">
        <f t="shared" si="4"/>
        <v>8091</v>
      </c>
      <c r="AJ36" s="142">
        <f t="shared" si="4"/>
        <v>7802</v>
      </c>
      <c r="AK36" s="142">
        <f t="shared" si="4"/>
        <v>8452</v>
      </c>
      <c r="AL36" s="142">
        <f t="shared" si="4"/>
        <v>7802</v>
      </c>
      <c r="AM36" s="142">
        <f t="shared" si="4"/>
        <v>8091</v>
      </c>
      <c r="AN36" s="142">
        <f t="shared" si="4"/>
        <v>7802</v>
      </c>
      <c r="AO36" s="142">
        <f t="shared" si="4"/>
        <v>8091</v>
      </c>
      <c r="AP36" s="142">
        <f t="shared" si="4"/>
        <v>7513</v>
      </c>
      <c r="AQ36" s="142">
        <f t="shared" si="4"/>
        <v>7513</v>
      </c>
      <c r="AR36" s="142">
        <f t="shared" si="4"/>
        <v>7224</v>
      </c>
      <c r="AS36" s="142">
        <f t="shared" si="4"/>
        <v>6718</v>
      </c>
      <c r="AT36" s="142">
        <f t="shared" si="4"/>
        <v>7079</v>
      </c>
      <c r="AU36" s="142">
        <f t="shared" si="4"/>
        <v>6718</v>
      </c>
      <c r="AV36" s="142">
        <f t="shared" si="4"/>
        <v>7079</v>
      </c>
      <c r="AW36" s="142">
        <f t="shared" si="4"/>
        <v>6718</v>
      </c>
    </row>
    <row r="37" spans="1:49" ht="11.45" customHeight="1" x14ac:dyDescent="0.2">
      <c r="A37" s="3">
        <v>2</v>
      </c>
      <c r="B37" s="142" t="e">
        <f t="shared" si="3"/>
        <v>#REF!</v>
      </c>
      <c r="C37" s="142" t="e">
        <f t="shared" si="4"/>
        <v>#REF!</v>
      </c>
      <c r="D37" s="142" t="e">
        <f t="shared" si="4"/>
        <v>#REF!</v>
      </c>
      <c r="E37" s="142" t="e">
        <f t="shared" si="4"/>
        <v>#REF!</v>
      </c>
      <c r="F37" s="142" t="e">
        <f t="shared" si="4"/>
        <v>#REF!</v>
      </c>
      <c r="G37" s="142">
        <f t="shared" si="4"/>
        <v>8777</v>
      </c>
      <c r="H37" s="142">
        <f t="shared" si="4"/>
        <v>8199</v>
      </c>
      <c r="I37" s="142">
        <f t="shared" si="4"/>
        <v>7983</v>
      </c>
      <c r="J37" s="142">
        <f t="shared" si="4"/>
        <v>7621</v>
      </c>
      <c r="K37" s="142">
        <f t="shared" si="4"/>
        <v>9355</v>
      </c>
      <c r="L37" s="142">
        <f t="shared" si="4"/>
        <v>8777</v>
      </c>
      <c r="M37" s="142">
        <f t="shared" si="4"/>
        <v>9355</v>
      </c>
      <c r="N37" s="142">
        <f t="shared" si="4"/>
        <v>8199</v>
      </c>
      <c r="O37" s="142">
        <f t="shared" si="4"/>
        <v>8777</v>
      </c>
      <c r="P37" s="142">
        <f t="shared" si="4"/>
        <v>7910</v>
      </c>
      <c r="Q37" s="142">
        <f t="shared" si="4"/>
        <v>7621</v>
      </c>
      <c r="R37" s="142">
        <f t="shared" si="4"/>
        <v>7910</v>
      </c>
      <c r="S37" s="142">
        <f t="shared" si="4"/>
        <v>7621</v>
      </c>
      <c r="T37" s="142">
        <f t="shared" si="4"/>
        <v>9355</v>
      </c>
      <c r="U37" s="142">
        <f t="shared" si="4"/>
        <v>9355</v>
      </c>
      <c r="V37" s="142">
        <f t="shared" si="4"/>
        <v>9355</v>
      </c>
      <c r="W37" s="142">
        <f t="shared" si="4"/>
        <v>9355</v>
      </c>
      <c r="X37" s="142">
        <f t="shared" si="4"/>
        <v>8199</v>
      </c>
      <c r="Y37" s="142">
        <f t="shared" si="4"/>
        <v>8777</v>
      </c>
      <c r="Z37" s="142">
        <f t="shared" si="4"/>
        <v>8199</v>
      </c>
      <c r="AA37" s="142">
        <f t="shared" si="4"/>
        <v>9933</v>
      </c>
      <c r="AB37" s="142">
        <f t="shared" si="4"/>
        <v>9933</v>
      </c>
      <c r="AC37" s="142">
        <f t="shared" si="4"/>
        <v>8272</v>
      </c>
      <c r="AD37" s="142">
        <f t="shared" si="4"/>
        <v>8705</v>
      </c>
      <c r="AE37" s="142">
        <f t="shared" si="4"/>
        <v>8416</v>
      </c>
      <c r="AF37" s="142">
        <f t="shared" si="4"/>
        <v>8850</v>
      </c>
      <c r="AG37" s="142">
        <f t="shared" si="4"/>
        <v>9355</v>
      </c>
      <c r="AH37" s="142">
        <f t="shared" si="4"/>
        <v>9355</v>
      </c>
      <c r="AI37" s="142">
        <f t="shared" si="4"/>
        <v>8994</v>
      </c>
      <c r="AJ37" s="142">
        <f t="shared" si="4"/>
        <v>8705</v>
      </c>
      <c r="AK37" s="142">
        <f t="shared" si="4"/>
        <v>9355</v>
      </c>
      <c r="AL37" s="142">
        <f t="shared" si="4"/>
        <v>8705</v>
      </c>
      <c r="AM37" s="142">
        <f t="shared" si="4"/>
        <v>8994</v>
      </c>
      <c r="AN37" s="142">
        <f t="shared" si="4"/>
        <v>8705</v>
      </c>
      <c r="AO37" s="142">
        <f t="shared" si="4"/>
        <v>8994</v>
      </c>
      <c r="AP37" s="142">
        <f t="shared" si="4"/>
        <v>8416</v>
      </c>
      <c r="AQ37" s="142">
        <f t="shared" si="4"/>
        <v>8416</v>
      </c>
      <c r="AR37" s="142">
        <f t="shared" si="4"/>
        <v>8127</v>
      </c>
      <c r="AS37" s="142">
        <f t="shared" si="4"/>
        <v>7621</v>
      </c>
      <c r="AT37" s="142">
        <f t="shared" si="4"/>
        <v>7983</v>
      </c>
      <c r="AU37" s="142">
        <f t="shared" si="4"/>
        <v>7621</v>
      </c>
      <c r="AV37" s="142">
        <f t="shared" si="4"/>
        <v>7983</v>
      </c>
      <c r="AW37" s="142">
        <f t="shared" si="4"/>
        <v>7621</v>
      </c>
    </row>
    <row r="38" spans="1:49"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row>
    <row r="39" spans="1:49" ht="11.45" customHeight="1" x14ac:dyDescent="0.2">
      <c r="A39" s="3">
        <v>1</v>
      </c>
      <c r="B39" s="142" t="e">
        <f t="shared" si="3"/>
        <v>#REF!</v>
      </c>
      <c r="C39" s="142" t="e">
        <f t="shared" si="4"/>
        <v>#REF!</v>
      </c>
      <c r="D39" s="142" t="e">
        <f t="shared" si="4"/>
        <v>#REF!</v>
      </c>
      <c r="E39" s="142" t="e">
        <f t="shared" si="4"/>
        <v>#REF!</v>
      </c>
      <c r="F39" s="142" t="e">
        <f t="shared" si="4"/>
        <v>#REF!</v>
      </c>
      <c r="G39" s="142">
        <f t="shared" si="4"/>
        <v>8958</v>
      </c>
      <c r="H39" s="142">
        <f t="shared" si="4"/>
        <v>8380</v>
      </c>
      <c r="I39" s="142">
        <f t="shared" si="4"/>
        <v>8163</v>
      </c>
      <c r="J39" s="142">
        <f t="shared" si="4"/>
        <v>7802</v>
      </c>
      <c r="K39" s="142">
        <f t="shared" si="4"/>
        <v>9536</v>
      </c>
      <c r="L39" s="142">
        <f t="shared" si="4"/>
        <v>8958</v>
      </c>
      <c r="M39" s="142">
        <f t="shared" si="4"/>
        <v>9536</v>
      </c>
      <c r="N39" s="142">
        <f t="shared" si="4"/>
        <v>8380</v>
      </c>
      <c r="O39" s="142">
        <f t="shared" si="4"/>
        <v>8958</v>
      </c>
      <c r="P39" s="142">
        <f t="shared" si="4"/>
        <v>8091</v>
      </c>
      <c r="Q39" s="142">
        <f t="shared" si="4"/>
        <v>7802</v>
      </c>
      <c r="R39" s="142">
        <f t="shared" si="4"/>
        <v>8091</v>
      </c>
      <c r="S39" s="142">
        <f t="shared" si="4"/>
        <v>7802</v>
      </c>
      <c r="T39" s="142">
        <f t="shared" si="4"/>
        <v>9536</v>
      </c>
      <c r="U39" s="142">
        <f t="shared" si="4"/>
        <v>9536</v>
      </c>
      <c r="V39" s="142">
        <f t="shared" si="4"/>
        <v>9536</v>
      </c>
      <c r="W39" s="142">
        <f t="shared" si="4"/>
        <v>9536</v>
      </c>
      <c r="X39" s="142">
        <f t="shared" si="4"/>
        <v>8380</v>
      </c>
      <c r="Y39" s="142">
        <f t="shared" si="4"/>
        <v>8958</v>
      </c>
      <c r="Z39" s="142">
        <f t="shared" si="4"/>
        <v>8380</v>
      </c>
      <c r="AA39" s="142">
        <f t="shared" si="4"/>
        <v>10114</v>
      </c>
      <c r="AB39" s="142">
        <f t="shared" si="4"/>
        <v>10114</v>
      </c>
      <c r="AC39" s="142">
        <f t="shared" si="4"/>
        <v>8452</v>
      </c>
      <c r="AD39" s="142">
        <f t="shared" si="4"/>
        <v>8886</v>
      </c>
      <c r="AE39" s="142">
        <f t="shared" si="4"/>
        <v>8597</v>
      </c>
      <c r="AF39" s="142">
        <f t="shared" si="4"/>
        <v>9030</v>
      </c>
      <c r="AG39" s="142">
        <f t="shared" si="4"/>
        <v>9536</v>
      </c>
      <c r="AH39" s="142">
        <f t="shared" si="4"/>
        <v>9536</v>
      </c>
      <c r="AI39" s="142">
        <f t="shared" si="4"/>
        <v>9175</v>
      </c>
      <c r="AJ39" s="142">
        <f t="shared" si="4"/>
        <v>8886</v>
      </c>
      <c r="AK39" s="142">
        <f t="shared" si="4"/>
        <v>9536</v>
      </c>
      <c r="AL39" s="142">
        <f t="shared" si="4"/>
        <v>8886</v>
      </c>
      <c r="AM39" s="142">
        <f t="shared" si="4"/>
        <v>9175</v>
      </c>
      <c r="AN39" s="142">
        <f t="shared" si="4"/>
        <v>8886</v>
      </c>
      <c r="AO39" s="142">
        <f t="shared" si="4"/>
        <v>9175</v>
      </c>
      <c r="AP39" s="142">
        <f t="shared" si="4"/>
        <v>8597</v>
      </c>
      <c r="AQ39" s="142">
        <f t="shared" si="4"/>
        <v>8597</v>
      </c>
      <c r="AR39" s="142">
        <f t="shared" si="4"/>
        <v>8308</v>
      </c>
      <c r="AS39" s="142">
        <f t="shared" si="4"/>
        <v>7802</v>
      </c>
      <c r="AT39" s="142">
        <f t="shared" si="4"/>
        <v>8163</v>
      </c>
      <c r="AU39" s="142">
        <f t="shared" si="4"/>
        <v>7802</v>
      </c>
      <c r="AV39" s="142">
        <f t="shared" si="4"/>
        <v>8163</v>
      </c>
      <c r="AW39" s="142">
        <f t="shared" si="4"/>
        <v>7802</v>
      </c>
    </row>
    <row r="40" spans="1:49" ht="11.45" customHeight="1" x14ac:dyDescent="0.2">
      <c r="A40" s="3">
        <v>2</v>
      </c>
      <c r="B40" s="142" t="e">
        <f t="shared" si="3"/>
        <v>#REF!</v>
      </c>
      <c r="C40" s="142" t="e">
        <f t="shared" si="4"/>
        <v>#REF!</v>
      </c>
      <c r="D40" s="142" t="e">
        <f t="shared" si="4"/>
        <v>#REF!</v>
      </c>
      <c r="E40" s="142" t="e">
        <f t="shared" si="4"/>
        <v>#REF!</v>
      </c>
      <c r="F40" s="142" t="e">
        <f t="shared" si="4"/>
        <v>#REF!</v>
      </c>
      <c r="G40" s="142">
        <f t="shared" si="4"/>
        <v>9861</v>
      </c>
      <c r="H40" s="142">
        <f t="shared" si="4"/>
        <v>9283</v>
      </c>
      <c r="I40" s="142">
        <f t="shared" si="4"/>
        <v>9066</v>
      </c>
      <c r="J40" s="142">
        <f t="shared" si="4"/>
        <v>8705</v>
      </c>
      <c r="K40" s="142">
        <f t="shared" si="4"/>
        <v>10439</v>
      </c>
      <c r="L40" s="142">
        <f t="shared" si="4"/>
        <v>9861</v>
      </c>
      <c r="M40" s="142">
        <f t="shared" si="4"/>
        <v>10439</v>
      </c>
      <c r="N40" s="142">
        <f t="shared" si="4"/>
        <v>9283</v>
      </c>
      <c r="O40" s="142">
        <f t="shared" si="4"/>
        <v>9861</v>
      </c>
      <c r="P40" s="142">
        <f t="shared" si="4"/>
        <v>8994</v>
      </c>
      <c r="Q40" s="142">
        <f t="shared" si="4"/>
        <v>8705</v>
      </c>
      <c r="R40" s="142">
        <f t="shared" si="4"/>
        <v>8994</v>
      </c>
      <c r="S40" s="142">
        <f t="shared" si="4"/>
        <v>8705</v>
      </c>
      <c r="T40" s="142">
        <f t="shared" si="4"/>
        <v>10439</v>
      </c>
      <c r="U40" s="142">
        <f t="shared" si="4"/>
        <v>10439</v>
      </c>
      <c r="V40" s="142">
        <f t="shared" si="4"/>
        <v>10439</v>
      </c>
      <c r="W40" s="142">
        <f t="shared" si="4"/>
        <v>10439</v>
      </c>
      <c r="X40" s="142">
        <f t="shared" si="4"/>
        <v>9283</v>
      </c>
      <c r="Y40" s="142">
        <f t="shared" si="4"/>
        <v>9861</v>
      </c>
      <c r="Z40" s="142">
        <f t="shared" si="4"/>
        <v>9283</v>
      </c>
      <c r="AA40" s="142">
        <f t="shared" si="4"/>
        <v>11017</v>
      </c>
      <c r="AB40" s="142">
        <f t="shared" si="4"/>
        <v>11017</v>
      </c>
      <c r="AC40" s="142">
        <f t="shared" si="4"/>
        <v>9355</v>
      </c>
      <c r="AD40" s="142">
        <f t="shared" si="4"/>
        <v>9789</v>
      </c>
      <c r="AE40" s="142">
        <f t="shared" si="4"/>
        <v>9500</v>
      </c>
      <c r="AF40" s="142">
        <f t="shared" si="4"/>
        <v>9933</v>
      </c>
      <c r="AG40" s="142">
        <f t="shared" si="4"/>
        <v>10439</v>
      </c>
      <c r="AH40" s="142">
        <f t="shared" si="4"/>
        <v>10439</v>
      </c>
      <c r="AI40" s="142">
        <f t="shared" si="4"/>
        <v>10078</v>
      </c>
      <c r="AJ40" s="142">
        <f t="shared" si="4"/>
        <v>9789</v>
      </c>
      <c r="AK40" s="142">
        <f t="shared" si="4"/>
        <v>10439</v>
      </c>
      <c r="AL40" s="142">
        <f t="shared" si="4"/>
        <v>9789</v>
      </c>
      <c r="AM40" s="142">
        <f t="shared" si="4"/>
        <v>10078</v>
      </c>
      <c r="AN40" s="142">
        <f t="shared" si="4"/>
        <v>9789</v>
      </c>
      <c r="AO40" s="142">
        <f t="shared" si="4"/>
        <v>10078</v>
      </c>
      <c r="AP40" s="142">
        <f t="shared" si="4"/>
        <v>9500</v>
      </c>
      <c r="AQ40" s="142">
        <f t="shared" si="4"/>
        <v>9500</v>
      </c>
      <c r="AR40" s="142">
        <f t="shared" si="4"/>
        <v>9211</v>
      </c>
      <c r="AS40" s="142">
        <f t="shared" si="4"/>
        <v>8705</v>
      </c>
      <c r="AT40" s="142">
        <f t="shared" si="4"/>
        <v>9066</v>
      </c>
      <c r="AU40" s="142">
        <f t="shared" si="4"/>
        <v>8705</v>
      </c>
      <c r="AV40" s="142">
        <f t="shared" si="4"/>
        <v>9066</v>
      </c>
      <c r="AW40" s="142">
        <f t="shared" si="4"/>
        <v>8705</v>
      </c>
    </row>
    <row r="41" spans="1:49" ht="11.45" customHeight="1" x14ac:dyDescent="0.2">
      <c r="A41" s="24"/>
    </row>
    <row r="42" spans="1:49" x14ac:dyDescent="0.2">
      <c r="A42" s="41" t="s">
        <v>18</v>
      </c>
    </row>
    <row r="43" spans="1:49" x14ac:dyDescent="0.2">
      <c r="A43" s="38" t="s">
        <v>165</v>
      </c>
    </row>
    <row r="44" spans="1:49" x14ac:dyDescent="0.2">
      <c r="A44" s="22"/>
    </row>
    <row r="45" spans="1:49" x14ac:dyDescent="0.2">
      <c r="A45" s="41" t="s">
        <v>3</v>
      </c>
    </row>
    <row r="46" spans="1:49" x14ac:dyDescent="0.2">
      <c r="A46" s="42" t="s">
        <v>4</v>
      </c>
    </row>
    <row r="47" spans="1:49" x14ac:dyDescent="0.2">
      <c r="A47" s="42" t="s">
        <v>5</v>
      </c>
    </row>
    <row r="48" spans="1:49"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169</v>
      </c>
    </row>
  </sheetData>
  <pageMargins left="0.7" right="0.7" top="0.75" bottom="0.75" header="0.3" footer="0.3"/>
  <pageSetup paperSize="9" orientation="portrait" horizontalDpi="4294967295" verticalDpi="4294967295"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9" width="8.5703125" style="1"/>
    <col min="20" max="20" width="8.5703125" style="1" customWidth="1"/>
    <col min="21" max="21" width="0" style="1" hidden="1" customWidth="1"/>
    <col min="22" max="23" width="8.5703125" style="1"/>
    <col min="24" max="25" width="8.5703125" style="1" customWidth="1"/>
    <col min="26" max="26" width="0" style="1" hidden="1" customWidth="1"/>
    <col min="27"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f>'C завтраками| Bed and breakfast'!B5</f>
        <v>45399</v>
      </c>
      <c r="H5" s="129">
        <f>'C завтраками| Bed and breakfast'!C5</f>
        <v>45401</v>
      </c>
      <c r="I5" s="129">
        <f>'C завтраками| Bed and breakfast'!D5</f>
        <v>45402</v>
      </c>
      <c r="J5" s="129">
        <f>'C завтраками| Bed and breakfast'!E5</f>
        <v>45403</v>
      </c>
      <c r="K5" s="46">
        <f>'C завтраками| Bed and breakfast'!F5</f>
        <v>45407</v>
      </c>
      <c r="L5" s="129">
        <f>'C завтраками| Bed and breakfast'!H5</f>
        <v>45411</v>
      </c>
      <c r="M5" s="129">
        <f>'C завтраками| Bed and breakfast'!I5</f>
        <v>45413</v>
      </c>
      <c r="N5" s="129">
        <f>'C завтраками| Bed and breakfast'!J5</f>
        <v>45417</v>
      </c>
      <c r="O5" s="129">
        <f>'C завтраками| Bed and breakfast'!K5</f>
        <v>45421</v>
      </c>
      <c r="P5" s="129">
        <f>'C завтраками| Bed and breakfast'!O5</f>
        <v>45429</v>
      </c>
      <c r="Q5" s="129">
        <f>'C завтраками| Bed and breakfast'!P5</f>
        <v>45431</v>
      </c>
      <c r="R5" s="129">
        <f>'C завтраками| Bed and breakfast'!Q5</f>
        <v>45436</v>
      </c>
      <c r="S5" s="129">
        <f>'C завтраками| Bed and breakfast'!R5</f>
        <v>45438</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breakfast'!AE5</f>
        <v>45492</v>
      </c>
      <c r="AE5" s="129">
        <f>'C завтраками| Bed and breakfast'!AF5</f>
        <v>45494</v>
      </c>
      <c r="AF5" s="129">
        <f>'C завтраками| Bed and breakfast'!AG5</f>
        <v>45499</v>
      </c>
      <c r="AG5" s="129">
        <f>'C завтраками| Bed and breakfast'!AH5</f>
        <v>45501</v>
      </c>
      <c r="AH5" s="129">
        <f>'C завтраками| Bed and breakfast'!AI5</f>
        <v>45505</v>
      </c>
      <c r="AI5" s="129">
        <f>'C завтраками| Bed and breakfast'!AJ5</f>
        <v>45506</v>
      </c>
      <c r="AJ5" s="129">
        <f>'C завтраками| Bed and breakfast'!AK5</f>
        <v>45508</v>
      </c>
      <c r="AK5" s="129">
        <f>'C завтраками| Bed and breakfast'!AL5</f>
        <v>45513</v>
      </c>
      <c r="AL5" s="129">
        <f>'C завтраками| Bed and breakfast'!AM5</f>
        <v>45515</v>
      </c>
      <c r="AM5" s="129">
        <f>'C завтраками| Bed and breakfast'!AN5</f>
        <v>45520</v>
      </c>
      <c r="AN5" s="129">
        <f>'C завтраками| Bed and breakfast'!AO5</f>
        <v>45522</v>
      </c>
      <c r="AO5" s="129">
        <f>'C завтраками| Bed and breakfast'!AS5</f>
        <v>45527</v>
      </c>
      <c r="AP5" s="129">
        <f>'C завтраками| Bed and breakfast'!AT5</f>
        <v>45529</v>
      </c>
      <c r="AQ5" s="129">
        <f>'C завтраками| Bed and breakfast'!AU5</f>
        <v>45534</v>
      </c>
      <c r="AR5" s="129">
        <f>'C завтраками| Bed and breakfast'!AV5</f>
        <v>45536</v>
      </c>
      <c r="AS5" s="129">
        <f>'C завтраками| Bed and breakfast'!AW5</f>
        <v>45551</v>
      </c>
      <c r="AT5" s="129">
        <f>'C завтраками| Bed and breakfast'!AX5</f>
        <v>45556</v>
      </c>
      <c r="AU5" s="129">
        <f>'C завтраками| Bed and breakfast'!AY5</f>
        <v>45558</v>
      </c>
      <c r="AV5" s="129">
        <f>'C завтраками| Bed and breakfast'!AZ5</f>
        <v>45562</v>
      </c>
      <c r="AW5" s="129">
        <f>'C завтраками| Bed and breakfast'!BA5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f>'C завтраками| Bed and breakfast'!B6</f>
        <v>45400</v>
      </c>
      <c r="H6" s="129">
        <f>'C завтраками| Bed and breakfast'!C6</f>
        <v>45401</v>
      </c>
      <c r="I6" s="129">
        <f>'C завтраками| Bed and breakfast'!D6</f>
        <v>45402</v>
      </c>
      <c r="J6" s="129">
        <f>'C завтраками| Bed and breakfast'!E6</f>
        <v>45406</v>
      </c>
      <c r="K6" s="46">
        <f>'C завтраками| Bed and breakfast'!F6</f>
        <v>45408</v>
      </c>
      <c r="L6" s="129">
        <f>'C завтраками| Bed and breakfast'!H6</f>
        <v>45412</v>
      </c>
      <c r="M6" s="129">
        <f>'C завтраками| Bed and breakfast'!I6</f>
        <v>45416</v>
      </c>
      <c r="N6" s="129">
        <f>'C завтраками| Bed and breakfast'!J6</f>
        <v>45420</v>
      </c>
      <c r="O6" s="129">
        <f>'C завтраками| Bed and breakfast'!K6</f>
        <v>45421</v>
      </c>
      <c r="P6" s="129">
        <f>'C завтраками| Bed and breakfast'!O6</f>
        <v>45430</v>
      </c>
      <c r="Q6" s="129">
        <f>'C завтраками| Bed and breakfast'!P6</f>
        <v>45435</v>
      </c>
      <c r="R6" s="129">
        <f>'C завтраками| Bed and breakfast'!Q6</f>
        <v>45437</v>
      </c>
      <c r="S6" s="129">
        <f>'C завтраками| Bed and breakfast'!R6</f>
        <v>45438</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breakfast'!AE6</f>
        <v>45493</v>
      </c>
      <c r="AE6" s="129">
        <f>'C завтраками| Bed and breakfast'!AF6</f>
        <v>45498</v>
      </c>
      <c r="AF6" s="129">
        <f>'C завтраками| Bed and breakfast'!AG6</f>
        <v>45500</v>
      </c>
      <c r="AG6" s="129">
        <f>'C завтраками| Bed and breakfast'!AH6</f>
        <v>45504</v>
      </c>
      <c r="AH6" s="129">
        <f>'C завтраками| Bed and breakfast'!AI6</f>
        <v>45505</v>
      </c>
      <c r="AI6" s="129">
        <f>'C завтраками| Bed and breakfast'!AJ6</f>
        <v>45507</v>
      </c>
      <c r="AJ6" s="129">
        <f>'C завтраками| Bed and breakfast'!AK6</f>
        <v>45512</v>
      </c>
      <c r="AK6" s="129">
        <f>'C завтраками| Bed and breakfast'!AL6</f>
        <v>45514</v>
      </c>
      <c r="AL6" s="129">
        <f>'C завтраками| Bed and breakfast'!AM6</f>
        <v>45519</v>
      </c>
      <c r="AM6" s="129">
        <f>'C завтраками| Bed and breakfast'!AN6</f>
        <v>45521</v>
      </c>
      <c r="AN6" s="129">
        <f>'C завтраками| Bed and breakfast'!AO6</f>
        <v>45522</v>
      </c>
      <c r="AO6" s="129">
        <f>'C завтраками| Bed and breakfast'!AS6</f>
        <v>45528</v>
      </c>
      <c r="AP6" s="129">
        <f>'C завтраками| Bed and breakfast'!AT6</f>
        <v>45533</v>
      </c>
      <c r="AQ6" s="129">
        <f>'C завтраками| Bed and breakfast'!AU6</f>
        <v>45535</v>
      </c>
      <c r="AR6" s="129">
        <f>'C завтраками| Bed and breakfast'!AV6</f>
        <v>45550</v>
      </c>
      <c r="AS6" s="129">
        <f>'C завтраками| Bed and breakfast'!AW6</f>
        <v>45555</v>
      </c>
      <c r="AT6" s="129">
        <f>'C завтраками| Bed and breakfast'!AX6</f>
        <v>45557</v>
      </c>
      <c r="AU6" s="129">
        <f>'C завтраками| Bed and breakfast'!AY6</f>
        <v>45561</v>
      </c>
      <c r="AV6" s="129">
        <f>'C завтраками| Bed and breakfast'!AZ6</f>
        <v>45563</v>
      </c>
      <c r="AW6" s="129">
        <f>'C завтраками| Bed and breakfast'!BA6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f>'C завтраками| Bed and breakfast'!B8*0.85</f>
        <v>6247.5</v>
      </c>
      <c r="H8" s="142">
        <f>'C завтраками| Bed and breakfast'!C8*0.85</f>
        <v>5567.5</v>
      </c>
      <c r="I8" s="142">
        <f>'C завтраками| Bed and breakfast'!D8*0.85</f>
        <v>5312.5</v>
      </c>
      <c r="J8" s="142">
        <f>'C завтраками| Bed and breakfast'!E8*0.85</f>
        <v>4887.5</v>
      </c>
      <c r="K8" s="142">
        <f>'C завтраками| Bed and breakfast'!F8*0.85</f>
        <v>6927.5</v>
      </c>
      <c r="L8" s="142">
        <f>'C завтраками| Bed and breakfast'!H8*0.85</f>
        <v>6247.5</v>
      </c>
      <c r="M8" s="142">
        <f>'C завтраками| Bed and breakfast'!I8*0.85</f>
        <v>6927.5</v>
      </c>
      <c r="N8" s="142">
        <f>'C завтраками| Bed and breakfast'!J8*0.85</f>
        <v>5567.5</v>
      </c>
      <c r="O8" s="142">
        <f>'C завтраками| Bed and breakfast'!K8*0.85</f>
        <v>6247.5</v>
      </c>
      <c r="P8" s="142">
        <f>'C завтраками| Bed and breakfast'!O8*0.85</f>
        <v>5227.5</v>
      </c>
      <c r="Q8" s="142">
        <f>'C завтраками| Bed and breakfast'!P8*0.85</f>
        <v>4887.5</v>
      </c>
      <c r="R8" s="142">
        <f>'C завтраками| Bed and breakfast'!Q8*0.85</f>
        <v>5227.5</v>
      </c>
      <c r="S8" s="142">
        <f>'C завтраками| Bed and breakfast'!R8*0.85</f>
        <v>4887.5</v>
      </c>
      <c r="T8" s="142">
        <f>'C завтраками| Bed and breakfast'!T8*0.85</f>
        <v>6927.5</v>
      </c>
      <c r="U8" s="142">
        <f>'C завтраками| Bed and breakfast'!U8*0.85</f>
        <v>6927.5</v>
      </c>
      <c r="V8" s="142">
        <f>'C завтраками| Bed and breakfast'!V8*0.85</f>
        <v>6927.5</v>
      </c>
      <c r="W8" s="142">
        <f>'C завтраками| Bed and breakfast'!W8*0.85</f>
        <v>6927.5</v>
      </c>
      <c r="X8" s="142">
        <f>'C завтраками| Bed and breakfast'!X8*0.85</f>
        <v>5567.5</v>
      </c>
      <c r="Y8" s="142">
        <f>'C завтраками| Bed and breakfast'!Y8*0.85</f>
        <v>6247.5</v>
      </c>
      <c r="Z8" s="142">
        <f>'C завтраками| Bed and breakfast'!Z8*0.85</f>
        <v>5567.5</v>
      </c>
      <c r="AA8" s="142">
        <f>'C завтраками| Bed and breakfast'!AA8*0.85</f>
        <v>7607.5</v>
      </c>
      <c r="AB8" s="142">
        <f>'C завтраками| Bed and breakfast'!AB8*0.85</f>
        <v>7607.5</v>
      </c>
      <c r="AC8" s="142">
        <f>'C завтраками| Bed and breakfast'!AC8*0.85</f>
        <v>5652.5</v>
      </c>
      <c r="AD8" s="142">
        <f>'C завтраками| Bed and breakfast'!AE8*0.85</f>
        <v>6162.5</v>
      </c>
      <c r="AE8" s="142">
        <f>'C завтраками| Bed and breakfast'!AF8*0.85</f>
        <v>5822.5</v>
      </c>
      <c r="AF8" s="142">
        <f>'C завтраками| Bed and breakfast'!AG8*0.85</f>
        <v>6332.5</v>
      </c>
      <c r="AG8" s="142">
        <f>'C завтраками| Bed and breakfast'!AH8*0.85</f>
        <v>6927.5</v>
      </c>
      <c r="AH8" s="142">
        <f>'C завтраками| Bed and breakfast'!AI8*0.85</f>
        <v>6927.5</v>
      </c>
      <c r="AI8" s="142">
        <f>'C завтраками| Bed and breakfast'!AJ8*0.85</f>
        <v>6502.5</v>
      </c>
      <c r="AJ8" s="142">
        <f>'C завтраками| Bed and breakfast'!AK8*0.85</f>
        <v>6162.5</v>
      </c>
      <c r="AK8" s="142">
        <f>'C завтраками| Bed and breakfast'!AL8*0.85</f>
        <v>6927.5</v>
      </c>
      <c r="AL8" s="142">
        <f>'C завтраками| Bed and breakfast'!AM8*0.85</f>
        <v>6162.5</v>
      </c>
      <c r="AM8" s="142">
        <f>'C завтраками| Bed and breakfast'!AN8*0.85</f>
        <v>6502.5</v>
      </c>
      <c r="AN8" s="142">
        <f>'C завтраками| Bed and breakfast'!AO8*0.85</f>
        <v>6162.5</v>
      </c>
      <c r="AO8" s="142">
        <f>'C завтраками| Bed and breakfast'!AS8*0.85</f>
        <v>6502.5</v>
      </c>
      <c r="AP8" s="142">
        <f>'C завтраками| Bed and breakfast'!AT8*0.85</f>
        <v>5822.5</v>
      </c>
      <c r="AQ8" s="142">
        <f>'C завтраками| Bed and breakfast'!AU8*0.85</f>
        <v>5822.5</v>
      </c>
      <c r="AR8" s="142">
        <f>'C завтраками| Bed and breakfast'!AV8*0.85</f>
        <v>5482.5</v>
      </c>
      <c r="AS8" s="142">
        <f>'C завтраками| Bed and breakfast'!AW8*0.85</f>
        <v>4887.5</v>
      </c>
      <c r="AT8" s="142">
        <f>'C завтраками| Bed and breakfast'!AX8*0.85</f>
        <v>5312.5</v>
      </c>
      <c r="AU8" s="142">
        <f>'C завтраками| Bed and breakfast'!AY8*0.85</f>
        <v>4887.5</v>
      </c>
      <c r="AV8" s="142">
        <f>'C завтраками| Bed and breakfast'!AZ8*0.85</f>
        <v>5312.5</v>
      </c>
      <c r="AW8" s="142">
        <f>'C завтраками| Bed and breakfast'!BA8*0.85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f>'C завтраками| Bed and breakfast'!B9*0.85</f>
        <v>7310</v>
      </c>
      <c r="H9" s="142">
        <f>'C завтраками| Bed and breakfast'!C9*0.85</f>
        <v>6630</v>
      </c>
      <c r="I9" s="142">
        <f>'C завтраками| Bed and breakfast'!D9*0.85</f>
        <v>6375</v>
      </c>
      <c r="J9" s="142">
        <f>'C завтраками| Bed and breakfast'!E9*0.85</f>
        <v>5950</v>
      </c>
      <c r="K9" s="142">
        <f>'C завтраками| Bed and breakfast'!F9*0.85</f>
        <v>7990</v>
      </c>
      <c r="L9" s="142">
        <f>'C завтраками| Bed and breakfast'!H9*0.85</f>
        <v>7310</v>
      </c>
      <c r="M9" s="142">
        <f>'C завтраками| Bed and breakfast'!I9*0.85</f>
        <v>7990</v>
      </c>
      <c r="N9" s="142">
        <f>'C завтраками| Bed and breakfast'!J9*0.85</f>
        <v>6630</v>
      </c>
      <c r="O9" s="142">
        <f>'C завтраками| Bed and breakfast'!K9*0.85</f>
        <v>7310</v>
      </c>
      <c r="P9" s="142">
        <f>'C завтраками| Bed and breakfast'!O9*0.85</f>
        <v>6290</v>
      </c>
      <c r="Q9" s="142">
        <f>'C завтраками| Bed and breakfast'!P9*0.85</f>
        <v>5950</v>
      </c>
      <c r="R9" s="142">
        <f>'C завтраками| Bed and breakfast'!Q9*0.85</f>
        <v>6290</v>
      </c>
      <c r="S9" s="142">
        <f>'C завтраками| Bed and breakfast'!R9*0.85</f>
        <v>5950</v>
      </c>
      <c r="T9" s="142">
        <f>'C завтраками| Bed and breakfast'!T9*0.85</f>
        <v>7990</v>
      </c>
      <c r="U9" s="142">
        <f>'C завтраками| Bed and breakfast'!U9*0.85</f>
        <v>7990</v>
      </c>
      <c r="V9" s="142">
        <f>'C завтраками| Bed and breakfast'!V9*0.85</f>
        <v>7990</v>
      </c>
      <c r="W9" s="142">
        <f>'C завтраками| Bed and breakfast'!W9*0.85</f>
        <v>7990</v>
      </c>
      <c r="X9" s="142">
        <f>'C завтраками| Bed and breakfast'!X9*0.85</f>
        <v>6630</v>
      </c>
      <c r="Y9" s="142">
        <f>'C завтраками| Bed and breakfast'!Y9*0.85</f>
        <v>7310</v>
      </c>
      <c r="Z9" s="142">
        <f>'C завтраками| Bed and breakfast'!Z9*0.85</f>
        <v>6630</v>
      </c>
      <c r="AA9" s="142">
        <f>'C завтраками| Bed and breakfast'!AA9*0.85</f>
        <v>8670</v>
      </c>
      <c r="AB9" s="142">
        <f>'C завтраками| Bed and breakfast'!AB9*0.85</f>
        <v>8670</v>
      </c>
      <c r="AC9" s="142">
        <f>'C завтраками| Bed and breakfast'!AC9*0.85</f>
        <v>6715</v>
      </c>
      <c r="AD9" s="142">
        <f>'C завтраками| Bed and breakfast'!AE9*0.85</f>
        <v>7225</v>
      </c>
      <c r="AE9" s="142">
        <f>'C завтраками| Bed and breakfast'!AF9*0.85</f>
        <v>6885</v>
      </c>
      <c r="AF9" s="142">
        <f>'C завтраками| Bed and breakfast'!AG9*0.85</f>
        <v>7395</v>
      </c>
      <c r="AG9" s="142">
        <f>'C завтраками| Bed and breakfast'!AH9*0.85</f>
        <v>7990</v>
      </c>
      <c r="AH9" s="142">
        <f>'C завтраками| Bed and breakfast'!AI9*0.85</f>
        <v>7990</v>
      </c>
      <c r="AI9" s="142">
        <f>'C завтраками| Bed and breakfast'!AJ9*0.85</f>
        <v>7565</v>
      </c>
      <c r="AJ9" s="142">
        <f>'C завтраками| Bed and breakfast'!AK9*0.85</f>
        <v>7225</v>
      </c>
      <c r="AK9" s="142">
        <f>'C завтраками| Bed and breakfast'!AL9*0.85</f>
        <v>7990</v>
      </c>
      <c r="AL9" s="142">
        <f>'C завтраками| Bed and breakfast'!AM9*0.85</f>
        <v>7225</v>
      </c>
      <c r="AM9" s="142">
        <f>'C завтраками| Bed and breakfast'!AN9*0.85</f>
        <v>7565</v>
      </c>
      <c r="AN9" s="142">
        <f>'C завтраками| Bed and breakfast'!AO9*0.85</f>
        <v>7225</v>
      </c>
      <c r="AO9" s="142">
        <f>'C завтраками| Bed and breakfast'!AS9*0.85</f>
        <v>7565</v>
      </c>
      <c r="AP9" s="142">
        <f>'C завтраками| Bed and breakfast'!AT9*0.85</f>
        <v>6885</v>
      </c>
      <c r="AQ9" s="142">
        <f>'C завтраками| Bed and breakfast'!AU9*0.85</f>
        <v>6885</v>
      </c>
      <c r="AR9" s="142">
        <f>'C завтраками| Bed and breakfast'!AV9*0.85</f>
        <v>6545</v>
      </c>
      <c r="AS9" s="142">
        <f>'C завтраками| Bed and breakfast'!AW9*0.85</f>
        <v>5950</v>
      </c>
      <c r="AT9" s="142">
        <f>'C завтраками| Bed and breakfast'!AX9*0.85</f>
        <v>6375</v>
      </c>
      <c r="AU9" s="142">
        <f>'C завтраками| Bed and breakfast'!AY9*0.85</f>
        <v>5950</v>
      </c>
      <c r="AV9" s="142">
        <f>'C завтраками| Bed and breakfast'!AZ9*0.85</f>
        <v>6375</v>
      </c>
      <c r="AW9" s="142">
        <f>'C завтраками| Bed and breakfast'!BA9*0.85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f>'C завтраками| Bed and breakfast'!B11*0.85</f>
        <v>7097.5</v>
      </c>
      <c r="H11" s="142">
        <f>'C завтраками| Bed and breakfast'!C11*0.85</f>
        <v>6417.5</v>
      </c>
      <c r="I11" s="142">
        <f>'C завтраками| Bed and breakfast'!D11*0.85</f>
        <v>6162.5</v>
      </c>
      <c r="J11" s="142">
        <f>'C завтраками| Bed and breakfast'!E11*0.85</f>
        <v>5737.5</v>
      </c>
      <c r="K11" s="142">
        <f>'C завтраками| Bed and breakfast'!F11*0.85</f>
        <v>7777.5</v>
      </c>
      <c r="L11" s="142">
        <f>'C завтраками| Bed and breakfast'!H11*0.85</f>
        <v>7097.5</v>
      </c>
      <c r="M11" s="142">
        <f>'C завтраками| Bed and breakfast'!I11*0.85</f>
        <v>7777.5</v>
      </c>
      <c r="N11" s="142">
        <f>'C завтраками| Bed and breakfast'!J11*0.85</f>
        <v>6417.5</v>
      </c>
      <c r="O11" s="142">
        <f>'C завтраками| Bed and breakfast'!K11*0.85</f>
        <v>7097.5</v>
      </c>
      <c r="P11" s="142">
        <f>'C завтраками| Bed and breakfast'!O11*0.85</f>
        <v>6077.5</v>
      </c>
      <c r="Q11" s="142">
        <f>'C завтраками| Bed and breakfast'!P11*0.85</f>
        <v>5737.5</v>
      </c>
      <c r="R11" s="142">
        <f>'C завтраками| Bed and breakfast'!Q11*0.85</f>
        <v>6077.5</v>
      </c>
      <c r="S11" s="142">
        <f>'C завтраками| Bed and breakfast'!R11*0.85</f>
        <v>5737.5</v>
      </c>
      <c r="T11" s="142">
        <f>'C завтраками| Bed and breakfast'!T11*0.85</f>
        <v>7777.5</v>
      </c>
      <c r="U11" s="142">
        <f>'C завтраками| Bed and breakfast'!U11*0.85</f>
        <v>7777.5</v>
      </c>
      <c r="V11" s="142">
        <f>'C завтраками| Bed and breakfast'!V11*0.85</f>
        <v>7777.5</v>
      </c>
      <c r="W11" s="142">
        <f>'C завтраками| Bed and breakfast'!W11*0.85</f>
        <v>7777.5</v>
      </c>
      <c r="X11" s="142">
        <f>'C завтраками| Bed and breakfast'!X11*0.85</f>
        <v>6417.5</v>
      </c>
      <c r="Y11" s="142">
        <f>'C завтраками| Bed and breakfast'!Y11*0.85</f>
        <v>7097.5</v>
      </c>
      <c r="Z11" s="142">
        <f>'C завтраками| Bed and breakfast'!Z11*0.85</f>
        <v>6417.5</v>
      </c>
      <c r="AA11" s="142">
        <f>'C завтраками| Bed and breakfast'!AA11*0.85</f>
        <v>8457.5</v>
      </c>
      <c r="AB11" s="142">
        <f>'C завтраками| Bed and breakfast'!AB11*0.85</f>
        <v>8457.5</v>
      </c>
      <c r="AC11" s="142">
        <f>'C завтраками| Bed and breakfast'!AC11*0.85</f>
        <v>6502.5</v>
      </c>
      <c r="AD11" s="142">
        <f>'C завтраками| Bed and breakfast'!AE11*0.85</f>
        <v>7012.5</v>
      </c>
      <c r="AE11" s="142">
        <f>'C завтраками| Bed and breakfast'!AF11*0.85</f>
        <v>6672.5</v>
      </c>
      <c r="AF11" s="142">
        <f>'C завтраками| Bed and breakfast'!AG11*0.85</f>
        <v>7182.5</v>
      </c>
      <c r="AG11" s="142">
        <f>'C завтраками| Bed and breakfast'!AH11*0.85</f>
        <v>7777.5</v>
      </c>
      <c r="AH11" s="142">
        <f>'C завтраками| Bed and breakfast'!AI11*0.85</f>
        <v>7777.5</v>
      </c>
      <c r="AI11" s="142">
        <f>'C завтраками| Bed and breakfast'!AJ11*0.85</f>
        <v>7352.5</v>
      </c>
      <c r="AJ11" s="142">
        <f>'C завтраками| Bed and breakfast'!AK11*0.85</f>
        <v>7012.5</v>
      </c>
      <c r="AK11" s="142">
        <f>'C завтраками| Bed and breakfast'!AL11*0.85</f>
        <v>7777.5</v>
      </c>
      <c r="AL11" s="142">
        <f>'C завтраками| Bed and breakfast'!AM11*0.85</f>
        <v>7012.5</v>
      </c>
      <c r="AM11" s="142">
        <f>'C завтраками| Bed and breakfast'!AN11*0.85</f>
        <v>7352.5</v>
      </c>
      <c r="AN11" s="142">
        <f>'C завтраками| Bed and breakfast'!AO11*0.85</f>
        <v>7012.5</v>
      </c>
      <c r="AO11" s="142">
        <f>'C завтраками| Bed and breakfast'!AS11*0.85</f>
        <v>7352.5</v>
      </c>
      <c r="AP11" s="142">
        <f>'C завтраками| Bed and breakfast'!AT11*0.85</f>
        <v>6672.5</v>
      </c>
      <c r="AQ11" s="142">
        <f>'C завтраками| Bed and breakfast'!AU11*0.85</f>
        <v>6672.5</v>
      </c>
      <c r="AR11" s="142">
        <f>'C завтраками| Bed and breakfast'!AV11*0.85</f>
        <v>6332.5</v>
      </c>
      <c r="AS11" s="142">
        <f>'C завтраками| Bed and breakfast'!AW11*0.85</f>
        <v>5737.5</v>
      </c>
      <c r="AT11" s="142">
        <f>'C завтраками| Bed and breakfast'!AX11*0.85</f>
        <v>6162.5</v>
      </c>
      <c r="AU11" s="142">
        <f>'C завтраками| Bed and breakfast'!AY11*0.85</f>
        <v>5737.5</v>
      </c>
      <c r="AV11" s="142">
        <f>'C завтраками| Bed and breakfast'!AZ11*0.85</f>
        <v>6162.5</v>
      </c>
      <c r="AW11" s="142">
        <f>'C завтраками| Bed and breakfast'!BA11*0.85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f>'C завтраками| Bed and breakfast'!B12*0.85</f>
        <v>8160</v>
      </c>
      <c r="H12" s="142">
        <f>'C завтраками| Bed and breakfast'!C12*0.85</f>
        <v>7480</v>
      </c>
      <c r="I12" s="142">
        <f>'C завтраками| Bed and breakfast'!D12*0.85</f>
        <v>7225</v>
      </c>
      <c r="J12" s="142">
        <f>'C завтраками| Bed and breakfast'!E12*0.85</f>
        <v>6800</v>
      </c>
      <c r="K12" s="142">
        <f>'C завтраками| Bed and breakfast'!F12*0.85</f>
        <v>8840</v>
      </c>
      <c r="L12" s="142">
        <f>'C завтраками| Bed and breakfast'!H12*0.85</f>
        <v>8160</v>
      </c>
      <c r="M12" s="142">
        <f>'C завтраками| Bed and breakfast'!I12*0.85</f>
        <v>8840</v>
      </c>
      <c r="N12" s="142">
        <f>'C завтраками| Bed and breakfast'!J12*0.85</f>
        <v>7480</v>
      </c>
      <c r="O12" s="142">
        <f>'C завтраками| Bed and breakfast'!K12*0.85</f>
        <v>8160</v>
      </c>
      <c r="P12" s="142">
        <f>'C завтраками| Bed and breakfast'!O12*0.85</f>
        <v>7140</v>
      </c>
      <c r="Q12" s="142">
        <f>'C завтраками| Bed and breakfast'!P12*0.85</f>
        <v>6800</v>
      </c>
      <c r="R12" s="142">
        <f>'C завтраками| Bed and breakfast'!Q12*0.85</f>
        <v>7140</v>
      </c>
      <c r="S12" s="142">
        <f>'C завтраками| Bed and breakfast'!R12*0.85</f>
        <v>6800</v>
      </c>
      <c r="T12" s="142">
        <f>'C завтраками| Bed and breakfast'!T12*0.85</f>
        <v>8840</v>
      </c>
      <c r="U12" s="142">
        <f>'C завтраками| Bed and breakfast'!U12*0.85</f>
        <v>8840</v>
      </c>
      <c r="V12" s="142">
        <f>'C завтраками| Bed and breakfast'!V12*0.85</f>
        <v>8840</v>
      </c>
      <c r="W12" s="142">
        <f>'C завтраками| Bed and breakfast'!W12*0.85</f>
        <v>8840</v>
      </c>
      <c r="X12" s="142">
        <f>'C завтраками| Bed and breakfast'!X12*0.85</f>
        <v>7480</v>
      </c>
      <c r="Y12" s="142">
        <f>'C завтраками| Bed and breakfast'!Y12*0.85</f>
        <v>8160</v>
      </c>
      <c r="Z12" s="142">
        <f>'C завтраками| Bed and breakfast'!Z12*0.85</f>
        <v>7480</v>
      </c>
      <c r="AA12" s="142">
        <f>'C завтраками| Bed and breakfast'!AA12*0.85</f>
        <v>9520</v>
      </c>
      <c r="AB12" s="142">
        <f>'C завтраками| Bed and breakfast'!AB12*0.85</f>
        <v>9520</v>
      </c>
      <c r="AC12" s="142">
        <f>'C завтраками| Bed and breakfast'!AC12*0.85</f>
        <v>7565</v>
      </c>
      <c r="AD12" s="142">
        <f>'C завтраками| Bed and breakfast'!AE12*0.85</f>
        <v>8075</v>
      </c>
      <c r="AE12" s="142">
        <f>'C завтраками| Bed and breakfast'!AF12*0.85</f>
        <v>7735</v>
      </c>
      <c r="AF12" s="142">
        <f>'C завтраками| Bed and breakfast'!AG12*0.85</f>
        <v>8245</v>
      </c>
      <c r="AG12" s="142">
        <f>'C завтраками| Bed and breakfast'!AH12*0.85</f>
        <v>8840</v>
      </c>
      <c r="AH12" s="142">
        <f>'C завтраками| Bed and breakfast'!AI12*0.85</f>
        <v>8840</v>
      </c>
      <c r="AI12" s="142">
        <f>'C завтраками| Bed and breakfast'!AJ12*0.85</f>
        <v>8415</v>
      </c>
      <c r="AJ12" s="142">
        <f>'C завтраками| Bed and breakfast'!AK12*0.85</f>
        <v>8075</v>
      </c>
      <c r="AK12" s="142">
        <f>'C завтраками| Bed and breakfast'!AL12*0.85</f>
        <v>8840</v>
      </c>
      <c r="AL12" s="142">
        <f>'C завтраками| Bed and breakfast'!AM12*0.85</f>
        <v>8075</v>
      </c>
      <c r="AM12" s="142">
        <f>'C завтраками| Bed and breakfast'!AN12*0.85</f>
        <v>8415</v>
      </c>
      <c r="AN12" s="142">
        <f>'C завтраками| Bed and breakfast'!AO12*0.85</f>
        <v>8075</v>
      </c>
      <c r="AO12" s="142">
        <f>'C завтраками| Bed and breakfast'!AS12*0.85</f>
        <v>8415</v>
      </c>
      <c r="AP12" s="142">
        <f>'C завтраками| Bed and breakfast'!AT12*0.85</f>
        <v>7735</v>
      </c>
      <c r="AQ12" s="142">
        <f>'C завтраками| Bed and breakfast'!AU12*0.85</f>
        <v>7735</v>
      </c>
      <c r="AR12" s="142">
        <f>'C завтраками| Bed and breakfast'!AV12*0.85</f>
        <v>7395</v>
      </c>
      <c r="AS12" s="142">
        <f>'C завтраками| Bed and breakfast'!AW12*0.85</f>
        <v>6800</v>
      </c>
      <c r="AT12" s="142">
        <f>'C завтраками| Bed and breakfast'!AX12*0.85</f>
        <v>7225</v>
      </c>
      <c r="AU12" s="142">
        <f>'C завтраками| Bed and breakfast'!AY12*0.85</f>
        <v>6800</v>
      </c>
      <c r="AV12" s="142">
        <f>'C завтраками| Bed and breakfast'!AZ12*0.85</f>
        <v>7225</v>
      </c>
      <c r="AW12" s="142">
        <f>'C завтраками| Bed and breakfast'!BA12*0.85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f>'C завтраками| Bed and breakfast'!B14*0.85</f>
        <v>8372.5</v>
      </c>
      <c r="H14" s="142">
        <f>'C завтраками| Bed and breakfast'!C14*0.85</f>
        <v>7692.5</v>
      </c>
      <c r="I14" s="142">
        <f>'C завтраками| Bed and breakfast'!D14*0.85</f>
        <v>7437.5</v>
      </c>
      <c r="J14" s="142">
        <f>'C завтраками| Bed and breakfast'!E14*0.85</f>
        <v>7012.5</v>
      </c>
      <c r="K14" s="142">
        <f>'C завтраками| Bed and breakfast'!F14*0.85</f>
        <v>9052.5</v>
      </c>
      <c r="L14" s="142">
        <f>'C завтраками| Bed and breakfast'!H14*0.85</f>
        <v>8372.5</v>
      </c>
      <c r="M14" s="142">
        <f>'C завтраками| Bed and breakfast'!I14*0.85</f>
        <v>9052.5</v>
      </c>
      <c r="N14" s="142">
        <f>'C завтраками| Bed and breakfast'!J14*0.85</f>
        <v>7692.5</v>
      </c>
      <c r="O14" s="142">
        <f>'C завтраками| Bed and breakfast'!K14*0.85</f>
        <v>8372.5</v>
      </c>
      <c r="P14" s="142">
        <f>'C завтраками| Bed and breakfast'!O14*0.85</f>
        <v>7352.5</v>
      </c>
      <c r="Q14" s="142">
        <f>'C завтраками| Bed and breakfast'!P14*0.85</f>
        <v>7012.5</v>
      </c>
      <c r="R14" s="142">
        <f>'C завтраками| Bed and breakfast'!Q14*0.85</f>
        <v>7352.5</v>
      </c>
      <c r="S14" s="142">
        <f>'C завтраками| Bed and breakfast'!R14*0.85</f>
        <v>7012.5</v>
      </c>
      <c r="T14" s="142">
        <f>'C завтраками| Bed and breakfast'!T14*0.85</f>
        <v>9052.5</v>
      </c>
      <c r="U14" s="142">
        <f>'C завтраками| Bed and breakfast'!U14*0.85</f>
        <v>9052.5</v>
      </c>
      <c r="V14" s="142">
        <f>'C завтраками| Bed and breakfast'!V14*0.85</f>
        <v>9052.5</v>
      </c>
      <c r="W14" s="142">
        <f>'C завтраками| Bed and breakfast'!W14*0.85</f>
        <v>9052.5</v>
      </c>
      <c r="X14" s="142">
        <f>'C завтраками| Bed and breakfast'!X14*0.85</f>
        <v>7692.5</v>
      </c>
      <c r="Y14" s="142">
        <f>'C завтраками| Bed and breakfast'!Y14*0.85</f>
        <v>8372.5</v>
      </c>
      <c r="Z14" s="142">
        <f>'C завтраками| Bed and breakfast'!Z14*0.85</f>
        <v>7692.5</v>
      </c>
      <c r="AA14" s="142">
        <f>'C завтраками| Bed and breakfast'!AA14*0.85</f>
        <v>9732.5</v>
      </c>
      <c r="AB14" s="142">
        <f>'C завтраками| Bed and breakfast'!AB14*0.85</f>
        <v>9732.5</v>
      </c>
      <c r="AC14" s="142">
        <f>'C завтраками| Bed and breakfast'!AC14*0.85</f>
        <v>7777.5</v>
      </c>
      <c r="AD14" s="142">
        <f>'C завтраками| Bed and breakfast'!AE14*0.85</f>
        <v>8287.5</v>
      </c>
      <c r="AE14" s="142">
        <f>'C завтраками| Bed and breakfast'!AF14*0.85</f>
        <v>7947.5</v>
      </c>
      <c r="AF14" s="142">
        <f>'C завтраками| Bed and breakfast'!AG14*0.85</f>
        <v>8457.5</v>
      </c>
      <c r="AG14" s="142">
        <f>'C завтраками| Bed and breakfast'!AH14*0.85</f>
        <v>9052.5</v>
      </c>
      <c r="AH14" s="142">
        <f>'C завтраками| Bed and breakfast'!AI14*0.85</f>
        <v>9052.5</v>
      </c>
      <c r="AI14" s="142">
        <f>'C завтраками| Bed and breakfast'!AJ14*0.85</f>
        <v>8627.5</v>
      </c>
      <c r="AJ14" s="142">
        <f>'C завтраками| Bed and breakfast'!AK14*0.85</f>
        <v>8287.5</v>
      </c>
      <c r="AK14" s="142">
        <f>'C завтраками| Bed and breakfast'!AL14*0.85</f>
        <v>9052.5</v>
      </c>
      <c r="AL14" s="142">
        <f>'C завтраками| Bed and breakfast'!AM14*0.85</f>
        <v>8287.5</v>
      </c>
      <c r="AM14" s="142">
        <f>'C завтраками| Bed and breakfast'!AN14*0.85</f>
        <v>8627.5</v>
      </c>
      <c r="AN14" s="142">
        <f>'C завтраками| Bed and breakfast'!AO14*0.85</f>
        <v>8287.5</v>
      </c>
      <c r="AO14" s="142">
        <f>'C завтраками| Bed and breakfast'!AS14*0.85</f>
        <v>8627.5</v>
      </c>
      <c r="AP14" s="142">
        <f>'C завтраками| Bed and breakfast'!AT14*0.85</f>
        <v>7947.5</v>
      </c>
      <c r="AQ14" s="142">
        <f>'C завтраками| Bed and breakfast'!AU14*0.85</f>
        <v>7947.5</v>
      </c>
      <c r="AR14" s="142">
        <f>'C завтраками| Bed and breakfast'!AV14*0.85</f>
        <v>7607.5</v>
      </c>
      <c r="AS14" s="142">
        <f>'C завтраками| Bed and breakfast'!AW14*0.85</f>
        <v>7012.5</v>
      </c>
      <c r="AT14" s="142">
        <f>'C завтраками| Bed and breakfast'!AX14*0.85</f>
        <v>7437.5</v>
      </c>
      <c r="AU14" s="142">
        <f>'C завтраками| Bed and breakfast'!AY14*0.85</f>
        <v>7012.5</v>
      </c>
      <c r="AV14" s="142">
        <f>'C завтраками| Bed and breakfast'!AZ14*0.85</f>
        <v>7437.5</v>
      </c>
      <c r="AW14" s="142">
        <f>'C завтраками| Bed and breakfast'!BA14*0.85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f>'C завтраками| Bed and breakfast'!B15*0.85</f>
        <v>9435</v>
      </c>
      <c r="H15" s="142">
        <f>'C завтраками| Bed and breakfast'!C15*0.85</f>
        <v>8755</v>
      </c>
      <c r="I15" s="142">
        <f>'C завтраками| Bed and breakfast'!D15*0.85</f>
        <v>8500</v>
      </c>
      <c r="J15" s="142">
        <f>'C завтраками| Bed and breakfast'!E15*0.85</f>
        <v>8075</v>
      </c>
      <c r="K15" s="142">
        <f>'C завтраками| Bed and breakfast'!F15*0.85</f>
        <v>10115</v>
      </c>
      <c r="L15" s="142">
        <f>'C завтраками| Bed and breakfast'!H15*0.85</f>
        <v>9435</v>
      </c>
      <c r="M15" s="142">
        <f>'C завтраками| Bed and breakfast'!I15*0.85</f>
        <v>10115</v>
      </c>
      <c r="N15" s="142">
        <f>'C завтраками| Bed and breakfast'!J15*0.85</f>
        <v>8755</v>
      </c>
      <c r="O15" s="142">
        <f>'C завтраками| Bed and breakfast'!K15*0.85</f>
        <v>9435</v>
      </c>
      <c r="P15" s="142">
        <f>'C завтраками| Bed and breakfast'!O15*0.85</f>
        <v>8415</v>
      </c>
      <c r="Q15" s="142">
        <f>'C завтраками| Bed and breakfast'!P15*0.85</f>
        <v>8075</v>
      </c>
      <c r="R15" s="142">
        <f>'C завтраками| Bed and breakfast'!Q15*0.85</f>
        <v>8415</v>
      </c>
      <c r="S15" s="142">
        <f>'C завтраками| Bed and breakfast'!R15*0.85</f>
        <v>8075</v>
      </c>
      <c r="T15" s="142">
        <f>'C завтраками| Bed and breakfast'!T15*0.85</f>
        <v>10115</v>
      </c>
      <c r="U15" s="142">
        <f>'C завтраками| Bed and breakfast'!U15*0.85</f>
        <v>10115</v>
      </c>
      <c r="V15" s="142">
        <f>'C завтраками| Bed and breakfast'!V15*0.85</f>
        <v>10115</v>
      </c>
      <c r="W15" s="142">
        <f>'C завтраками| Bed and breakfast'!W15*0.85</f>
        <v>10115</v>
      </c>
      <c r="X15" s="142">
        <f>'C завтраками| Bed and breakfast'!X15*0.85</f>
        <v>8755</v>
      </c>
      <c r="Y15" s="142">
        <f>'C завтраками| Bed and breakfast'!Y15*0.85</f>
        <v>9435</v>
      </c>
      <c r="Z15" s="142">
        <f>'C завтраками| Bed and breakfast'!Z15*0.85</f>
        <v>8755</v>
      </c>
      <c r="AA15" s="142">
        <f>'C завтраками| Bed and breakfast'!AA15*0.85</f>
        <v>10795</v>
      </c>
      <c r="AB15" s="142">
        <f>'C завтраками| Bed and breakfast'!AB15*0.85</f>
        <v>10795</v>
      </c>
      <c r="AC15" s="142">
        <f>'C завтраками| Bed and breakfast'!AC15*0.85</f>
        <v>8840</v>
      </c>
      <c r="AD15" s="142">
        <f>'C завтраками| Bed and breakfast'!AE15*0.85</f>
        <v>9350</v>
      </c>
      <c r="AE15" s="142">
        <f>'C завтраками| Bed and breakfast'!AF15*0.85</f>
        <v>9010</v>
      </c>
      <c r="AF15" s="142">
        <f>'C завтраками| Bed and breakfast'!AG15*0.85</f>
        <v>9520</v>
      </c>
      <c r="AG15" s="142">
        <f>'C завтраками| Bed and breakfast'!AH15*0.85</f>
        <v>10115</v>
      </c>
      <c r="AH15" s="142">
        <f>'C завтраками| Bed and breakfast'!AI15*0.85</f>
        <v>10115</v>
      </c>
      <c r="AI15" s="142">
        <f>'C завтраками| Bed and breakfast'!AJ15*0.85</f>
        <v>9690</v>
      </c>
      <c r="AJ15" s="142">
        <f>'C завтраками| Bed and breakfast'!AK15*0.85</f>
        <v>9350</v>
      </c>
      <c r="AK15" s="142">
        <f>'C завтраками| Bed and breakfast'!AL15*0.85</f>
        <v>10115</v>
      </c>
      <c r="AL15" s="142">
        <f>'C завтраками| Bed and breakfast'!AM15*0.85</f>
        <v>9350</v>
      </c>
      <c r="AM15" s="142">
        <f>'C завтраками| Bed and breakfast'!AN15*0.85</f>
        <v>9690</v>
      </c>
      <c r="AN15" s="142">
        <f>'C завтраками| Bed and breakfast'!AO15*0.85</f>
        <v>9350</v>
      </c>
      <c r="AO15" s="142">
        <f>'C завтраками| Bed and breakfast'!AS15*0.85</f>
        <v>9690</v>
      </c>
      <c r="AP15" s="142">
        <f>'C завтраками| Bed and breakfast'!AT15*0.85</f>
        <v>9010</v>
      </c>
      <c r="AQ15" s="142">
        <f>'C завтраками| Bed and breakfast'!AU15*0.85</f>
        <v>9010</v>
      </c>
      <c r="AR15" s="142">
        <f>'C завтраками| Bed and breakfast'!AV15*0.85</f>
        <v>8670</v>
      </c>
      <c r="AS15" s="142">
        <f>'C завтраками| Bed and breakfast'!AW15*0.85</f>
        <v>8075</v>
      </c>
      <c r="AT15" s="142">
        <f>'C завтраками| Bed and breakfast'!AX15*0.85</f>
        <v>8500</v>
      </c>
      <c r="AU15" s="142">
        <f>'C завтраками| Bed and breakfast'!AY15*0.85</f>
        <v>8075</v>
      </c>
      <c r="AV15" s="142">
        <f>'C завтраками| Bed and breakfast'!AZ15*0.85</f>
        <v>8500</v>
      </c>
      <c r="AW15" s="142">
        <f>'C завтраками| Bed and breakfast'!BA15*0.85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f>'C завтраками| Bed and breakfast'!B17*0.85</f>
        <v>9222.5</v>
      </c>
      <c r="H17" s="142">
        <f>'C завтраками| Bed and breakfast'!C17*0.85</f>
        <v>8542.5</v>
      </c>
      <c r="I17" s="142">
        <f>'C завтраками| Bed and breakfast'!D17*0.85</f>
        <v>8287.5</v>
      </c>
      <c r="J17" s="142">
        <f>'C завтраками| Bed and breakfast'!E17*0.85</f>
        <v>7862.5</v>
      </c>
      <c r="K17" s="142">
        <f>'C завтраками| Bed and breakfast'!F17*0.85</f>
        <v>9902.5</v>
      </c>
      <c r="L17" s="142">
        <f>'C завтраками| Bed and breakfast'!H17*0.85</f>
        <v>9222.5</v>
      </c>
      <c r="M17" s="142">
        <f>'C завтраками| Bed and breakfast'!I17*0.85</f>
        <v>9902.5</v>
      </c>
      <c r="N17" s="142">
        <f>'C завтраками| Bed and breakfast'!J17*0.85</f>
        <v>8542.5</v>
      </c>
      <c r="O17" s="142">
        <f>'C завтраками| Bed and breakfast'!K17*0.85</f>
        <v>9222.5</v>
      </c>
      <c r="P17" s="142">
        <f>'C завтраками| Bed and breakfast'!O17*0.85</f>
        <v>8202.5</v>
      </c>
      <c r="Q17" s="142">
        <f>'C завтраками| Bed and breakfast'!P17*0.85</f>
        <v>7862.5</v>
      </c>
      <c r="R17" s="142">
        <f>'C завтраками| Bed and breakfast'!Q17*0.85</f>
        <v>8202.5</v>
      </c>
      <c r="S17" s="142">
        <f>'C завтраками| Bed and breakfast'!R17*0.85</f>
        <v>7862.5</v>
      </c>
      <c r="T17" s="142">
        <f>'C завтраками| Bed and breakfast'!T17*0.85</f>
        <v>9902.5</v>
      </c>
      <c r="U17" s="142">
        <f>'C завтраками| Bed and breakfast'!U17*0.85</f>
        <v>9902.5</v>
      </c>
      <c r="V17" s="142">
        <f>'C завтраками| Bed and breakfast'!V17*0.85</f>
        <v>9902.5</v>
      </c>
      <c r="W17" s="142">
        <f>'C завтраками| Bed and breakfast'!W17*0.85</f>
        <v>9902.5</v>
      </c>
      <c r="X17" s="142">
        <f>'C завтраками| Bed and breakfast'!X17*0.85</f>
        <v>8542.5</v>
      </c>
      <c r="Y17" s="142">
        <f>'C завтраками| Bed and breakfast'!Y17*0.85</f>
        <v>9222.5</v>
      </c>
      <c r="Z17" s="142">
        <f>'C завтраками| Bed and breakfast'!Z17*0.85</f>
        <v>8542.5</v>
      </c>
      <c r="AA17" s="142">
        <f>'C завтраками| Bed and breakfast'!AA17*0.85</f>
        <v>10582.5</v>
      </c>
      <c r="AB17" s="142">
        <f>'C завтраками| Bed and breakfast'!AB17*0.85</f>
        <v>10582.5</v>
      </c>
      <c r="AC17" s="142">
        <f>'C завтраками| Bed and breakfast'!AC17*0.85</f>
        <v>8627.5</v>
      </c>
      <c r="AD17" s="142">
        <f>'C завтраками| Bed and breakfast'!AE17*0.85</f>
        <v>9137.5</v>
      </c>
      <c r="AE17" s="142">
        <f>'C завтраками| Bed and breakfast'!AF17*0.85</f>
        <v>8797.5</v>
      </c>
      <c r="AF17" s="142">
        <f>'C завтраками| Bed and breakfast'!AG17*0.85</f>
        <v>9307.5</v>
      </c>
      <c r="AG17" s="142">
        <f>'C завтраками| Bed and breakfast'!AH17*0.85</f>
        <v>9902.5</v>
      </c>
      <c r="AH17" s="142">
        <f>'C завтраками| Bed and breakfast'!AI17*0.85</f>
        <v>9902.5</v>
      </c>
      <c r="AI17" s="142">
        <f>'C завтраками| Bed and breakfast'!AJ17*0.85</f>
        <v>9477.5</v>
      </c>
      <c r="AJ17" s="142">
        <f>'C завтраками| Bed and breakfast'!AK17*0.85</f>
        <v>9137.5</v>
      </c>
      <c r="AK17" s="142">
        <f>'C завтраками| Bed and breakfast'!AL17*0.85</f>
        <v>9902.5</v>
      </c>
      <c r="AL17" s="142">
        <f>'C завтраками| Bed and breakfast'!AM17*0.85</f>
        <v>9137.5</v>
      </c>
      <c r="AM17" s="142">
        <f>'C завтраками| Bed and breakfast'!AN17*0.85</f>
        <v>9477.5</v>
      </c>
      <c r="AN17" s="142">
        <f>'C завтраками| Bed and breakfast'!AO17*0.85</f>
        <v>9137.5</v>
      </c>
      <c r="AO17" s="142">
        <f>'C завтраками| Bed and breakfast'!AS17*0.85</f>
        <v>9477.5</v>
      </c>
      <c r="AP17" s="142">
        <f>'C завтраками| Bed and breakfast'!AT17*0.85</f>
        <v>8797.5</v>
      </c>
      <c r="AQ17" s="142">
        <f>'C завтраками| Bed and breakfast'!AU17*0.85</f>
        <v>8797.5</v>
      </c>
      <c r="AR17" s="142">
        <f>'C завтраками| Bed and breakfast'!AV17*0.85</f>
        <v>8457.5</v>
      </c>
      <c r="AS17" s="142">
        <f>'C завтраками| Bed and breakfast'!AW17*0.85</f>
        <v>7862.5</v>
      </c>
      <c r="AT17" s="142">
        <f>'C завтраками| Bed and breakfast'!AX17*0.85</f>
        <v>8287.5</v>
      </c>
      <c r="AU17" s="142">
        <f>'C завтраками| Bed and breakfast'!AY17*0.85</f>
        <v>7862.5</v>
      </c>
      <c r="AV17" s="142">
        <f>'C завтраками| Bed and breakfast'!AZ17*0.85</f>
        <v>8287.5</v>
      </c>
      <c r="AW17" s="142">
        <f>'C завтраками| Bed and breakfast'!BA17*0.85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f>'C завтраками| Bed and breakfast'!B18*0.85</f>
        <v>10285</v>
      </c>
      <c r="H18" s="142">
        <f>'C завтраками| Bed and breakfast'!C18*0.85</f>
        <v>9605</v>
      </c>
      <c r="I18" s="142">
        <f>'C завтраками| Bed and breakfast'!D18*0.85</f>
        <v>9350</v>
      </c>
      <c r="J18" s="142">
        <f>'C завтраками| Bed and breakfast'!E18*0.85</f>
        <v>8925</v>
      </c>
      <c r="K18" s="142">
        <f>'C завтраками| Bed and breakfast'!F18*0.85</f>
        <v>10965</v>
      </c>
      <c r="L18" s="142">
        <f>'C завтраками| Bed and breakfast'!H18*0.85</f>
        <v>10285</v>
      </c>
      <c r="M18" s="142">
        <f>'C завтраками| Bed and breakfast'!I18*0.85</f>
        <v>10965</v>
      </c>
      <c r="N18" s="142">
        <f>'C завтраками| Bed and breakfast'!J18*0.85</f>
        <v>9605</v>
      </c>
      <c r="O18" s="142">
        <f>'C завтраками| Bed and breakfast'!K18*0.85</f>
        <v>10285</v>
      </c>
      <c r="P18" s="142">
        <f>'C завтраками| Bed and breakfast'!O18*0.85</f>
        <v>9265</v>
      </c>
      <c r="Q18" s="142">
        <f>'C завтраками| Bed and breakfast'!P18*0.85</f>
        <v>8925</v>
      </c>
      <c r="R18" s="142">
        <f>'C завтраками| Bed and breakfast'!Q18*0.85</f>
        <v>9265</v>
      </c>
      <c r="S18" s="142">
        <f>'C завтраками| Bed and breakfast'!R18*0.85</f>
        <v>8925</v>
      </c>
      <c r="T18" s="142">
        <f>'C завтраками| Bed and breakfast'!T18*0.85</f>
        <v>10965</v>
      </c>
      <c r="U18" s="142">
        <f>'C завтраками| Bed and breakfast'!U18*0.85</f>
        <v>10965</v>
      </c>
      <c r="V18" s="142">
        <f>'C завтраками| Bed and breakfast'!V18*0.85</f>
        <v>10965</v>
      </c>
      <c r="W18" s="142">
        <f>'C завтраками| Bed and breakfast'!W18*0.85</f>
        <v>10965</v>
      </c>
      <c r="X18" s="142">
        <f>'C завтраками| Bed and breakfast'!X18*0.85</f>
        <v>9605</v>
      </c>
      <c r="Y18" s="142">
        <f>'C завтраками| Bed and breakfast'!Y18*0.85</f>
        <v>10285</v>
      </c>
      <c r="Z18" s="142">
        <f>'C завтраками| Bed and breakfast'!Z18*0.85</f>
        <v>9605</v>
      </c>
      <c r="AA18" s="142">
        <f>'C завтраками| Bed and breakfast'!AA18*0.85</f>
        <v>11645</v>
      </c>
      <c r="AB18" s="142">
        <f>'C завтраками| Bed and breakfast'!AB18*0.85</f>
        <v>11645</v>
      </c>
      <c r="AC18" s="142">
        <f>'C завтраками| Bed and breakfast'!AC18*0.85</f>
        <v>9690</v>
      </c>
      <c r="AD18" s="142">
        <f>'C завтраками| Bed and breakfast'!AE18*0.85</f>
        <v>10200</v>
      </c>
      <c r="AE18" s="142">
        <f>'C завтраками| Bed and breakfast'!AF18*0.85</f>
        <v>9860</v>
      </c>
      <c r="AF18" s="142">
        <f>'C завтраками| Bed and breakfast'!AG18*0.85</f>
        <v>10370</v>
      </c>
      <c r="AG18" s="142">
        <f>'C завтраками| Bed and breakfast'!AH18*0.85</f>
        <v>10965</v>
      </c>
      <c r="AH18" s="142">
        <f>'C завтраками| Bed and breakfast'!AI18*0.85</f>
        <v>10965</v>
      </c>
      <c r="AI18" s="142">
        <f>'C завтраками| Bed and breakfast'!AJ18*0.85</f>
        <v>10540</v>
      </c>
      <c r="AJ18" s="142">
        <f>'C завтраками| Bed and breakfast'!AK18*0.85</f>
        <v>10200</v>
      </c>
      <c r="AK18" s="142">
        <f>'C завтраками| Bed and breakfast'!AL18*0.85</f>
        <v>10965</v>
      </c>
      <c r="AL18" s="142">
        <f>'C завтраками| Bed and breakfast'!AM18*0.85</f>
        <v>10200</v>
      </c>
      <c r="AM18" s="142">
        <f>'C завтраками| Bed and breakfast'!AN18*0.85</f>
        <v>10540</v>
      </c>
      <c r="AN18" s="142">
        <f>'C завтраками| Bed and breakfast'!AO18*0.85</f>
        <v>10200</v>
      </c>
      <c r="AO18" s="142">
        <f>'C завтраками| Bed and breakfast'!AS18*0.85</f>
        <v>10540</v>
      </c>
      <c r="AP18" s="142">
        <f>'C завтраками| Bed and breakfast'!AT18*0.85</f>
        <v>9860</v>
      </c>
      <c r="AQ18" s="142">
        <f>'C завтраками| Bed and breakfast'!AU18*0.85</f>
        <v>9860</v>
      </c>
      <c r="AR18" s="142">
        <f>'C завтраками| Bed and breakfast'!AV18*0.85</f>
        <v>9520</v>
      </c>
      <c r="AS18" s="142">
        <f>'C завтраками| Bed and breakfast'!AW18*0.85</f>
        <v>8925</v>
      </c>
      <c r="AT18" s="142">
        <f>'C завтраками| Bed and breakfast'!AX18*0.85</f>
        <v>9350</v>
      </c>
      <c r="AU18" s="142">
        <f>'C завтраками| Bed and breakfast'!AY18*0.85</f>
        <v>8925</v>
      </c>
      <c r="AV18" s="142">
        <f>'C завтраками| Bed and breakfast'!AZ18*0.85</f>
        <v>9350</v>
      </c>
      <c r="AW18" s="142">
        <f>'C завтраками| Bed and breakfast'!BA18*0.85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f>'C завтраками| Bed and breakfast'!B20*0.85</f>
        <v>10497.5</v>
      </c>
      <c r="H20" s="142">
        <f>'C завтраками| Bed and breakfast'!C20*0.85</f>
        <v>9817.5</v>
      </c>
      <c r="I20" s="142">
        <f>'C завтраками| Bed and breakfast'!D20*0.85</f>
        <v>9562.5</v>
      </c>
      <c r="J20" s="142">
        <f>'C завтраками| Bed and breakfast'!E20*0.85</f>
        <v>9137.5</v>
      </c>
      <c r="K20" s="142">
        <f>'C завтраками| Bed and breakfast'!F20*0.85</f>
        <v>11177.5</v>
      </c>
      <c r="L20" s="142">
        <f>'C завтраками| Bed and breakfast'!H20*0.85</f>
        <v>10497.5</v>
      </c>
      <c r="M20" s="142">
        <f>'C завтраками| Bed and breakfast'!I20*0.85</f>
        <v>11177.5</v>
      </c>
      <c r="N20" s="142">
        <f>'C завтраками| Bed and breakfast'!J20*0.85</f>
        <v>9817.5</v>
      </c>
      <c r="O20" s="142">
        <f>'C завтраками| Bed and breakfast'!K20*0.85</f>
        <v>10497.5</v>
      </c>
      <c r="P20" s="142">
        <f>'C завтраками| Bed and breakfast'!O20*0.85</f>
        <v>9477.5</v>
      </c>
      <c r="Q20" s="142">
        <f>'C завтраками| Bed and breakfast'!P20*0.85</f>
        <v>9137.5</v>
      </c>
      <c r="R20" s="142">
        <f>'C завтраками| Bed and breakfast'!Q20*0.85</f>
        <v>9477.5</v>
      </c>
      <c r="S20" s="142">
        <f>'C завтраками| Bed and breakfast'!R20*0.85</f>
        <v>9137.5</v>
      </c>
      <c r="T20" s="142">
        <f>'C завтраками| Bed and breakfast'!T20*0.85</f>
        <v>11177.5</v>
      </c>
      <c r="U20" s="142">
        <f>'C завтраками| Bed and breakfast'!U20*0.85</f>
        <v>11177.5</v>
      </c>
      <c r="V20" s="142">
        <f>'C завтраками| Bed and breakfast'!V20*0.85</f>
        <v>11177.5</v>
      </c>
      <c r="W20" s="142">
        <f>'C завтраками| Bed and breakfast'!W20*0.85</f>
        <v>11177.5</v>
      </c>
      <c r="X20" s="142">
        <f>'C завтраками| Bed and breakfast'!X20*0.85</f>
        <v>9817.5</v>
      </c>
      <c r="Y20" s="142">
        <f>'C завтраками| Bed and breakfast'!Y20*0.85</f>
        <v>10497.5</v>
      </c>
      <c r="Z20" s="142">
        <f>'C завтраками| Bed and breakfast'!Z20*0.85</f>
        <v>9817.5</v>
      </c>
      <c r="AA20" s="142">
        <f>'C завтраками| Bed and breakfast'!AA20*0.85</f>
        <v>11857.5</v>
      </c>
      <c r="AB20" s="142">
        <f>'C завтраками| Bed and breakfast'!AB20*0.85</f>
        <v>11857.5</v>
      </c>
      <c r="AC20" s="142">
        <f>'C завтраками| Bed and breakfast'!AC20*0.85</f>
        <v>9902.5</v>
      </c>
      <c r="AD20" s="142">
        <f>'C завтраками| Bed and breakfast'!AE20*0.85</f>
        <v>10412.5</v>
      </c>
      <c r="AE20" s="142">
        <f>'C завтраками| Bed and breakfast'!AF20*0.85</f>
        <v>10072.5</v>
      </c>
      <c r="AF20" s="142">
        <f>'C завтраками| Bed and breakfast'!AG20*0.85</f>
        <v>10582.5</v>
      </c>
      <c r="AG20" s="142">
        <f>'C завтраками| Bed and breakfast'!AH20*0.85</f>
        <v>11177.5</v>
      </c>
      <c r="AH20" s="142">
        <f>'C завтраками| Bed and breakfast'!AI20*0.85</f>
        <v>11177.5</v>
      </c>
      <c r="AI20" s="142">
        <f>'C завтраками| Bed and breakfast'!AJ20*0.85</f>
        <v>10752.5</v>
      </c>
      <c r="AJ20" s="142">
        <f>'C завтраками| Bed and breakfast'!AK20*0.85</f>
        <v>10412.5</v>
      </c>
      <c r="AK20" s="142">
        <f>'C завтраками| Bed and breakfast'!AL20*0.85</f>
        <v>11177.5</v>
      </c>
      <c r="AL20" s="142">
        <f>'C завтраками| Bed and breakfast'!AM20*0.85</f>
        <v>10412.5</v>
      </c>
      <c r="AM20" s="142">
        <f>'C завтраками| Bed and breakfast'!AN20*0.85</f>
        <v>10752.5</v>
      </c>
      <c r="AN20" s="142">
        <f>'C завтраками| Bed and breakfast'!AO20*0.85</f>
        <v>10412.5</v>
      </c>
      <c r="AO20" s="142">
        <f>'C завтраками| Bed and breakfast'!AS20*0.85</f>
        <v>10752.5</v>
      </c>
      <c r="AP20" s="142">
        <f>'C завтраками| Bed and breakfast'!AT20*0.85</f>
        <v>10072.5</v>
      </c>
      <c r="AQ20" s="142">
        <f>'C завтраками| Bed and breakfast'!AU20*0.85</f>
        <v>10072.5</v>
      </c>
      <c r="AR20" s="142">
        <f>'C завтраками| Bed and breakfast'!AV20*0.85</f>
        <v>9732.5</v>
      </c>
      <c r="AS20" s="142">
        <f>'C завтраками| Bed and breakfast'!AW20*0.85</f>
        <v>9137.5</v>
      </c>
      <c r="AT20" s="142">
        <f>'C завтраками| Bed and breakfast'!AX20*0.85</f>
        <v>9562.5</v>
      </c>
      <c r="AU20" s="142">
        <f>'C завтраками| Bed and breakfast'!AY20*0.85</f>
        <v>9137.5</v>
      </c>
      <c r="AV20" s="142">
        <f>'C завтраками| Bed and breakfast'!AZ20*0.85</f>
        <v>9562.5</v>
      </c>
      <c r="AW20" s="142">
        <f>'C завтраками| Bed and breakfast'!BA20*0.85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f>'C завтраками| Bed and breakfast'!B21*0.85</f>
        <v>11560</v>
      </c>
      <c r="H21" s="142">
        <f>'C завтраками| Bed and breakfast'!C21*0.85</f>
        <v>10880</v>
      </c>
      <c r="I21" s="142">
        <f>'C завтраками| Bed and breakfast'!D21*0.85</f>
        <v>10625</v>
      </c>
      <c r="J21" s="142">
        <f>'C завтраками| Bed and breakfast'!E21*0.85</f>
        <v>10200</v>
      </c>
      <c r="K21" s="142">
        <f>'C завтраками| Bed and breakfast'!F21*0.85</f>
        <v>12240</v>
      </c>
      <c r="L21" s="142">
        <f>'C завтраками| Bed and breakfast'!H21*0.85</f>
        <v>11560</v>
      </c>
      <c r="M21" s="142">
        <f>'C завтраками| Bed and breakfast'!I21*0.85</f>
        <v>12240</v>
      </c>
      <c r="N21" s="142">
        <f>'C завтраками| Bed and breakfast'!J21*0.85</f>
        <v>10880</v>
      </c>
      <c r="O21" s="142">
        <f>'C завтраками| Bed and breakfast'!K21*0.85</f>
        <v>11560</v>
      </c>
      <c r="P21" s="142">
        <f>'C завтраками| Bed and breakfast'!O21*0.85</f>
        <v>10540</v>
      </c>
      <c r="Q21" s="142">
        <f>'C завтраками| Bed and breakfast'!P21*0.85</f>
        <v>10200</v>
      </c>
      <c r="R21" s="142">
        <f>'C завтраками| Bed and breakfast'!Q21*0.85</f>
        <v>10540</v>
      </c>
      <c r="S21" s="142">
        <f>'C завтраками| Bed and breakfast'!R21*0.85</f>
        <v>10200</v>
      </c>
      <c r="T21" s="142">
        <f>'C завтраками| Bed and breakfast'!T21*0.85</f>
        <v>12240</v>
      </c>
      <c r="U21" s="142">
        <f>'C завтраками| Bed and breakfast'!U21*0.85</f>
        <v>12240</v>
      </c>
      <c r="V21" s="142">
        <f>'C завтраками| Bed and breakfast'!V21*0.85</f>
        <v>12240</v>
      </c>
      <c r="W21" s="142">
        <f>'C завтраками| Bed and breakfast'!W21*0.85</f>
        <v>12240</v>
      </c>
      <c r="X21" s="142">
        <f>'C завтраками| Bed and breakfast'!X21*0.85</f>
        <v>10880</v>
      </c>
      <c r="Y21" s="142">
        <f>'C завтраками| Bed and breakfast'!Y21*0.85</f>
        <v>11560</v>
      </c>
      <c r="Z21" s="142">
        <f>'C завтраками| Bed and breakfast'!Z21*0.85</f>
        <v>10880</v>
      </c>
      <c r="AA21" s="142">
        <f>'C завтраками| Bed and breakfast'!AA21*0.85</f>
        <v>12920</v>
      </c>
      <c r="AB21" s="142">
        <f>'C завтраками| Bed and breakfast'!AB21*0.85</f>
        <v>12920</v>
      </c>
      <c r="AC21" s="142">
        <f>'C завтраками| Bed and breakfast'!AC21*0.85</f>
        <v>10965</v>
      </c>
      <c r="AD21" s="142">
        <f>'C завтраками| Bed and breakfast'!AE21*0.85</f>
        <v>11475</v>
      </c>
      <c r="AE21" s="142">
        <f>'C завтраками| Bed and breakfast'!AF21*0.85</f>
        <v>11135</v>
      </c>
      <c r="AF21" s="142">
        <f>'C завтраками| Bed and breakfast'!AG21*0.85</f>
        <v>11645</v>
      </c>
      <c r="AG21" s="142">
        <f>'C завтраками| Bed and breakfast'!AH21*0.85</f>
        <v>12240</v>
      </c>
      <c r="AH21" s="142">
        <f>'C завтраками| Bed and breakfast'!AI21*0.85</f>
        <v>12240</v>
      </c>
      <c r="AI21" s="142">
        <f>'C завтраками| Bed and breakfast'!AJ21*0.85</f>
        <v>11815</v>
      </c>
      <c r="AJ21" s="142">
        <f>'C завтраками| Bed and breakfast'!AK21*0.85</f>
        <v>11475</v>
      </c>
      <c r="AK21" s="142">
        <f>'C завтраками| Bed and breakfast'!AL21*0.85</f>
        <v>12240</v>
      </c>
      <c r="AL21" s="142">
        <f>'C завтраками| Bed and breakfast'!AM21*0.85</f>
        <v>11475</v>
      </c>
      <c r="AM21" s="142">
        <f>'C завтраками| Bed and breakfast'!AN21*0.85</f>
        <v>11815</v>
      </c>
      <c r="AN21" s="142">
        <f>'C завтраками| Bed and breakfast'!AO21*0.85</f>
        <v>11475</v>
      </c>
      <c r="AO21" s="142">
        <f>'C завтраками| Bed and breakfast'!AS21*0.85</f>
        <v>11815</v>
      </c>
      <c r="AP21" s="142">
        <f>'C завтраками| Bed and breakfast'!AT21*0.85</f>
        <v>11135</v>
      </c>
      <c r="AQ21" s="142">
        <f>'C завтраками| Bed and breakfast'!AU21*0.85</f>
        <v>11135</v>
      </c>
      <c r="AR21" s="142">
        <f>'C завтраками| Bed and breakfast'!AV21*0.85</f>
        <v>10795</v>
      </c>
      <c r="AS21" s="142">
        <f>'C завтраками| Bed and breakfast'!AW21*0.85</f>
        <v>10200</v>
      </c>
      <c r="AT21" s="142">
        <f>'C завтраками| Bed and breakfast'!AX21*0.85</f>
        <v>10625</v>
      </c>
      <c r="AU21" s="142">
        <f>'C завтраками| Bed and breakfast'!AY21*0.85</f>
        <v>10200</v>
      </c>
      <c r="AV21" s="142">
        <f>'C завтраками| Bed and breakfast'!AZ21*0.85</f>
        <v>10625</v>
      </c>
      <c r="AW21" s="142">
        <f>'C завтраками| Bed and breakfast'!BA21*0.85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ht="24.6" customHeight="1" x14ac:dyDescent="0.2">
      <c r="A24" s="8" t="s">
        <v>0</v>
      </c>
      <c r="B24" s="46" t="e">
        <f t="shared" ref="B24" si="0">B5</f>
        <v>#REF!</v>
      </c>
      <c r="C24" s="46" t="e">
        <f t="shared" ref="C24:AW24" si="1">C5</f>
        <v>#REF!</v>
      </c>
      <c r="D24" s="129" t="e">
        <f t="shared" si="1"/>
        <v>#REF!</v>
      </c>
      <c r="E24" s="129" t="e">
        <f t="shared" si="1"/>
        <v>#REF!</v>
      </c>
      <c r="F24" s="129" t="e">
        <f t="shared" si="1"/>
        <v>#REF!</v>
      </c>
      <c r="G24" s="46">
        <f t="shared" si="1"/>
        <v>45399</v>
      </c>
      <c r="H24" s="129">
        <f t="shared" si="1"/>
        <v>45401</v>
      </c>
      <c r="I24" s="129">
        <f t="shared" si="1"/>
        <v>45402</v>
      </c>
      <c r="J24" s="129">
        <f t="shared" si="1"/>
        <v>45403</v>
      </c>
      <c r="K24" s="46">
        <f t="shared" si="1"/>
        <v>45407</v>
      </c>
      <c r="L24" s="129">
        <f t="shared" si="1"/>
        <v>45411</v>
      </c>
      <c r="M24" s="129">
        <f t="shared" si="1"/>
        <v>45413</v>
      </c>
      <c r="N24" s="129">
        <f t="shared" si="1"/>
        <v>45417</v>
      </c>
      <c r="O24" s="129">
        <f t="shared" si="1"/>
        <v>45421</v>
      </c>
      <c r="P24" s="129">
        <f t="shared" si="1"/>
        <v>45429</v>
      </c>
      <c r="Q24" s="129">
        <f t="shared" si="1"/>
        <v>45431</v>
      </c>
      <c r="R24" s="129">
        <f t="shared" si="1"/>
        <v>45436</v>
      </c>
      <c r="S24" s="129">
        <f t="shared" si="1"/>
        <v>45438</v>
      </c>
      <c r="T24" s="129">
        <f t="shared" si="1"/>
        <v>45443</v>
      </c>
      <c r="U24" s="129">
        <f t="shared" si="1"/>
        <v>45444</v>
      </c>
      <c r="V24" s="129">
        <f t="shared" si="1"/>
        <v>45445</v>
      </c>
      <c r="W24" s="129">
        <f t="shared" si="1"/>
        <v>45453</v>
      </c>
      <c r="X24" s="129">
        <f t="shared" si="1"/>
        <v>45454</v>
      </c>
      <c r="Y24" s="129">
        <f t="shared" si="1"/>
        <v>45460</v>
      </c>
      <c r="Z24" s="129">
        <f t="shared" si="1"/>
        <v>45466</v>
      </c>
      <c r="AA24" s="129">
        <f t="shared" si="1"/>
        <v>45471</v>
      </c>
      <c r="AB24" s="129">
        <f t="shared" si="1"/>
        <v>45474</v>
      </c>
      <c r="AC24" s="129">
        <f t="shared" si="1"/>
        <v>45487</v>
      </c>
      <c r="AD24" s="129">
        <f t="shared" si="1"/>
        <v>45492</v>
      </c>
      <c r="AE24" s="129">
        <f t="shared" si="1"/>
        <v>45494</v>
      </c>
      <c r="AF24" s="129">
        <f t="shared" si="1"/>
        <v>45499</v>
      </c>
      <c r="AG24" s="129">
        <f t="shared" si="1"/>
        <v>45501</v>
      </c>
      <c r="AH24" s="129">
        <f t="shared" si="1"/>
        <v>45505</v>
      </c>
      <c r="AI24" s="129">
        <f t="shared" si="1"/>
        <v>45506</v>
      </c>
      <c r="AJ24" s="129">
        <f t="shared" si="1"/>
        <v>45508</v>
      </c>
      <c r="AK24" s="129">
        <f t="shared" si="1"/>
        <v>45513</v>
      </c>
      <c r="AL24" s="129">
        <f t="shared" si="1"/>
        <v>45515</v>
      </c>
      <c r="AM24" s="129">
        <f t="shared" si="1"/>
        <v>45520</v>
      </c>
      <c r="AN24" s="129">
        <f t="shared" si="1"/>
        <v>45522</v>
      </c>
      <c r="AO24" s="129">
        <f t="shared" si="1"/>
        <v>45527</v>
      </c>
      <c r="AP24" s="129">
        <f t="shared" si="1"/>
        <v>45529</v>
      </c>
      <c r="AQ24" s="129">
        <f t="shared" si="1"/>
        <v>45534</v>
      </c>
      <c r="AR24" s="129">
        <f t="shared" si="1"/>
        <v>45536</v>
      </c>
      <c r="AS24" s="129">
        <f t="shared" si="1"/>
        <v>45551</v>
      </c>
      <c r="AT24" s="129">
        <f t="shared" si="1"/>
        <v>45556</v>
      </c>
      <c r="AU24" s="129">
        <f t="shared" si="1"/>
        <v>45558</v>
      </c>
      <c r="AV24" s="129">
        <f t="shared" si="1"/>
        <v>45562</v>
      </c>
      <c r="AW24" s="129">
        <f t="shared" si="1"/>
        <v>45564</v>
      </c>
    </row>
    <row r="25" spans="1:49" ht="24.6" customHeight="1" x14ac:dyDescent="0.2">
      <c r="A25" s="37"/>
      <c r="B25" s="46" t="e">
        <f t="shared" ref="B25" si="2">B6</f>
        <v>#REF!</v>
      </c>
      <c r="C25" s="46" t="e">
        <f t="shared" ref="C25:AW25" si="3">C6</f>
        <v>#REF!</v>
      </c>
      <c r="D25" s="129" t="e">
        <f t="shared" si="3"/>
        <v>#REF!</v>
      </c>
      <c r="E25" s="129" t="e">
        <f t="shared" si="3"/>
        <v>#REF!</v>
      </c>
      <c r="F25" s="129" t="e">
        <f t="shared" si="3"/>
        <v>#REF!</v>
      </c>
      <c r="G25" s="46">
        <f t="shared" si="3"/>
        <v>45400</v>
      </c>
      <c r="H25" s="129">
        <f t="shared" si="3"/>
        <v>45401</v>
      </c>
      <c r="I25" s="129">
        <f t="shared" si="3"/>
        <v>45402</v>
      </c>
      <c r="J25" s="129">
        <f t="shared" si="3"/>
        <v>45406</v>
      </c>
      <c r="K25" s="46">
        <f t="shared" si="3"/>
        <v>45408</v>
      </c>
      <c r="L25" s="129">
        <f t="shared" si="3"/>
        <v>45412</v>
      </c>
      <c r="M25" s="129">
        <f t="shared" si="3"/>
        <v>45416</v>
      </c>
      <c r="N25" s="129">
        <f t="shared" si="3"/>
        <v>45420</v>
      </c>
      <c r="O25" s="129">
        <f t="shared" si="3"/>
        <v>45421</v>
      </c>
      <c r="P25" s="129">
        <f t="shared" si="3"/>
        <v>45430</v>
      </c>
      <c r="Q25" s="129">
        <f t="shared" si="3"/>
        <v>45435</v>
      </c>
      <c r="R25" s="129">
        <f t="shared" si="3"/>
        <v>45437</v>
      </c>
      <c r="S25" s="129">
        <f t="shared" si="3"/>
        <v>45438</v>
      </c>
      <c r="T25" s="129">
        <f t="shared" si="3"/>
        <v>45443</v>
      </c>
      <c r="U25" s="129">
        <f t="shared" si="3"/>
        <v>45444</v>
      </c>
      <c r="V25" s="129">
        <f t="shared" si="3"/>
        <v>45452</v>
      </c>
      <c r="W25" s="129">
        <f t="shared" si="3"/>
        <v>45453</v>
      </c>
      <c r="X25" s="129">
        <f t="shared" si="3"/>
        <v>45459</v>
      </c>
      <c r="Y25" s="129">
        <f t="shared" si="3"/>
        <v>45465</v>
      </c>
      <c r="Z25" s="129">
        <f t="shared" si="3"/>
        <v>45470</v>
      </c>
      <c r="AA25" s="129">
        <f t="shared" si="3"/>
        <v>45473</v>
      </c>
      <c r="AB25" s="129">
        <f t="shared" si="3"/>
        <v>45486</v>
      </c>
      <c r="AC25" s="129">
        <f t="shared" si="3"/>
        <v>45490</v>
      </c>
      <c r="AD25" s="129">
        <f t="shared" si="3"/>
        <v>45493</v>
      </c>
      <c r="AE25" s="129">
        <f t="shared" si="3"/>
        <v>45498</v>
      </c>
      <c r="AF25" s="129">
        <f t="shared" si="3"/>
        <v>45500</v>
      </c>
      <c r="AG25" s="129">
        <f t="shared" si="3"/>
        <v>45504</v>
      </c>
      <c r="AH25" s="129">
        <f t="shared" si="3"/>
        <v>45505</v>
      </c>
      <c r="AI25" s="129">
        <f t="shared" si="3"/>
        <v>45507</v>
      </c>
      <c r="AJ25" s="129">
        <f t="shared" si="3"/>
        <v>45512</v>
      </c>
      <c r="AK25" s="129">
        <f t="shared" si="3"/>
        <v>45514</v>
      </c>
      <c r="AL25" s="129">
        <f t="shared" si="3"/>
        <v>45519</v>
      </c>
      <c r="AM25" s="129">
        <f t="shared" si="3"/>
        <v>45521</v>
      </c>
      <c r="AN25" s="129">
        <f t="shared" si="3"/>
        <v>45522</v>
      </c>
      <c r="AO25" s="129">
        <f t="shared" si="3"/>
        <v>45528</v>
      </c>
      <c r="AP25" s="129">
        <f t="shared" si="3"/>
        <v>45533</v>
      </c>
      <c r="AQ25" s="129">
        <f t="shared" si="3"/>
        <v>45535</v>
      </c>
      <c r="AR25" s="129">
        <f t="shared" si="3"/>
        <v>45550</v>
      </c>
      <c r="AS25" s="129">
        <f t="shared" si="3"/>
        <v>45555</v>
      </c>
      <c r="AT25" s="129">
        <f t="shared" si="3"/>
        <v>45557</v>
      </c>
      <c r="AU25" s="129">
        <f t="shared" si="3"/>
        <v>45561</v>
      </c>
      <c r="AV25" s="129">
        <f t="shared" si="3"/>
        <v>45563</v>
      </c>
      <c r="AW25" s="129">
        <f t="shared" si="3"/>
        <v>45565</v>
      </c>
    </row>
    <row r="26" spans="1:49"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49" ht="11.45" customHeight="1" x14ac:dyDescent="0.2">
      <c r="A27" s="3">
        <v>1</v>
      </c>
      <c r="B27" s="142" t="e">
        <f t="shared" ref="B27" si="4">ROUND(B8*0.87,)</f>
        <v>#REF!</v>
      </c>
      <c r="C27" s="142" t="e">
        <f t="shared" ref="C27:AW27" si="5">ROUND(C8*0.87,)</f>
        <v>#REF!</v>
      </c>
      <c r="D27" s="142" t="e">
        <f t="shared" si="5"/>
        <v>#REF!</v>
      </c>
      <c r="E27" s="142" t="e">
        <f t="shared" si="5"/>
        <v>#REF!</v>
      </c>
      <c r="F27" s="142" t="e">
        <f t="shared" si="5"/>
        <v>#REF!</v>
      </c>
      <c r="G27" s="142">
        <f t="shared" si="5"/>
        <v>5435</v>
      </c>
      <c r="H27" s="142">
        <f t="shared" si="5"/>
        <v>4844</v>
      </c>
      <c r="I27" s="142">
        <f t="shared" si="5"/>
        <v>4622</v>
      </c>
      <c r="J27" s="142">
        <f t="shared" si="5"/>
        <v>4252</v>
      </c>
      <c r="K27" s="142">
        <f t="shared" si="5"/>
        <v>6027</v>
      </c>
      <c r="L27" s="142">
        <f t="shared" si="5"/>
        <v>5435</v>
      </c>
      <c r="M27" s="142">
        <f t="shared" si="5"/>
        <v>6027</v>
      </c>
      <c r="N27" s="142">
        <f t="shared" si="5"/>
        <v>4844</v>
      </c>
      <c r="O27" s="142">
        <f t="shared" si="5"/>
        <v>5435</v>
      </c>
      <c r="P27" s="142">
        <f t="shared" si="5"/>
        <v>4548</v>
      </c>
      <c r="Q27" s="142">
        <f t="shared" si="5"/>
        <v>4252</v>
      </c>
      <c r="R27" s="142">
        <f t="shared" si="5"/>
        <v>4548</v>
      </c>
      <c r="S27" s="142">
        <f t="shared" si="5"/>
        <v>4252</v>
      </c>
      <c r="T27" s="142">
        <f t="shared" si="5"/>
        <v>6027</v>
      </c>
      <c r="U27" s="142">
        <f t="shared" si="5"/>
        <v>6027</v>
      </c>
      <c r="V27" s="142">
        <f t="shared" si="5"/>
        <v>6027</v>
      </c>
      <c r="W27" s="142">
        <f t="shared" si="5"/>
        <v>6027</v>
      </c>
      <c r="X27" s="142">
        <f t="shared" si="5"/>
        <v>4844</v>
      </c>
      <c r="Y27" s="142">
        <f t="shared" si="5"/>
        <v>5435</v>
      </c>
      <c r="Z27" s="142">
        <f t="shared" si="5"/>
        <v>4844</v>
      </c>
      <c r="AA27" s="142">
        <f t="shared" si="5"/>
        <v>6619</v>
      </c>
      <c r="AB27" s="142">
        <f t="shared" si="5"/>
        <v>6619</v>
      </c>
      <c r="AC27" s="142">
        <f t="shared" si="5"/>
        <v>4918</v>
      </c>
      <c r="AD27" s="142">
        <f t="shared" si="5"/>
        <v>5361</v>
      </c>
      <c r="AE27" s="142">
        <f t="shared" si="5"/>
        <v>5066</v>
      </c>
      <c r="AF27" s="142">
        <f t="shared" si="5"/>
        <v>5509</v>
      </c>
      <c r="AG27" s="142">
        <f t="shared" si="5"/>
        <v>6027</v>
      </c>
      <c r="AH27" s="142">
        <f t="shared" si="5"/>
        <v>6027</v>
      </c>
      <c r="AI27" s="142">
        <f t="shared" si="5"/>
        <v>5657</v>
      </c>
      <c r="AJ27" s="142">
        <f t="shared" si="5"/>
        <v>5361</v>
      </c>
      <c r="AK27" s="142">
        <f t="shared" si="5"/>
        <v>6027</v>
      </c>
      <c r="AL27" s="142">
        <f t="shared" si="5"/>
        <v>5361</v>
      </c>
      <c r="AM27" s="142">
        <f t="shared" si="5"/>
        <v>5657</v>
      </c>
      <c r="AN27" s="142">
        <f t="shared" si="5"/>
        <v>5361</v>
      </c>
      <c r="AO27" s="142">
        <f t="shared" si="5"/>
        <v>5657</v>
      </c>
      <c r="AP27" s="142">
        <f t="shared" si="5"/>
        <v>5066</v>
      </c>
      <c r="AQ27" s="142">
        <f t="shared" si="5"/>
        <v>5066</v>
      </c>
      <c r="AR27" s="142">
        <f t="shared" si="5"/>
        <v>4770</v>
      </c>
      <c r="AS27" s="142">
        <f t="shared" si="5"/>
        <v>4252</v>
      </c>
      <c r="AT27" s="142">
        <f t="shared" si="5"/>
        <v>4622</v>
      </c>
      <c r="AU27" s="142">
        <f t="shared" si="5"/>
        <v>4252</v>
      </c>
      <c r="AV27" s="142">
        <f t="shared" si="5"/>
        <v>4622</v>
      </c>
      <c r="AW27" s="142">
        <f t="shared" si="5"/>
        <v>4252</v>
      </c>
    </row>
    <row r="28" spans="1:49" ht="11.45" customHeight="1" x14ac:dyDescent="0.2">
      <c r="A28" s="3">
        <v>2</v>
      </c>
      <c r="B28" s="142" t="e">
        <f t="shared" ref="B28" si="6">ROUND(B9*0.87,)</f>
        <v>#REF!</v>
      </c>
      <c r="C28" s="142" t="e">
        <f t="shared" ref="C28:AW28" si="7">ROUND(C9*0.87,)</f>
        <v>#REF!</v>
      </c>
      <c r="D28" s="142" t="e">
        <f t="shared" si="7"/>
        <v>#REF!</v>
      </c>
      <c r="E28" s="142" t="e">
        <f t="shared" si="7"/>
        <v>#REF!</v>
      </c>
      <c r="F28" s="142" t="e">
        <f t="shared" si="7"/>
        <v>#REF!</v>
      </c>
      <c r="G28" s="142">
        <f t="shared" si="7"/>
        <v>6360</v>
      </c>
      <c r="H28" s="142">
        <f t="shared" si="7"/>
        <v>5768</v>
      </c>
      <c r="I28" s="142">
        <f t="shared" si="7"/>
        <v>5546</v>
      </c>
      <c r="J28" s="142">
        <f t="shared" si="7"/>
        <v>5177</v>
      </c>
      <c r="K28" s="142">
        <f t="shared" si="7"/>
        <v>6951</v>
      </c>
      <c r="L28" s="142">
        <f t="shared" si="7"/>
        <v>6360</v>
      </c>
      <c r="M28" s="142">
        <f t="shared" si="7"/>
        <v>6951</v>
      </c>
      <c r="N28" s="142">
        <f t="shared" si="7"/>
        <v>5768</v>
      </c>
      <c r="O28" s="142">
        <f t="shared" si="7"/>
        <v>6360</v>
      </c>
      <c r="P28" s="142">
        <f t="shared" si="7"/>
        <v>5472</v>
      </c>
      <c r="Q28" s="142">
        <f t="shared" si="7"/>
        <v>5177</v>
      </c>
      <c r="R28" s="142">
        <f t="shared" si="7"/>
        <v>5472</v>
      </c>
      <c r="S28" s="142">
        <f t="shared" si="7"/>
        <v>5177</v>
      </c>
      <c r="T28" s="142">
        <f t="shared" si="7"/>
        <v>6951</v>
      </c>
      <c r="U28" s="142">
        <f t="shared" si="7"/>
        <v>6951</v>
      </c>
      <c r="V28" s="142">
        <f t="shared" si="7"/>
        <v>6951</v>
      </c>
      <c r="W28" s="142">
        <f t="shared" si="7"/>
        <v>6951</v>
      </c>
      <c r="X28" s="142">
        <f t="shared" si="7"/>
        <v>5768</v>
      </c>
      <c r="Y28" s="142">
        <f t="shared" si="7"/>
        <v>6360</v>
      </c>
      <c r="Z28" s="142">
        <f t="shared" si="7"/>
        <v>5768</v>
      </c>
      <c r="AA28" s="142">
        <f t="shared" si="7"/>
        <v>7543</v>
      </c>
      <c r="AB28" s="142">
        <f t="shared" si="7"/>
        <v>7543</v>
      </c>
      <c r="AC28" s="142">
        <f t="shared" si="7"/>
        <v>5842</v>
      </c>
      <c r="AD28" s="142">
        <f t="shared" si="7"/>
        <v>6286</v>
      </c>
      <c r="AE28" s="142">
        <f t="shared" si="7"/>
        <v>5990</v>
      </c>
      <c r="AF28" s="142">
        <f t="shared" si="7"/>
        <v>6434</v>
      </c>
      <c r="AG28" s="142">
        <f t="shared" si="7"/>
        <v>6951</v>
      </c>
      <c r="AH28" s="142">
        <f t="shared" si="7"/>
        <v>6951</v>
      </c>
      <c r="AI28" s="142">
        <f t="shared" si="7"/>
        <v>6582</v>
      </c>
      <c r="AJ28" s="142">
        <f t="shared" si="7"/>
        <v>6286</v>
      </c>
      <c r="AK28" s="142">
        <f t="shared" si="7"/>
        <v>6951</v>
      </c>
      <c r="AL28" s="142">
        <f t="shared" si="7"/>
        <v>6286</v>
      </c>
      <c r="AM28" s="142">
        <f t="shared" si="7"/>
        <v>6582</v>
      </c>
      <c r="AN28" s="142">
        <f t="shared" si="7"/>
        <v>6286</v>
      </c>
      <c r="AO28" s="142">
        <f t="shared" si="7"/>
        <v>6582</v>
      </c>
      <c r="AP28" s="142">
        <f t="shared" si="7"/>
        <v>5990</v>
      </c>
      <c r="AQ28" s="142">
        <f t="shared" si="7"/>
        <v>5990</v>
      </c>
      <c r="AR28" s="142">
        <f t="shared" si="7"/>
        <v>5694</v>
      </c>
      <c r="AS28" s="142">
        <f t="shared" si="7"/>
        <v>5177</v>
      </c>
      <c r="AT28" s="142">
        <f t="shared" si="7"/>
        <v>5546</v>
      </c>
      <c r="AU28" s="142">
        <f t="shared" si="7"/>
        <v>5177</v>
      </c>
      <c r="AV28" s="142">
        <f t="shared" si="7"/>
        <v>5546</v>
      </c>
      <c r="AW28" s="142">
        <f t="shared" si="7"/>
        <v>5177</v>
      </c>
    </row>
    <row r="29" spans="1:49"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row>
    <row r="30" spans="1:49" ht="11.45" customHeight="1" x14ac:dyDescent="0.2">
      <c r="A30" s="3">
        <v>1</v>
      </c>
      <c r="B30" s="142" t="e">
        <f t="shared" ref="B30" si="8">ROUND(B11*0.87,)</f>
        <v>#REF!</v>
      </c>
      <c r="C30" s="142" t="e">
        <f t="shared" ref="C30:AW30" si="9">ROUND(C11*0.87,)</f>
        <v>#REF!</v>
      </c>
      <c r="D30" s="142" t="e">
        <f t="shared" si="9"/>
        <v>#REF!</v>
      </c>
      <c r="E30" s="142" t="e">
        <f t="shared" si="9"/>
        <v>#REF!</v>
      </c>
      <c r="F30" s="142" t="e">
        <f t="shared" si="9"/>
        <v>#REF!</v>
      </c>
      <c r="G30" s="142">
        <f t="shared" si="9"/>
        <v>6175</v>
      </c>
      <c r="H30" s="142">
        <f t="shared" si="9"/>
        <v>5583</v>
      </c>
      <c r="I30" s="142">
        <f t="shared" si="9"/>
        <v>5361</v>
      </c>
      <c r="J30" s="142">
        <f t="shared" si="9"/>
        <v>4992</v>
      </c>
      <c r="K30" s="142">
        <f t="shared" si="9"/>
        <v>6766</v>
      </c>
      <c r="L30" s="142">
        <f t="shared" si="9"/>
        <v>6175</v>
      </c>
      <c r="M30" s="142">
        <f t="shared" si="9"/>
        <v>6766</v>
      </c>
      <c r="N30" s="142">
        <f t="shared" si="9"/>
        <v>5583</v>
      </c>
      <c r="O30" s="142">
        <f t="shared" si="9"/>
        <v>6175</v>
      </c>
      <c r="P30" s="142">
        <f t="shared" si="9"/>
        <v>5287</v>
      </c>
      <c r="Q30" s="142">
        <f t="shared" si="9"/>
        <v>4992</v>
      </c>
      <c r="R30" s="142">
        <f t="shared" si="9"/>
        <v>5287</v>
      </c>
      <c r="S30" s="142">
        <f t="shared" si="9"/>
        <v>4992</v>
      </c>
      <c r="T30" s="142">
        <f t="shared" si="9"/>
        <v>6766</v>
      </c>
      <c r="U30" s="142">
        <f t="shared" si="9"/>
        <v>6766</v>
      </c>
      <c r="V30" s="142">
        <f t="shared" si="9"/>
        <v>6766</v>
      </c>
      <c r="W30" s="142">
        <f t="shared" si="9"/>
        <v>6766</v>
      </c>
      <c r="X30" s="142">
        <f t="shared" si="9"/>
        <v>5583</v>
      </c>
      <c r="Y30" s="142">
        <f t="shared" si="9"/>
        <v>6175</v>
      </c>
      <c r="Z30" s="142">
        <f t="shared" si="9"/>
        <v>5583</v>
      </c>
      <c r="AA30" s="142">
        <f t="shared" si="9"/>
        <v>7358</v>
      </c>
      <c r="AB30" s="142">
        <f t="shared" si="9"/>
        <v>7358</v>
      </c>
      <c r="AC30" s="142">
        <f t="shared" si="9"/>
        <v>5657</v>
      </c>
      <c r="AD30" s="142">
        <f t="shared" si="9"/>
        <v>6101</v>
      </c>
      <c r="AE30" s="142">
        <f t="shared" si="9"/>
        <v>5805</v>
      </c>
      <c r="AF30" s="142">
        <f t="shared" si="9"/>
        <v>6249</v>
      </c>
      <c r="AG30" s="142">
        <f t="shared" si="9"/>
        <v>6766</v>
      </c>
      <c r="AH30" s="142">
        <f t="shared" si="9"/>
        <v>6766</v>
      </c>
      <c r="AI30" s="142">
        <f t="shared" si="9"/>
        <v>6397</v>
      </c>
      <c r="AJ30" s="142">
        <f t="shared" si="9"/>
        <v>6101</v>
      </c>
      <c r="AK30" s="142">
        <f t="shared" si="9"/>
        <v>6766</v>
      </c>
      <c r="AL30" s="142">
        <f t="shared" si="9"/>
        <v>6101</v>
      </c>
      <c r="AM30" s="142">
        <f t="shared" si="9"/>
        <v>6397</v>
      </c>
      <c r="AN30" s="142">
        <f t="shared" si="9"/>
        <v>6101</v>
      </c>
      <c r="AO30" s="142">
        <f t="shared" si="9"/>
        <v>6397</v>
      </c>
      <c r="AP30" s="142">
        <f t="shared" si="9"/>
        <v>5805</v>
      </c>
      <c r="AQ30" s="142">
        <f t="shared" si="9"/>
        <v>5805</v>
      </c>
      <c r="AR30" s="142">
        <f t="shared" si="9"/>
        <v>5509</v>
      </c>
      <c r="AS30" s="142">
        <f t="shared" si="9"/>
        <v>4992</v>
      </c>
      <c r="AT30" s="142">
        <f t="shared" si="9"/>
        <v>5361</v>
      </c>
      <c r="AU30" s="142">
        <f t="shared" si="9"/>
        <v>4992</v>
      </c>
      <c r="AV30" s="142">
        <f t="shared" si="9"/>
        <v>5361</v>
      </c>
      <c r="AW30" s="142">
        <f t="shared" si="9"/>
        <v>4992</v>
      </c>
    </row>
    <row r="31" spans="1:49" ht="11.45" customHeight="1" x14ac:dyDescent="0.2">
      <c r="A31" s="3">
        <v>2</v>
      </c>
      <c r="B31" s="29" t="e">
        <f t="shared" ref="B31" si="10">ROUND(B12*0.87,)</f>
        <v>#REF!</v>
      </c>
      <c r="C31" s="29" t="e">
        <f t="shared" ref="C31:AW31" si="11">ROUND(C12*0.87,)</f>
        <v>#REF!</v>
      </c>
      <c r="D31" s="29" t="e">
        <f t="shared" si="11"/>
        <v>#REF!</v>
      </c>
      <c r="E31" s="29" t="e">
        <f t="shared" si="11"/>
        <v>#REF!</v>
      </c>
      <c r="F31" s="29" t="e">
        <f t="shared" si="11"/>
        <v>#REF!</v>
      </c>
      <c r="G31" s="29">
        <f t="shared" si="11"/>
        <v>7099</v>
      </c>
      <c r="H31" s="29">
        <f t="shared" si="11"/>
        <v>6508</v>
      </c>
      <c r="I31" s="29">
        <f t="shared" si="11"/>
        <v>6286</v>
      </c>
      <c r="J31" s="29">
        <f t="shared" si="11"/>
        <v>5916</v>
      </c>
      <c r="K31" s="29">
        <f t="shared" si="11"/>
        <v>7691</v>
      </c>
      <c r="L31" s="29">
        <f t="shared" si="11"/>
        <v>7099</v>
      </c>
      <c r="M31" s="29">
        <f t="shared" si="11"/>
        <v>7691</v>
      </c>
      <c r="N31" s="29">
        <f t="shared" si="11"/>
        <v>6508</v>
      </c>
      <c r="O31" s="29">
        <f t="shared" si="11"/>
        <v>7099</v>
      </c>
      <c r="P31" s="29">
        <f t="shared" si="11"/>
        <v>6212</v>
      </c>
      <c r="Q31" s="29">
        <f t="shared" si="11"/>
        <v>5916</v>
      </c>
      <c r="R31" s="29">
        <f t="shared" si="11"/>
        <v>6212</v>
      </c>
      <c r="S31" s="29">
        <f t="shared" si="11"/>
        <v>5916</v>
      </c>
      <c r="T31" s="29">
        <f t="shared" si="11"/>
        <v>7691</v>
      </c>
      <c r="U31" s="29">
        <f t="shared" si="11"/>
        <v>7691</v>
      </c>
      <c r="V31" s="29">
        <f t="shared" si="11"/>
        <v>7691</v>
      </c>
      <c r="W31" s="29">
        <f t="shared" si="11"/>
        <v>7691</v>
      </c>
      <c r="X31" s="29">
        <f t="shared" si="11"/>
        <v>6508</v>
      </c>
      <c r="Y31" s="29">
        <f t="shared" si="11"/>
        <v>7099</v>
      </c>
      <c r="Z31" s="29">
        <f t="shared" si="11"/>
        <v>6508</v>
      </c>
      <c r="AA31" s="29">
        <f t="shared" si="11"/>
        <v>8282</v>
      </c>
      <c r="AB31" s="29">
        <f t="shared" si="11"/>
        <v>8282</v>
      </c>
      <c r="AC31" s="29">
        <f t="shared" si="11"/>
        <v>6582</v>
      </c>
      <c r="AD31" s="29">
        <f t="shared" si="11"/>
        <v>7025</v>
      </c>
      <c r="AE31" s="29">
        <f t="shared" si="11"/>
        <v>6729</v>
      </c>
      <c r="AF31" s="29">
        <f t="shared" si="11"/>
        <v>7173</v>
      </c>
      <c r="AG31" s="29">
        <f t="shared" si="11"/>
        <v>7691</v>
      </c>
      <c r="AH31" s="29">
        <f t="shared" si="11"/>
        <v>7691</v>
      </c>
      <c r="AI31" s="29">
        <f t="shared" si="11"/>
        <v>7321</v>
      </c>
      <c r="AJ31" s="29">
        <f t="shared" si="11"/>
        <v>7025</v>
      </c>
      <c r="AK31" s="29">
        <f t="shared" si="11"/>
        <v>7691</v>
      </c>
      <c r="AL31" s="29">
        <f t="shared" si="11"/>
        <v>7025</v>
      </c>
      <c r="AM31" s="29">
        <f t="shared" si="11"/>
        <v>7321</v>
      </c>
      <c r="AN31" s="29">
        <f t="shared" si="11"/>
        <v>7025</v>
      </c>
      <c r="AO31" s="29">
        <f t="shared" si="11"/>
        <v>7321</v>
      </c>
      <c r="AP31" s="29">
        <f t="shared" si="11"/>
        <v>6729</v>
      </c>
      <c r="AQ31" s="29">
        <f t="shared" si="11"/>
        <v>6729</v>
      </c>
      <c r="AR31" s="29">
        <f t="shared" si="11"/>
        <v>6434</v>
      </c>
      <c r="AS31" s="29">
        <f t="shared" si="11"/>
        <v>5916</v>
      </c>
      <c r="AT31" s="29">
        <f t="shared" si="11"/>
        <v>6286</v>
      </c>
      <c r="AU31" s="29">
        <f t="shared" si="11"/>
        <v>5916</v>
      </c>
      <c r="AV31" s="29">
        <f t="shared" si="11"/>
        <v>6286</v>
      </c>
      <c r="AW31" s="29">
        <f t="shared" si="11"/>
        <v>5916</v>
      </c>
    </row>
    <row r="32" spans="1:49" ht="11.45" customHeight="1" x14ac:dyDescent="0.2">
      <c r="A32" s="5" t="s">
        <v>86</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row>
    <row r="33" spans="1:49" ht="11.45" customHeight="1" x14ac:dyDescent="0.2">
      <c r="A33" s="3">
        <v>1</v>
      </c>
      <c r="B33" s="29" t="e">
        <f t="shared" ref="B33" si="12">ROUND(B14*0.87,)</f>
        <v>#REF!</v>
      </c>
      <c r="C33" s="29" t="e">
        <f t="shared" ref="C33:AW33" si="13">ROUND(C14*0.87,)</f>
        <v>#REF!</v>
      </c>
      <c r="D33" s="29" t="e">
        <f t="shared" si="13"/>
        <v>#REF!</v>
      </c>
      <c r="E33" s="29" t="e">
        <f t="shared" si="13"/>
        <v>#REF!</v>
      </c>
      <c r="F33" s="29" t="e">
        <f t="shared" si="13"/>
        <v>#REF!</v>
      </c>
      <c r="G33" s="29">
        <f t="shared" si="13"/>
        <v>7284</v>
      </c>
      <c r="H33" s="29">
        <f t="shared" si="13"/>
        <v>6692</v>
      </c>
      <c r="I33" s="29">
        <f t="shared" si="13"/>
        <v>6471</v>
      </c>
      <c r="J33" s="29">
        <f t="shared" si="13"/>
        <v>6101</v>
      </c>
      <c r="K33" s="29">
        <f t="shared" si="13"/>
        <v>7876</v>
      </c>
      <c r="L33" s="29">
        <f t="shared" si="13"/>
        <v>7284</v>
      </c>
      <c r="M33" s="29">
        <f t="shared" si="13"/>
        <v>7876</v>
      </c>
      <c r="N33" s="29">
        <f t="shared" si="13"/>
        <v>6692</v>
      </c>
      <c r="O33" s="29">
        <f t="shared" si="13"/>
        <v>7284</v>
      </c>
      <c r="P33" s="29">
        <f t="shared" si="13"/>
        <v>6397</v>
      </c>
      <c r="Q33" s="29">
        <f t="shared" si="13"/>
        <v>6101</v>
      </c>
      <c r="R33" s="29">
        <f t="shared" si="13"/>
        <v>6397</v>
      </c>
      <c r="S33" s="29">
        <f t="shared" si="13"/>
        <v>6101</v>
      </c>
      <c r="T33" s="29">
        <f t="shared" si="13"/>
        <v>7876</v>
      </c>
      <c r="U33" s="29">
        <f t="shared" si="13"/>
        <v>7876</v>
      </c>
      <c r="V33" s="29">
        <f t="shared" si="13"/>
        <v>7876</v>
      </c>
      <c r="W33" s="29">
        <f t="shared" si="13"/>
        <v>7876</v>
      </c>
      <c r="X33" s="29">
        <f t="shared" si="13"/>
        <v>6692</v>
      </c>
      <c r="Y33" s="29">
        <f t="shared" si="13"/>
        <v>7284</v>
      </c>
      <c r="Z33" s="29">
        <f t="shared" si="13"/>
        <v>6692</v>
      </c>
      <c r="AA33" s="29">
        <f t="shared" si="13"/>
        <v>8467</v>
      </c>
      <c r="AB33" s="29">
        <f t="shared" si="13"/>
        <v>8467</v>
      </c>
      <c r="AC33" s="29">
        <f t="shared" si="13"/>
        <v>6766</v>
      </c>
      <c r="AD33" s="29">
        <f t="shared" si="13"/>
        <v>7210</v>
      </c>
      <c r="AE33" s="29">
        <f t="shared" si="13"/>
        <v>6914</v>
      </c>
      <c r="AF33" s="29">
        <f t="shared" si="13"/>
        <v>7358</v>
      </c>
      <c r="AG33" s="29">
        <f t="shared" si="13"/>
        <v>7876</v>
      </c>
      <c r="AH33" s="29">
        <f t="shared" si="13"/>
        <v>7876</v>
      </c>
      <c r="AI33" s="29">
        <f t="shared" si="13"/>
        <v>7506</v>
      </c>
      <c r="AJ33" s="29">
        <f t="shared" si="13"/>
        <v>7210</v>
      </c>
      <c r="AK33" s="29">
        <f t="shared" si="13"/>
        <v>7876</v>
      </c>
      <c r="AL33" s="29">
        <f t="shared" si="13"/>
        <v>7210</v>
      </c>
      <c r="AM33" s="29">
        <f t="shared" si="13"/>
        <v>7506</v>
      </c>
      <c r="AN33" s="29">
        <f t="shared" si="13"/>
        <v>7210</v>
      </c>
      <c r="AO33" s="29">
        <f t="shared" si="13"/>
        <v>7506</v>
      </c>
      <c r="AP33" s="29">
        <f t="shared" si="13"/>
        <v>6914</v>
      </c>
      <c r="AQ33" s="29">
        <f t="shared" si="13"/>
        <v>6914</v>
      </c>
      <c r="AR33" s="29">
        <f t="shared" si="13"/>
        <v>6619</v>
      </c>
      <c r="AS33" s="29">
        <f t="shared" si="13"/>
        <v>6101</v>
      </c>
      <c r="AT33" s="29">
        <f t="shared" si="13"/>
        <v>6471</v>
      </c>
      <c r="AU33" s="29">
        <f t="shared" si="13"/>
        <v>6101</v>
      </c>
      <c r="AV33" s="29">
        <f t="shared" si="13"/>
        <v>6471</v>
      </c>
      <c r="AW33" s="29">
        <f t="shared" si="13"/>
        <v>6101</v>
      </c>
    </row>
    <row r="34" spans="1:49" ht="11.45" customHeight="1" x14ac:dyDescent="0.2">
      <c r="A34" s="3">
        <v>2</v>
      </c>
      <c r="B34" s="29" t="e">
        <f t="shared" ref="B34" si="14">ROUND(B15*0.87,)</f>
        <v>#REF!</v>
      </c>
      <c r="C34" s="29" t="e">
        <f t="shared" ref="C34:AW34" si="15">ROUND(C15*0.87,)</f>
        <v>#REF!</v>
      </c>
      <c r="D34" s="29" t="e">
        <f t="shared" si="15"/>
        <v>#REF!</v>
      </c>
      <c r="E34" s="29" t="e">
        <f t="shared" si="15"/>
        <v>#REF!</v>
      </c>
      <c r="F34" s="29" t="e">
        <f t="shared" si="15"/>
        <v>#REF!</v>
      </c>
      <c r="G34" s="29">
        <f t="shared" si="15"/>
        <v>8208</v>
      </c>
      <c r="H34" s="29">
        <f t="shared" si="15"/>
        <v>7617</v>
      </c>
      <c r="I34" s="29">
        <f t="shared" si="15"/>
        <v>7395</v>
      </c>
      <c r="J34" s="29">
        <f t="shared" si="15"/>
        <v>7025</v>
      </c>
      <c r="K34" s="29">
        <f t="shared" si="15"/>
        <v>8800</v>
      </c>
      <c r="L34" s="29">
        <f t="shared" si="15"/>
        <v>8208</v>
      </c>
      <c r="M34" s="29">
        <f t="shared" si="15"/>
        <v>8800</v>
      </c>
      <c r="N34" s="29">
        <f t="shared" si="15"/>
        <v>7617</v>
      </c>
      <c r="O34" s="29">
        <f t="shared" si="15"/>
        <v>8208</v>
      </c>
      <c r="P34" s="29">
        <f t="shared" si="15"/>
        <v>7321</v>
      </c>
      <c r="Q34" s="29">
        <f t="shared" si="15"/>
        <v>7025</v>
      </c>
      <c r="R34" s="29">
        <f t="shared" si="15"/>
        <v>7321</v>
      </c>
      <c r="S34" s="29">
        <f t="shared" si="15"/>
        <v>7025</v>
      </c>
      <c r="T34" s="29">
        <f t="shared" si="15"/>
        <v>8800</v>
      </c>
      <c r="U34" s="29">
        <f t="shared" si="15"/>
        <v>8800</v>
      </c>
      <c r="V34" s="29">
        <f t="shared" si="15"/>
        <v>8800</v>
      </c>
      <c r="W34" s="29">
        <f t="shared" si="15"/>
        <v>8800</v>
      </c>
      <c r="X34" s="29">
        <f t="shared" si="15"/>
        <v>7617</v>
      </c>
      <c r="Y34" s="29">
        <f t="shared" si="15"/>
        <v>8208</v>
      </c>
      <c r="Z34" s="29">
        <f t="shared" si="15"/>
        <v>7617</v>
      </c>
      <c r="AA34" s="29">
        <f t="shared" si="15"/>
        <v>9392</v>
      </c>
      <c r="AB34" s="29">
        <f t="shared" si="15"/>
        <v>9392</v>
      </c>
      <c r="AC34" s="29">
        <f t="shared" si="15"/>
        <v>7691</v>
      </c>
      <c r="AD34" s="29">
        <f t="shared" si="15"/>
        <v>8135</v>
      </c>
      <c r="AE34" s="29">
        <f t="shared" si="15"/>
        <v>7839</v>
      </c>
      <c r="AF34" s="29">
        <f t="shared" si="15"/>
        <v>8282</v>
      </c>
      <c r="AG34" s="29">
        <f t="shared" si="15"/>
        <v>8800</v>
      </c>
      <c r="AH34" s="29">
        <f t="shared" si="15"/>
        <v>8800</v>
      </c>
      <c r="AI34" s="29">
        <f t="shared" si="15"/>
        <v>8430</v>
      </c>
      <c r="AJ34" s="29">
        <f t="shared" si="15"/>
        <v>8135</v>
      </c>
      <c r="AK34" s="29">
        <f t="shared" si="15"/>
        <v>8800</v>
      </c>
      <c r="AL34" s="29">
        <f t="shared" si="15"/>
        <v>8135</v>
      </c>
      <c r="AM34" s="29">
        <f t="shared" si="15"/>
        <v>8430</v>
      </c>
      <c r="AN34" s="29">
        <f t="shared" si="15"/>
        <v>8135</v>
      </c>
      <c r="AO34" s="29">
        <f t="shared" si="15"/>
        <v>8430</v>
      </c>
      <c r="AP34" s="29">
        <f t="shared" si="15"/>
        <v>7839</v>
      </c>
      <c r="AQ34" s="29">
        <f t="shared" si="15"/>
        <v>7839</v>
      </c>
      <c r="AR34" s="29">
        <f t="shared" si="15"/>
        <v>7543</v>
      </c>
      <c r="AS34" s="29">
        <f t="shared" si="15"/>
        <v>7025</v>
      </c>
      <c r="AT34" s="29">
        <f t="shared" si="15"/>
        <v>7395</v>
      </c>
      <c r="AU34" s="29">
        <f t="shared" si="15"/>
        <v>7025</v>
      </c>
      <c r="AV34" s="29">
        <f t="shared" si="15"/>
        <v>7395</v>
      </c>
      <c r="AW34" s="29">
        <f t="shared" si="15"/>
        <v>7025</v>
      </c>
    </row>
    <row r="35" spans="1:49" ht="11.45" customHeight="1" x14ac:dyDescent="0.2">
      <c r="A35" s="4" t="s">
        <v>91</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row>
    <row r="36" spans="1:49" ht="11.45" customHeight="1" x14ac:dyDescent="0.2">
      <c r="A36" s="3">
        <v>1</v>
      </c>
      <c r="B36" s="29" t="e">
        <f t="shared" ref="B36" si="16">ROUND(B17*0.87,)</f>
        <v>#REF!</v>
      </c>
      <c r="C36" s="29" t="e">
        <f t="shared" ref="C36:AW36" si="17">ROUND(C17*0.87,)</f>
        <v>#REF!</v>
      </c>
      <c r="D36" s="29" t="e">
        <f t="shared" si="17"/>
        <v>#REF!</v>
      </c>
      <c r="E36" s="29" t="e">
        <f t="shared" si="17"/>
        <v>#REF!</v>
      </c>
      <c r="F36" s="29" t="e">
        <f t="shared" si="17"/>
        <v>#REF!</v>
      </c>
      <c r="G36" s="29">
        <f t="shared" si="17"/>
        <v>8024</v>
      </c>
      <c r="H36" s="29">
        <f t="shared" si="17"/>
        <v>7432</v>
      </c>
      <c r="I36" s="29">
        <f t="shared" si="17"/>
        <v>7210</v>
      </c>
      <c r="J36" s="29">
        <f t="shared" si="17"/>
        <v>6840</v>
      </c>
      <c r="K36" s="29">
        <f t="shared" si="17"/>
        <v>8615</v>
      </c>
      <c r="L36" s="29">
        <f t="shared" si="17"/>
        <v>8024</v>
      </c>
      <c r="M36" s="29">
        <f t="shared" si="17"/>
        <v>8615</v>
      </c>
      <c r="N36" s="29">
        <f t="shared" si="17"/>
        <v>7432</v>
      </c>
      <c r="O36" s="29">
        <f t="shared" si="17"/>
        <v>8024</v>
      </c>
      <c r="P36" s="29">
        <f t="shared" si="17"/>
        <v>7136</v>
      </c>
      <c r="Q36" s="29">
        <f t="shared" si="17"/>
        <v>6840</v>
      </c>
      <c r="R36" s="29">
        <f t="shared" si="17"/>
        <v>7136</v>
      </c>
      <c r="S36" s="29">
        <f t="shared" si="17"/>
        <v>6840</v>
      </c>
      <c r="T36" s="29">
        <f t="shared" si="17"/>
        <v>8615</v>
      </c>
      <c r="U36" s="29">
        <f t="shared" si="17"/>
        <v>8615</v>
      </c>
      <c r="V36" s="29">
        <f t="shared" si="17"/>
        <v>8615</v>
      </c>
      <c r="W36" s="29">
        <f t="shared" si="17"/>
        <v>8615</v>
      </c>
      <c r="X36" s="29">
        <f t="shared" si="17"/>
        <v>7432</v>
      </c>
      <c r="Y36" s="29">
        <f t="shared" si="17"/>
        <v>8024</v>
      </c>
      <c r="Z36" s="29">
        <f t="shared" si="17"/>
        <v>7432</v>
      </c>
      <c r="AA36" s="29">
        <f t="shared" si="17"/>
        <v>9207</v>
      </c>
      <c r="AB36" s="29">
        <f t="shared" si="17"/>
        <v>9207</v>
      </c>
      <c r="AC36" s="29">
        <f t="shared" si="17"/>
        <v>7506</v>
      </c>
      <c r="AD36" s="29">
        <f t="shared" si="17"/>
        <v>7950</v>
      </c>
      <c r="AE36" s="29">
        <f t="shared" si="17"/>
        <v>7654</v>
      </c>
      <c r="AF36" s="29">
        <f t="shared" si="17"/>
        <v>8098</v>
      </c>
      <c r="AG36" s="29">
        <f t="shared" si="17"/>
        <v>8615</v>
      </c>
      <c r="AH36" s="29">
        <f t="shared" si="17"/>
        <v>8615</v>
      </c>
      <c r="AI36" s="29">
        <f t="shared" si="17"/>
        <v>8245</v>
      </c>
      <c r="AJ36" s="29">
        <f t="shared" si="17"/>
        <v>7950</v>
      </c>
      <c r="AK36" s="29">
        <f t="shared" si="17"/>
        <v>8615</v>
      </c>
      <c r="AL36" s="29">
        <f t="shared" si="17"/>
        <v>7950</v>
      </c>
      <c r="AM36" s="29">
        <f t="shared" si="17"/>
        <v>8245</v>
      </c>
      <c r="AN36" s="29">
        <f t="shared" si="17"/>
        <v>7950</v>
      </c>
      <c r="AO36" s="29">
        <f t="shared" si="17"/>
        <v>8245</v>
      </c>
      <c r="AP36" s="29">
        <f t="shared" si="17"/>
        <v>7654</v>
      </c>
      <c r="AQ36" s="29">
        <f t="shared" si="17"/>
        <v>7654</v>
      </c>
      <c r="AR36" s="29">
        <f t="shared" si="17"/>
        <v>7358</v>
      </c>
      <c r="AS36" s="29">
        <f t="shared" si="17"/>
        <v>6840</v>
      </c>
      <c r="AT36" s="29">
        <f t="shared" si="17"/>
        <v>7210</v>
      </c>
      <c r="AU36" s="29">
        <f t="shared" si="17"/>
        <v>6840</v>
      </c>
      <c r="AV36" s="29">
        <f t="shared" si="17"/>
        <v>7210</v>
      </c>
      <c r="AW36" s="29">
        <f t="shared" si="17"/>
        <v>6840</v>
      </c>
    </row>
    <row r="37" spans="1:49" ht="11.45" customHeight="1" x14ac:dyDescent="0.2">
      <c r="A37" s="3">
        <v>2</v>
      </c>
      <c r="B37" s="29" t="e">
        <f t="shared" ref="B37" si="18">ROUND(B18*0.87,)</f>
        <v>#REF!</v>
      </c>
      <c r="C37" s="29" t="e">
        <f t="shared" ref="C37:AW37" si="19">ROUND(C18*0.87,)</f>
        <v>#REF!</v>
      </c>
      <c r="D37" s="29" t="e">
        <f t="shared" si="19"/>
        <v>#REF!</v>
      </c>
      <c r="E37" s="29" t="e">
        <f t="shared" si="19"/>
        <v>#REF!</v>
      </c>
      <c r="F37" s="29" t="e">
        <f t="shared" si="19"/>
        <v>#REF!</v>
      </c>
      <c r="G37" s="29">
        <f t="shared" si="19"/>
        <v>8948</v>
      </c>
      <c r="H37" s="29">
        <f t="shared" si="19"/>
        <v>8356</v>
      </c>
      <c r="I37" s="29">
        <f t="shared" si="19"/>
        <v>8135</v>
      </c>
      <c r="J37" s="29">
        <f t="shared" si="19"/>
        <v>7765</v>
      </c>
      <c r="K37" s="29">
        <f t="shared" si="19"/>
        <v>9540</v>
      </c>
      <c r="L37" s="29">
        <f t="shared" si="19"/>
        <v>8948</v>
      </c>
      <c r="M37" s="29">
        <f t="shared" si="19"/>
        <v>9540</v>
      </c>
      <c r="N37" s="29">
        <f t="shared" si="19"/>
        <v>8356</v>
      </c>
      <c r="O37" s="29">
        <f t="shared" si="19"/>
        <v>8948</v>
      </c>
      <c r="P37" s="29">
        <f t="shared" si="19"/>
        <v>8061</v>
      </c>
      <c r="Q37" s="29">
        <f t="shared" si="19"/>
        <v>7765</v>
      </c>
      <c r="R37" s="29">
        <f t="shared" si="19"/>
        <v>8061</v>
      </c>
      <c r="S37" s="29">
        <f t="shared" si="19"/>
        <v>7765</v>
      </c>
      <c r="T37" s="29">
        <f t="shared" si="19"/>
        <v>9540</v>
      </c>
      <c r="U37" s="29">
        <f t="shared" si="19"/>
        <v>9540</v>
      </c>
      <c r="V37" s="29">
        <f t="shared" si="19"/>
        <v>9540</v>
      </c>
      <c r="W37" s="29">
        <f t="shared" si="19"/>
        <v>9540</v>
      </c>
      <c r="X37" s="29">
        <f t="shared" si="19"/>
        <v>8356</v>
      </c>
      <c r="Y37" s="29">
        <f t="shared" si="19"/>
        <v>8948</v>
      </c>
      <c r="Z37" s="29">
        <f t="shared" si="19"/>
        <v>8356</v>
      </c>
      <c r="AA37" s="29">
        <f t="shared" si="19"/>
        <v>10131</v>
      </c>
      <c r="AB37" s="29">
        <f t="shared" si="19"/>
        <v>10131</v>
      </c>
      <c r="AC37" s="29">
        <f t="shared" si="19"/>
        <v>8430</v>
      </c>
      <c r="AD37" s="29">
        <f t="shared" si="19"/>
        <v>8874</v>
      </c>
      <c r="AE37" s="29">
        <f t="shared" si="19"/>
        <v>8578</v>
      </c>
      <c r="AF37" s="29">
        <f t="shared" si="19"/>
        <v>9022</v>
      </c>
      <c r="AG37" s="29">
        <f t="shared" si="19"/>
        <v>9540</v>
      </c>
      <c r="AH37" s="29">
        <f t="shared" si="19"/>
        <v>9540</v>
      </c>
      <c r="AI37" s="29">
        <f t="shared" si="19"/>
        <v>9170</v>
      </c>
      <c r="AJ37" s="29">
        <f t="shared" si="19"/>
        <v>8874</v>
      </c>
      <c r="AK37" s="29">
        <f t="shared" si="19"/>
        <v>9540</v>
      </c>
      <c r="AL37" s="29">
        <f t="shared" si="19"/>
        <v>8874</v>
      </c>
      <c r="AM37" s="29">
        <f t="shared" si="19"/>
        <v>9170</v>
      </c>
      <c r="AN37" s="29">
        <f t="shared" si="19"/>
        <v>8874</v>
      </c>
      <c r="AO37" s="29">
        <f t="shared" si="19"/>
        <v>9170</v>
      </c>
      <c r="AP37" s="29">
        <f t="shared" si="19"/>
        <v>8578</v>
      </c>
      <c r="AQ37" s="29">
        <f t="shared" si="19"/>
        <v>8578</v>
      </c>
      <c r="AR37" s="29">
        <f t="shared" si="19"/>
        <v>8282</v>
      </c>
      <c r="AS37" s="29">
        <f t="shared" si="19"/>
        <v>7765</v>
      </c>
      <c r="AT37" s="29">
        <f t="shared" si="19"/>
        <v>8135</v>
      </c>
      <c r="AU37" s="29">
        <f t="shared" si="19"/>
        <v>7765</v>
      </c>
      <c r="AV37" s="29">
        <f t="shared" si="19"/>
        <v>8135</v>
      </c>
      <c r="AW37" s="29">
        <f t="shared" si="19"/>
        <v>7765</v>
      </c>
    </row>
    <row r="38" spans="1:49" ht="11.45" customHeight="1" x14ac:dyDescent="0.2">
      <c r="A38" s="2" t="s">
        <v>92</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row>
    <row r="39" spans="1:49" ht="11.45" customHeight="1" x14ac:dyDescent="0.2">
      <c r="A39" s="3">
        <v>1</v>
      </c>
      <c r="B39" s="29" t="e">
        <f t="shared" ref="B39" si="20">ROUND(B20*0.87,)</f>
        <v>#REF!</v>
      </c>
      <c r="C39" s="29" t="e">
        <f t="shared" ref="C39:AW39" si="21">ROUND(C20*0.87,)</f>
        <v>#REF!</v>
      </c>
      <c r="D39" s="29" t="e">
        <f t="shared" si="21"/>
        <v>#REF!</v>
      </c>
      <c r="E39" s="29" t="e">
        <f t="shared" si="21"/>
        <v>#REF!</v>
      </c>
      <c r="F39" s="29" t="e">
        <f t="shared" si="21"/>
        <v>#REF!</v>
      </c>
      <c r="G39" s="29">
        <f t="shared" si="21"/>
        <v>9133</v>
      </c>
      <c r="H39" s="29">
        <f t="shared" si="21"/>
        <v>8541</v>
      </c>
      <c r="I39" s="29">
        <f t="shared" si="21"/>
        <v>8319</v>
      </c>
      <c r="J39" s="29">
        <f t="shared" si="21"/>
        <v>7950</v>
      </c>
      <c r="K39" s="29">
        <f t="shared" si="21"/>
        <v>9724</v>
      </c>
      <c r="L39" s="29">
        <f t="shared" si="21"/>
        <v>9133</v>
      </c>
      <c r="M39" s="29">
        <f t="shared" si="21"/>
        <v>9724</v>
      </c>
      <c r="N39" s="29">
        <f t="shared" si="21"/>
        <v>8541</v>
      </c>
      <c r="O39" s="29">
        <f t="shared" si="21"/>
        <v>9133</v>
      </c>
      <c r="P39" s="29">
        <f t="shared" si="21"/>
        <v>8245</v>
      </c>
      <c r="Q39" s="29">
        <f t="shared" si="21"/>
        <v>7950</v>
      </c>
      <c r="R39" s="29">
        <f t="shared" si="21"/>
        <v>8245</v>
      </c>
      <c r="S39" s="29">
        <f t="shared" si="21"/>
        <v>7950</v>
      </c>
      <c r="T39" s="29">
        <f t="shared" si="21"/>
        <v>9724</v>
      </c>
      <c r="U39" s="29">
        <f t="shared" si="21"/>
        <v>9724</v>
      </c>
      <c r="V39" s="29">
        <f t="shared" si="21"/>
        <v>9724</v>
      </c>
      <c r="W39" s="29">
        <f t="shared" si="21"/>
        <v>9724</v>
      </c>
      <c r="X39" s="29">
        <f t="shared" si="21"/>
        <v>8541</v>
      </c>
      <c r="Y39" s="29">
        <f t="shared" si="21"/>
        <v>9133</v>
      </c>
      <c r="Z39" s="29">
        <f t="shared" si="21"/>
        <v>8541</v>
      </c>
      <c r="AA39" s="29">
        <f t="shared" si="21"/>
        <v>10316</v>
      </c>
      <c r="AB39" s="29">
        <f t="shared" si="21"/>
        <v>10316</v>
      </c>
      <c r="AC39" s="29">
        <f t="shared" si="21"/>
        <v>8615</v>
      </c>
      <c r="AD39" s="29">
        <f t="shared" si="21"/>
        <v>9059</v>
      </c>
      <c r="AE39" s="29">
        <f t="shared" si="21"/>
        <v>8763</v>
      </c>
      <c r="AF39" s="29">
        <f t="shared" si="21"/>
        <v>9207</v>
      </c>
      <c r="AG39" s="29">
        <f t="shared" si="21"/>
        <v>9724</v>
      </c>
      <c r="AH39" s="29">
        <f t="shared" si="21"/>
        <v>9724</v>
      </c>
      <c r="AI39" s="29">
        <f t="shared" si="21"/>
        <v>9355</v>
      </c>
      <c r="AJ39" s="29">
        <f t="shared" si="21"/>
        <v>9059</v>
      </c>
      <c r="AK39" s="29">
        <f t="shared" si="21"/>
        <v>9724</v>
      </c>
      <c r="AL39" s="29">
        <f t="shared" si="21"/>
        <v>9059</v>
      </c>
      <c r="AM39" s="29">
        <f t="shared" si="21"/>
        <v>9355</v>
      </c>
      <c r="AN39" s="29">
        <f t="shared" si="21"/>
        <v>9059</v>
      </c>
      <c r="AO39" s="29">
        <f t="shared" si="21"/>
        <v>9355</v>
      </c>
      <c r="AP39" s="29">
        <f t="shared" si="21"/>
        <v>8763</v>
      </c>
      <c r="AQ39" s="29">
        <f t="shared" si="21"/>
        <v>8763</v>
      </c>
      <c r="AR39" s="29">
        <f t="shared" si="21"/>
        <v>8467</v>
      </c>
      <c r="AS39" s="29">
        <f t="shared" si="21"/>
        <v>7950</v>
      </c>
      <c r="AT39" s="29">
        <f t="shared" si="21"/>
        <v>8319</v>
      </c>
      <c r="AU39" s="29">
        <f t="shared" si="21"/>
        <v>7950</v>
      </c>
      <c r="AV39" s="29">
        <f t="shared" si="21"/>
        <v>8319</v>
      </c>
      <c r="AW39" s="29">
        <f t="shared" si="21"/>
        <v>7950</v>
      </c>
    </row>
    <row r="40" spans="1:49" ht="11.45" customHeight="1" x14ac:dyDescent="0.2">
      <c r="A40" s="3">
        <v>2</v>
      </c>
      <c r="B40" s="29" t="e">
        <f t="shared" ref="B40" si="22">ROUND(B21*0.87,)</f>
        <v>#REF!</v>
      </c>
      <c r="C40" s="29" t="e">
        <f t="shared" ref="C40:AW40" si="23">ROUND(C21*0.87,)</f>
        <v>#REF!</v>
      </c>
      <c r="D40" s="29" t="e">
        <f t="shared" si="23"/>
        <v>#REF!</v>
      </c>
      <c r="E40" s="29" t="e">
        <f t="shared" si="23"/>
        <v>#REF!</v>
      </c>
      <c r="F40" s="29" t="e">
        <f t="shared" si="23"/>
        <v>#REF!</v>
      </c>
      <c r="G40" s="29">
        <f t="shared" si="23"/>
        <v>10057</v>
      </c>
      <c r="H40" s="29">
        <f t="shared" si="23"/>
        <v>9466</v>
      </c>
      <c r="I40" s="29">
        <f t="shared" si="23"/>
        <v>9244</v>
      </c>
      <c r="J40" s="29">
        <f t="shared" si="23"/>
        <v>8874</v>
      </c>
      <c r="K40" s="29">
        <f t="shared" si="23"/>
        <v>10649</v>
      </c>
      <c r="L40" s="29">
        <f t="shared" si="23"/>
        <v>10057</v>
      </c>
      <c r="M40" s="29">
        <f t="shared" si="23"/>
        <v>10649</v>
      </c>
      <c r="N40" s="29">
        <f t="shared" si="23"/>
        <v>9466</v>
      </c>
      <c r="O40" s="29">
        <f t="shared" si="23"/>
        <v>10057</v>
      </c>
      <c r="P40" s="29">
        <f t="shared" si="23"/>
        <v>9170</v>
      </c>
      <c r="Q40" s="29">
        <f t="shared" si="23"/>
        <v>8874</v>
      </c>
      <c r="R40" s="29">
        <f t="shared" si="23"/>
        <v>9170</v>
      </c>
      <c r="S40" s="29">
        <f t="shared" si="23"/>
        <v>8874</v>
      </c>
      <c r="T40" s="29">
        <f t="shared" si="23"/>
        <v>10649</v>
      </c>
      <c r="U40" s="29">
        <f t="shared" si="23"/>
        <v>10649</v>
      </c>
      <c r="V40" s="29">
        <f t="shared" si="23"/>
        <v>10649</v>
      </c>
      <c r="W40" s="29">
        <f t="shared" si="23"/>
        <v>10649</v>
      </c>
      <c r="X40" s="29">
        <f t="shared" si="23"/>
        <v>9466</v>
      </c>
      <c r="Y40" s="29">
        <f t="shared" si="23"/>
        <v>10057</v>
      </c>
      <c r="Z40" s="29">
        <f t="shared" si="23"/>
        <v>9466</v>
      </c>
      <c r="AA40" s="29">
        <f t="shared" si="23"/>
        <v>11240</v>
      </c>
      <c r="AB40" s="29">
        <f t="shared" si="23"/>
        <v>11240</v>
      </c>
      <c r="AC40" s="29">
        <f t="shared" si="23"/>
        <v>9540</v>
      </c>
      <c r="AD40" s="29">
        <f t="shared" si="23"/>
        <v>9983</v>
      </c>
      <c r="AE40" s="29">
        <f t="shared" si="23"/>
        <v>9687</v>
      </c>
      <c r="AF40" s="29">
        <f t="shared" si="23"/>
        <v>10131</v>
      </c>
      <c r="AG40" s="29">
        <f t="shared" si="23"/>
        <v>10649</v>
      </c>
      <c r="AH40" s="29">
        <f t="shared" si="23"/>
        <v>10649</v>
      </c>
      <c r="AI40" s="29">
        <f t="shared" si="23"/>
        <v>10279</v>
      </c>
      <c r="AJ40" s="29">
        <f t="shared" si="23"/>
        <v>9983</v>
      </c>
      <c r="AK40" s="29">
        <f t="shared" si="23"/>
        <v>10649</v>
      </c>
      <c r="AL40" s="29">
        <f t="shared" si="23"/>
        <v>9983</v>
      </c>
      <c r="AM40" s="29">
        <f t="shared" si="23"/>
        <v>10279</v>
      </c>
      <c r="AN40" s="29">
        <f t="shared" si="23"/>
        <v>9983</v>
      </c>
      <c r="AO40" s="29">
        <f t="shared" si="23"/>
        <v>10279</v>
      </c>
      <c r="AP40" s="29">
        <f t="shared" si="23"/>
        <v>9687</v>
      </c>
      <c r="AQ40" s="29">
        <f t="shared" si="23"/>
        <v>9687</v>
      </c>
      <c r="AR40" s="29">
        <f t="shared" si="23"/>
        <v>9392</v>
      </c>
      <c r="AS40" s="29">
        <f t="shared" si="23"/>
        <v>8874</v>
      </c>
      <c r="AT40" s="29">
        <f t="shared" si="23"/>
        <v>9244</v>
      </c>
      <c r="AU40" s="29">
        <f t="shared" si="23"/>
        <v>8874</v>
      </c>
      <c r="AV40" s="29">
        <f t="shared" si="23"/>
        <v>9244</v>
      </c>
      <c r="AW40" s="29">
        <f t="shared" si="23"/>
        <v>8874</v>
      </c>
    </row>
    <row r="41" spans="1:49" ht="11.45" customHeight="1" x14ac:dyDescent="0.2">
      <c r="A41" s="24"/>
    </row>
    <row r="42" spans="1:49" x14ac:dyDescent="0.2">
      <c r="A42" s="41" t="s">
        <v>18</v>
      </c>
    </row>
    <row r="43" spans="1:49" x14ac:dyDescent="0.2">
      <c r="A43" s="38" t="s">
        <v>165</v>
      </c>
    </row>
    <row r="44" spans="1:49" x14ac:dyDescent="0.2">
      <c r="A44" s="22"/>
    </row>
    <row r="45" spans="1:49" x14ac:dyDescent="0.2">
      <c r="A45" s="41" t="s">
        <v>3</v>
      </c>
    </row>
    <row r="46" spans="1:49" x14ac:dyDescent="0.2">
      <c r="A46" s="42" t="s">
        <v>4</v>
      </c>
    </row>
    <row r="47" spans="1:49" x14ac:dyDescent="0.2">
      <c r="A47" s="42" t="s">
        <v>5</v>
      </c>
    </row>
    <row r="48" spans="1:49"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169</v>
      </c>
    </row>
  </sheetData>
  <pageMargins left="0.7" right="0.7" top="0.75" bottom="0.75" header="0.3" footer="0.3"/>
  <pageSetup paperSize="9" orientation="portrait" horizontalDpi="4294967295" verticalDpi="4294967295"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115" zoomScaleNormal="115" workbookViewId="0">
      <pane xSplit="1" topLeftCell="B1" activePane="topRight" state="frozen"/>
      <selection pane="topRight"/>
    </sheetView>
  </sheetViews>
  <sheetFormatPr defaultColWidth="8.5703125" defaultRowHeight="12" x14ac:dyDescent="0.2"/>
  <cols>
    <col min="1" max="1" width="84.85546875" style="1" customWidth="1"/>
    <col min="2" max="19" width="8.5703125" style="1"/>
    <col min="20" max="20" width="8.5703125" style="1" customWidth="1"/>
    <col min="21" max="21" width="0" style="1" hidden="1" customWidth="1"/>
    <col min="22" max="23" width="8.5703125" style="1"/>
    <col min="24" max="25" width="8.5703125" style="1" customWidth="1"/>
    <col min="26" max="26" width="0" style="1" hidden="1" customWidth="1"/>
    <col min="27"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f>'C завтраками| Bed and breakfast'!B5</f>
        <v>45399</v>
      </c>
      <c r="H5" s="129">
        <f>'C завтраками| Bed and breakfast'!C5</f>
        <v>45401</v>
      </c>
      <c r="I5" s="129">
        <f>'C завтраками| Bed and breakfast'!D5</f>
        <v>45402</v>
      </c>
      <c r="J5" s="129">
        <f>'C завтраками| Bed and breakfast'!E5</f>
        <v>45403</v>
      </c>
      <c r="K5" s="46">
        <f>'C завтраками| Bed and breakfast'!F5</f>
        <v>45407</v>
      </c>
      <c r="L5" s="129">
        <f>'C завтраками| Bed and breakfast'!H5</f>
        <v>45411</v>
      </c>
      <c r="M5" s="129">
        <f>'C завтраками| Bed and breakfast'!I5</f>
        <v>45413</v>
      </c>
      <c r="N5" s="129">
        <f>'C завтраками| Bed and breakfast'!J5</f>
        <v>45417</v>
      </c>
      <c r="O5" s="129">
        <f>'C завтраками| Bed and breakfast'!K5</f>
        <v>45421</v>
      </c>
      <c r="P5" s="129">
        <f>'C завтраками| Bed and breakfast'!O5</f>
        <v>45429</v>
      </c>
      <c r="Q5" s="129">
        <f>'C завтраками| Bed and breakfast'!P5</f>
        <v>45431</v>
      </c>
      <c r="R5" s="129">
        <f>'C завтраками| Bed and breakfast'!Q5</f>
        <v>45436</v>
      </c>
      <c r="S5" s="129">
        <f>'C завтраками| Bed and breakfast'!R5</f>
        <v>45438</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breakfast'!AE5</f>
        <v>45492</v>
      </c>
      <c r="AE5" s="129">
        <f>'C завтраками| Bed and breakfast'!AF5</f>
        <v>45494</v>
      </c>
      <c r="AF5" s="129">
        <f>'C завтраками| Bed and breakfast'!AG5</f>
        <v>45499</v>
      </c>
      <c r="AG5" s="129">
        <f>'C завтраками| Bed and breakfast'!AH5</f>
        <v>45501</v>
      </c>
      <c r="AH5" s="129">
        <f>'C завтраками| Bed and breakfast'!AI5</f>
        <v>45505</v>
      </c>
      <c r="AI5" s="129">
        <f>'C завтраками| Bed and breakfast'!AJ5</f>
        <v>45506</v>
      </c>
      <c r="AJ5" s="129">
        <f>'C завтраками| Bed and breakfast'!AK5</f>
        <v>45508</v>
      </c>
      <c r="AK5" s="129">
        <f>'C завтраками| Bed and breakfast'!AL5</f>
        <v>45513</v>
      </c>
      <c r="AL5" s="129">
        <f>'C завтраками| Bed and breakfast'!AM5</f>
        <v>45515</v>
      </c>
      <c r="AM5" s="129">
        <f>'C завтраками| Bed and breakfast'!AN5</f>
        <v>45520</v>
      </c>
      <c r="AN5" s="129">
        <f>'C завтраками| Bed and breakfast'!AO5</f>
        <v>45522</v>
      </c>
      <c r="AO5" s="129">
        <f>'C завтраками| Bed and breakfast'!AS5</f>
        <v>45527</v>
      </c>
      <c r="AP5" s="129">
        <f>'C завтраками| Bed and breakfast'!AT5</f>
        <v>45529</v>
      </c>
      <c r="AQ5" s="129">
        <f>'C завтраками| Bed and breakfast'!AU5</f>
        <v>45534</v>
      </c>
      <c r="AR5" s="129">
        <f>'C завтраками| Bed and breakfast'!AV5</f>
        <v>45536</v>
      </c>
      <c r="AS5" s="129">
        <f>'C завтраками| Bed and breakfast'!AW5</f>
        <v>45551</v>
      </c>
      <c r="AT5" s="129">
        <f>'C завтраками| Bed and breakfast'!AX5</f>
        <v>45556</v>
      </c>
      <c r="AU5" s="129">
        <f>'C завтраками| Bed and breakfast'!AY5</f>
        <v>45558</v>
      </c>
      <c r="AV5" s="129">
        <f>'C завтраками| Bed and breakfast'!AZ5</f>
        <v>45562</v>
      </c>
      <c r="AW5" s="129">
        <f>'C завтраками| Bed and breakfast'!BA5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f>'C завтраками| Bed and breakfast'!B6</f>
        <v>45400</v>
      </c>
      <c r="H6" s="129">
        <f>'C завтраками| Bed and breakfast'!C6</f>
        <v>45401</v>
      </c>
      <c r="I6" s="129">
        <f>'C завтраками| Bed and breakfast'!D6</f>
        <v>45402</v>
      </c>
      <c r="J6" s="129">
        <f>'C завтраками| Bed and breakfast'!E6</f>
        <v>45406</v>
      </c>
      <c r="K6" s="46">
        <f>'C завтраками| Bed and breakfast'!F6</f>
        <v>45408</v>
      </c>
      <c r="L6" s="129">
        <f>'C завтраками| Bed and breakfast'!H6</f>
        <v>45412</v>
      </c>
      <c r="M6" s="129">
        <f>'C завтраками| Bed and breakfast'!I6</f>
        <v>45416</v>
      </c>
      <c r="N6" s="129">
        <f>'C завтраками| Bed and breakfast'!J6</f>
        <v>45420</v>
      </c>
      <c r="O6" s="129">
        <f>'C завтраками| Bed and breakfast'!K6</f>
        <v>45421</v>
      </c>
      <c r="P6" s="129">
        <f>'C завтраками| Bed and breakfast'!O6</f>
        <v>45430</v>
      </c>
      <c r="Q6" s="129">
        <f>'C завтраками| Bed and breakfast'!P6</f>
        <v>45435</v>
      </c>
      <c r="R6" s="129">
        <f>'C завтраками| Bed and breakfast'!Q6</f>
        <v>45437</v>
      </c>
      <c r="S6" s="129">
        <f>'C завтраками| Bed and breakfast'!R6</f>
        <v>45438</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breakfast'!AE6</f>
        <v>45493</v>
      </c>
      <c r="AE6" s="129">
        <f>'C завтраками| Bed and breakfast'!AF6</f>
        <v>45498</v>
      </c>
      <c r="AF6" s="129">
        <f>'C завтраками| Bed and breakfast'!AG6</f>
        <v>45500</v>
      </c>
      <c r="AG6" s="129">
        <f>'C завтраками| Bed and breakfast'!AH6</f>
        <v>45504</v>
      </c>
      <c r="AH6" s="129">
        <f>'C завтраками| Bed and breakfast'!AI6</f>
        <v>45505</v>
      </c>
      <c r="AI6" s="129">
        <f>'C завтраками| Bed and breakfast'!AJ6</f>
        <v>45507</v>
      </c>
      <c r="AJ6" s="129">
        <f>'C завтраками| Bed and breakfast'!AK6</f>
        <v>45512</v>
      </c>
      <c r="AK6" s="129">
        <f>'C завтраками| Bed and breakfast'!AL6</f>
        <v>45514</v>
      </c>
      <c r="AL6" s="129">
        <f>'C завтраками| Bed and breakfast'!AM6</f>
        <v>45519</v>
      </c>
      <c r="AM6" s="129">
        <f>'C завтраками| Bed and breakfast'!AN6</f>
        <v>45521</v>
      </c>
      <c r="AN6" s="129">
        <f>'C завтраками| Bed and breakfast'!AO6</f>
        <v>45522</v>
      </c>
      <c r="AO6" s="129">
        <f>'C завтраками| Bed and breakfast'!AS6</f>
        <v>45528</v>
      </c>
      <c r="AP6" s="129">
        <f>'C завтраками| Bed and breakfast'!AT6</f>
        <v>45533</v>
      </c>
      <c r="AQ6" s="129">
        <f>'C завтраками| Bed and breakfast'!AU6</f>
        <v>45535</v>
      </c>
      <c r="AR6" s="129">
        <f>'C завтраками| Bed and breakfast'!AV6</f>
        <v>45550</v>
      </c>
      <c r="AS6" s="129">
        <f>'C завтраками| Bed and breakfast'!AW6</f>
        <v>45555</v>
      </c>
      <c r="AT6" s="129">
        <f>'C завтраками| Bed and breakfast'!AX6</f>
        <v>45557</v>
      </c>
      <c r="AU6" s="129">
        <f>'C завтраками| Bed and breakfast'!AY6</f>
        <v>45561</v>
      </c>
      <c r="AV6" s="129">
        <f>'C завтраками| Bed and breakfast'!AZ6</f>
        <v>45563</v>
      </c>
      <c r="AW6" s="129">
        <f>'C завтраками| Bed and breakfast'!BA6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f>'C завтраками| Bed and breakfast'!B8*0.85</f>
        <v>6247.5</v>
      </c>
      <c r="H8" s="142">
        <f>'C завтраками| Bed and breakfast'!C8*0.85</f>
        <v>5567.5</v>
      </c>
      <c r="I8" s="142">
        <f>'C завтраками| Bed and breakfast'!D8*0.85</f>
        <v>5312.5</v>
      </c>
      <c r="J8" s="142">
        <f>'C завтраками| Bed and breakfast'!E8*0.85</f>
        <v>4887.5</v>
      </c>
      <c r="K8" s="142">
        <f>'C завтраками| Bed and breakfast'!F8*0.85</f>
        <v>6927.5</v>
      </c>
      <c r="L8" s="142">
        <f>'C завтраками| Bed and breakfast'!H8*0.85</f>
        <v>6247.5</v>
      </c>
      <c r="M8" s="142">
        <f>'C завтраками| Bed and breakfast'!I8*0.85</f>
        <v>6927.5</v>
      </c>
      <c r="N8" s="142">
        <f>'C завтраками| Bed and breakfast'!J8*0.85</f>
        <v>5567.5</v>
      </c>
      <c r="O8" s="142">
        <f>'C завтраками| Bed and breakfast'!K8*0.85</f>
        <v>6247.5</v>
      </c>
      <c r="P8" s="142">
        <f>'C завтраками| Bed and breakfast'!O8*0.85</f>
        <v>5227.5</v>
      </c>
      <c r="Q8" s="142">
        <f>'C завтраками| Bed and breakfast'!P8*0.85</f>
        <v>4887.5</v>
      </c>
      <c r="R8" s="142">
        <f>'C завтраками| Bed and breakfast'!Q8*0.85</f>
        <v>5227.5</v>
      </c>
      <c r="S8" s="142">
        <f>'C завтраками| Bed and breakfast'!R8*0.85</f>
        <v>4887.5</v>
      </c>
      <c r="T8" s="142">
        <f>'C завтраками| Bed and breakfast'!T8*0.85</f>
        <v>6927.5</v>
      </c>
      <c r="U8" s="142">
        <f>'C завтраками| Bed and breakfast'!U8*0.85</f>
        <v>6927.5</v>
      </c>
      <c r="V8" s="142">
        <f>'C завтраками| Bed and breakfast'!V8*0.85</f>
        <v>6927.5</v>
      </c>
      <c r="W8" s="142">
        <f>'C завтраками| Bed and breakfast'!W8*0.85</f>
        <v>6927.5</v>
      </c>
      <c r="X8" s="142">
        <f>'C завтраками| Bed and breakfast'!X8*0.85</f>
        <v>5567.5</v>
      </c>
      <c r="Y8" s="142">
        <f>'C завтраками| Bed and breakfast'!Y8*0.85</f>
        <v>6247.5</v>
      </c>
      <c r="Z8" s="142">
        <f>'C завтраками| Bed and breakfast'!Z8*0.85</f>
        <v>5567.5</v>
      </c>
      <c r="AA8" s="142">
        <f>'C завтраками| Bed and breakfast'!AA8*0.85</f>
        <v>7607.5</v>
      </c>
      <c r="AB8" s="142">
        <f>'C завтраками| Bed and breakfast'!AB8*0.85</f>
        <v>7607.5</v>
      </c>
      <c r="AC8" s="142">
        <f>'C завтраками| Bed and breakfast'!AC8*0.85</f>
        <v>5652.5</v>
      </c>
      <c r="AD8" s="142">
        <f>'C завтраками| Bed and breakfast'!AE8*0.85</f>
        <v>6162.5</v>
      </c>
      <c r="AE8" s="142">
        <f>'C завтраками| Bed and breakfast'!AF8*0.85</f>
        <v>5822.5</v>
      </c>
      <c r="AF8" s="142">
        <f>'C завтраками| Bed and breakfast'!AG8*0.85</f>
        <v>6332.5</v>
      </c>
      <c r="AG8" s="142">
        <f>'C завтраками| Bed and breakfast'!AH8*0.85</f>
        <v>6927.5</v>
      </c>
      <c r="AH8" s="142">
        <f>'C завтраками| Bed and breakfast'!AI8*0.85</f>
        <v>6927.5</v>
      </c>
      <c r="AI8" s="142">
        <f>'C завтраками| Bed and breakfast'!AJ8*0.85</f>
        <v>6502.5</v>
      </c>
      <c r="AJ8" s="142">
        <f>'C завтраками| Bed and breakfast'!AK8*0.85</f>
        <v>6162.5</v>
      </c>
      <c r="AK8" s="142">
        <f>'C завтраками| Bed and breakfast'!AL8*0.85</f>
        <v>6927.5</v>
      </c>
      <c r="AL8" s="142">
        <f>'C завтраками| Bed and breakfast'!AM8*0.85</f>
        <v>6162.5</v>
      </c>
      <c r="AM8" s="142">
        <f>'C завтраками| Bed and breakfast'!AN8*0.85</f>
        <v>6502.5</v>
      </c>
      <c r="AN8" s="142">
        <f>'C завтраками| Bed and breakfast'!AO8*0.85</f>
        <v>6162.5</v>
      </c>
      <c r="AO8" s="142">
        <f>'C завтраками| Bed and breakfast'!AS8*0.85</f>
        <v>6502.5</v>
      </c>
      <c r="AP8" s="142">
        <f>'C завтраками| Bed and breakfast'!AT8*0.85</f>
        <v>5822.5</v>
      </c>
      <c r="AQ8" s="142">
        <f>'C завтраками| Bed and breakfast'!AU8*0.85</f>
        <v>5822.5</v>
      </c>
      <c r="AR8" s="142">
        <f>'C завтраками| Bed and breakfast'!AV8*0.85</f>
        <v>5482.5</v>
      </c>
      <c r="AS8" s="142">
        <f>'C завтраками| Bed and breakfast'!AW8*0.85</f>
        <v>4887.5</v>
      </c>
      <c r="AT8" s="142">
        <f>'C завтраками| Bed and breakfast'!AX8*0.85</f>
        <v>5312.5</v>
      </c>
      <c r="AU8" s="142">
        <f>'C завтраками| Bed and breakfast'!AY8*0.85</f>
        <v>4887.5</v>
      </c>
      <c r="AV8" s="142">
        <f>'C завтраками| Bed and breakfast'!AZ8*0.85</f>
        <v>5312.5</v>
      </c>
      <c r="AW8" s="142">
        <f>'C завтраками| Bed and breakfast'!BA8*0.85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f>'C завтраками| Bed and breakfast'!B9*0.85</f>
        <v>7310</v>
      </c>
      <c r="H9" s="142">
        <f>'C завтраками| Bed and breakfast'!C9*0.85</f>
        <v>6630</v>
      </c>
      <c r="I9" s="142">
        <f>'C завтраками| Bed and breakfast'!D9*0.85</f>
        <v>6375</v>
      </c>
      <c r="J9" s="142">
        <f>'C завтраками| Bed and breakfast'!E9*0.85</f>
        <v>5950</v>
      </c>
      <c r="K9" s="142">
        <f>'C завтраками| Bed and breakfast'!F9*0.85</f>
        <v>7990</v>
      </c>
      <c r="L9" s="142">
        <f>'C завтраками| Bed and breakfast'!H9*0.85</f>
        <v>7310</v>
      </c>
      <c r="M9" s="142">
        <f>'C завтраками| Bed and breakfast'!I9*0.85</f>
        <v>7990</v>
      </c>
      <c r="N9" s="142">
        <f>'C завтраками| Bed and breakfast'!J9*0.85</f>
        <v>6630</v>
      </c>
      <c r="O9" s="142">
        <f>'C завтраками| Bed and breakfast'!K9*0.85</f>
        <v>7310</v>
      </c>
      <c r="P9" s="142">
        <f>'C завтраками| Bed and breakfast'!O9*0.85</f>
        <v>6290</v>
      </c>
      <c r="Q9" s="142">
        <f>'C завтраками| Bed and breakfast'!P9*0.85</f>
        <v>5950</v>
      </c>
      <c r="R9" s="142">
        <f>'C завтраками| Bed and breakfast'!Q9*0.85</f>
        <v>6290</v>
      </c>
      <c r="S9" s="142">
        <f>'C завтраками| Bed and breakfast'!R9*0.85</f>
        <v>5950</v>
      </c>
      <c r="T9" s="142">
        <f>'C завтраками| Bed and breakfast'!T9*0.85</f>
        <v>7990</v>
      </c>
      <c r="U9" s="142">
        <f>'C завтраками| Bed and breakfast'!U9*0.85</f>
        <v>7990</v>
      </c>
      <c r="V9" s="142">
        <f>'C завтраками| Bed and breakfast'!V9*0.85</f>
        <v>7990</v>
      </c>
      <c r="W9" s="142">
        <f>'C завтраками| Bed and breakfast'!W9*0.85</f>
        <v>7990</v>
      </c>
      <c r="X9" s="142">
        <f>'C завтраками| Bed and breakfast'!X9*0.85</f>
        <v>6630</v>
      </c>
      <c r="Y9" s="142">
        <f>'C завтраками| Bed and breakfast'!Y9*0.85</f>
        <v>7310</v>
      </c>
      <c r="Z9" s="142">
        <f>'C завтраками| Bed and breakfast'!Z9*0.85</f>
        <v>6630</v>
      </c>
      <c r="AA9" s="142">
        <f>'C завтраками| Bed and breakfast'!AA9*0.85</f>
        <v>8670</v>
      </c>
      <c r="AB9" s="142">
        <f>'C завтраками| Bed and breakfast'!AB9*0.85</f>
        <v>8670</v>
      </c>
      <c r="AC9" s="142">
        <f>'C завтраками| Bed and breakfast'!AC9*0.85</f>
        <v>6715</v>
      </c>
      <c r="AD9" s="142">
        <f>'C завтраками| Bed and breakfast'!AE9*0.85</f>
        <v>7225</v>
      </c>
      <c r="AE9" s="142">
        <f>'C завтраками| Bed and breakfast'!AF9*0.85</f>
        <v>6885</v>
      </c>
      <c r="AF9" s="142">
        <f>'C завтраками| Bed and breakfast'!AG9*0.85</f>
        <v>7395</v>
      </c>
      <c r="AG9" s="142">
        <f>'C завтраками| Bed and breakfast'!AH9*0.85</f>
        <v>7990</v>
      </c>
      <c r="AH9" s="142">
        <f>'C завтраками| Bed and breakfast'!AI9*0.85</f>
        <v>7990</v>
      </c>
      <c r="AI9" s="142">
        <f>'C завтраками| Bed and breakfast'!AJ9*0.85</f>
        <v>7565</v>
      </c>
      <c r="AJ9" s="142">
        <f>'C завтраками| Bed and breakfast'!AK9*0.85</f>
        <v>7225</v>
      </c>
      <c r="AK9" s="142">
        <f>'C завтраками| Bed and breakfast'!AL9*0.85</f>
        <v>7990</v>
      </c>
      <c r="AL9" s="142">
        <f>'C завтраками| Bed and breakfast'!AM9*0.85</f>
        <v>7225</v>
      </c>
      <c r="AM9" s="142">
        <f>'C завтраками| Bed and breakfast'!AN9*0.85</f>
        <v>7565</v>
      </c>
      <c r="AN9" s="142">
        <f>'C завтраками| Bed and breakfast'!AO9*0.85</f>
        <v>7225</v>
      </c>
      <c r="AO9" s="142">
        <f>'C завтраками| Bed and breakfast'!AS9*0.85</f>
        <v>7565</v>
      </c>
      <c r="AP9" s="142">
        <f>'C завтраками| Bed and breakfast'!AT9*0.85</f>
        <v>6885</v>
      </c>
      <c r="AQ9" s="142">
        <f>'C завтраками| Bed and breakfast'!AU9*0.85</f>
        <v>6885</v>
      </c>
      <c r="AR9" s="142">
        <f>'C завтраками| Bed and breakfast'!AV9*0.85</f>
        <v>6545</v>
      </c>
      <c r="AS9" s="142">
        <f>'C завтраками| Bed and breakfast'!AW9*0.85</f>
        <v>5950</v>
      </c>
      <c r="AT9" s="142">
        <f>'C завтраками| Bed and breakfast'!AX9*0.85</f>
        <v>6375</v>
      </c>
      <c r="AU9" s="142">
        <f>'C завтраками| Bed and breakfast'!AY9*0.85</f>
        <v>5950</v>
      </c>
      <c r="AV9" s="142">
        <f>'C завтраками| Bed and breakfast'!AZ9*0.85</f>
        <v>6375</v>
      </c>
      <c r="AW9" s="142">
        <f>'C завтраками| Bed and breakfast'!BA9*0.85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f>'C завтраками| Bed and breakfast'!B11*0.85</f>
        <v>7097.5</v>
      </c>
      <c r="H11" s="142">
        <f>'C завтраками| Bed and breakfast'!C11*0.85</f>
        <v>6417.5</v>
      </c>
      <c r="I11" s="142">
        <f>'C завтраками| Bed and breakfast'!D11*0.85</f>
        <v>6162.5</v>
      </c>
      <c r="J11" s="142">
        <f>'C завтраками| Bed and breakfast'!E11*0.85</f>
        <v>5737.5</v>
      </c>
      <c r="K11" s="142">
        <f>'C завтраками| Bed and breakfast'!F11*0.85</f>
        <v>7777.5</v>
      </c>
      <c r="L11" s="142">
        <f>'C завтраками| Bed and breakfast'!H11*0.85</f>
        <v>7097.5</v>
      </c>
      <c r="M11" s="142">
        <f>'C завтраками| Bed and breakfast'!I11*0.85</f>
        <v>7777.5</v>
      </c>
      <c r="N11" s="142">
        <f>'C завтраками| Bed and breakfast'!J11*0.85</f>
        <v>6417.5</v>
      </c>
      <c r="O11" s="142">
        <f>'C завтраками| Bed and breakfast'!K11*0.85</f>
        <v>7097.5</v>
      </c>
      <c r="P11" s="142">
        <f>'C завтраками| Bed and breakfast'!O11*0.85</f>
        <v>6077.5</v>
      </c>
      <c r="Q11" s="142">
        <f>'C завтраками| Bed and breakfast'!P11*0.85</f>
        <v>5737.5</v>
      </c>
      <c r="R11" s="142">
        <f>'C завтраками| Bed and breakfast'!Q11*0.85</f>
        <v>6077.5</v>
      </c>
      <c r="S11" s="142">
        <f>'C завтраками| Bed and breakfast'!R11*0.85</f>
        <v>5737.5</v>
      </c>
      <c r="T11" s="142">
        <f>'C завтраками| Bed and breakfast'!T11*0.85</f>
        <v>7777.5</v>
      </c>
      <c r="U11" s="142">
        <f>'C завтраками| Bed and breakfast'!U11*0.85</f>
        <v>7777.5</v>
      </c>
      <c r="V11" s="142">
        <f>'C завтраками| Bed and breakfast'!V11*0.85</f>
        <v>7777.5</v>
      </c>
      <c r="W11" s="142">
        <f>'C завтраками| Bed and breakfast'!W11*0.85</f>
        <v>7777.5</v>
      </c>
      <c r="X11" s="142">
        <f>'C завтраками| Bed and breakfast'!X11*0.85</f>
        <v>6417.5</v>
      </c>
      <c r="Y11" s="142">
        <f>'C завтраками| Bed and breakfast'!Y11*0.85</f>
        <v>7097.5</v>
      </c>
      <c r="Z11" s="142">
        <f>'C завтраками| Bed and breakfast'!Z11*0.85</f>
        <v>6417.5</v>
      </c>
      <c r="AA11" s="142">
        <f>'C завтраками| Bed and breakfast'!AA11*0.85</f>
        <v>8457.5</v>
      </c>
      <c r="AB11" s="142">
        <f>'C завтраками| Bed and breakfast'!AB11*0.85</f>
        <v>8457.5</v>
      </c>
      <c r="AC11" s="142">
        <f>'C завтраками| Bed and breakfast'!AC11*0.85</f>
        <v>6502.5</v>
      </c>
      <c r="AD11" s="142">
        <f>'C завтраками| Bed and breakfast'!AE11*0.85</f>
        <v>7012.5</v>
      </c>
      <c r="AE11" s="142">
        <f>'C завтраками| Bed and breakfast'!AF11*0.85</f>
        <v>6672.5</v>
      </c>
      <c r="AF11" s="142">
        <f>'C завтраками| Bed and breakfast'!AG11*0.85</f>
        <v>7182.5</v>
      </c>
      <c r="AG11" s="142">
        <f>'C завтраками| Bed and breakfast'!AH11*0.85</f>
        <v>7777.5</v>
      </c>
      <c r="AH11" s="142">
        <f>'C завтраками| Bed and breakfast'!AI11*0.85</f>
        <v>7777.5</v>
      </c>
      <c r="AI11" s="142">
        <f>'C завтраками| Bed and breakfast'!AJ11*0.85</f>
        <v>7352.5</v>
      </c>
      <c r="AJ11" s="142">
        <f>'C завтраками| Bed and breakfast'!AK11*0.85</f>
        <v>7012.5</v>
      </c>
      <c r="AK11" s="142">
        <f>'C завтраками| Bed and breakfast'!AL11*0.85</f>
        <v>7777.5</v>
      </c>
      <c r="AL11" s="142">
        <f>'C завтраками| Bed and breakfast'!AM11*0.85</f>
        <v>7012.5</v>
      </c>
      <c r="AM11" s="142">
        <f>'C завтраками| Bed and breakfast'!AN11*0.85</f>
        <v>7352.5</v>
      </c>
      <c r="AN11" s="142">
        <f>'C завтраками| Bed and breakfast'!AO11*0.85</f>
        <v>7012.5</v>
      </c>
      <c r="AO11" s="142">
        <f>'C завтраками| Bed and breakfast'!AS11*0.85</f>
        <v>7352.5</v>
      </c>
      <c r="AP11" s="142">
        <f>'C завтраками| Bed and breakfast'!AT11*0.85</f>
        <v>6672.5</v>
      </c>
      <c r="AQ11" s="142">
        <f>'C завтраками| Bed and breakfast'!AU11*0.85</f>
        <v>6672.5</v>
      </c>
      <c r="AR11" s="142">
        <f>'C завтраками| Bed and breakfast'!AV11*0.85</f>
        <v>6332.5</v>
      </c>
      <c r="AS11" s="142">
        <f>'C завтраками| Bed and breakfast'!AW11*0.85</f>
        <v>5737.5</v>
      </c>
      <c r="AT11" s="142">
        <f>'C завтраками| Bed and breakfast'!AX11*0.85</f>
        <v>6162.5</v>
      </c>
      <c r="AU11" s="142">
        <f>'C завтраками| Bed and breakfast'!AY11*0.85</f>
        <v>5737.5</v>
      </c>
      <c r="AV11" s="142">
        <f>'C завтраками| Bed and breakfast'!AZ11*0.85</f>
        <v>6162.5</v>
      </c>
      <c r="AW11" s="142">
        <f>'C завтраками| Bed and breakfast'!BA11*0.85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f>'C завтраками| Bed and breakfast'!B12*0.85</f>
        <v>8160</v>
      </c>
      <c r="H12" s="142">
        <f>'C завтраками| Bed and breakfast'!C12*0.85</f>
        <v>7480</v>
      </c>
      <c r="I12" s="142">
        <f>'C завтраками| Bed and breakfast'!D12*0.85</f>
        <v>7225</v>
      </c>
      <c r="J12" s="142">
        <f>'C завтраками| Bed and breakfast'!E12*0.85</f>
        <v>6800</v>
      </c>
      <c r="K12" s="142">
        <f>'C завтраками| Bed and breakfast'!F12*0.85</f>
        <v>8840</v>
      </c>
      <c r="L12" s="142">
        <f>'C завтраками| Bed and breakfast'!H12*0.85</f>
        <v>8160</v>
      </c>
      <c r="M12" s="142">
        <f>'C завтраками| Bed and breakfast'!I12*0.85</f>
        <v>8840</v>
      </c>
      <c r="N12" s="142">
        <f>'C завтраками| Bed and breakfast'!J12*0.85</f>
        <v>7480</v>
      </c>
      <c r="O12" s="142">
        <f>'C завтраками| Bed and breakfast'!K12*0.85</f>
        <v>8160</v>
      </c>
      <c r="P12" s="142">
        <f>'C завтраками| Bed and breakfast'!O12*0.85</f>
        <v>7140</v>
      </c>
      <c r="Q12" s="142">
        <f>'C завтраками| Bed and breakfast'!P12*0.85</f>
        <v>6800</v>
      </c>
      <c r="R12" s="142">
        <f>'C завтраками| Bed and breakfast'!Q12*0.85</f>
        <v>7140</v>
      </c>
      <c r="S12" s="142">
        <f>'C завтраками| Bed and breakfast'!R12*0.85</f>
        <v>6800</v>
      </c>
      <c r="T12" s="142">
        <f>'C завтраками| Bed and breakfast'!T12*0.85</f>
        <v>8840</v>
      </c>
      <c r="U12" s="142">
        <f>'C завтраками| Bed and breakfast'!U12*0.85</f>
        <v>8840</v>
      </c>
      <c r="V12" s="142">
        <f>'C завтраками| Bed and breakfast'!V12*0.85</f>
        <v>8840</v>
      </c>
      <c r="W12" s="142">
        <f>'C завтраками| Bed and breakfast'!W12*0.85</f>
        <v>8840</v>
      </c>
      <c r="X12" s="142">
        <f>'C завтраками| Bed and breakfast'!X12*0.85</f>
        <v>7480</v>
      </c>
      <c r="Y12" s="142">
        <f>'C завтраками| Bed and breakfast'!Y12*0.85</f>
        <v>8160</v>
      </c>
      <c r="Z12" s="142">
        <f>'C завтраками| Bed and breakfast'!Z12*0.85</f>
        <v>7480</v>
      </c>
      <c r="AA12" s="142">
        <f>'C завтраками| Bed and breakfast'!AA12*0.85</f>
        <v>9520</v>
      </c>
      <c r="AB12" s="142">
        <f>'C завтраками| Bed and breakfast'!AB12*0.85</f>
        <v>9520</v>
      </c>
      <c r="AC12" s="142">
        <f>'C завтраками| Bed and breakfast'!AC12*0.85</f>
        <v>7565</v>
      </c>
      <c r="AD12" s="142">
        <f>'C завтраками| Bed and breakfast'!AE12*0.85</f>
        <v>8075</v>
      </c>
      <c r="AE12" s="142">
        <f>'C завтраками| Bed and breakfast'!AF12*0.85</f>
        <v>7735</v>
      </c>
      <c r="AF12" s="142">
        <f>'C завтраками| Bed and breakfast'!AG12*0.85</f>
        <v>8245</v>
      </c>
      <c r="AG12" s="142">
        <f>'C завтраками| Bed and breakfast'!AH12*0.85</f>
        <v>8840</v>
      </c>
      <c r="AH12" s="142">
        <f>'C завтраками| Bed and breakfast'!AI12*0.85</f>
        <v>8840</v>
      </c>
      <c r="AI12" s="142">
        <f>'C завтраками| Bed and breakfast'!AJ12*0.85</f>
        <v>8415</v>
      </c>
      <c r="AJ12" s="142">
        <f>'C завтраками| Bed and breakfast'!AK12*0.85</f>
        <v>8075</v>
      </c>
      <c r="AK12" s="142">
        <f>'C завтраками| Bed and breakfast'!AL12*0.85</f>
        <v>8840</v>
      </c>
      <c r="AL12" s="142">
        <f>'C завтраками| Bed and breakfast'!AM12*0.85</f>
        <v>8075</v>
      </c>
      <c r="AM12" s="142">
        <f>'C завтраками| Bed and breakfast'!AN12*0.85</f>
        <v>8415</v>
      </c>
      <c r="AN12" s="142">
        <f>'C завтраками| Bed and breakfast'!AO12*0.85</f>
        <v>8075</v>
      </c>
      <c r="AO12" s="142">
        <f>'C завтраками| Bed and breakfast'!AS12*0.85</f>
        <v>8415</v>
      </c>
      <c r="AP12" s="142">
        <f>'C завтраками| Bed and breakfast'!AT12*0.85</f>
        <v>7735</v>
      </c>
      <c r="AQ12" s="142">
        <f>'C завтраками| Bed and breakfast'!AU12*0.85</f>
        <v>7735</v>
      </c>
      <c r="AR12" s="142">
        <f>'C завтраками| Bed and breakfast'!AV12*0.85</f>
        <v>7395</v>
      </c>
      <c r="AS12" s="142">
        <f>'C завтраками| Bed and breakfast'!AW12*0.85</f>
        <v>6800</v>
      </c>
      <c r="AT12" s="142">
        <f>'C завтраками| Bed and breakfast'!AX12*0.85</f>
        <v>7225</v>
      </c>
      <c r="AU12" s="142">
        <f>'C завтраками| Bed and breakfast'!AY12*0.85</f>
        <v>6800</v>
      </c>
      <c r="AV12" s="142">
        <f>'C завтраками| Bed and breakfast'!AZ12*0.85</f>
        <v>7225</v>
      </c>
      <c r="AW12" s="142">
        <f>'C завтраками| Bed and breakfast'!BA12*0.85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f>'C завтраками| Bed and breakfast'!B14*0.85</f>
        <v>8372.5</v>
      </c>
      <c r="H14" s="142">
        <f>'C завтраками| Bed and breakfast'!C14*0.85</f>
        <v>7692.5</v>
      </c>
      <c r="I14" s="142">
        <f>'C завтраками| Bed and breakfast'!D14*0.85</f>
        <v>7437.5</v>
      </c>
      <c r="J14" s="142">
        <f>'C завтраками| Bed and breakfast'!E14*0.85</f>
        <v>7012.5</v>
      </c>
      <c r="K14" s="142">
        <f>'C завтраками| Bed and breakfast'!F14*0.85</f>
        <v>9052.5</v>
      </c>
      <c r="L14" s="142">
        <f>'C завтраками| Bed and breakfast'!H14*0.85</f>
        <v>8372.5</v>
      </c>
      <c r="M14" s="142">
        <f>'C завтраками| Bed and breakfast'!I14*0.85</f>
        <v>9052.5</v>
      </c>
      <c r="N14" s="142">
        <f>'C завтраками| Bed and breakfast'!J14*0.85</f>
        <v>7692.5</v>
      </c>
      <c r="O14" s="142">
        <f>'C завтраками| Bed and breakfast'!K14*0.85</f>
        <v>8372.5</v>
      </c>
      <c r="P14" s="142">
        <f>'C завтраками| Bed and breakfast'!O14*0.85</f>
        <v>7352.5</v>
      </c>
      <c r="Q14" s="142">
        <f>'C завтраками| Bed and breakfast'!P14*0.85</f>
        <v>7012.5</v>
      </c>
      <c r="R14" s="142">
        <f>'C завтраками| Bed and breakfast'!Q14*0.85</f>
        <v>7352.5</v>
      </c>
      <c r="S14" s="142">
        <f>'C завтраками| Bed and breakfast'!R14*0.85</f>
        <v>7012.5</v>
      </c>
      <c r="T14" s="142">
        <f>'C завтраками| Bed and breakfast'!T14*0.85</f>
        <v>9052.5</v>
      </c>
      <c r="U14" s="142">
        <f>'C завтраками| Bed and breakfast'!U14*0.85</f>
        <v>9052.5</v>
      </c>
      <c r="V14" s="142">
        <f>'C завтраками| Bed and breakfast'!V14*0.85</f>
        <v>9052.5</v>
      </c>
      <c r="W14" s="142">
        <f>'C завтраками| Bed and breakfast'!W14*0.85</f>
        <v>9052.5</v>
      </c>
      <c r="X14" s="142">
        <f>'C завтраками| Bed and breakfast'!X14*0.85</f>
        <v>7692.5</v>
      </c>
      <c r="Y14" s="142">
        <f>'C завтраками| Bed and breakfast'!Y14*0.85</f>
        <v>8372.5</v>
      </c>
      <c r="Z14" s="142">
        <f>'C завтраками| Bed and breakfast'!Z14*0.85</f>
        <v>7692.5</v>
      </c>
      <c r="AA14" s="142">
        <f>'C завтраками| Bed and breakfast'!AA14*0.85</f>
        <v>9732.5</v>
      </c>
      <c r="AB14" s="142">
        <f>'C завтраками| Bed and breakfast'!AB14*0.85</f>
        <v>9732.5</v>
      </c>
      <c r="AC14" s="142">
        <f>'C завтраками| Bed and breakfast'!AC14*0.85</f>
        <v>7777.5</v>
      </c>
      <c r="AD14" s="142">
        <f>'C завтраками| Bed and breakfast'!AE14*0.85</f>
        <v>8287.5</v>
      </c>
      <c r="AE14" s="142">
        <f>'C завтраками| Bed and breakfast'!AF14*0.85</f>
        <v>7947.5</v>
      </c>
      <c r="AF14" s="142">
        <f>'C завтраками| Bed and breakfast'!AG14*0.85</f>
        <v>8457.5</v>
      </c>
      <c r="AG14" s="142">
        <f>'C завтраками| Bed and breakfast'!AH14*0.85</f>
        <v>9052.5</v>
      </c>
      <c r="AH14" s="142">
        <f>'C завтраками| Bed and breakfast'!AI14*0.85</f>
        <v>9052.5</v>
      </c>
      <c r="AI14" s="142">
        <f>'C завтраками| Bed and breakfast'!AJ14*0.85</f>
        <v>8627.5</v>
      </c>
      <c r="AJ14" s="142">
        <f>'C завтраками| Bed and breakfast'!AK14*0.85</f>
        <v>8287.5</v>
      </c>
      <c r="AK14" s="142">
        <f>'C завтраками| Bed and breakfast'!AL14*0.85</f>
        <v>9052.5</v>
      </c>
      <c r="AL14" s="142">
        <f>'C завтраками| Bed and breakfast'!AM14*0.85</f>
        <v>8287.5</v>
      </c>
      <c r="AM14" s="142">
        <f>'C завтраками| Bed and breakfast'!AN14*0.85</f>
        <v>8627.5</v>
      </c>
      <c r="AN14" s="142">
        <f>'C завтраками| Bed and breakfast'!AO14*0.85</f>
        <v>8287.5</v>
      </c>
      <c r="AO14" s="142">
        <f>'C завтраками| Bed and breakfast'!AS14*0.85</f>
        <v>8627.5</v>
      </c>
      <c r="AP14" s="142">
        <f>'C завтраками| Bed and breakfast'!AT14*0.85</f>
        <v>7947.5</v>
      </c>
      <c r="AQ14" s="142">
        <f>'C завтраками| Bed and breakfast'!AU14*0.85</f>
        <v>7947.5</v>
      </c>
      <c r="AR14" s="142">
        <f>'C завтраками| Bed and breakfast'!AV14*0.85</f>
        <v>7607.5</v>
      </c>
      <c r="AS14" s="142">
        <f>'C завтраками| Bed and breakfast'!AW14*0.85</f>
        <v>7012.5</v>
      </c>
      <c r="AT14" s="142">
        <f>'C завтраками| Bed and breakfast'!AX14*0.85</f>
        <v>7437.5</v>
      </c>
      <c r="AU14" s="142">
        <f>'C завтраками| Bed and breakfast'!AY14*0.85</f>
        <v>7012.5</v>
      </c>
      <c r="AV14" s="142">
        <f>'C завтраками| Bed and breakfast'!AZ14*0.85</f>
        <v>7437.5</v>
      </c>
      <c r="AW14" s="142">
        <f>'C завтраками| Bed and breakfast'!BA14*0.85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f>'C завтраками| Bed and breakfast'!B15*0.85</f>
        <v>9435</v>
      </c>
      <c r="H15" s="142">
        <f>'C завтраками| Bed and breakfast'!C15*0.85</f>
        <v>8755</v>
      </c>
      <c r="I15" s="142">
        <f>'C завтраками| Bed and breakfast'!D15*0.85</f>
        <v>8500</v>
      </c>
      <c r="J15" s="142">
        <f>'C завтраками| Bed and breakfast'!E15*0.85</f>
        <v>8075</v>
      </c>
      <c r="K15" s="142">
        <f>'C завтраками| Bed and breakfast'!F15*0.85</f>
        <v>10115</v>
      </c>
      <c r="L15" s="142">
        <f>'C завтраками| Bed and breakfast'!H15*0.85</f>
        <v>9435</v>
      </c>
      <c r="M15" s="142">
        <f>'C завтраками| Bed and breakfast'!I15*0.85</f>
        <v>10115</v>
      </c>
      <c r="N15" s="142">
        <f>'C завтраками| Bed and breakfast'!J15*0.85</f>
        <v>8755</v>
      </c>
      <c r="O15" s="142">
        <f>'C завтраками| Bed and breakfast'!K15*0.85</f>
        <v>9435</v>
      </c>
      <c r="P15" s="142">
        <f>'C завтраками| Bed and breakfast'!O15*0.85</f>
        <v>8415</v>
      </c>
      <c r="Q15" s="142">
        <f>'C завтраками| Bed and breakfast'!P15*0.85</f>
        <v>8075</v>
      </c>
      <c r="R15" s="142">
        <f>'C завтраками| Bed and breakfast'!Q15*0.85</f>
        <v>8415</v>
      </c>
      <c r="S15" s="142">
        <f>'C завтраками| Bed and breakfast'!R15*0.85</f>
        <v>8075</v>
      </c>
      <c r="T15" s="142">
        <f>'C завтраками| Bed and breakfast'!T15*0.85</f>
        <v>10115</v>
      </c>
      <c r="U15" s="142">
        <f>'C завтраками| Bed and breakfast'!U15*0.85</f>
        <v>10115</v>
      </c>
      <c r="V15" s="142">
        <f>'C завтраками| Bed and breakfast'!V15*0.85</f>
        <v>10115</v>
      </c>
      <c r="W15" s="142">
        <f>'C завтраками| Bed and breakfast'!W15*0.85</f>
        <v>10115</v>
      </c>
      <c r="X15" s="142">
        <f>'C завтраками| Bed and breakfast'!X15*0.85</f>
        <v>8755</v>
      </c>
      <c r="Y15" s="142">
        <f>'C завтраками| Bed and breakfast'!Y15*0.85</f>
        <v>9435</v>
      </c>
      <c r="Z15" s="142">
        <f>'C завтраками| Bed and breakfast'!Z15*0.85</f>
        <v>8755</v>
      </c>
      <c r="AA15" s="142">
        <f>'C завтраками| Bed and breakfast'!AA15*0.85</f>
        <v>10795</v>
      </c>
      <c r="AB15" s="142">
        <f>'C завтраками| Bed and breakfast'!AB15*0.85</f>
        <v>10795</v>
      </c>
      <c r="AC15" s="142">
        <f>'C завтраками| Bed and breakfast'!AC15*0.85</f>
        <v>8840</v>
      </c>
      <c r="AD15" s="142">
        <f>'C завтраками| Bed and breakfast'!AE15*0.85</f>
        <v>9350</v>
      </c>
      <c r="AE15" s="142">
        <f>'C завтраками| Bed and breakfast'!AF15*0.85</f>
        <v>9010</v>
      </c>
      <c r="AF15" s="142">
        <f>'C завтраками| Bed and breakfast'!AG15*0.85</f>
        <v>9520</v>
      </c>
      <c r="AG15" s="142">
        <f>'C завтраками| Bed and breakfast'!AH15*0.85</f>
        <v>10115</v>
      </c>
      <c r="AH15" s="142">
        <f>'C завтраками| Bed and breakfast'!AI15*0.85</f>
        <v>10115</v>
      </c>
      <c r="AI15" s="142">
        <f>'C завтраками| Bed and breakfast'!AJ15*0.85</f>
        <v>9690</v>
      </c>
      <c r="AJ15" s="142">
        <f>'C завтраками| Bed and breakfast'!AK15*0.85</f>
        <v>9350</v>
      </c>
      <c r="AK15" s="142">
        <f>'C завтраками| Bed and breakfast'!AL15*0.85</f>
        <v>10115</v>
      </c>
      <c r="AL15" s="142">
        <f>'C завтраками| Bed and breakfast'!AM15*0.85</f>
        <v>9350</v>
      </c>
      <c r="AM15" s="142">
        <f>'C завтраками| Bed and breakfast'!AN15*0.85</f>
        <v>9690</v>
      </c>
      <c r="AN15" s="142">
        <f>'C завтраками| Bed and breakfast'!AO15*0.85</f>
        <v>9350</v>
      </c>
      <c r="AO15" s="142">
        <f>'C завтраками| Bed and breakfast'!AS15*0.85</f>
        <v>9690</v>
      </c>
      <c r="AP15" s="142">
        <f>'C завтраками| Bed and breakfast'!AT15*0.85</f>
        <v>9010</v>
      </c>
      <c r="AQ15" s="142">
        <f>'C завтраками| Bed and breakfast'!AU15*0.85</f>
        <v>9010</v>
      </c>
      <c r="AR15" s="142">
        <f>'C завтраками| Bed and breakfast'!AV15*0.85</f>
        <v>8670</v>
      </c>
      <c r="AS15" s="142">
        <f>'C завтраками| Bed and breakfast'!AW15*0.85</f>
        <v>8075</v>
      </c>
      <c r="AT15" s="142">
        <f>'C завтраками| Bed and breakfast'!AX15*0.85</f>
        <v>8500</v>
      </c>
      <c r="AU15" s="142">
        <f>'C завтраками| Bed and breakfast'!AY15*0.85</f>
        <v>8075</v>
      </c>
      <c r="AV15" s="142">
        <f>'C завтраками| Bed and breakfast'!AZ15*0.85</f>
        <v>8500</v>
      </c>
      <c r="AW15" s="142">
        <f>'C завтраками| Bed and breakfast'!BA15*0.85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f>'C завтраками| Bed and breakfast'!B17*0.85</f>
        <v>9222.5</v>
      </c>
      <c r="H17" s="142">
        <f>'C завтраками| Bed and breakfast'!C17*0.85</f>
        <v>8542.5</v>
      </c>
      <c r="I17" s="142">
        <f>'C завтраками| Bed and breakfast'!D17*0.85</f>
        <v>8287.5</v>
      </c>
      <c r="J17" s="142">
        <f>'C завтраками| Bed and breakfast'!E17*0.85</f>
        <v>7862.5</v>
      </c>
      <c r="K17" s="142">
        <f>'C завтраками| Bed and breakfast'!F17*0.85</f>
        <v>9902.5</v>
      </c>
      <c r="L17" s="142">
        <f>'C завтраками| Bed and breakfast'!H17*0.85</f>
        <v>9222.5</v>
      </c>
      <c r="M17" s="142">
        <f>'C завтраками| Bed and breakfast'!I17*0.85</f>
        <v>9902.5</v>
      </c>
      <c r="N17" s="142">
        <f>'C завтраками| Bed and breakfast'!J17*0.85</f>
        <v>8542.5</v>
      </c>
      <c r="O17" s="142">
        <f>'C завтраками| Bed and breakfast'!K17*0.85</f>
        <v>9222.5</v>
      </c>
      <c r="P17" s="142">
        <f>'C завтраками| Bed and breakfast'!O17*0.85</f>
        <v>8202.5</v>
      </c>
      <c r="Q17" s="142">
        <f>'C завтраками| Bed and breakfast'!P17*0.85</f>
        <v>7862.5</v>
      </c>
      <c r="R17" s="142">
        <f>'C завтраками| Bed and breakfast'!Q17*0.85</f>
        <v>8202.5</v>
      </c>
      <c r="S17" s="142">
        <f>'C завтраками| Bed and breakfast'!R17*0.85</f>
        <v>7862.5</v>
      </c>
      <c r="T17" s="142">
        <f>'C завтраками| Bed and breakfast'!T17*0.85</f>
        <v>9902.5</v>
      </c>
      <c r="U17" s="142">
        <f>'C завтраками| Bed and breakfast'!U17*0.85</f>
        <v>9902.5</v>
      </c>
      <c r="V17" s="142">
        <f>'C завтраками| Bed and breakfast'!V17*0.85</f>
        <v>9902.5</v>
      </c>
      <c r="W17" s="142">
        <f>'C завтраками| Bed and breakfast'!W17*0.85</f>
        <v>9902.5</v>
      </c>
      <c r="X17" s="142">
        <f>'C завтраками| Bed and breakfast'!X17*0.85</f>
        <v>8542.5</v>
      </c>
      <c r="Y17" s="142">
        <f>'C завтраками| Bed and breakfast'!Y17*0.85</f>
        <v>9222.5</v>
      </c>
      <c r="Z17" s="142">
        <f>'C завтраками| Bed and breakfast'!Z17*0.85</f>
        <v>8542.5</v>
      </c>
      <c r="AA17" s="142">
        <f>'C завтраками| Bed and breakfast'!AA17*0.85</f>
        <v>10582.5</v>
      </c>
      <c r="AB17" s="142">
        <f>'C завтраками| Bed and breakfast'!AB17*0.85</f>
        <v>10582.5</v>
      </c>
      <c r="AC17" s="142">
        <f>'C завтраками| Bed and breakfast'!AC17*0.85</f>
        <v>8627.5</v>
      </c>
      <c r="AD17" s="142">
        <f>'C завтраками| Bed and breakfast'!AE17*0.85</f>
        <v>9137.5</v>
      </c>
      <c r="AE17" s="142">
        <f>'C завтраками| Bed and breakfast'!AF17*0.85</f>
        <v>8797.5</v>
      </c>
      <c r="AF17" s="142">
        <f>'C завтраками| Bed and breakfast'!AG17*0.85</f>
        <v>9307.5</v>
      </c>
      <c r="AG17" s="142">
        <f>'C завтраками| Bed and breakfast'!AH17*0.85</f>
        <v>9902.5</v>
      </c>
      <c r="AH17" s="142">
        <f>'C завтраками| Bed and breakfast'!AI17*0.85</f>
        <v>9902.5</v>
      </c>
      <c r="AI17" s="142">
        <f>'C завтраками| Bed and breakfast'!AJ17*0.85</f>
        <v>9477.5</v>
      </c>
      <c r="AJ17" s="142">
        <f>'C завтраками| Bed and breakfast'!AK17*0.85</f>
        <v>9137.5</v>
      </c>
      <c r="AK17" s="142">
        <f>'C завтраками| Bed and breakfast'!AL17*0.85</f>
        <v>9902.5</v>
      </c>
      <c r="AL17" s="142">
        <f>'C завтраками| Bed and breakfast'!AM17*0.85</f>
        <v>9137.5</v>
      </c>
      <c r="AM17" s="142">
        <f>'C завтраками| Bed and breakfast'!AN17*0.85</f>
        <v>9477.5</v>
      </c>
      <c r="AN17" s="142">
        <f>'C завтраками| Bed and breakfast'!AO17*0.85</f>
        <v>9137.5</v>
      </c>
      <c r="AO17" s="142">
        <f>'C завтраками| Bed and breakfast'!AS17*0.85</f>
        <v>9477.5</v>
      </c>
      <c r="AP17" s="142">
        <f>'C завтраками| Bed and breakfast'!AT17*0.85</f>
        <v>8797.5</v>
      </c>
      <c r="AQ17" s="142">
        <f>'C завтраками| Bed and breakfast'!AU17*0.85</f>
        <v>8797.5</v>
      </c>
      <c r="AR17" s="142">
        <f>'C завтраками| Bed and breakfast'!AV17*0.85</f>
        <v>8457.5</v>
      </c>
      <c r="AS17" s="142">
        <f>'C завтраками| Bed and breakfast'!AW17*0.85</f>
        <v>7862.5</v>
      </c>
      <c r="AT17" s="142">
        <f>'C завтраками| Bed and breakfast'!AX17*0.85</f>
        <v>8287.5</v>
      </c>
      <c r="AU17" s="142">
        <f>'C завтраками| Bed and breakfast'!AY17*0.85</f>
        <v>7862.5</v>
      </c>
      <c r="AV17" s="142">
        <f>'C завтраками| Bed and breakfast'!AZ17*0.85</f>
        <v>8287.5</v>
      </c>
      <c r="AW17" s="142">
        <f>'C завтраками| Bed and breakfast'!BA17*0.85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f>'C завтраками| Bed and breakfast'!B18*0.85</f>
        <v>10285</v>
      </c>
      <c r="H18" s="142">
        <f>'C завтраками| Bed and breakfast'!C18*0.85</f>
        <v>9605</v>
      </c>
      <c r="I18" s="142">
        <f>'C завтраками| Bed and breakfast'!D18*0.85</f>
        <v>9350</v>
      </c>
      <c r="J18" s="142">
        <f>'C завтраками| Bed and breakfast'!E18*0.85</f>
        <v>8925</v>
      </c>
      <c r="K18" s="142">
        <f>'C завтраками| Bed and breakfast'!F18*0.85</f>
        <v>10965</v>
      </c>
      <c r="L18" s="142">
        <f>'C завтраками| Bed and breakfast'!H18*0.85</f>
        <v>10285</v>
      </c>
      <c r="M18" s="142">
        <f>'C завтраками| Bed and breakfast'!I18*0.85</f>
        <v>10965</v>
      </c>
      <c r="N18" s="142">
        <f>'C завтраками| Bed and breakfast'!J18*0.85</f>
        <v>9605</v>
      </c>
      <c r="O18" s="142">
        <f>'C завтраками| Bed and breakfast'!K18*0.85</f>
        <v>10285</v>
      </c>
      <c r="P18" s="142">
        <f>'C завтраками| Bed and breakfast'!O18*0.85</f>
        <v>9265</v>
      </c>
      <c r="Q18" s="142">
        <f>'C завтраками| Bed and breakfast'!P18*0.85</f>
        <v>8925</v>
      </c>
      <c r="R18" s="142">
        <f>'C завтраками| Bed and breakfast'!Q18*0.85</f>
        <v>9265</v>
      </c>
      <c r="S18" s="142">
        <f>'C завтраками| Bed and breakfast'!R18*0.85</f>
        <v>8925</v>
      </c>
      <c r="T18" s="142">
        <f>'C завтраками| Bed and breakfast'!T18*0.85</f>
        <v>10965</v>
      </c>
      <c r="U18" s="142">
        <f>'C завтраками| Bed and breakfast'!U18*0.85</f>
        <v>10965</v>
      </c>
      <c r="V18" s="142">
        <f>'C завтраками| Bed and breakfast'!V18*0.85</f>
        <v>10965</v>
      </c>
      <c r="W18" s="142">
        <f>'C завтраками| Bed and breakfast'!W18*0.85</f>
        <v>10965</v>
      </c>
      <c r="X18" s="142">
        <f>'C завтраками| Bed and breakfast'!X18*0.85</f>
        <v>9605</v>
      </c>
      <c r="Y18" s="142">
        <f>'C завтраками| Bed and breakfast'!Y18*0.85</f>
        <v>10285</v>
      </c>
      <c r="Z18" s="142">
        <f>'C завтраками| Bed and breakfast'!Z18*0.85</f>
        <v>9605</v>
      </c>
      <c r="AA18" s="142">
        <f>'C завтраками| Bed and breakfast'!AA18*0.85</f>
        <v>11645</v>
      </c>
      <c r="AB18" s="142">
        <f>'C завтраками| Bed and breakfast'!AB18*0.85</f>
        <v>11645</v>
      </c>
      <c r="AC18" s="142">
        <f>'C завтраками| Bed and breakfast'!AC18*0.85</f>
        <v>9690</v>
      </c>
      <c r="AD18" s="142">
        <f>'C завтраками| Bed and breakfast'!AE18*0.85</f>
        <v>10200</v>
      </c>
      <c r="AE18" s="142">
        <f>'C завтраками| Bed and breakfast'!AF18*0.85</f>
        <v>9860</v>
      </c>
      <c r="AF18" s="142">
        <f>'C завтраками| Bed and breakfast'!AG18*0.85</f>
        <v>10370</v>
      </c>
      <c r="AG18" s="142">
        <f>'C завтраками| Bed and breakfast'!AH18*0.85</f>
        <v>10965</v>
      </c>
      <c r="AH18" s="142">
        <f>'C завтраками| Bed and breakfast'!AI18*0.85</f>
        <v>10965</v>
      </c>
      <c r="AI18" s="142">
        <f>'C завтраками| Bed and breakfast'!AJ18*0.85</f>
        <v>10540</v>
      </c>
      <c r="AJ18" s="142">
        <f>'C завтраками| Bed and breakfast'!AK18*0.85</f>
        <v>10200</v>
      </c>
      <c r="AK18" s="142">
        <f>'C завтраками| Bed and breakfast'!AL18*0.85</f>
        <v>10965</v>
      </c>
      <c r="AL18" s="142">
        <f>'C завтраками| Bed and breakfast'!AM18*0.85</f>
        <v>10200</v>
      </c>
      <c r="AM18" s="142">
        <f>'C завтраками| Bed and breakfast'!AN18*0.85</f>
        <v>10540</v>
      </c>
      <c r="AN18" s="142">
        <f>'C завтраками| Bed and breakfast'!AO18*0.85</f>
        <v>10200</v>
      </c>
      <c r="AO18" s="142">
        <f>'C завтраками| Bed and breakfast'!AS18*0.85</f>
        <v>10540</v>
      </c>
      <c r="AP18" s="142">
        <f>'C завтраками| Bed and breakfast'!AT18*0.85</f>
        <v>9860</v>
      </c>
      <c r="AQ18" s="142">
        <f>'C завтраками| Bed and breakfast'!AU18*0.85</f>
        <v>9860</v>
      </c>
      <c r="AR18" s="142">
        <f>'C завтраками| Bed and breakfast'!AV18*0.85</f>
        <v>9520</v>
      </c>
      <c r="AS18" s="142">
        <f>'C завтраками| Bed and breakfast'!AW18*0.85</f>
        <v>8925</v>
      </c>
      <c r="AT18" s="142">
        <f>'C завтраками| Bed and breakfast'!AX18*0.85</f>
        <v>9350</v>
      </c>
      <c r="AU18" s="142">
        <f>'C завтраками| Bed and breakfast'!AY18*0.85</f>
        <v>8925</v>
      </c>
      <c r="AV18" s="142">
        <f>'C завтраками| Bed and breakfast'!AZ18*0.85</f>
        <v>9350</v>
      </c>
      <c r="AW18" s="142">
        <f>'C завтраками| Bed and breakfast'!BA18*0.85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f>'C завтраками| Bed and breakfast'!B20*0.85</f>
        <v>10497.5</v>
      </c>
      <c r="H20" s="142">
        <f>'C завтраками| Bed and breakfast'!C20*0.85</f>
        <v>9817.5</v>
      </c>
      <c r="I20" s="142">
        <f>'C завтраками| Bed and breakfast'!D20*0.85</f>
        <v>9562.5</v>
      </c>
      <c r="J20" s="142">
        <f>'C завтраками| Bed and breakfast'!E20*0.85</f>
        <v>9137.5</v>
      </c>
      <c r="K20" s="142">
        <f>'C завтраками| Bed and breakfast'!F20*0.85</f>
        <v>11177.5</v>
      </c>
      <c r="L20" s="142">
        <f>'C завтраками| Bed and breakfast'!H20*0.85</f>
        <v>10497.5</v>
      </c>
      <c r="M20" s="142">
        <f>'C завтраками| Bed and breakfast'!I20*0.85</f>
        <v>11177.5</v>
      </c>
      <c r="N20" s="142">
        <f>'C завтраками| Bed and breakfast'!J20*0.85</f>
        <v>9817.5</v>
      </c>
      <c r="O20" s="142">
        <f>'C завтраками| Bed and breakfast'!K20*0.85</f>
        <v>10497.5</v>
      </c>
      <c r="P20" s="142">
        <f>'C завтраками| Bed and breakfast'!O20*0.85</f>
        <v>9477.5</v>
      </c>
      <c r="Q20" s="142">
        <f>'C завтраками| Bed and breakfast'!P20*0.85</f>
        <v>9137.5</v>
      </c>
      <c r="R20" s="142">
        <f>'C завтраками| Bed and breakfast'!Q20*0.85</f>
        <v>9477.5</v>
      </c>
      <c r="S20" s="142">
        <f>'C завтраками| Bed and breakfast'!R20*0.85</f>
        <v>9137.5</v>
      </c>
      <c r="T20" s="142">
        <f>'C завтраками| Bed and breakfast'!T20*0.85</f>
        <v>11177.5</v>
      </c>
      <c r="U20" s="142">
        <f>'C завтраками| Bed and breakfast'!U20*0.85</f>
        <v>11177.5</v>
      </c>
      <c r="V20" s="142">
        <f>'C завтраками| Bed and breakfast'!V20*0.85</f>
        <v>11177.5</v>
      </c>
      <c r="W20" s="142">
        <f>'C завтраками| Bed and breakfast'!W20*0.85</f>
        <v>11177.5</v>
      </c>
      <c r="X20" s="142">
        <f>'C завтраками| Bed and breakfast'!X20*0.85</f>
        <v>9817.5</v>
      </c>
      <c r="Y20" s="142">
        <f>'C завтраками| Bed and breakfast'!Y20*0.85</f>
        <v>10497.5</v>
      </c>
      <c r="Z20" s="142">
        <f>'C завтраками| Bed and breakfast'!Z20*0.85</f>
        <v>9817.5</v>
      </c>
      <c r="AA20" s="142">
        <f>'C завтраками| Bed and breakfast'!AA20*0.85</f>
        <v>11857.5</v>
      </c>
      <c r="AB20" s="142">
        <f>'C завтраками| Bed and breakfast'!AB20*0.85</f>
        <v>11857.5</v>
      </c>
      <c r="AC20" s="142">
        <f>'C завтраками| Bed and breakfast'!AC20*0.85</f>
        <v>9902.5</v>
      </c>
      <c r="AD20" s="142">
        <f>'C завтраками| Bed and breakfast'!AE20*0.85</f>
        <v>10412.5</v>
      </c>
      <c r="AE20" s="142">
        <f>'C завтраками| Bed and breakfast'!AF20*0.85</f>
        <v>10072.5</v>
      </c>
      <c r="AF20" s="142">
        <f>'C завтраками| Bed and breakfast'!AG20*0.85</f>
        <v>10582.5</v>
      </c>
      <c r="AG20" s="142">
        <f>'C завтраками| Bed and breakfast'!AH20*0.85</f>
        <v>11177.5</v>
      </c>
      <c r="AH20" s="142">
        <f>'C завтраками| Bed and breakfast'!AI20*0.85</f>
        <v>11177.5</v>
      </c>
      <c r="AI20" s="142">
        <f>'C завтраками| Bed and breakfast'!AJ20*0.85</f>
        <v>10752.5</v>
      </c>
      <c r="AJ20" s="142">
        <f>'C завтраками| Bed and breakfast'!AK20*0.85</f>
        <v>10412.5</v>
      </c>
      <c r="AK20" s="142">
        <f>'C завтраками| Bed and breakfast'!AL20*0.85</f>
        <v>11177.5</v>
      </c>
      <c r="AL20" s="142">
        <f>'C завтраками| Bed and breakfast'!AM20*0.85</f>
        <v>10412.5</v>
      </c>
      <c r="AM20" s="142">
        <f>'C завтраками| Bed and breakfast'!AN20*0.85</f>
        <v>10752.5</v>
      </c>
      <c r="AN20" s="142">
        <f>'C завтраками| Bed and breakfast'!AO20*0.85</f>
        <v>10412.5</v>
      </c>
      <c r="AO20" s="142">
        <f>'C завтраками| Bed and breakfast'!AS20*0.85</f>
        <v>10752.5</v>
      </c>
      <c r="AP20" s="142">
        <f>'C завтраками| Bed and breakfast'!AT20*0.85</f>
        <v>10072.5</v>
      </c>
      <c r="AQ20" s="142">
        <f>'C завтраками| Bed and breakfast'!AU20*0.85</f>
        <v>10072.5</v>
      </c>
      <c r="AR20" s="142">
        <f>'C завтраками| Bed and breakfast'!AV20*0.85</f>
        <v>9732.5</v>
      </c>
      <c r="AS20" s="142">
        <f>'C завтраками| Bed and breakfast'!AW20*0.85</f>
        <v>9137.5</v>
      </c>
      <c r="AT20" s="142">
        <f>'C завтраками| Bed and breakfast'!AX20*0.85</f>
        <v>9562.5</v>
      </c>
      <c r="AU20" s="142">
        <f>'C завтраками| Bed and breakfast'!AY20*0.85</f>
        <v>9137.5</v>
      </c>
      <c r="AV20" s="142">
        <f>'C завтраками| Bed and breakfast'!AZ20*0.85</f>
        <v>9562.5</v>
      </c>
      <c r="AW20" s="142">
        <f>'C завтраками| Bed and breakfast'!BA20*0.85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f>'C завтраками| Bed and breakfast'!B21*0.85</f>
        <v>11560</v>
      </c>
      <c r="H21" s="142">
        <f>'C завтраками| Bed and breakfast'!C21*0.85</f>
        <v>10880</v>
      </c>
      <c r="I21" s="142">
        <f>'C завтраками| Bed and breakfast'!D21*0.85</f>
        <v>10625</v>
      </c>
      <c r="J21" s="142">
        <f>'C завтраками| Bed and breakfast'!E21*0.85</f>
        <v>10200</v>
      </c>
      <c r="K21" s="142">
        <f>'C завтраками| Bed and breakfast'!F21*0.85</f>
        <v>12240</v>
      </c>
      <c r="L21" s="142">
        <f>'C завтраками| Bed and breakfast'!H21*0.85</f>
        <v>11560</v>
      </c>
      <c r="M21" s="142">
        <f>'C завтраками| Bed and breakfast'!I21*0.85</f>
        <v>12240</v>
      </c>
      <c r="N21" s="142">
        <f>'C завтраками| Bed and breakfast'!J21*0.85</f>
        <v>10880</v>
      </c>
      <c r="O21" s="142">
        <f>'C завтраками| Bed and breakfast'!K21*0.85</f>
        <v>11560</v>
      </c>
      <c r="P21" s="142">
        <f>'C завтраками| Bed and breakfast'!O21*0.85</f>
        <v>10540</v>
      </c>
      <c r="Q21" s="142">
        <f>'C завтраками| Bed and breakfast'!P21*0.85</f>
        <v>10200</v>
      </c>
      <c r="R21" s="142">
        <f>'C завтраками| Bed and breakfast'!Q21*0.85</f>
        <v>10540</v>
      </c>
      <c r="S21" s="142">
        <f>'C завтраками| Bed and breakfast'!R21*0.85</f>
        <v>10200</v>
      </c>
      <c r="T21" s="142">
        <f>'C завтраками| Bed and breakfast'!T21*0.85</f>
        <v>12240</v>
      </c>
      <c r="U21" s="142">
        <f>'C завтраками| Bed and breakfast'!U21*0.85</f>
        <v>12240</v>
      </c>
      <c r="V21" s="142">
        <f>'C завтраками| Bed and breakfast'!V21*0.85</f>
        <v>12240</v>
      </c>
      <c r="W21" s="142">
        <f>'C завтраками| Bed and breakfast'!W21*0.85</f>
        <v>12240</v>
      </c>
      <c r="X21" s="142">
        <f>'C завтраками| Bed and breakfast'!X21*0.85</f>
        <v>10880</v>
      </c>
      <c r="Y21" s="142">
        <f>'C завтраками| Bed and breakfast'!Y21*0.85</f>
        <v>11560</v>
      </c>
      <c r="Z21" s="142">
        <f>'C завтраками| Bed and breakfast'!Z21*0.85</f>
        <v>10880</v>
      </c>
      <c r="AA21" s="142">
        <f>'C завтраками| Bed and breakfast'!AA21*0.85</f>
        <v>12920</v>
      </c>
      <c r="AB21" s="142">
        <f>'C завтраками| Bed and breakfast'!AB21*0.85</f>
        <v>12920</v>
      </c>
      <c r="AC21" s="142">
        <f>'C завтраками| Bed and breakfast'!AC21*0.85</f>
        <v>10965</v>
      </c>
      <c r="AD21" s="142">
        <f>'C завтраками| Bed and breakfast'!AE21*0.85</f>
        <v>11475</v>
      </c>
      <c r="AE21" s="142">
        <f>'C завтраками| Bed and breakfast'!AF21*0.85</f>
        <v>11135</v>
      </c>
      <c r="AF21" s="142">
        <f>'C завтраками| Bed and breakfast'!AG21*0.85</f>
        <v>11645</v>
      </c>
      <c r="AG21" s="142">
        <f>'C завтраками| Bed and breakfast'!AH21*0.85</f>
        <v>12240</v>
      </c>
      <c r="AH21" s="142">
        <f>'C завтраками| Bed and breakfast'!AI21*0.85</f>
        <v>12240</v>
      </c>
      <c r="AI21" s="142">
        <f>'C завтраками| Bed and breakfast'!AJ21*0.85</f>
        <v>11815</v>
      </c>
      <c r="AJ21" s="142">
        <f>'C завтраками| Bed and breakfast'!AK21*0.85</f>
        <v>11475</v>
      </c>
      <c r="AK21" s="142">
        <f>'C завтраками| Bed and breakfast'!AL21*0.85</f>
        <v>12240</v>
      </c>
      <c r="AL21" s="142">
        <f>'C завтраками| Bed and breakfast'!AM21*0.85</f>
        <v>11475</v>
      </c>
      <c r="AM21" s="142">
        <f>'C завтраками| Bed and breakfast'!AN21*0.85</f>
        <v>11815</v>
      </c>
      <c r="AN21" s="142">
        <f>'C завтраками| Bed and breakfast'!AO21*0.85</f>
        <v>11475</v>
      </c>
      <c r="AO21" s="142">
        <f>'C завтраками| Bed and breakfast'!AS21*0.85</f>
        <v>11815</v>
      </c>
      <c r="AP21" s="142">
        <f>'C завтраками| Bed and breakfast'!AT21*0.85</f>
        <v>11135</v>
      </c>
      <c r="AQ21" s="142">
        <f>'C завтраками| Bed and breakfast'!AU21*0.85</f>
        <v>11135</v>
      </c>
      <c r="AR21" s="142">
        <f>'C завтраками| Bed and breakfast'!AV21*0.85</f>
        <v>10795</v>
      </c>
      <c r="AS21" s="142">
        <f>'C завтраками| Bed and breakfast'!AW21*0.85</f>
        <v>10200</v>
      </c>
      <c r="AT21" s="142">
        <f>'C завтраками| Bed and breakfast'!AX21*0.85</f>
        <v>10625</v>
      </c>
      <c r="AU21" s="142">
        <f>'C завтраками| Bed and breakfast'!AY21*0.85</f>
        <v>10200</v>
      </c>
      <c r="AV21" s="142">
        <f>'C завтраками| Bed and breakfast'!AZ21*0.85</f>
        <v>10625</v>
      </c>
      <c r="AW21" s="142">
        <f>'C завтраками| Bed and breakfast'!BA21*0.85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ht="11.45" customHeight="1" x14ac:dyDescent="0.2">
      <c r="A23" s="97" t="s">
        <v>2</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ht="24.6" customHeight="1" x14ac:dyDescent="0.2">
      <c r="A24" s="8" t="s">
        <v>0</v>
      </c>
      <c r="B24" s="46" t="e">
        <f t="shared" ref="B24:Q25" si="0">B5</f>
        <v>#REF!</v>
      </c>
      <c r="C24" s="46" t="e">
        <f t="shared" si="0"/>
        <v>#REF!</v>
      </c>
      <c r="D24" s="129" t="e">
        <f t="shared" si="0"/>
        <v>#REF!</v>
      </c>
      <c r="E24" s="129" t="e">
        <f t="shared" si="0"/>
        <v>#REF!</v>
      </c>
      <c r="F24" s="129" t="e">
        <f t="shared" si="0"/>
        <v>#REF!</v>
      </c>
      <c r="G24" s="46">
        <f t="shared" si="0"/>
        <v>45399</v>
      </c>
      <c r="H24" s="129">
        <f t="shared" si="0"/>
        <v>45401</v>
      </c>
      <c r="I24" s="129">
        <f t="shared" si="0"/>
        <v>45402</v>
      </c>
      <c r="J24" s="129">
        <f t="shared" si="0"/>
        <v>45403</v>
      </c>
      <c r="K24" s="46">
        <f t="shared" si="0"/>
        <v>45407</v>
      </c>
      <c r="L24" s="129">
        <f t="shared" si="0"/>
        <v>45411</v>
      </c>
      <c r="M24" s="129">
        <f t="shared" si="0"/>
        <v>45413</v>
      </c>
      <c r="N24" s="129">
        <f t="shared" si="0"/>
        <v>45417</v>
      </c>
      <c r="O24" s="129">
        <f t="shared" si="0"/>
        <v>45421</v>
      </c>
      <c r="P24" s="129">
        <f t="shared" si="0"/>
        <v>45429</v>
      </c>
      <c r="Q24" s="129">
        <f t="shared" si="0"/>
        <v>45431</v>
      </c>
      <c r="R24" s="129">
        <f t="shared" ref="C24:AW25" si="1">R5</f>
        <v>45436</v>
      </c>
      <c r="S24" s="129">
        <f t="shared" si="1"/>
        <v>45438</v>
      </c>
      <c r="T24" s="129">
        <f t="shared" si="1"/>
        <v>45443</v>
      </c>
      <c r="U24" s="129">
        <f t="shared" si="1"/>
        <v>45444</v>
      </c>
      <c r="V24" s="129">
        <f t="shared" si="1"/>
        <v>45445</v>
      </c>
      <c r="W24" s="129">
        <f t="shared" si="1"/>
        <v>45453</v>
      </c>
      <c r="X24" s="129">
        <f t="shared" si="1"/>
        <v>45454</v>
      </c>
      <c r="Y24" s="129">
        <f t="shared" si="1"/>
        <v>45460</v>
      </c>
      <c r="Z24" s="129">
        <f t="shared" si="1"/>
        <v>45466</v>
      </c>
      <c r="AA24" s="129">
        <f t="shared" si="1"/>
        <v>45471</v>
      </c>
      <c r="AB24" s="129">
        <f t="shared" si="1"/>
        <v>45474</v>
      </c>
      <c r="AC24" s="129">
        <f t="shared" si="1"/>
        <v>45487</v>
      </c>
      <c r="AD24" s="129">
        <f t="shared" si="1"/>
        <v>45492</v>
      </c>
      <c r="AE24" s="129">
        <f t="shared" si="1"/>
        <v>45494</v>
      </c>
      <c r="AF24" s="129">
        <f t="shared" si="1"/>
        <v>45499</v>
      </c>
      <c r="AG24" s="129">
        <f t="shared" si="1"/>
        <v>45501</v>
      </c>
      <c r="AH24" s="129">
        <f t="shared" si="1"/>
        <v>45505</v>
      </c>
      <c r="AI24" s="129">
        <f t="shared" si="1"/>
        <v>45506</v>
      </c>
      <c r="AJ24" s="129">
        <f t="shared" si="1"/>
        <v>45508</v>
      </c>
      <c r="AK24" s="129">
        <f t="shared" si="1"/>
        <v>45513</v>
      </c>
      <c r="AL24" s="129">
        <f t="shared" si="1"/>
        <v>45515</v>
      </c>
      <c r="AM24" s="129">
        <f t="shared" si="1"/>
        <v>45520</v>
      </c>
      <c r="AN24" s="129">
        <f t="shared" si="1"/>
        <v>45522</v>
      </c>
      <c r="AO24" s="129">
        <f t="shared" si="1"/>
        <v>45527</v>
      </c>
      <c r="AP24" s="129">
        <f t="shared" si="1"/>
        <v>45529</v>
      </c>
      <c r="AQ24" s="129">
        <f t="shared" si="1"/>
        <v>45534</v>
      </c>
      <c r="AR24" s="129">
        <f t="shared" si="1"/>
        <v>45536</v>
      </c>
      <c r="AS24" s="129">
        <f t="shared" si="1"/>
        <v>45551</v>
      </c>
      <c r="AT24" s="129">
        <f t="shared" si="1"/>
        <v>45556</v>
      </c>
      <c r="AU24" s="129">
        <f t="shared" si="1"/>
        <v>45558</v>
      </c>
      <c r="AV24" s="129">
        <f t="shared" si="1"/>
        <v>45562</v>
      </c>
      <c r="AW24" s="129">
        <f t="shared" si="1"/>
        <v>45564</v>
      </c>
    </row>
    <row r="25" spans="1:49" ht="24.6" customHeight="1" x14ac:dyDescent="0.2">
      <c r="A25" s="37"/>
      <c r="B25" s="46" t="e">
        <f t="shared" si="0"/>
        <v>#REF!</v>
      </c>
      <c r="C25" s="46" t="e">
        <f t="shared" si="1"/>
        <v>#REF!</v>
      </c>
      <c r="D25" s="129" t="e">
        <f t="shared" si="1"/>
        <v>#REF!</v>
      </c>
      <c r="E25" s="129" t="e">
        <f t="shared" si="1"/>
        <v>#REF!</v>
      </c>
      <c r="F25" s="129" t="e">
        <f t="shared" si="1"/>
        <v>#REF!</v>
      </c>
      <c r="G25" s="46">
        <f t="shared" si="1"/>
        <v>45400</v>
      </c>
      <c r="H25" s="129">
        <f t="shared" si="1"/>
        <v>45401</v>
      </c>
      <c r="I25" s="129">
        <f t="shared" si="1"/>
        <v>45402</v>
      </c>
      <c r="J25" s="129">
        <f t="shared" si="1"/>
        <v>45406</v>
      </c>
      <c r="K25" s="46">
        <f t="shared" si="1"/>
        <v>45408</v>
      </c>
      <c r="L25" s="129">
        <f t="shared" si="1"/>
        <v>45412</v>
      </c>
      <c r="M25" s="129">
        <f t="shared" si="1"/>
        <v>45416</v>
      </c>
      <c r="N25" s="129">
        <f t="shared" si="1"/>
        <v>45420</v>
      </c>
      <c r="O25" s="129">
        <f t="shared" si="1"/>
        <v>45421</v>
      </c>
      <c r="P25" s="129">
        <f t="shared" si="1"/>
        <v>45430</v>
      </c>
      <c r="Q25" s="129">
        <f t="shared" si="1"/>
        <v>45435</v>
      </c>
      <c r="R25" s="129">
        <f t="shared" si="1"/>
        <v>45437</v>
      </c>
      <c r="S25" s="129">
        <f t="shared" si="1"/>
        <v>45438</v>
      </c>
      <c r="T25" s="129">
        <f t="shared" si="1"/>
        <v>45443</v>
      </c>
      <c r="U25" s="129">
        <f t="shared" si="1"/>
        <v>45444</v>
      </c>
      <c r="V25" s="129">
        <f t="shared" si="1"/>
        <v>45452</v>
      </c>
      <c r="W25" s="129">
        <f t="shared" si="1"/>
        <v>45453</v>
      </c>
      <c r="X25" s="129">
        <f t="shared" si="1"/>
        <v>45459</v>
      </c>
      <c r="Y25" s="129">
        <f t="shared" si="1"/>
        <v>45465</v>
      </c>
      <c r="Z25" s="129">
        <f t="shared" si="1"/>
        <v>45470</v>
      </c>
      <c r="AA25" s="129">
        <f t="shared" si="1"/>
        <v>45473</v>
      </c>
      <c r="AB25" s="129">
        <f t="shared" si="1"/>
        <v>45486</v>
      </c>
      <c r="AC25" s="129">
        <f t="shared" si="1"/>
        <v>45490</v>
      </c>
      <c r="AD25" s="129">
        <f t="shared" si="1"/>
        <v>45493</v>
      </c>
      <c r="AE25" s="129">
        <f t="shared" si="1"/>
        <v>45498</v>
      </c>
      <c r="AF25" s="129">
        <f t="shared" si="1"/>
        <v>45500</v>
      </c>
      <c r="AG25" s="129">
        <f t="shared" si="1"/>
        <v>45504</v>
      </c>
      <c r="AH25" s="129">
        <f t="shared" si="1"/>
        <v>45505</v>
      </c>
      <c r="AI25" s="129">
        <f t="shared" si="1"/>
        <v>45507</v>
      </c>
      <c r="AJ25" s="129">
        <f t="shared" si="1"/>
        <v>45512</v>
      </c>
      <c r="AK25" s="129">
        <f t="shared" si="1"/>
        <v>45514</v>
      </c>
      <c r="AL25" s="129">
        <f t="shared" si="1"/>
        <v>45519</v>
      </c>
      <c r="AM25" s="129">
        <f t="shared" si="1"/>
        <v>45521</v>
      </c>
      <c r="AN25" s="129">
        <f t="shared" si="1"/>
        <v>45522</v>
      </c>
      <c r="AO25" s="129">
        <f t="shared" si="1"/>
        <v>45528</v>
      </c>
      <c r="AP25" s="129">
        <f t="shared" si="1"/>
        <v>45533</v>
      </c>
      <c r="AQ25" s="129">
        <f t="shared" si="1"/>
        <v>45535</v>
      </c>
      <c r="AR25" s="129">
        <f t="shared" si="1"/>
        <v>45550</v>
      </c>
      <c r="AS25" s="129">
        <f t="shared" si="1"/>
        <v>45555</v>
      </c>
      <c r="AT25" s="129">
        <f t="shared" si="1"/>
        <v>45557</v>
      </c>
      <c r="AU25" s="129">
        <f t="shared" si="1"/>
        <v>45561</v>
      </c>
      <c r="AV25" s="129">
        <f t="shared" si="1"/>
        <v>45563</v>
      </c>
      <c r="AW25" s="129">
        <f t="shared" si="1"/>
        <v>45565</v>
      </c>
    </row>
    <row r="26" spans="1:49" ht="11.45" customHeight="1" x14ac:dyDescent="0.2">
      <c r="A26" s="11" t="s">
        <v>11</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row>
    <row r="27" spans="1:49" ht="11.45" customHeight="1" x14ac:dyDescent="0.2">
      <c r="A27" s="3">
        <v>1</v>
      </c>
      <c r="B27" s="142" t="e">
        <f>ROUND(B8*0.9,)</f>
        <v>#REF!</v>
      </c>
      <c r="C27" s="142" t="e">
        <f t="shared" ref="C27:AW27" si="2">ROUND(C8*0.9,)</f>
        <v>#REF!</v>
      </c>
      <c r="D27" s="142" t="e">
        <f t="shared" si="2"/>
        <v>#REF!</v>
      </c>
      <c r="E27" s="142" t="e">
        <f t="shared" si="2"/>
        <v>#REF!</v>
      </c>
      <c r="F27" s="142" t="e">
        <f t="shared" si="2"/>
        <v>#REF!</v>
      </c>
      <c r="G27" s="142">
        <f t="shared" si="2"/>
        <v>5623</v>
      </c>
      <c r="H27" s="142">
        <f t="shared" si="2"/>
        <v>5011</v>
      </c>
      <c r="I27" s="142">
        <f t="shared" si="2"/>
        <v>4781</v>
      </c>
      <c r="J27" s="142">
        <f t="shared" si="2"/>
        <v>4399</v>
      </c>
      <c r="K27" s="142">
        <f t="shared" si="2"/>
        <v>6235</v>
      </c>
      <c r="L27" s="142">
        <f t="shared" si="2"/>
        <v>5623</v>
      </c>
      <c r="M27" s="142">
        <f t="shared" si="2"/>
        <v>6235</v>
      </c>
      <c r="N27" s="142">
        <f t="shared" si="2"/>
        <v>5011</v>
      </c>
      <c r="O27" s="142">
        <f t="shared" si="2"/>
        <v>5623</v>
      </c>
      <c r="P27" s="142">
        <f t="shared" si="2"/>
        <v>4705</v>
      </c>
      <c r="Q27" s="142">
        <f t="shared" si="2"/>
        <v>4399</v>
      </c>
      <c r="R27" s="142">
        <f t="shared" si="2"/>
        <v>4705</v>
      </c>
      <c r="S27" s="142">
        <f t="shared" si="2"/>
        <v>4399</v>
      </c>
      <c r="T27" s="142">
        <f t="shared" si="2"/>
        <v>6235</v>
      </c>
      <c r="U27" s="142">
        <f t="shared" si="2"/>
        <v>6235</v>
      </c>
      <c r="V27" s="142">
        <f t="shared" si="2"/>
        <v>6235</v>
      </c>
      <c r="W27" s="142">
        <f t="shared" si="2"/>
        <v>6235</v>
      </c>
      <c r="X27" s="142">
        <f t="shared" si="2"/>
        <v>5011</v>
      </c>
      <c r="Y27" s="142">
        <f t="shared" si="2"/>
        <v>5623</v>
      </c>
      <c r="Z27" s="142">
        <f t="shared" si="2"/>
        <v>5011</v>
      </c>
      <c r="AA27" s="142">
        <f t="shared" si="2"/>
        <v>6847</v>
      </c>
      <c r="AB27" s="142">
        <f t="shared" si="2"/>
        <v>6847</v>
      </c>
      <c r="AC27" s="142">
        <f t="shared" si="2"/>
        <v>5087</v>
      </c>
      <c r="AD27" s="142">
        <f t="shared" si="2"/>
        <v>5546</v>
      </c>
      <c r="AE27" s="142">
        <f t="shared" si="2"/>
        <v>5240</v>
      </c>
      <c r="AF27" s="142">
        <f t="shared" si="2"/>
        <v>5699</v>
      </c>
      <c r="AG27" s="142">
        <f t="shared" si="2"/>
        <v>6235</v>
      </c>
      <c r="AH27" s="142">
        <f t="shared" si="2"/>
        <v>6235</v>
      </c>
      <c r="AI27" s="142">
        <f t="shared" si="2"/>
        <v>5852</v>
      </c>
      <c r="AJ27" s="142">
        <f t="shared" si="2"/>
        <v>5546</v>
      </c>
      <c r="AK27" s="142">
        <f t="shared" si="2"/>
        <v>6235</v>
      </c>
      <c r="AL27" s="142">
        <f t="shared" si="2"/>
        <v>5546</v>
      </c>
      <c r="AM27" s="142">
        <f t="shared" si="2"/>
        <v>5852</v>
      </c>
      <c r="AN27" s="142">
        <f t="shared" si="2"/>
        <v>5546</v>
      </c>
      <c r="AO27" s="142">
        <f t="shared" si="2"/>
        <v>5852</v>
      </c>
      <c r="AP27" s="142">
        <f t="shared" si="2"/>
        <v>5240</v>
      </c>
      <c r="AQ27" s="142">
        <f t="shared" si="2"/>
        <v>5240</v>
      </c>
      <c r="AR27" s="142">
        <f t="shared" si="2"/>
        <v>4934</v>
      </c>
      <c r="AS27" s="142">
        <f t="shared" si="2"/>
        <v>4399</v>
      </c>
      <c r="AT27" s="142">
        <f t="shared" si="2"/>
        <v>4781</v>
      </c>
      <c r="AU27" s="142">
        <f t="shared" si="2"/>
        <v>4399</v>
      </c>
      <c r="AV27" s="142">
        <f t="shared" si="2"/>
        <v>4781</v>
      </c>
      <c r="AW27" s="142">
        <f t="shared" si="2"/>
        <v>4399</v>
      </c>
    </row>
    <row r="28" spans="1:49" ht="11.45" customHeight="1" x14ac:dyDescent="0.2">
      <c r="A28" s="3">
        <v>2</v>
      </c>
      <c r="B28" s="142" t="e">
        <f t="shared" ref="B28:B40" si="3">ROUND(B9*0.9,)</f>
        <v>#REF!</v>
      </c>
      <c r="C28" s="142" t="e">
        <f t="shared" ref="C28:AW28" si="4">ROUND(C9*0.9,)</f>
        <v>#REF!</v>
      </c>
      <c r="D28" s="142" t="e">
        <f t="shared" si="4"/>
        <v>#REF!</v>
      </c>
      <c r="E28" s="142" t="e">
        <f t="shared" si="4"/>
        <v>#REF!</v>
      </c>
      <c r="F28" s="142" t="e">
        <f t="shared" si="4"/>
        <v>#REF!</v>
      </c>
      <c r="G28" s="142">
        <f t="shared" si="4"/>
        <v>6579</v>
      </c>
      <c r="H28" s="142">
        <f t="shared" si="4"/>
        <v>5967</v>
      </c>
      <c r="I28" s="142">
        <f t="shared" si="4"/>
        <v>5738</v>
      </c>
      <c r="J28" s="142">
        <f t="shared" si="4"/>
        <v>5355</v>
      </c>
      <c r="K28" s="142">
        <f t="shared" si="4"/>
        <v>7191</v>
      </c>
      <c r="L28" s="142">
        <f t="shared" si="4"/>
        <v>6579</v>
      </c>
      <c r="M28" s="142">
        <f t="shared" si="4"/>
        <v>7191</v>
      </c>
      <c r="N28" s="142">
        <f t="shared" si="4"/>
        <v>5967</v>
      </c>
      <c r="O28" s="142">
        <f t="shared" si="4"/>
        <v>6579</v>
      </c>
      <c r="P28" s="142">
        <f t="shared" si="4"/>
        <v>5661</v>
      </c>
      <c r="Q28" s="142">
        <f t="shared" si="4"/>
        <v>5355</v>
      </c>
      <c r="R28" s="142">
        <f t="shared" si="4"/>
        <v>5661</v>
      </c>
      <c r="S28" s="142">
        <f t="shared" si="4"/>
        <v>5355</v>
      </c>
      <c r="T28" s="142">
        <f t="shared" si="4"/>
        <v>7191</v>
      </c>
      <c r="U28" s="142">
        <f t="shared" si="4"/>
        <v>7191</v>
      </c>
      <c r="V28" s="142">
        <f t="shared" si="4"/>
        <v>7191</v>
      </c>
      <c r="W28" s="142">
        <f t="shared" si="4"/>
        <v>7191</v>
      </c>
      <c r="X28" s="142">
        <f t="shared" si="4"/>
        <v>5967</v>
      </c>
      <c r="Y28" s="142">
        <f t="shared" si="4"/>
        <v>6579</v>
      </c>
      <c r="Z28" s="142">
        <f t="shared" si="4"/>
        <v>5967</v>
      </c>
      <c r="AA28" s="142">
        <f t="shared" si="4"/>
        <v>7803</v>
      </c>
      <c r="AB28" s="142">
        <f t="shared" si="4"/>
        <v>7803</v>
      </c>
      <c r="AC28" s="142">
        <f t="shared" si="4"/>
        <v>6044</v>
      </c>
      <c r="AD28" s="142">
        <f t="shared" si="4"/>
        <v>6503</v>
      </c>
      <c r="AE28" s="142">
        <f t="shared" si="4"/>
        <v>6197</v>
      </c>
      <c r="AF28" s="142">
        <f t="shared" si="4"/>
        <v>6656</v>
      </c>
      <c r="AG28" s="142">
        <f t="shared" si="4"/>
        <v>7191</v>
      </c>
      <c r="AH28" s="142">
        <f t="shared" si="4"/>
        <v>7191</v>
      </c>
      <c r="AI28" s="142">
        <f t="shared" si="4"/>
        <v>6809</v>
      </c>
      <c r="AJ28" s="142">
        <f t="shared" si="4"/>
        <v>6503</v>
      </c>
      <c r="AK28" s="142">
        <f t="shared" si="4"/>
        <v>7191</v>
      </c>
      <c r="AL28" s="142">
        <f t="shared" si="4"/>
        <v>6503</v>
      </c>
      <c r="AM28" s="142">
        <f t="shared" si="4"/>
        <v>6809</v>
      </c>
      <c r="AN28" s="142">
        <f t="shared" si="4"/>
        <v>6503</v>
      </c>
      <c r="AO28" s="142">
        <f t="shared" si="4"/>
        <v>6809</v>
      </c>
      <c r="AP28" s="142">
        <f t="shared" si="4"/>
        <v>6197</v>
      </c>
      <c r="AQ28" s="142">
        <f t="shared" si="4"/>
        <v>6197</v>
      </c>
      <c r="AR28" s="142">
        <f t="shared" si="4"/>
        <v>5891</v>
      </c>
      <c r="AS28" s="142">
        <f t="shared" si="4"/>
        <v>5355</v>
      </c>
      <c r="AT28" s="142">
        <f t="shared" si="4"/>
        <v>5738</v>
      </c>
      <c r="AU28" s="142">
        <f t="shared" si="4"/>
        <v>5355</v>
      </c>
      <c r="AV28" s="142">
        <f t="shared" si="4"/>
        <v>5738</v>
      </c>
      <c r="AW28" s="142">
        <f t="shared" si="4"/>
        <v>5355</v>
      </c>
    </row>
    <row r="29" spans="1:49" ht="11.45" customHeight="1" x14ac:dyDescent="0.2">
      <c r="A29" s="120" t="s">
        <v>107</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row>
    <row r="30" spans="1:49" ht="11.45" customHeight="1" x14ac:dyDescent="0.2">
      <c r="A30" s="3">
        <v>1</v>
      </c>
      <c r="B30" s="142" t="e">
        <f t="shared" si="3"/>
        <v>#REF!</v>
      </c>
      <c r="C30" s="142" t="e">
        <f t="shared" ref="C30:AW30" si="5">ROUND(C11*0.9,)</f>
        <v>#REF!</v>
      </c>
      <c r="D30" s="142" t="e">
        <f t="shared" si="5"/>
        <v>#REF!</v>
      </c>
      <c r="E30" s="142" t="e">
        <f t="shared" si="5"/>
        <v>#REF!</v>
      </c>
      <c r="F30" s="142" t="e">
        <f t="shared" si="5"/>
        <v>#REF!</v>
      </c>
      <c r="G30" s="142">
        <f t="shared" si="5"/>
        <v>6388</v>
      </c>
      <c r="H30" s="142">
        <f t="shared" si="5"/>
        <v>5776</v>
      </c>
      <c r="I30" s="142">
        <f t="shared" si="5"/>
        <v>5546</v>
      </c>
      <c r="J30" s="142">
        <f t="shared" si="5"/>
        <v>5164</v>
      </c>
      <c r="K30" s="142">
        <f t="shared" si="5"/>
        <v>7000</v>
      </c>
      <c r="L30" s="142">
        <f t="shared" si="5"/>
        <v>6388</v>
      </c>
      <c r="M30" s="142">
        <f t="shared" si="5"/>
        <v>7000</v>
      </c>
      <c r="N30" s="142">
        <f t="shared" si="5"/>
        <v>5776</v>
      </c>
      <c r="O30" s="142">
        <f t="shared" si="5"/>
        <v>6388</v>
      </c>
      <c r="P30" s="142">
        <f t="shared" si="5"/>
        <v>5470</v>
      </c>
      <c r="Q30" s="142">
        <f t="shared" si="5"/>
        <v>5164</v>
      </c>
      <c r="R30" s="142">
        <f t="shared" si="5"/>
        <v>5470</v>
      </c>
      <c r="S30" s="142">
        <f t="shared" si="5"/>
        <v>5164</v>
      </c>
      <c r="T30" s="142">
        <f t="shared" si="5"/>
        <v>7000</v>
      </c>
      <c r="U30" s="142">
        <f t="shared" si="5"/>
        <v>7000</v>
      </c>
      <c r="V30" s="142">
        <f t="shared" si="5"/>
        <v>7000</v>
      </c>
      <c r="W30" s="142">
        <f t="shared" si="5"/>
        <v>7000</v>
      </c>
      <c r="X30" s="142">
        <f t="shared" si="5"/>
        <v>5776</v>
      </c>
      <c r="Y30" s="142">
        <f t="shared" si="5"/>
        <v>6388</v>
      </c>
      <c r="Z30" s="142">
        <f t="shared" si="5"/>
        <v>5776</v>
      </c>
      <c r="AA30" s="142">
        <f t="shared" si="5"/>
        <v>7612</v>
      </c>
      <c r="AB30" s="142">
        <f t="shared" si="5"/>
        <v>7612</v>
      </c>
      <c r="AC30" s="142">
        <f t="shared" si="5"/>
        <v>5852</v>
      </c>
      <c r="AD30" s="142">
        <f t="shared" si="5"/>
        <v>6311</v>
      </c>
      <c r="AE30" s="142">
        <f t="shared" si="5"/>
        <v>6005</v>
      </c>
      <c r="AF30" s="142">
        <f t="shared" si="5"/>
        <v>6464</v>
      </c>
      <c r="AG30" s="142">
        <f t="shared" si="5"/>
        <v>7000</v>
      </c>
      <c r="AH30" s="142">
        <f t="shared" si="5"/>
        <v>7000</v>
      </c>
      <c r="AI30" s="142">
        <f t="shared" si="5"/>
        <v>6617</v>
      </c>
      <c r="AJ30" s="142">
        <f t="shared" si="5"/>
        <v>6311</v>
      </c>
      <c r="AK30" s="142">
        <f t="shared" si="5"/>
        <v>7000</v>
      </c>
      <c r="AL30" s="142">
        <f t="shared" si="5"/>
        <v>6311</v>
      </c>
      <c r="AM30" s="142">
        <f t="shared" si="5"/>
        <v>6617</v>
      </c>
      <c r="AN30" s="142">
        <f t="shared" si="5"/>
        <v>6311</v>
      </c>
      <c r="AO30" s="142">
        <f t="shared" si="5"/>
        <v>6617</v>
      </c>
      <c r="AP30" s="142">
        <f t="shared" si="5"/>
        <v>6005</v>
      </c>
      <c r="AQ30" s="142">
        <f t="shared" si="5"/>
        <v>6005</v>
      </c>
      <c r="AR30" s="142">
        <f t="shared" si="5"/>
        <v>5699</v>
      </c>
      <c r="AS30" s="142">
        <f t="shared" si="5"/>
        <v>5164</v>
      </c>
      <c r="AT30" s="142">
        <f t="shared" si="5"/>
        <v>5546</v>
      </c>
      <c r="AU30" s="142">
        <f t="shared" si="5"/>
        <v>5164</v>
      </c>
      <c r="AV30" s="142">
        <f t="shared" si="5"/>
        <v>5546</v>
      </c>
      <c r="AW30" s="142">
        <f t="shared" si="5"/>
        <v>5164</v>
      </c>
    </row>
    <row r="31" spans="1:49" ht="11.45" customHeight="1" x14ac:dyDescent="0.2">
      <c r="A31" s="3">
        <v>2</v>
      </c>
      <c r="B31" s="142" t="e">
        <f t="shared" si="3"/>
        <v>#REF!</v>
      </c>
      <c r="C31" s="142" t="e">
        <f t="shared" ref="C31:AW31" si="6">ROUND(C12*0.9,)</f>
        <v>#REF!</v>
      </c>
      <c r="D31" s="142" t="e">
        <f t="shared" si="6"/>
        <v>#REF!</v>
      </c>
      <c r="E31" s="142" t="e">
        <f t="shared" si="6"/>
        <v>#REF!</v>
      </c>
      <c r="F31" s="142" t="e">
        <f t="shared" si="6"/>
        <v>#REF!</v>
      </c>
      <c r="G31" s="142">
        <f t="shared" si="6"/>
        <v>7344</v>
      </c>
      <c r="H31" s="142">
        <f t="shared" si="6"/>
        <v>6732</v>
      </c>
      <c r="I31" s="142">
        <f t="shared" si="6"/>
        <v>6503</v>
      </c>
      <c r="J31" s="142">
        <f t="shared" si="6"/>
        <v>6120</v>
      </c>
      <c r="K31" s="142">
        <f t="shared" si="6"/>
        <v>7956</v>
      </c>
      <c r="L31" s="142">
        <f t="shared" si="6"/>
        <v>7344</v>
      </c>
      <c r="M31" s="142">
        <f t="shared" si="6"/>
        <v>7956</v>
      </c>
      <c r="N31" s="142">
        <f t="shared" si="6"/>
        <v>6732</v>
      </c>
      <c r="O31" s="142">
        <f t="shared" si="6"/>
        <v>7344</v>
      </c>
      <c r="P31" s="142">
        <f t="shared" si="6"/>
        <v>6426</v>
      </c>
      <c r="Q31" s="142">
        <f t="shared" si="6"/>
        <v>6120</v>
      </c>
      <c r="R31" s="142">
        <f t="shared" si="6"/>
        <v>6426</v>
      </c>
      <c r="S31" s="142">
        <f t="shared" si="6"/>
        <v>6120</v>
      </c>
      <c r="T31" s="142">
        <f t="shared" si="6"/>
        <v>7956</v>
      </c>
      <c r="U31" s="142">
        <f t="shared" si="6"/>
        <v>7956</v>
      </c>
      <c r="V31" s="142">
        <f t="shared" si="6"/>
        <v>7956</v>
      </c>
      <c r="W31" s="142">
        <f t="shared" si="6"/>
        <v>7956</v>
      </c>
      <c r="X31" s="142">
        <f t="shared" si="6"/>
        <v>6732</v>
      </c>
      <c r="Y31" s="142">
        <f t="shared" si="6"/>
        <v>7344</v>
      </c>
      <c r="Z31" s="142">
        <f t="shared" si="6"/>
        <v>6732</v>
      </c>
      <c r="AA31" s="142">
        <f t="shared" si="6"/>
        <v>8568</v>
      </c>
      <c r="AB31" s="142">
        <f t="shared" si="6"/>
        <v>8568</v>
      </c>
      <c r="AC31" s="142">
        <f t="shared" si="6"/>
        <v>6809</v>
      </c>
      <c r="AD31" s="142">
        <f t="shared" si="6"/>
        <v>7268</v>
      </c>
      <c r="AE31" s="142">
        <f t="shared" si="6"/>
        <v>6962</v>
      </c>
      <c r="AF31" s="142">
        <f t="shared" si="6"/>
        <v>7421</v>
      </c>
      <c r="AG31" s="142">
        <f t="shared" si="6"/>
        <v>7956</v>
      </c>
      <c r="AH31" s="142">
        <f t="shared" si="6"/>
        <v>7956</v>
      </c>
      <c r="AI31" s="142">
        <f t="shared" si="6"/>
        <v>7574</v>
      </c>
      <c r="AJ31" s="142">
        <f t="shared" si="6"/>
        <v>7268</v>
      </c>
      <c r="AK31" s="142">
        <f t="shared" si="6"/>
        <v>7956</v>
      </c>
      <c r="AL31" s="142">
        <f t="shared" si="6"/>
        <v>7268</v>
      </c>
      <c r="AM31" s="142">
        <f t="shared" si="6"/>
        <v>7574</v>
      </c>
      <c r="AN31" s="142">
        <f t="shared" si="6"/>
        <v>7268</v>
      </c>
      <c r="AO31" s="142">
        <f t="shared" si="6"/>
        <v>7574</v>
      </c>
      <c r="AP31" s="142">
        <f t="shared" si="6"/>
        <v>6962</v>
      </c>
      <c r="AQ31" s="142">
        <f t="shared" si="6"/>
        <v>6962</v>
      </c>
      <c r="AR31" s="142">
        <f t="shared" si="6"/>
        <v>6656</v>
      </c>
      <c r="AS31" s="142">
        <f t="shared" si="6"/>
        <v>6120</v>
      </c>
      <c r="AT31" s="142">
        <f t="shared" si="6"/>
        <v>6503</v>
      </c>
      <c r="AU31" s="142">
        <f t="shared" si="6"/>
        <v>6120</v>
      </c>
      <c r="AV31" s="142">
        <f t="shared" si="6"/>
        <v>6503</v>
      </c>
      <c r="AW31" s="142">
        <f t="shared" si="6"/>
        <v>6120</v>
      </c>
    </row>
    <row r="32" spans="1:49" ht="11.45" customHeight="1" x14ac:dyDescent="0.2">
      <c r="A32" s="5" t="s">
        <v>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row>
    <row r="33" spans="1:49" ht="11.45" customHeight="1" x14ac:dyDescent="0.2">
      <c r="A33" s="3">
        <v>1</v>
      </c>
      <c r="B33" s="142" t="e">
        <f t="shared" si="3"/>
        <v>#REF!</v>
      </c>
      <c r="C33" s="142" t="e">
        <f t="shared" ref="C33:AW33" si="7">ROUND(C14*0.9,)</f>
        <v>#REF!</v>
      </c>
      <c r="D33" s="142" t="e">
        <f t="shared" si="7"/>
        <v>#REF!</v>
      </c>
      <c r="E33" s="142" t="e">
        <f t="shared" si="7"/>
        <v>#REF!</v>
      </c>
      <c r="F33" s="142" t="e">
        <f t="shared" si="7"/>
        <v>#REF!</v>
      </c>
      <c r="G33" s="142">
        <f t="shared" si="7"/>
        <v>7535</v>
      </c>
      <c r="H33" s="142">
        <f t="shared" si="7"/>
        <v>6923</v>
      </c>
      <c r="I33" s="142">
        <f t="shared" si="7"/>
        <v>6694</v>
      </c>
      <c r="J33" s="142">
        <f t="shared" si="7"/>
        <v>6311</v>
      </c>
      <c r="K33" s="142">
        <f t="shared" si="7"/>
        <v>8147</v>
      </c>
      <c r="L33" s="142">
        <f t="shared" si="7"/>
        <v>7535</v>
      </c>
      <c r="M33" s="142">
        <f t="shared" si="7"/>
        <v>8147</v>
      </c>
      <c r="N33" s="142">
        <f t="shared" si="7"/>
        <v>6923</v>
      </c>
      <c r="O33" s="142">
        <f t="shared" si="7"/>
        <v>7535</v>
      </c>
      <c r="P33" s="142">
        <f t="shared" si="7"/>
        <v>6617</v>
      </c>
      <c r="Q33" s="142">
        <f t="shared" si="7"/>
        <v>6311</v>
      </c>
      <c r="R33" s="142">
        <f t="shared" si="7"/>
        <v>6617</v>
      </c>
      <c r="S33" s="142">
        <f t="shared" si="7"/>
        <v>6311</v>
      </c>
      <c r="T33" s="142">
        <f t="shared" si="7"/>
        <v>8147</v>
      </c>
      <c r="U33" s="142">
        <f t="shared" si="7"/>
        <v>8147</v>
      </c>
      <c r="V33" s="142">
        <f t="shared" si="7"/>
        <v>8147</v>
      </c>
      <c r="W33" s="142">
        <f t="shared" si="7"/>
        <v>8147</v>
      </c>
      <c r="X33" s="142">
        <f t="shared" si="7"/>
        <v>6923</v>
      </c>
      <c r="Y33" s="142">
        <f t="shared" si="7"/>
        <v>7535</v>
      </c>
      <c r="Z33" s="142">
        <f t="shared" si="7"/>
        <v>6923</v>
      </c>
      <c r="AA33" s="142">
        <f t="shared" si="7"/>
        <v>8759</v>
      </c>
      <c r="AB33" s="142">
        <f t="shared" si="7"/>
        <v>8759</v>
      </c>
      <c r="AC33" s="142">
        <f t="shared" si="7"/>
        <v>7000</v>
      </c>
      <c r="AD33" s="142">
        <f t="shared" si="7"/>
        <v>7459</v>
      </c>
      <c r="AE33" s="142">
        <f t="shared" si="7"/>
        <v>7153</v>
      </c>
      <c r="AF33" s="142">
        <f t="shared" si="7"/>
        <v>7612</v>
      </c>
      <c r="AG33" s="142">
        <f t="shared" si="7"/>
        <v>8147</v>
      </c>
      <c r="AH33" s="142">
        <f t="shared" si="7"/>
        <v>8147</v>
      </c>
      <c r="AI33" s="142">
        <f t="shared" si="7"/>
        <v>7765</v>
      </c>
      <c r="AJ33" s="142">
        <f t="shared" si="7"/>
        <v>7459</v>
      </c>
      <c r="AK33" s="142">
        <f t="shared" si="7"/>
        <v>8147</v>
      </c>
      <c r="AL33" s="142">
        <f t="shared" si="7"/>
        <v>7459</v>
      </c>
      <c r="AM33" s="142">
        <f t="shared" si="7"/>
        <v>7765</v>
      </c>
      <c r="AN33" s="142">
        <f t="shared" si="7"/>
        <v>7459</v>
      </c>
      <c r="AO33" s="142">
        <f t="shared" si="7"/>
        <v>7765</v>
      </c>
      <c r="AP33" s="142">
        <f t="shared" si="7"/>
        <v>7153</v>
      </c>
      <c r="AQ33" s="142">
        <f t="shared" si="7"/>
        <v>7153</v>
      </c>
      <c r="AR33" s="142">
        <f t="shared" si="7"/>
        <v>6847</v>
      </c>
      <c r="AS33" s="142">
        <f t="shared" si="7"/>
        <v>6311</v>
      </c>
      <c r="AT33" s="142">
        <f t="shared" si="7"/>
        <v>6694</v>
      </c>
      <c r="AU33" s="142">
        <f t="shared" si="7"/>
        <v>6311</v>
      </c>
      <c r="AV33" s="142">
        <f t="shared" si="7"/>
        <v>6694</v>
      </c>
      <c r="AW33" s="142">
        <f t="shared" si="7"/>
        <v>6311</v>
      </c>
    </row>
    <row r="34" spans="1:49" ht="11.45" customHeight="1" x14ac:dyDescent="0.2">
      <c r="A34" s="3">
        <v>2</v>
      </c>
      <c r="B34" s="142" t="e">
        <f t="shared" si="3"/>
        <v>#REF!</v>
      </c>
      <c r="C34" s="142" t="e">
        <f t="shared" ref="C34:AW34" si="8">ROUND(C15*0.9,)</f>
        <v>#REF!</v>
      </c>
      <c r="D34" s="142" t="e">
        <f t="shared" si="8"/>
        <v>#REF!</v>
      </c>
      <c r="E34" s="142" t="e">
        <f t="shared" si="8"/>
        <v>#REF!</v>
      </c>
      <c r="F34" s="142" t="e">
        <f t="shared" si="8"/>
        <v>#REF!</v>
      </c>
      <c r="G34" s="142">
        <f t="shared" si="8"/>
        <v>8492</v>
      </c>
      <c r="H34" s="142">
        <f t="shared" si="8"/>
        <v>7880</v>
      </c>
      <c r="I34" s="142">
        <f t="shared" si="8"/>
        <v>7650</v>
      </c>
      <c r="J34" s="142">
        <f t="shared" si="8"/>
        <v>7268</v>
      </c>
      <c r="K34" s="142">
        <f t="shared" si="8"/>
        <v>9104</v>
      </c>
      <c r="L34" s="142">
        <f t="shared" si="8"/>
        <v>8492</v>
      </c>
      <c r="M34" s="142">
        <f t="shared" si="8"/>
        <v>9104</v>
      </c>
      <c r="N34" s="142">
        <f t="shared" si="8"/>
        <v>7880</v>
      </c>
      <c r="O34" s="142">
        <f t="shared" si="8"/>
        <v>8492</v>
      </c>
      <c r="P34" s="142">
        <f t="shared" si="8"/>
        <v>7574</v>
      </c>
      <c r="Q34" s="142">
        <f t="shared" si="8"/>
        <v>7268</v>
      </c>
      <c r="R34" s="142">
        <f t="shared" si="8"/>
        <v>7574</v>
      </c>
      <c r="S34" s="142">
        <f t="shared" si="8"/>
        <v>7268</v>
      </c>
      <c r="T34" s="142">
        <f t="shared" si="8"/>
        <v>9104</v>
      </c>
      <c r="U34" s="142">
        <f t="shared" si="8"/>
        <v>9104</v>
      </c>
      <c r="V34" s="142">
        <f t="shared" si="8"/>
        <v>9104</v>
      </c>
      <c r="W34" s="142">
        <f t="shared" si="8"/>
        <v>9104</v>
      </c>
      <c r="X34" s="142">
        <f t="shared" si="8"/>
        <v>7880</v>
      </c>
      <c r="Y34" s="142">
        <f t="shared" si="8"/>
        <v>8492</v>
      </c>
      <c r="Z34" s="142">
        <f t="shared" si="8"/>
        <v>7880</v>
      </c>
      <c r="AA34" s="142">
        <f t="shared" si="8"/>
        <v>9716</v>
      </c>
      <c r="AB34" s="142">
        <f t="shared" si="8"/>
        <v>9716</v>
      </c>
      <c r="AC34" s="142">
        <f t="shared" si="8"/>
        <v>7956</v>
      </c>
      <c r="AD34" s="142">
        <f t="shared" si="8"/>
        <v>8415</v>
      </c>
      <c r="AE34" s="142">
        <f t="shared" si="8"/>
        <v>8109</v>
      </c>
      <c r="AF34" s="142">
        <f t="shared" si="8"/>
        <v>8568</v>
      </c>
      <c r="AG34" s="142">
        <f t="shared" si="8"/>
        <v>9104</v>
      </c>
      <c r="AH34" s="142">
        <f t="shared" si="8"/>
        <v>9104</v>
      </c>
      <c r="AI34" s="142">
        <f t="shared" si="8"/>
        <v>8721</v>
      </c>
      <c r="AJ34" s="142">
        <f t="shared" si="8"/>
        <v>8415</v>
      </c>
      <c r="AK34" s="142">
        <f t="shared" si="8"/>
        <v>9104</v>
      </c>
      <c r="AL34" s="142">
        <f t="shared" si="8"/>
        <v>8415</v>
      </c>
      <c r="AM34" s="142">
        <f t="shared" si="8"/>
        <v>8721</v>
      </c>
      <c r="AN34" s="142">
        <f t="shared" si="8"/>
        <v>8415</v>
      </c>
      <c r="AO34" s="142">
        <f t="shared" si="8"/>
        <v>8721</v>
      </c>
      <c r="AP34" s="142">
        <f t="shared" si="8"/>
        <v>8109</v>
      </c>
      <c r="AQ34" s="142">
        <f t="shared" si="8"/>
        <v>8109</v>
      </c>
      <c r="AR34" s="142">
        <f t="shared" si="8"/>
        <v>7803</v>
      </c>
      <c r="AS34" s="142">
        <f t="shared" si="8"/>
        <v>7268</v>
      </c>
      <c r="AT34" s="142">
        <f t="shared" si="8"/>
        <v>7650</v>
      </c>
      <c r="AU34" s="142">
        <f t="shared" si="8"/>
        <v>7268</v>
      </c>
      <c r="AV34" s="142">
        <f t="shared" si="8"/>
        <v>7650</v>
      </c>
      <c r="AW34" s="142">
        <f t="shared" si="8"/>
        <v>7268</v>
      </c>
    </row>
    <row r="35" spans="1:49" ht="11.45" customHeight="1" x14ac:dyDescent="0.2">
      <c r="A35" s="4" t="s">
        <v>91</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row>
    <row r="36" spans="1:49" ht="11.45" customHeight="1" x14ac:dyDescent="0.2">
      <c r="A36" s="3">
        <v>1</v>
      </c>
      <c r="B36" s="142" t="e">
        <f t="shared" si="3"/>
        <v>#REF!</v>
      </c>
      <c r="C36" s="142" t="e">
        <f t="shared" ref="C36:AW36" si="9">ROUND(C17*0.9,)</f>
        <v>#REF!</v>
      </c>
      <c r="D36" s="142" t="e">
        <f t="shared" si="9"/>
        <v>#REF!</v>
      </c>
      <c r="E36" s="142" t="e">
        <f t="shared" si="9"/>
        <v>#REF!</v>
      </c>
      <c r="F36" s="142" t="e">
        <f t="shared" si="9"/>
        <v>#REF!</v>
      </c>
      <c r="G36" s="142">
        <f t="shared" si="9"/>
        <v>8300</v>
      </c>
      <c r="H36" s="142">
        <f t="shared" si="9"/>
        <v>7688</v>
      </c>
      <c r="I36" s="142">
        <f t="shared" si="9"/>
        <v>7459</v>
      </c>
      <c r="J36" s="142">
        <f t="shared" si="9"/>
        <v>7076</v>
      </c>
      <c r="K36" s="142">
        <f t="shared" si="9"/>
        <v>8912</v>
      </c>
      <c r="L36" s="142">
        <f t="shared" si="9"/>
        <v>8300</v>
      </c>
      <c r="M36" s="142">
        <f t="shared" si="9"/>
        <v>8912</v>
      </c>
      <c r="N36" s="142">
        <f t="shared" si="9"/>
        <v>7688</v>
      </c>
      <c r="O36" s="142">
        <f t="shared" si="9"/>
        <v>8300</v>
      </c>
      <c r="P36" s="142">
        <f t="shared" si="9"/>
        <v>7382</v>
      </c>
      <c r="Q36" s="142">
        <f t="shared" si="9"/>
        <v>7076</v>
      </c>
      <c r="R36" s="142">
        <f t="shared" si="9"/>
        <v>7382</v>
      </c>
      <c r="S36" s="142">
        <f t="shared" si="9"/>
        <v>7076</v>
      </c>
      <c r="T36" s="142">
        <f t="shared" si="9"/>
        <v>8912</v>
      </c>
      <c r="U36" s="142">
        <f t="shared" si="9"/>
        <v>8912</v>
      </c>
      <c r="V36" s="142">
        <f t="shared" si="9"/>
        <v>8912</v>
      </c>
      <c r="W36" s="142">
        <f t="shared" si="9"/>
        <v>8912</v>
      </c>
      <c r="X36" s="142">
        <f t="shared" si="9"/>
        <v>7688</v>
      </c>
      <c r="Y36" s="142">
        <f t="shared" si="9"/>
        <v>8300</v>
      </c>
      <c r="Z36" s="142">
        <f t="shared" si="9"/>
        <v>7688</v>
      </c>
      <c r="AA36" s="142">
        <f t="shared" si="9"/>
        <v>9524</v>
      </c>
      <c r="AB36" s="142">
        <f t="shared" si="9"/>
        <v>9524</v>
      </c>
      <c r="AC36" s="142">
        <f t="shared" si="9"/>
        <v>7765</v>
      </c>
      <c r="AD36" s="142">
        <f t="shared" si="9"/>
        <v>8224</v>
      </c>
      <c r="AE36" s="142">
        <f t="shared" si="9"/>
        <v>7918</v>
      </c>
      <c r="AF36" s="142">
        <f t="shared" si="9"/>
        <v>8377</v>
      </c>
      <c r="AG36" s="142">
        <f t="shared" si="9"/>
        <v>8912</v>
      </c>
      <c r="AH36" s="142">
        <f t="shared" si="9"/>
        <v>8912</v>
      </c>
      <c r="AI36" s="142">
        <f t="shared" si="9"/>
        <v>8530</v>
      </c>
      <c r="AJ36" s="142">
        <f t="shared" si="9"/>
        <v>8224</v>
      </c>
      <c r="AK36" s="142">
        <f t="shared" si="9"/>
        <v>8912</v>
      </c>
      <c r="AL36" s="142">
        <f t="shared" si="9"/>
        <v>8224</v>
      </c>
      <c r="AM36" s="142">
        <f t="shared" si="9"/>
        <v>8530</v>
      </c>
      <c r="AN36" s="142">
        <f t="shared" si="9"/>
        <v>8224</v>
      </c>
      <c r="AO36" s="142">
        <f t="shared" si="9"/>
        <v>8530</v>
      </c>
      <c r="AP36" s="142">
        <f t="shared" si="9"/>
        <v>7918</v>
      </c>
      <c r="AQ36" s="142">
        <f t="shared" si="9"/>
        <v>7918</v>
      </c>
      <c r="AR36" s="142">
        <f t="shared" si="9"/>
        <v>7612</v>
      </c>
      <c r="AS36" s="142">
        <f t="shared" si="9"/>
        <v>7076</v>
      </c>
      <c r="AT36" s="142">
        <f t="shared" si="9"/>
        <v>7459</v>
      </c>
      <c r="AU36" s="142">
        <f t="shared" si="9"/>
        <v>7076</v>
      </c>
      <c r="AV36" s="142">
        <f t="shared" si="9"/>
        <v>7459</v>
      </c>
      <c r="AW36" s="142">
        <f t="shared" si="9"/>
        <v>7076</v>
      </c>
    </row>
    <row r="37" spans="1:49" ht="11.45" customHeight="1" x14ac:dyDescent="0.2">
      <c r="A37" s="3">
        <v>2</v>
      </c>
      <c r="B37" s="142" t="e">
        <f t="shared" si="3"/>
        <v>#REF!</v>
      </c>
      <c r="C37" s="142" t="e">
        <f t="shared" ref="C37:AW37" si="10">ROUND(C18*0.9,)</f>
        <v>#REF!</v>
      </c>
      <c r="D37" s="142" t="e">
        <f t="shared" si="10"/>
        <v>#REF!</v>
      </c>
      <c r="E37" s="142" t="e">
        <f t="shared" si="10"/>
        <v>#REF!</v>
      </c>
      <c r="F37" s="142" t="e">
        <f t="shared" si="10"/>
        <v>#REF!</v>
      </c>
      <c r="G37" s="142">
        <f t="shared" si="10"/>
        <v>9257</v>
      </c>
      <c r="H37" s="142">
        <f t="shared" si="10"/>
        <v>8645</v>
      </c>
      <c r="I37" s="142">
        <f t="shared" si="10"/>
        <v>8415</v>
      </c>
      <c r="J37" s="142">
        <f t="shared" si="10"/>
        <v>8033</v>
      </c>
      <c r="K37" s="142">
        <f t="shared" si="10"/>
        <v>9869</v>
      </c>
      <c r="L37" s="142">
        <f t="shared" si="10"/>
        <v>9257</v>
      </c>
      <c r="M37" s="142">
        <f t="shared" si="10"/>
        <v>9869</v>
      </c>
      <c r="N37" s="142">
        <f t="shared" si="10"/>
        <v>8645</v>
      </c>
      <c r="O37" s="142">
        <f t="shared" si="10"/>
        <v>9257</v>
      </c>
      <c r="P37" s="142">
        <f t="shared" si="10"/>
        <v>8339</v>
      </c>
      <c r="Q37" s="142">
        <f t="shared" si="10"/>
        <v>8033</v>
      </c>
      <c r="R37" s="142">
        <f t="shared" si="10"/>
        <v>8339</v>
      </c>
      <c r="S37" s="142">
        <f t="shared" si="10"/>
        <v>8033</v>
      </c>
      <c r="T37" s="142">
        <f t="shared" si="10"/>
        <v>9869</v>
      </c>
      <c r="U37" s="142">
        <f t="shared" si="10"/>
        <v>9869</v>
      </c>
      <c r="V37" s="142">
        <f t="shared" si="10"/>
        <v>9869</v>
      </c>
      <c r="W37" s="142">
        <f t="shared" si="10"/>
        <v>9869</v>
      </c>
      <c r="X37" s="142">
        <f t="shared" si="10"/>
        <v>8645</v>
      </c>
      <c r="Y37" s="142">
        <f t="shared" si="10"/>
        <v>9257</v>
      </c>
      <c r="Z37" s="142">
        <f t="shared" si="10"/>
        <v>8645</v>
      </c>
      <c r="AA37" s="142">
        <f t="shared" si="10"/>
        <v>10481</v>
      </c>
      <c r="AB37" s="142">
        <f t="shared" si="10"/>
        <v>10481</v>
      </c>
      <c r="AC37" s="142">
        <f t="shared" si="10"/>
        <v>8721</v>
      </c>
      <c r="AD37" s="142">
        <f t="shared" si="10"/>
        <v>9180</v>
      </c>
      <c r="AE37" s="142">
        <f t="shared" si="10"/>
        <v>8874</v>
      </c>
      <c r="AF37" s="142">
        <f t="shared" si="10"/>
        <v>9333</v>
      </c>
      <c r="AG37" s="142">
        <f t="shared" si="10"/>
        <v>9869</v>
      </c>
      <c r="AH37" s="142">
        <f t="shared" si="10"/>
        <v>9869</v>
      </c>
      <c r="AI37" s="142">
        <f t="shared" si="10"/>
        <v>9486</v>
      </c>
      <c r="AJ37" s="142">
        <f t="shared" si="10"/>
        <v>9180</v>
      </c>
      <c r="AK37" s="142">
        <f t="shared" si="10"/>
        <v>9869</v>
      </c>
      <c r="AL37" s="142">
        <f t="shared" si="10"/>
        <v>9180</v>
      </c>
      <c r="AM37" s="142">
        <f t="shared" si="10"/>
        <v>9486</v>
      </c>
      <c r="AN37" s="142">
        <f t="shared" si="10"/>
        <v>9180</v>
      </c>
      <c r="AO37" s="142">
        <f t="shared" si="10"/>
        <v>9486</v>
      </c>
      <c r="AP37" s="142">
        <f t="shared" si="10"/>
        <v>8874</v>
      </c>
      <c r="AQ37" s="142">
        <f t="shared" si="10"/>
        <v>8874</v>
      </c>
      <c r="AR37" s="142">
        <f t="shared" si="10"/>
        <v>8568</v>
      </c>
      <c r="AS37" s="142">
        <f t="shared" si="10"/>
        <v>8033</v>
      </c>
      <c r="AT37" s="142">
        <f t="shared" si="10"/>
        <v>8415</v>
      </c>
      <c r="AU37" s="142">
        <f t="shared" si="10"/>
        <v>8033</v>
      </c>
      <c r="AV37" s="142">
        <f t="shared" si="10"/>
        <v>8415</v>
      </c>
      <c r="AW37" s="142">
        <f t="shared" si="10"/>
        <v>8033</v>
      </c>
    </row>
    <row r="38" spans="1:49" ht="11.45" customHeight="1" x14ac:dyDescent="0.2">
      <c r="A38" s="2" t="s">
        <v>92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row>
    <row r="39" spans="1:49" ht="11.45" customHeight="1" x14ac:dyDescent="0.2">
      <c r="A39" s="3">
        <v>1</v>
      </c>
      <c r="B39" s="142" t="e">
        <f t="shared" si="3"/>
        <v>#REF!</v>
      </c>
      <c r="C39" s="142" t="e">
        <f t="shared" ref="C39:AW39" si="11">ROUND(C20*0.9,)</f>
        <v>#REF!</v>
      </c>
      <c r="D39" s="142" t="e">
        <f t="shared" si="11"/>
        <v>#REF!</v>
      </c>
      <c r="E39" s="142" t="e">
        <f t="shared" si="11"/>
        <v>#REF!</v>
      </c>
      <c r="F39" s="142" t="e">
        <f t="shared" si="11"/>
        <v>#REF!</v>
      </c>
      <c r="G39" s="142">
        <f t="shared" si="11"/>
        <v>9448</v>
      </c>
      <c r="H39" s="142">
        <f t="shared" si="11"/>
        <v>8836</v>
      </c>
      <c r="I39" s="142">
        <f t="shared" si="11"/>
        <v>8606</v>
      </c>
      <c r="J39" s="142">
        <f t="shared" si="11"/>
        <v>8224</v>
      </c>
      <c r="K39" s="142">
        <f t="shared" si="11"/>
        <v>10060</v>
      </c>
      <c r="L39" s="142">
        <f t="shared" si="11"/>
        <v>9448</v>
      </c>
      <c r="M39" s="142">
        <f t="shared" si="11"/>
        <v>10060</v>
      </c>
      <c r="N39" s="142">
        <f t="shared" si="11"/>
        <v>8836</v>
      </c>
      <c r="O39" s="142">
        <f t="shared" si="11"/>
        <v>9448</v>
      </c>
      <c r="P39" s="142">
        <f t="shared" si="11"/>
        <v>8530</v>
      </c>
      <c r="Q39" s="142">
        <f t="shared" si="11"/>
        <v>8224</v>
      </c>
      <c r="R39" s="142">
        <f t="shared" si="11"/>
        <v>8530</v>
      </c>
      <c r="S39" s="142">
        <f t="shared" si="11"/>
        <v>8224</v>
      </c>
      <c r="T39" s="142">
        <f t="shared" si="11"/>
        <v>10060</v>
      </c>
      <c r="U39" s="142">
        <f t="shared" si="11"/>
        <v>10060</v>
      </c>
      <c r="V39" s="142">
        <f t="shared" si="11"/>
        <v>10060</v>
      </c>
      <c r="W39" s="142">
        <f t="shared" si="11"/>
        <v>10060</v>
      </c>
      <c r="X39" s="142">
        <f t="shared" si="11"/>
        <v>8836</v>
      </c>
      <c r="Y39" s="142">
        <f t="shared" si="11"/>
        <v>9448</v>
      </c>
      <c r="Z39" s="142">
        <f t="shared" si="11"/>
        <v>8836</v>
      </c>
      <c r="AA39" s="142">
        <f t="shared" si="11"/>
        <v>10672</v>
      </c>
      <c r="AB39" s="142">
        <f t="shared" si="11"/>
        <v>10672</v>
      </c>
      <c r="AC39" s="142">
        <f t="shared" si="11"/>
        <v>8912</v>
      </c>
      <c r="AD39" s="142">
        <f t="shared" si="11"/>
        <v>9371</v>
      </c>
      <c r="AE39" s="142">
        <f t="shared" si="11"/>
        <v>9065</v>
      </c>
      <c r="AF39" s="142">
        <f t="shared" si="11"/>
        <v>9524</v>
      </c>
      <c r="AG39" s="142">
        <f t="shared" si="11"/>
        <v>10060</v>
      </c>
      <c r="AH39" s="142">
        <f t="shared" si="11"/>
        <v>10060</v>
      </c>
      <c r="AI39" s="142">
        <f t="shared" si="11"/>
        <v>9677</v>
      </c>
      <c r="AJ39" s="142">
        <f t="shared" si="11"/>
        <v>9371</v>
      </c>
      <c r="AK39" s="142">
        <f t="shared" si="11"/>
        <v>10060</v>
      </c>
      <c r="AL39" s="142">
        <f t="shared" si="11"/>
        <v>9371</v>
      </c>
      <c r="AM39" s="142">
        <f t="shared" si="11"/>
        <v>9677</v>
      </c>
      <c r="AN39" s="142">
        <f t="shared" si="11"/>
        <v>9371</v>
      </c>
      <c r="AO39" s="142">
        <f t="shared" si="11"/>
        <v>9677</v>
      </c>
      <c r="AP39" s="142">
        <f t="shared" si="11"/>
        <v>9065</v>
      </c>
      <c r="AQ39" s="142">
        <f t="shared" si="11"/>
        <v>9065</v>
      </c>
      <c r="AR39" s="142">
        <f t="shared" si="11"/>
        <v>8759</v>
      </c>
      <c r="AS39" s="142">
        <f t="shared" si="11"/>
        <v>8224</v>
      </c>
      <c r="AT39" s="142">
        <f t="shared" si="11"/>
        <v>8606</v>
      </c>
      <c r="AU39" s="142">
        <f t="shared" si="11"/>
        <v>8224</v>
      </c>
      <c r="AV39" s="142">
        <f t="shared" si="11"/>
        <v>8606</v>
      </c>
      <c r="AW39" s="142">
        <f t="shared" si="11"/>
        <v>8224</v>
      </c>
    </row>
    <row r="40" spans="1:49" ht="11.45" customHeight="1" x14ac:dyDescent="0.2">
      <c r="A40" s="3">
        <v>2</v>
      </c>
      <c r="B40" s="142" t="e">
        <f t="shared" si="3"/>
        <v>#REF!</v>
      </c>
      <c r="C40" s="142" t="e">
        <f t="shared" ref="C40:AW40" si="12">ROUND(C21*0.9,)</f>
        <v>#REF!</v>
      </c>
      <c r="D40" s="142" t="e">
        <f t="shared" si="12"/>
        <v>#REF!</v>
      </c>
      <c r="E40" s="142" t="e">
        <f t="shared" si="12"/>
        <v>#REF!</v>
      </c>
      <c r="F40" s="142" t="e">
        <f t="shared" si="12"/>
        <v>#REF!</v>
      </c>
      <c r="G40" s="142">
        <f t="shared" si="12"/>
        <v>10404</v>
      </c>
      <c r="H40" s="142">
        <f t="shared" si="12"/>
        <v>9792</v>
      </c>
      <c r="I40" s="142">
        <f t="shared" si="12"/>
        <v>9563</v>
      </c>
      <c r="J40" s="142">
        <f t="shared" si="12"/>
        <v>9180</v>
      </c>
      <c r="K40" s="142">
        <f t="shared" si="12"/>
        <v>11016</v>
      </c>
      <c r="L40" s="142">
        <f t="shared" si="12"/>
        <v>10404</v>
      </c>
      <c r="M40" s="142">
        <f t="shared" si="12"/>
        <v>11016</v>
      </c>
      <c r="N40" s="142">
        <f t="shared" si="12"/>
        <v>9792</v>
      </c>
      <c r="O40" s="142">
        <f t="shared" si="12"/>
        <v>10404</v>
      </c>
      <c r="P40" s="142">
        <f t="shared" si="12"/>
        <v>9486</v>
      </c>
      <c r="Q40" s="142">
        <f t="shared" si="12"/>
        <v>9180</v>
      </c>
      <c r="R40" s="142">
        <f t="shared" si="12"/>
        <v>9486</v>
      </c>
      <c r="S40" s="142">
        <f t="shared" si="12"/>
        <v>9180</v>
      </c>
      <c r="T40" s="142">
        <f t="shared" si="12"/>
        <v>11016</v>
      </c>
      <c r="U40" s="142">
        <f t="shared" si="12"/>
        <v>11016</v>
      </c>
      <c r="V40" s="142">
        <f t="shared" si="12"/>
        <v>11016</v>
      </c>
      <c r="W40" s="142">
        <f t="shared" si="12"/>
        <v>11016</v>
      </c>
      <c r="X40" s="142">
        <f t="shared" si="12"/>
        <v>9792</v>
      </c>
      <c r="Y40" s="142">
        <f t="shared" si="12"/>
        <v>10404</v>
      </c>
      <c r="Z40" s="142">
        <f t="shared" si="12"/>
        <v>9792</v>
      </c>
      <c r="AA40" s="142">
        <f t="shared" si="12"/>
        <v>11628</v>
      </c>
      <c r="AB40" s="142">
        <f t="shared" si="12"/>
        <v>11628</v>
      </c>
      <c r="AC40" s="142">
        <f t="shared" si="12"/>
        <v>9869</v>
      </c>
      <c r="AD40" s="142">
        <f t="shared" si="12"/>
        <v>10328</v>
      </c>
      <c r="AE40" s="142">
        <f t="shared" si="12"/>
        <v>10022</v>
      </c>
      <c r="AF40" s="142">
        <f t="shared" si="12"/>
        <v>10481</v>
      </c>
      <c r="AG40" s="142">
        <f t="shared" si="12"/>
        <v>11016</v>
      </c>
      <c r="AH40" s="142">
        <f t="shared" si="12"/>
        <v>11016</v>
      </c>
      <c r="AI40" s="142">
        <f t="shared" si="12"/>
        <v>10634</v>
      </c>
      <c r="AJ40" s="142">
        <f t="shared" si="12"/>
        <v>10328</v>
      </c>
      <c r="AK40" s="142">
        <f t="shared" si="12"/>
        <v>11016</v>
      </c>
      <c r="AL40" s="142">
        <f t="shared" si="12"/>
        <v>10328</v>
      </c>
      <c r="AM40" s="142">
        <f t="shared" si="12"/>
        <v>10634</v>
      </c>
      <c r="AN40" s="142">
        <f t="shared" si="12"/>
        <v>10328</v>
      </c>
      <c r="AO40" s="142">
        <f t="shared" si="12"/>
        <v>10634</v>
      </c>
      <c r="AP40" s="142">
        <f t="shared" si="12"/>
        <v>10022</v>
      </c>
      <c r="AQ40" s="142">
        <f t="shared" si="12"/>
        <v>10022</v>
      </c>
      <c r="AR40" s="142">
        <f t="shared" si="12"/>
        <v>9716</v>
      </c>
      <c r="AS40" s="142">
        <f t="shared" si="12"/>
        <v>9180</v>
      </c>
      <c r="AT40" s="142">
        <f t="shared" si="12"/>
        <v>9563</v>
      </c>
      <c r="AU40" s="142">
        <f t="shared" si="12"/>
        <v>9180</v>
      </c>
      <c r="AV40" s="142">
        <f t="shared" si="12"/>
        <v>9563</v>
      </c>
      <c r="AW40" s="142">
        <f t="shared" si="12"/>
        <v>9180</v>
      </c>
    </row>
    <row r="41" spans="1:49" ht="11.45" customHeight="1" x14ac:dyDescent="0.2">
      <c r="A41" s="24"/>
    </row>
    <row r="42" spans="1:49" x14ac:dyDescent="0.2">
      <c r="A42" s="41" t="s">
        <v>18</v>
      </c>
    </row>
    <row r="43" spans="1:49" x14ac:dyDescent="0.2">
      <c r="A43" s="38" t="s">
        <v>165</v>
      </c>
    </row>
    <row r="44" spans="1:49" x14ac:dyDescent="0.2">
      <c r="A44" s="22"/>
    </row>
    <row r="45" spans="1:49" x14ac:dyDescent="0.2">
      <c r="A45" s="41" t="s">
        <v>3</v>
      </c>
    </row>
    <row r="46" spans="1:49" x14ac:dyDescent="0.2">
      <c r="A46" s="42" t="s">
        <v>4</v>
      </c>
    </row>
    <row r="47" spans="1:49" x14ac:dyDescent="0.2">
      <c r="A47" s="42" t="s">
        <v>5</v>
      </c>
    </row>
    <row r="48" spans="1:49" ht="12.6" customHeight="1" x14ac:dyDescent="0.2">
      <c r="A48" s="26" t="s">
        <v>6</v>
      </c>
    </row>
    <row r="49" spans="1:1" x14ac:dyDescent="0.2">
      <c r="A49" s="42" t="s">
        <v>75</v>
      </c>
    </row>
    <row r="50" spans="1:1" x14ac:dyDescent="0.2">
      <c r="A50" s="22"/>
    </row>
    <row r="51" spans="1:1" x14ac:dyDescent="0.2">
      <c r="A51" s="39" t="s">
        <v>8</v>
      </c>
    </row>
    <row r="52" spans="1:1" ht="48" x14ac:dyDescent="0.2">
      <c r="A52" s="40" t="s">
        <v>17</v>
      </c>
    </row>
    <row r="53" spans="1:1" ht="12.75" thickBot="1" x14ac:dyDescent="0.25"/>
    <row r="54" spans="1:1" ht="12.75" thickBot="1" x14ac:dyDescent="0.25">
      <c r="A54" s="123" t="s">
        <v>108</v>
      </c>
    </row>
    <row r="55" spans="1:1" x14ac:dyDescent="0.2">
      <c r="A55" s="141" t="s">
        <v>169</v>
      </c>
    </row>
  </sheetData>
  <pageMargins left="0.7" right="0.7" top="0.75" bottom="0.75" header="0.3" footer="0.3"/>
  <pageSetup paperSize="9" orientation="portrait" horizontalDpi="4294967295" verticalDpi="4294967295"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zoomScale="115" zoomScaleNormal="115" workbookViewId="0">
      <pane xSplit="1" topLeftCell="B1" activePane="topRight" state="frozen"/>
      <selection pane="topRight" activeCell="E19" sqref="E19"/>
    </sheetView>
  </sheetViews>
  <sheetFormatPr defaultColWidth="8.5703125" defaultRowHeight="12" x14ac:dyDescent="0.2"/>
  <cols>
    <col min="1" max="1" width="84.85546875" style="1" customWidth="1"/>
    <col min="2" max="19" width="8.5703125" style="1"/>
    <col min="20" max="20" width="8.5703125" style="1" customWidth="1"/>
    <col min="21" max="21" width="0" style="1" hidden="1" customWidth="1"/>
    <col min="22" max="23" width="8.5703125" style="1"/>
    <col min="24" max="25" width="8.5703125" style="1" customWidth="1"/>
    <col min="26" max="26" width="0" style="1" hidden="1" customWidth="1"/>
    <col min="27" max="16384" width="8.5703125" style="1"/>
  </cols>
  <sheetData>
    <row r="1" spans="1:49" ht="11.45" customHeight="1" x14ac:dyDescent="0.2">
      <c r="A1" s="9" t="s">
        <v>187</v>
      </c>
    </row>
    <row r="2" spans="1:49" ht="11.45" customHeight="1" x14ac:dyDescent="0.2">
      <c r="A2" s="19" t="s">
        <v>16</v>
      </c>
    </row>
    <row r="3" spans="1:49" ht="11.45" customHeight="1" x14ac:dyDescent="0.2">
      <c r="A3" s="9"/>
    </row>
    <row r="4" spans="1:49" ht="11.25" customHeight="1" x14ac:dyDescent="0.2">
      <c r="A4" s="95" t="s">
        <v>1</v>
      </c>
    </row>
    <row r="5" spans="1:49" s="12" customFormat="1" ht="25.5" customHeight="1" x14ac:dyDescent="0.2">
      <c r="A5" s="8" t="s">
        <v>0</v>
      </c>
      <c r="B5" s="46" t="e">
        <f>'C завтраками| Bed and breakfast'!#REF!</f>
        <v>#REF!</v>
      </c>
      <c r="C5" s="46" t="e">
        <f>'C завтраками| Bed and breakfast'!#REF!</f>
        <v>#REF!</v>
      </c>
      <c r="D5" s="129" t="e">
        <f>'C завтраками| Bed and breakfast'!#REF!</f>
        <v>#REF!</v>
      </c>
      <c r="E5" s="129" t="e">
        <f>'C завтраками| Bed and breakfast'!#REF!</f>
        <v>#REF!</v>
      </c>
      <c r="F5" s="129" t="e">
        <f>'C завтраками| Bed and breakfast'!#REF!</f>
        <v>#REF!</v>
      </c>
      <c r="G5" s="46">
        <f>'C завтраками| Bed and breakfast'!B5</f>
        <v>45399</v>
      </c>
      <c r="H5" s="129">
        <f>'C завтраками| Bed and breakfast'!C5</f>
        <v>45401</v>
      </c>
      <c r="I5" s="129">
        <f>'C завтраками| Bed and breakfast'!D5</f>
        <v>45402</v>
      </c>
      <c r="J5" s="129">
        <f>'C завтраками| Bed and breakfast'!E5</f>
        <v>45403</v>
      </c>
      <c r="K5" s="46">
        <f>'C завтраками| Bed and breakfast'!F5</f>
        <v>45407</v>
      </c>
      <c r="L5" s="129">
        <f>'C завтраками| Bed and breakfast'!H5</f>
        <v>45411</v>
      </c>
      <c r="M5" s="129">
        <f>'C завтраками| Bed and breakfast'!I5</f>
        <v>45413</v>
      </c>
      <c r="N5" s="129">
        <f>'C завтраками| Bed and breakfast'!J5</f>
        <v>45417</v>
      </c>
      <c r="O5" s="129">
        <f>'C завтраками| Bed and breakfast'!K5</f>
        <v>45421</v>
      </c>
      <c r="P5" s="129">
        <f>'C завтраками| Bed and breakfast'!O5</f>
        <v>45429</v>
      </c>
      <c r="Q5" s="129">
        <f>'C завтраками| Bed and breakfast'!P5</f>
        <v>45431</v>
      </c>
      <c r="R5" s="129">
        <f>'C завтраками| Bed and breakfast'!Q5</f>
        <v>45436</v>
      </c>
      <c r="S5" s="129">
        <f>'C завтраками| Bed and breakfast'!R5</f>
        <v>45438</v>
      </c>
      <c r="T5" s="129">
        <f>'C завтраками| Bed and breakfast'!T5</f>
        <v>45443</v>
      </c>
      <c r="U5" s="129">
        <f>'C завтраками| Bed and breakfast'!U5</f>
        <v>45444</v>
      </c>
      <c r="V5" s="129">
        <f>'C завтраками| Bed and breakfast'!V5</f>
        <v>45445</v>
      </c>
      <c r="W5" s="129">
        <f>'C завтраками| Bed and breakfast'!W5</f>
        <v>45453</v>
      </c>
      <c r="X5" s="129">
        <f>'C завтраками| Bed and breakfast'!X5</f>
        <v>45454</v>
      </c>
      <c r="Y5" s="129">
        <f>'C завтраками| Bed and breakfast'!Y5</f>
        <v>45460</v>
      </c>
      <c r="Z5" s="129">
        <f>'C завтраками| Bed and breakfast'!Z5</f>
        <v>45466</v>
      </c>
      <c r="AA5" s="129">
        <f>'C завтраками| Bed and breakfast'!AA5</f>
        <v>45471</v>
      </c>
      <c r="AB5" s="129">
        <f>'C завтраками| Bed and breakfast'!AB5</f>
        <v>45474</v>
      </c>
      <c r="AC5" s="129">
        <f>'C завтраками| Bed and breakfast'!AC5</f>
        <v>45487</v>
      </c>
      <c r="AD5" s="129">
        <f>'C завтраками| Bed and breakfast'!AE5</f>
        <v>45492</v>
      </c>
      <c r="AE5" s="129">
        <f>'C завтраками| Bed and breakfast'!AF5</f>
        <v>45494</v>
      </c>
      <c r="AF5" s="129">
        <f>'C завтраками| Bed and breakfast'!AG5</f>
        <v>45499</v>
      </c>
      <c r="AG5" s="129">
        <f>'C завтраками| Bed and breakfast'!AH5</f>
        <v>45501</v>
      </c>
      <c r="AH5" s="129">
        <f>'C завтраками| Bed and breakfast'!AI5</f>
        <v>45505</v>
      </c>
      <c r="AI5" s="129">
        <f>'C завтраками| Bed and breakfast'!AJ5</f>
        <v>45506</v>
      </c>
      <c r="AJ5" s="129">
        <f>'C завтраками| Bed and breakfast'!AK5</f>
        <v>45508</v>
      </c>
      <c r="AK5" s="129">
        <f>'C завтраками| Bed and breakfast'!AL5</f>
        <v>45513</v>
      </c>
      <c r="AL5" s="129">
        <f>'C завтраками| Bed and breakfast'!AM5</f>
        <v>45515</v>
      </c>
      <c r="AM5" s="129">
        <f>'C завтраками| Bed and breakfast'!AN5</f>
        <v>45520</v>
      </c>
      <c r="AN5" s="129">
        <f>'C завтраками| Bed and breakfast'!AO5</f>
        <v>45522</v>
      </c>
      <c r="AO5" s="129">
        <f>'C завтраками| Bed and breakfast'!AS5</f>
        <v>45527</v>
      </c>
      <c r="AP5" s="129">
        <f>'C завтраками| Bed and breakfast'!AT5</f>
        <v>45529</v>
      </c>
      <c r="AQ5" s="129">
        <f>'C завтраками| Bed and breakfast'!AU5</f>
        <v>45534</v>
      </c>
      <c r="AR5" s="129">
        <f>'C завтраками| Bed and breakfast'!AV5</f>
        <v>45536</v>
      </c>
      <c r="AS5" s="129">
        <f>'C завтраками| Bed and breakfast'!AW5</f>
        <v>45551</v>
      </c>
      <c r="AT5" s="129">
        <f>'C завтраками| Bed and breakfast'!AX5</f>
        <v>45556</v>
      </c>
      <c r="AU5" s="129">
        <f>'C завтраками| Bed and breakfast'!AY5</f>
        <v>45558</v>
      </c>
      <c r="AV5" s="129">
        <f>'C завтраками| Bed and breakfast'!AZ5</f>
        <v>45562</v>
      </c>
      <c r="AW5" s="129">
        <f>'C завтраками| Bed and breakfast'!BA5</f>
        <v>45564</v>
      </c>
    </row>
    <row r="6" spans="1:49" s="12" customFormat="1" ht="25.5" customHeight="1" x14ac:dyDescent="0.2">
      <c r="A6" s="37"/>
      <c r="B6" s="46" t="e">
        <f>'C завтраками| Bed and breakfast'!#REF!</f>
        <v>#REF!</v>
      </c>
      <c r="C6" s="46" t="e">
        <f>'C завтраками| Bed and breakfast'!#REF!</f>
        <v>#REF!</v>
      </c>
      <c r="D6" s="129" t="e">
        <f>'C завтраками| Bed and breakfast'!#REF!</f>
        <v>#REF!</v>
      </c>
      <c r="E6" s="129" t="e">
        <f>'C завтраками| Bed and breakfast'!#REF!</f>
        <v>#REF!</v>
      </c>
      <c r="F6" s="129" t="e">
        <f>'C завтраками| Bed and breakfast'!#REF!</f>
        <v>#REF!</v>
      </c>
      <c r="G6" s="46">
        <f>'C завтраками| Bed and breakfast'!B6</f>
        <v>45400</v>
      </c>
      <c r="H6" s="129">
        <f>'C завтраками| Bed and breakfast'!C6</f>
        <v>45401</v>
      </c>
      <c r="I6" s="129">
        <f>'C завтраками| Bed and breakfast'!D6</f>
        <v>45402</v>
      </c>
      <c r="J6" s="129">
        <f>'C завтраками| Bed and breakfast'!E6</f>
        <v>45406</v>
      </c>
      <c r="K6" s="46">
        <f>'C завтраками| Bed and breakfast'!F6</f>
        <v>45408</v>
      </c>
      <c r="L6" s="129">
        <f>'C завтраками| Bed and breakfast'!H6</f>
        <v>45412</v>
      </c>
      <c r="M6" s="129">
        <f>'C завтраками| Bed and breakfast'!I6</f>
        <v>45416</v>
      </c>
      <c r="N6" s="129">
        <f>'C завтраками| Bed and breakfast'!J6</f>
        <v>45420</v>
      </c>
      <c r="O6" s="129">
        <f>'C завтраками| Bed and breakfast'!K6</f>
        <v>45421</v>
      </c>
      <c r="P6" s="129">
        <f>'C завтраками| Bed and breakfast'!O6</f>
        <v>45430</v>
      </c>
      <c r="Q6" s="129">
        <f>'C завтраками| Bed and breakfast'!P6</f>
        <v>45435</v>
      </c>
      <c r="R6" s="129">
        <f>'C завтраками| Bed and breakfast'!Q6</f>
        <v>45437</v>
      </c>
      <c r="S6" s="129">
        <f>'C завтраками| Bed and breakfast'!R6</f>
        <v>45438</v>
      </c>
      <c r="T6" s="129">
        <f>'C завтраками| Bed and breakfast'!T6</f>
        <v>45443</v>
      </c>
      <c r="U6" s="129">
        <f>'C завтраками| Bed and breakfast'!U6</f>
        <v>45444</v>
      </c>
      <c r="V6" s="129">
        <f>'C завтраками| Bed and breakfast'!V6</f>
        <v>45452</v>
      </c>
      <c r="W6" s="129">
        <f>'C завтраками| Bed and breakfast'!W6</f>
        <v>45453</v>
      </c>
      <c r="X6" s="129">
        <f>'C завтраками| Bed and breakfast'!X6</f>
        <v>45459</v>
      </c>
      <c r="Y6" s="129">
        <f>'C завтраками| Bed and breakfast'!Y6</f>
        <v>45465</v>
      </c>
      <c r="Z6" s="129">
        <f>'C завтраками| Bed and breakfast'!Z6</f>
        <v>45470</v>
      </c>
      <c r="AA6" s="129">
        <f>'C завтраками| Bed and breakfast'!AA6</f>
        <v>45473</v>
      </c>
      <c r="AB6" s="129">
        <f>'C завтраками| Bed and breakfast'!AB6</f>
        <v>45486</v>
      </c>
      <c r="AC6" s="129">
        <f>'C завтраками| Bed and breakfast'!AC6</f>
        <v>45490</v>
      </c>
      <c r="AD6" s="129">
        <f>'C завтраками| Bed and breakfast'!AE6</f>
        <v>45493</v>
      </c>
      <c r="AE6" s="129">
        <f>'C завтраками| Bed and breakfast'!AF6</f>
        <v>45498</v>
      </c>
      <c r="AF6" s="129">
        <f>'C завтраками| Bed and breakfast'!AG6</f>
        <v>45500</v>
      </c>
      <c r="AG6" s="129">
        <f>'C завтраками| Bed and breakfast'!AH6</f>
        <v>45504</v>
      </c>
      <c r="AH6" s="129">
        <f>'C завтраками| Bed and breakfast'!AI6</f>
        <v>45505</v>
      </c>
      <c r="AI6" s="129">
        <f>'C завтраками| Bed and breakfast'!AJ6</f>
        <v>45507</v>
      </c>
      <c r="AJ6" s="129">
        <f>'C завтраками| Bed and breakfast'!AK6</f>
        <v>45512</v>
      </c>
      <c r="AK6" s="129">
        <f>'C завтраками| Bed and breakfast'!AL6</f>
        <v>45514</v>
      </c>
      <c r="AL6" s="129">
        <f>'C завтраками| Bed and breakfast'!AM6</f>
        <v>45519</v>
      </c>
      <c r="AM6" s="129">
        <f>'C завтраками| Bed and breakfast'!AN6</f>
        <v>45521</v>
      </c>
      <c r="AN6" s="129">
        <f>'C завтраками| Bed and breakfast'!AO6</f>
        <v>45522</v>
      </c>
      <c r="AO6" s="129">
        <f>'C завтраками| Bed and breakfast'!AS6</f>
        <v>45528</v>
      </c>
      <c r="AP6" s="129">
        <f>'C завтраками| Bed and breakfast'!AT6</f>
        <v>45533</v>
      </c>
      <c r="AQ6" s="129">
        <f>'C завтраками| Bed and breakfast'!AU6</f>
        <v>45535</v>
      </c>
      <c r="AR6" s="129">
        <f>'C завтраками| Bed and breakfast'!AV6</f>
        <v>45550</v>
      </c>
      <c r="AS6" s="129">
        <f>'C завтраками| Bed and breakfast'!AW6</f>
        <v>45555</v>
      </c>
      <c r="AT6" s="129">
        <f>'C завтраками| Bed and breakfast'!AX6</f>
        <v>45557</v>
      </c>
      <c r="AU6" s="129">
        <f>'C завтраками| Bed and breakfast'!AY6</f>
        <v>45561</v>
      </c>
      <c r="AV6" s="129">
        <f>'C завтраками| Bed and breakfast'!AZ6</f>
        <v>45563</v>
      </c>
      <c r="AW6" s="129">
        <f>'C завтраками| Bed and breakfast'!BA6</f>
        <v>45565</v>
      </c>
    </row>
    <row r="7" spans="1:49"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row>
    <row r="8" spans="1:49" ht="11.45" customHeight="1" x14ac:dyDescent="0.2">
      <c r="A8" s="3">
        <v>1</v>
      </c>
      <c r="B8" s="142" t="e">
        <f>'C завтраками| Bed and breakfast'!#REF!*0.85</f>
        <v>#REF!</v>
      </c>
      <c r="C8" s="142" t="e">
        <f>'C завтраками| Bed and breakfast'!#REF!*0.85</f>
        <v>#REF!</v>
      </c>
      <c r="D8" s="142" t="e">
        <f>'C завтраками| Bed and breakfast'!#REF!*0.85</f>
        <v>#REF!</v>
      </c>
      <c r="E8" s="142" t="e">
        <f>'C завтраками| Bed and breakfast'!#REF!*0.85</f>
        <v>#REF!</v>
      </c>
      <c r="F8" s="142" t="e">
        <f>'C завтраками| Bed and breakfast'!#REF!*0.85</f>
        <v>#REF!</v>
      </c>
      <c r="G8" s="142">
        <f>'C завтраками| Bed and breakfast'!B8*0.85</f>
        <v>6247.5</v>
      </c>
      <c r="H8" s="142">
        <f>'C завтраками| Bed and breakfast'!C8*0.85</f>
        <v>5567.5</v>
      </c>
      <c r="I8" s="142">
        <f>'C завтраками| Bed and breakfast'!D8*0.85</f>
        <v>5312.5</v>
      </c>
      <c r="J8" s="142">
        <f>'C завтраками| Bed and breakfast'!E8*0.85</f>
        <v>4887.5</v>
      </c>
      <c r="K8" s="142">
        <f>'C завтраками| Bed and breakfast'!F8*0.85</f>
        <v>6927.5</v>
      </c>
      <c r="L8" s="142">
        <f>'C завтраками| Bed and breakfast'!H8*0.85</f>
        <v>6247.5</v>
      </c>
      <c r="M8" s="142">
        <f>'C завтраками| Bed and breakfast'!I8*0.85</f>
        <v>6927.5</v>
      </c>
      <c r="N8" s="142">
        <f>'C завтраками| Bed and breakfast'!J8*0.85</f>
        <v>5567.5</v>
      </c>
      <c r="O8" s="142">
        <f>'C завтраками| Bed and breakfast'!K8*0.85</f>
        <v>6247.5</v>
      </c>
      <c r="P8" s="142">
        <f>'C завтраками| Bed and breakfast'!O8*0.85</f>
        <v>5227.5</v>
      </c>
      <c r="Q8" s="142">
        <f>'C завтраками| Bed and breakfast'!P8*0.85</f>
        <v>4887.5</v>
      </c>
      <c r="R8" s="142">
        <f>'C завтраками| Bed and breakfast'!Q8*0.85</f>
        <v>5227.5</v>
      </c>
      <c r="S8" s="142">
        <f>'C завтраками| Bed and breakfast'!R8*0.85</f>
        <v>4887.5</v>
      </c>
      <c r="T8" s="142">
        <f>'C завтраками| Bed and breakfast'!T8*0.85</f>
        <v>6927.5</v>
      </c>
      <c r="U8" s="142">
        <f>'C завтраками| Bed and breakfast'!U8*0.85</f>
        <v>6927.5</v>
      </c>
      <c r="V8" s="142">
        <f>'C завтраками| Bed and breakfast'!V8*0.85</f>
        <v>6927.5</v>
      </c>
      <c r="W8" s="142">
        <f>'C завтраками| Bed and breakfast'!W8*0.85</f>
        <v>6927.5</v>
      </c>
      <c r="X8" s="142">
        <f>'C завтраками| Bed and breakfast'!X8*0.85</f>
        <v>5567.5</v>
      </c>
      <c r="Y8" s="142">
        <f>'C завтраками| Bed and breakfast'!Y8*0.85</f>
        <v>6247.5</v>
      </c>
      <c r="Z8" s="142">
        <f>'C завтраками| Bed and breakfast'!Z8*0.85</f>
        <v>5567.5</v>
      </c>
      <c r="AA8" s="142">
        <f>'C завтраками| Bed and breakfast'!AA8*0.85</f>
        <v>7607.5</v>
      </c>
      <c r="AB8" s="142">
        <f>'C завтраками| Bed and breakfast'!AB8*0.85</f>
        <v>7607.5</v>
      </c>
      <c r="AC8" s="142">
        <f>'C завтраками| Bed and breakfast'!AC8*0.85</f>
        <v>5652.5</v>
      </c>
      <c r="AD8" s="142">
        <f>'C завтраками| Bed and breakfast'!AE8*0.85</f>
        <v>6162.5</v>
      </c>
      <c r="AE8" s="142">
        <f>'C завтраками| Bed and breakfast'!AF8*0.85</f>
        <v>5822.5</v>
      </c>
      <c r="AF8" s="142">
        <f>'C завтраками| Bed and breakfast'!AG8*0.85</f>
        <v>6332.5</v>
      </c>
      <c r="AG8" s="142">
        <f>'C завтраками| Bed and breakfast'!AH8*0.85</f>
        <v>6927.5</v>
      </c>
      <c r="AH8" s="142">
        <f>'C завтраками| Bed and breakfast'!AI8*0.85</f>
        <v>6927.5</v>
      </c>
      <c r="AI8" s="142">
        <f>'C завтраками| Bed and breakfast'!AJ8*0.85</f>
        <v>6502.5</v>
      </c>
      <c r="AJ8" s="142">
        <f>'C завтраками| Bed and breakfast'!AK8*0.85</f>
        <v>6162.5</v>
      </c>
      <c r="AK8" s="142">
        <f>'C завтраками| Bed and breakfast'!AL8*0.85</f>
        <v>6927.5</v>
      </c>
      <c r="AL8" s="142">
        <f>'C завтраками| Bed and breakfast'!AM8*0.85</f>
        <v>6162.5</v>
      </c>
      <c r="AM8" s="142">
        <f>'C завтраками| Bed and breakfast'!AN8*0.85</f>
        <v>6502.5</v>
      </c>
      <c r="AN8" s="142">
        <f>'C завтраками| Bed and breakfast'!AO8*0.85</f>
        <v>6162.5</v>
      </c>
      <c r="AO8" s="142">
        <f>'C завтраками| Bed and breakfast'!AS8*0.85</f>
        <v>6502.5</v>
      </c>
      <c r="AP8" s="142">
        <f>'C завтраками| Bed and breakfast'!AT8*0.85</f>
        <v>5822.5</v>
      </c>
      <c r="AQ8" s="142">
        <f>'C завтраками| Bed and breakfast'!AU8*0.85</f>
        <v>5822.5</v>
      </c>
      <c r="AR8" s="142">
        <f>'C завтраками| Bed and breakfast'!AV8*0.85</f>
        <v>5482.5</v>
      </c>
      <c r="AS8" s="142">
        <f>'C завтраками| Bed and breakfast'!AW8*0.85</f>
        <v>4887.5</v>
      </c>
      <c r="AT8" s="142">
        <f>'C завтраками| Bed and breakfast'!AX8*0.85</f>
        <v>5312.5</v>
      </c>
      <c r="AU8" s="142">
        <f>'C завтраками| Bed and breakfast'!AY8*0.85</f>
        <v>4887.5</v>
      </c>
      <c r="AV8" s="142">
        <f>'C завтраками| Bed and breakfast'!AZ8*0.85</f>
        <v>5312.5</v>
      </c>
      <c r="AW8" s="142">
        <f>'C завтраками| Bed and breakfast'!BA8*0.85</f>
        <v>4887.5</v>
      </c>
    </row>
    <row r="9" spans="1:49" ht="11.45" customHeight="1" x14ac:dyDescent="0.2">
      <c r="A9" s="3">
        <v>2</v>
      </c>
      <c r="B9" s="142" t="e">
        <f>'C завтраками| Bed and breakfast'!#REF!*0.85</f>
        <v>#REF!</v>
      </c>
      <c r="C9" s="142" t="e">
        <f>'C завтраками| Bed and breakfast'!#REF!*0.85</f>
        <v>#REF!</v>
      </c>
      <c r="D9" s="142" t="e">
        <f>'C завтраками| Bed and breakfast'!#REF!*0.85</f>
        <v>#REF!</v>
      </c>
      <c r="E9" s="142" t="e">
        <f>'C завтраками| Bed and breakfast'!#REF!*0.85</f>
        <v>#REF!</v>
      </c>
      <c r="F9" s="142" t="e">
        <f>'C завтраками| Bed and breakfast'!#REF!*0.85</f>
        <v>#REF!</v>
      </c>
      <c r="G9" s="142">
        <f>'C завтраками| Bed and breakfast'!B9*0.85</f>
        <v>7310</v>
      </c>
      <c r="H9" s="142">
        <f>'C завтраками| Bed and breakfast'!C9*0.85</f>
        <v>6630</v>
      </c>
      <c r="I9" s="142">
        <f>'C завтраками| Bed and breakfast'!D9*0.85</f>
        <v>6375</v>
      </c>
      <c r="J9" s="142">
        <f>'C завтраками| Bed and breakfast'!E9*0.85</f>
        <v>5950</v>
      </c>
      <c r="K9" s="142">
        <f>'C завтраками| Bed and breakfast'!F9*0.85</f>
        <v>7990</v>
      </c>
      <c r="L9" s="142">
        <f>'C завтраками| Bed and breakfast'!H9*0.85</f>
        <v>7310</v>
      </c>
      <c r="M9" s="142">
        <f>'C завтраками| Bed and breakfast'!I9*0.85</f>
        <v>7990</v>
      </c>
      <c r="N9" s="142">
        <f>'C завтраками| Bed and breakfast'!J9*0.85</f>
        <v>6630</v>
      </c>
      <c r="O9" s="142">
        <f>'C завтраками| Bed and breakfast'!K9*0.85</f>
        <v>7310</v>
      </c>
      <c r="P9" s="142">
        <f>'C завтраками| Bed and breakfast'!O9*0.85</f>
        <v>6290</v>
      </c>
      <c r="Q9" s="142">
        <f>'C завтраками| Bed and breakfast'!P9*0.85</f>
        <v>5950</v>
      </c>
      <c r="R9" s="142">
        <f>'C завтраками| Bed and breakfast'!Q9*0.85</f>
        <v>6290</v>
      </c>
      <c r="S9" s="142">
        <f>'C завтраками| Bed and breakfast'!R9*0.85</f>
        <v>5950</v>
      </c>
      <c r="T9" s="142">
        <f>'C завтраками| Bed and breakfast'!T9*0.85</f>
        <v>7990</v>
      </c>
      <c r="U9" s="142">
        <f>'C завтраками| Bed and breakfast'!U9*0.85</f>
        <v>7990</v>
      </c>
      <c r="V9" s="142">
        <f>'C завтраками| Bed and breakfast'!V9*0.85</f>
        <v>7990</v>
      </c>
      <c r="W9" s="142">
        <f>'C завтраками| Bed and breakfast'!W9*0.85</f>
        <v>7990</v>
      </c>
      <c r="X9" s="142">
        <f>'C завтраками| Bed and breakfast'!X9*0.85</f>
        <v>6630</v>
      </c>
      <c r="Y9" s="142">
        <f>'C завтраками| Bed and breakfast'!Y9*0.85</f>
        <v>7310</v>
      </c>
      <c r="Z9" s="142">
        <f>'C завтраками| Bed and breakfast'!Z9*0.85</f>
        <v>6630</v>
      </c>
      <c r="AA9" s="142">
        <f>'C завтраками| Bed and breakfast'!AA9*0.85</f>
        <v>8670</v>
      </c>
      <c r="AB9" s="142">
        <f>'C завтраками| Bed and breakfast'!AB9*0.85</f>
        <v>8670</v>
      </c>
      <c r="AC9" s="142">
        <f>'C завтраками| Bed and breakfast'!AC9*0.85</f>
        <v>6715</v>
      </c>
      <c r="AD9" s="142">
        <f>'C завтраками| Bed and breakfast'!AE9*0.85</f>
        <v>7225</v>
      </c>
      <c r="AE9" s="142">
        <f>'C завтраками| Bed and breakfast'!AF9*0.85</f>
        <v>6885</v>
      </c>
      <c r="AF9" s="142">
        <f>'C завтраками| Bed and breakfast'!AG9*0.85</f>
        <v>7395</v>
      </c>
      <c r="AG9" s="142">
        <f>'C завтраками| Bed and breakfast'!AH9*0.85</f>
        <v>7990</v>
      </c>
      <c r="AH9" s="142">
        <f>'C завтраками| Bed and breakfast'!AI9*0.85</f>
        <v>7990</v>
      </c>
      <c r="AI9" s="142">
        <f>'C завтраками| Bed and breakfast'!AJ9*0.85</f>
        <v>7565</v>
      </c>
      <c r="AJ9" s="142">
        <f>'C завтраками| Bed and breakfast'!AK9*0.85</f>
        <v>7225</v>
      </c>
      <c r="AK9" s="142">
        <f>'C завтраками| Bed and breakfast'!AL9*0.85</f>
        <v>7990</v>
      </c>
      <c r="AL9" s="142">
        <f>'C завтраками| Bed and breakfast'!AM9*0.85</f>
        <v>7225</v>
      </c>
      <c r="AM9" s="142">
        <f>'C завтраками| Bed and breakfast'!AN9*0.85</f>
        <v>7565</v>
      </c>
      <c r="AN9" s="142">
        <f>'C завтраками| Bed and breakfast'!AO9*0.85</f>
        <v>7225</v>
      </c>
      <c r="AO9" s="142">
        <f>'C завтраками| Bed and breakfast'!AS9*0.85</f>
        <v>7565</v>
      </c>
      <c r="AP9" s="142">
        <f>'C завтраками| Bed and breakfast'!AT9*0.85</f>
        <v>6885</v>
      </c>
      <c r="AQ9" s="142">
        <f>'C завтраками| Bed and breakfast'!AU9*0.85</f>
        <v>6885</v>
      </c>
      <c r="AR9" s="142">
        <f>'C завтраками| Bed and breakfast'!AV9*0.85</f>
        <v>6545</v>
      </c>
      <c r="AS9" s="142">
        <f>'C завтраками| Bed and breakfast'!AW9*0.85</f>
        <v>5950</v>
      </c>
      <c r="AT9" s="142">
        <f>'C завтраками| Bed and breakfast'!AX9*0.85</f>
        <v>6375</v>
      </c>
      <c r="AU9" s="142">
        <f>'C завтраками| Bed and breakfast'!AY9*0.85</f>
        <v>5950</v>
      </c>
      <c r="AV9" s="142">
        <f>'C завтраками| Bed and breakfast'!AZ9*0.85</f>
        <v>6375</v>
      </c>
      <c r="AW9" s="142">
        <f>'C завтраками| Bed and breakfast'!BA9*0.85</f>
        <v>5950</v>
      </c>
    </row>
    <row r="10" spans="1:49"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row>
    <row r="11" spans="1:49" ht="11.45" customHeight="1" x14ac:dyDescent="0.2">
      <c r="A11" s="3">
        <v>1</v>
      </c>
      <c r="B11" s="142" t="e">
        <f>'C завтраками| Bed and breakfast'!#REF!*0.85</f>
        <v>#REF!</v>
      </c>
      <c r="C11" s="142" t="e">
        <f>'C завтраками| Bed and breakfast'!#REF!*0.85</f>
        <v>#REF!</v>
      </c>
      <c r="D11" s="142" t="e">
        <f>'C завтраками| Bed and breakfast'!#REF!*0.85</f>
        <v>#REF!</v>
      </c>
      <c r="E11" s="142" t="e">
        <f>'C завтраками| Bed and breakfast'!#REF!*0.85</f>
        <v>#REF!</v>
      </c>
      <c r="F11" s="142" t="e">
        <f>'C завтраками| Bed and breakfast'!#REF!*0.85</f>
        <v>#REF!</v>
      </c>
      <c r="G11" s="142">
        <f>'C завтраками| Bed and breakfast'!B11*0.85</f>
        <v>7097.5</v>
      </c>
      <c r="H11" s="142">
        <f>'C завтраками| Bed and breakfast'!C11*0.85</f>
        <v>6417.5</v>
      </c>
      <c r="I11" s="142">
        <f>'C завтраками| Bed and breakfast'!D11*0.85</f>
        <v>6162.5</v>
      </c>
      <c r="J11" s="142">
        <f>'C завтраками| Bed and breakfast'!E11*0.85</f>
        <v>5737.5</v>
      </c>
      <c r="K11" s="142">
        <f>'C завтраками| Bed and breakfast'!F11*0.85</f>
        <v>7777.5</v>
      </c>
      <c r="L11" s="142">
        <f>'C завтраками| Bed and breakfast'!H11*0.85</f>
        <v>7097.5</v>
      </c>
      <c r="M11" s="142">
        <f>'C завтраками| Bed and breakfast'!I11*0.85</f>
        <v>7777.5</v>
      </c>
      <c r="N11" s="142">
        <f>'C завтраками| Bed and breakfast'!J11*0.85</f>
        <v>6417.5</v>
      </c>
      <c r="O11" s="142">
        <f>'C завтраками| Bed and breakfast'!K11*0.85</f>
        <v>7097.5</v>
      </c>
      <c r="P11" s="142">
        <f>'C завтраками| Bed and breakfast'!O11*0.85</f>
        <v>6077.5</v>
      </c>
      <c r="Q11" s="142">
        <f>'C завтраками| Bed and breakfast'!P11*0.85</f>
        <v>5737.5</v>
      </c>
      <c r="R11" s="142">
        <f>'C завтраками| Bed and breakfast'!Q11*0.85</f>
        <v>6077.5</v>
      </c>
      <c r="S11" s="142">
        <f>'C завтраками| Bed and breakfast'!R11*0.85</f>
        <v>5737.5</v>
      </c>
      <c r="T11" s="142">
        <f>'C завтраками| Bed and breakfast'!T11*0.85</f>
        <v>7777.5</v>
      </c>
      <c r="U11" s="142">
        <f>'C завтраками| Bed and breakfast'!U11*0.85</f>
        <v>7777.5</v>
      </c>
      <c r="V11" s="142">
        <f>'C завтраками| Bed and breakfast'!V11*0.85</f>
        <v>7777.5</v>
      </c>
      <c r="W11" s="142">
        <f>'C завтраками| Bed and breakfast'!W11*0.85</f>
        <v>7777.5</v>
      </c>
      <c r="X11" s="142">
        <f>'C завтраками| Bed and breakfast'!X11*0.85</f>
        <v>6417.5</v>
      </c>
      <c r="Y11" s="142">
        <f>'C завтраками| Bed and breakfast'!Y11*0.85</f>
        <v>7097.5</v>
      </c>
      <c r="Z11" s="142">
        <f>'C завтраками| Bed and breakfast'!Z11*0.85</f>
        <v>6417.5</v>
      </c>
      <c r="AA11" s="142">
        <f>'C завтраками| Bed and breakfast'!AA11*0.85</f>
        <v>8457.5</v>
      </c>
      <c r="AB11" s="142">
        <f>'C завтраками| Bed and breakfast'!AB11*0.85</f>
        <v>8457.5</v>
      </c>
      <c r="AC11" s="142">
        <f>'C завтраками| Bed and breakfast'!AC11*0.85</f>
        <v>6502.5</v>
      </c>
      <c r="AD11" s="142">
        <f>'C завтраками| Bed and breakfast'!AE11*0.85</f>
        <v>7012.5</v>
      </c>
      <c r="AE11" s="142">
        <f>'C завтраками| Bed and breakfast'!AF11*0.85</f>
        <v>6672.5</v>
      </c>
      <c r="AF11" s="142">
        <f>'C завтраками| Bed and breakfast'!AG11*0.85</f>
        <v>7182.5</v>
      </c>
      <c r="AG11" s="142">
        <f>'C завтраками| Bed and breakfast'!AH11*0.85</f>
        <v>7777.5</v>
      </c>
      <c r="AH11" s="142">
        <f>'C завтраками| Bed and breakfast'!AI11*0.85</f>
        <v>7777.5</v>
      </c>
      <c r="AI11" s="142">
        <f>'C завтраками| Bed and breakfast'!AJ11*0.85</f>
        <v>7352.5</v>
      </c>
      <c r="AJ11" s="142">
        <f>'C завтраками| Bed and breakfast'!AK11*0.85</f>
        <v>7012.5</v>
      </c>
      <c r="AK11" s="142">
        <f>'C завтраками| Bed and breakfast'!AL11*0.85</f>
        <v>7777.5</v>
      </c>
      <c r="AL11" s="142">
        <f>'C завтраками| Bed and breakfast'!AM11*0.85</f>
        <v>7012.5</v>
      </c>
      <c r="AM11" s="142">
        <f>'C завтраками| Bed and breakfast'!AN11*0.85</f>
        <v>7352.5</v>
      </c>
      <c r="AN11" s="142">
        <f>'C завтраками| Bed and breakfast'!AO11*0.85</f>
        <v>7012.5</v>
      </c>
      <c r="AO11" s="142">
        <f>'C завтраками| Bed and breakfast'!AS11*0.85</f>
        <v>7352.5</v>
      </c>
      <c r="AP11" s="142">
        <f>'C завтраками| Bed and breakfast'!AT11*0.85</f>
        <v>6672.5</v>
      </c>
      <c r="AQ11" s="142">
        <f>'C завтраками| Bed and breakfast'!AU11*0.85</f>
        <v>6672.5</v>
      </c>
      <c r="AR11" s="142">
        <f>'C завтраками| Bed and breakfast'!AV11*0.85</f>
        <v>6332.5</v>
      </c>
      <c r="AS11" s="142">
        <f>'C завтраками| Bed and breakfast'!AW11*0.85</f>
        <v>5737.5</v>
      </c>
      <c r="AT11" s="142">
        <f>'C завтраками| Bed and breakfast'!AX11*0.85</f>
        <v>6162.5</v>
      </c>
      <c r="AU11" s="142">
        <f>'C завтраками| Bed and breakfast'!AY11*0.85</f>
        <v>5737.5</v>
      </c>
      <c r="AV11" s="142">
        <f>'C завтраками| Bed and breakfast'!AZ11*0.85</f>
        <v>6162.5</v>
      </c>
      <c r="AW11" s="142">
        <f>'C завтраками| Bed and breakfast'!BA11*0.85</f>
        <v>5737.5</v>
      </c>
    </row>
    <row r="12" spans="1:49" ht="11.45" customHeight="1" x14ac:dyDescent="0.2">
      <c r="A12" s="3">
        <v>2</v>
      </c>
      <c r="B12" s="142" t="e">
        <f>'C завтраками| Bed and breakfast'!#REF!*0.85</f>
        <v>#REF!</v>
      </c>
      <c r="C12" s="142" t="e">
        <f>'C завтраками| Bed and breakfast'!#REF!*0.85</f>
        <v>#REF!</v>
      </c>
      <c r="D12" s="142" t="e">
        <f>'C завтраками| Bed and breakfast'!#REF!*0.85</f>
        <v>#REF!</v>
      </c>
      <c r="E12" s="142" t="e">
        <f>'C завтраками| Bed and breakfast'!#REF!*0.85</f>
        <v>#REF!</v>
      </c>
      <c r="F12" s="142" t="e">
        <f>'C завтраками| Bed and breakfast'!#REF!*0.85</f>
        <v>#REF!</v>
      </c>
      <c r="G12" s="142">
        <f>'C завтраками| Bed and breakfast'!B12*0.85</f>
        <v>8160</v>
      </c>
      <c r="H12" s="142">
        <f>'C завтраками| Bed and breakfast'!C12*0.85</f>
        <v>7480</v>
      </c>
      <c r="I12" s="142">
        <f>'C завтраками| Bed and breakfast'!D12*0.85</f>
        <v>7225</v>
      </c>
      <c r="J12" s="142">
        <f>'C завтраками| Bed and breakfast'!E12*0.85</f>
        <v>6800</v>
      </c>
      <c r="K12" s="142">
        <f>'C завтраками| Bed and breakfast'!F12*0.85</f>
        <v>8840</v>
      </c>
      <c r="L12" s="142">
        <f>'C завтраками| Bed and breakfast'!H12*0.85</f>
        <v>8160</v>
      </c>
      <c r="M12" s="142">
        <f>'C завтраками| Bed and breakfast'!I12*0.85</f>
        <v>8840</v>
      </c>
      <c r="N12" s="142">
        <f>'C завтраками| Bed and breakfast'!J12*0.85</f>
        <v>7480</v>
      </c>
      <c r="O12" s="142">
        <f>'C завтраками| Bed and breakfast'!K12*0.85</f>
        <v>8160</v>
      </c>
      <c r="P12" s="142">
        <f>'C завтраками| Bed and breakfast'!O12*0.85</f>
        <v>7140</v>
      </c>
      <c r="Q12" s="142">
        <f>'C завтраками| Bed and breakfast'!P12*0.85</f>
        <v>6800</v>
      </c>
      <c r="R12" s="142">
        <f>'C завтраками| Bed and breakfast'!Q12*0.85</f>
        <v>7140</v>
      </c>
      <c r="S12" s="142">
        <f>'C завтраками| Bed and breakfast'!R12*0.85</f>
        <v>6800</v>
      </c>
      <c r="T12" s="142">
        <f>'C завтраками| Bed and breakfast'!T12*0.85</f>
        <v>8840</v>
      </c>
      <c r="U12" s="142">
        <f>'C завтраками| Bed and breakfast'!U12*0.85</f>
        <v>8840</v>
      </c>
      <c r="V12" s="142">
        <f>'C завтраками| Bed and breakfast'!V12*0.85</f>
        <v>8840</v>
      </c>
      <c r="W12" s="142">
        <f>'C завтраками| Bed and breakfast'!W12*0.85</f>
        <v>8840</v>
      </c>
      <c r="X12" s="142">
        <f>'C завтраками| Bed and breakfast'!X12*0.85</f>
        <v>7480</v>
      </c>
      <c r="Y12" s="142">
        <f>'C завтраками| Bed and breakfast'!Y12*0.85</f>
        <v>8160</v>
      </c>
      <c r="Z12" s="142">
        <f>'C завтраками| Bed and breakfast'!Z12*0.85</f>
        <v>7480</v>
      </c>
      <c r="AA12" s="142">
        <f>'C завтраками| Bed and breakfast'!AA12*0.85</f>
        <v>9520</v>
      </c>
      <c r="AB12" s="142">
        <f>'C завтраками| Bed and breakfast'!AB12*0.85</f>
        <v>9520</v>
      </c>
      <c r="AC12" s="142">
        <f>'C завтраками| Bed and breakfast'!AC12*0.85</f>
        <v>7565</v>
      </c>
      <c r="AD12" s="142">
        <f>'C завтраками| Bed and breakfast'!AE12*0.85</f>
        <v>8075</v>
      </c>
      <c r="AE12" s="142">
        <f>'C завтраками| Bed and breakfast'!AF12*0.85</f>
        <v>7735</v>
      </c>
      <c r="AF12" s="142">
        <f>'C завтраками| Bed and breakfast'!AG12*0.85</f>
        <v>8245</v>
      </c>
      <c r="AG12" s="142">
        <f>'C завтраками| Bed and breakfast'!AH12*0.85</f>
        <v>8840</v>
      </c>
      <c r="AH12" s="142">
        <f>'C завтраками| Bed and breakfast'!AI12*0.85</f>
        <v>8840</v>
      </c>
      <c r="AI12" s="142">
        <f>'C завтраками| Bed and breakfast'!AJ12*0.85</f>
        <v>8415</v>
      </c>
      <c r="AJ12" s="142">
        <f>'C завтраками| Bed and breakfast'!AK12*0.85</f>
        <v>8075</v>
      </c>
      <c r="AK12" s="142">
        <f>'C завтраками| Bed and breakfast'!AL12*0.85</f>
        <v>8840</v>
      </c>
      <c r="AL12" s="142">
        <f>'C завтраками| Bed and breakfast'!AM12*0.85</f>
        <v>8075</v>
      </c>
      <c r="AM12" s="142">
        <f>'C завтраками| Bed and breakfast'!AN12*0.85</f>
        <v>8415</v>
      </c>
      <c r="AN12" s="142">
        <f>'C завтраками| Bed and breakfast'!AO12*0.85</f>
        <v>8075</v>
      </c>
      <c r="AO12" s="142">
        <f>'C завтраками| Bed and breakfast'!AS12*0.85</f>
        <v>8415</v>
      </c>
      <c r="AP12" s="142">
        <f>'C завтраками| Bed and breakfast'!AT12*0.85</f>
        <v>7735</v>
      </c>
      <c r="AQ12" s="142">
        <f>'C завтраками| Bed and breakfast'!AU12*0.85</f>
        <v>7735</v>
      </c>
      <c r="AR12" s="142">
        <f>'C завтраками| Bed and breakfast'!AV12*0.85</f>
        <v>7395</v>
      </c>
      <c r="AS12" s="142">
        <f>'C завтраками| Bed and breakfast'!AW12*0.85</f>
        <v>6800</v>
      </c>
      <c r="AT12" s="142">
        <f>'C завтраками| Bed and breakfast'!AX12*0.85</f>
        <v>7225</v>
      </c>
      <c r="AU12" s="142">
        <f>'C завтраками| Bed and breakfast'!AY12*0.85</f>
        <v>6800</v>
      </c>
      <c r="AV12" s="142">
        <f>'C завтраками| Bed and breakfast'!AZ12*0.85</f>
        <v>7225</v>
      </c>
      <c r="AW12" s="142">
        <f>'C завтраками| Bed and breakfast'!BA12*0.85</f>
        <v>6800</v>
      </c>
    </row>
    <row r="13" spans="1:49" ht="11.45" customHeight="1" x14ac:dyDescent="0.2">
      <c r="A13" s="5"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row>
    <row r="14" spans="1:49" ht="11.45" customHeight="1" x14ac:dyDescent="0.2">
      <c r="A14" s="3">
        <v>1</v>
      </c>
      <c r="B14" s="142" t="e">
        <f>'C завтраками| Bed and breakfast'!#REF!*0.85</f>
        <v>#REF!</v>
      </c>
      <c r="C14" s="142" t="e">
        <f>'C завтраками| Bed and breakfast'!#REF!*0.85</f>
        <v>#REF!</v>
      </c>
      <c r="D14" s="142" t="e">
        <f>'C завтраками| Bed and breakfast'!#REF!*0.85</f>
        <v>#REF!</v>
      </c>
      <c r="E14" s="142" t="e">
        <f>'C завтраками| Bed and breakfast'!#REF!*0.85</f>
        <v>#REF!</v>
      </c>
      <c r="F14" s="142" t="e">
        <f>'C завтраками| Bed and breakfast'!#REF!*0.85</f>
        <v>#REF!</v>
      </c>
      <c r="G14" s="142">
        <f>'C завтраками| Bed and breakfast'!B14*0.85</f>
        <v>8372.5</v>
      </c>
      <c r="H14" s="142">
        <f>'C завтраками| Bed and breakfast'!C14*0.85</f>
        <v>7692.5</v>
      </c>
      <c r="I14" s="142">
        <f>'C завтраками| Bed and breakfast'!D14*0.85</f>
        <v>7437.5</v>
      </c>
      <c r="J14" s="142">
        <f>'C завтраками| Bed and breakfast'!E14*0.85</f>
        <v>7012.5</v>
      </c>
      <c r="K14" s="142">
        <f>'C завтраками| Bed and breakfast'!F14*0.85</f>
        <v>9052.5</v>
      </c>
      <c r="L14" s="142">
        <f>'C завтраками| Bed and breakfast'!H14*0.85</f>
        <v>8372.5</v>
      </c>
      <c r="M14" s="142">
        <f>'C завтраками| Bed and breakfast'!I14*0.85</f>
        <v>9052.5</v>
      </c>
      <c r="N14" s="142">
        <f>'C завтраками| Bed and breakfast'!J14*0.85</f>
        <v>7692.5</v>
      </c>
      <c r="O14" s="142">
        <f>'C завтраками| Bed and breakfast'!K14*0.85</f>
        <v>8372.5</v>
      </c>
      <c r="P14" s="142">
        <f>'C завтраками| Bed and breakfast'!O14*0.85</f>
        <v>7352.5</v>
      </c>
      <c r="Q14" s="142">
        <f>'C завтраками| Bed and breakfast'!P14*0.85</f>
        <v>7012.5</v>
      </c>
      <c r="R14" s="142">
        <f>'C завтраками| Bed and breakfast'!Q14*0.85</f>
        <v>7352.5</v>
      </c>
      <c r="S14" s="142">
        <f>'C завтраками| Bed and breakfast'!R14*0.85</f>
        <v>7012.5</v>
      </c>
      <c r="T14" s="142">
        <f>'C завтраками| Bed and breakfast'!T14*0.85</f>
        <v>9052.5</v>
      </c>
      <c r="U14" s="142">
        <f>'C завтраками| Bed and breakfast'!U14*0.85</f>
        <v>9052.5</v>
      </c>
      <c r="V14" s="142">
        <f>'C завтраками| Bed and breakfast'!V14*0.85</f>
        <v>9052.5</v>
      </c>
      <c r="W14" s="142">
        <f>'C завтраками| Bed and breakfast'!W14*0.85</f>
        <v>9052.5</v>
      </c>
      <c r="X14" s="142">
        <f>'C завтраками| Bed and breakfast'!X14*0.85</f>
        <v>7692.5</v>
      </c>
      <c r="Y14" s="142">
        <f>'C завтраками| Bed and breakfast'!Y14*0.85</f>
        <v>8372.5</v>
      </c>
      <c r="Z14" s="142">
        <f>'C завтраками| Bed and breakfast'!Z14*0.85</f>
        <v>7692.5</v>
      </c>
      <c r="AA14" s="142">
        <f>'C завтраками| Bed and breakfast'!AA14*0.85</f>
        <v>9732.5</v>
      </c>
      <c r="AB14" s="142">
        <f>'C завтраками| Bed and breakfast'!AB14*0.85</f>
        <v>9732.5</v>
      </c>
      <c r="AC14" s="142">
        <f>'C завтраками| Bed and breakfast'!AC14*0.85</f>
        <v>7777.5</v>
      </c>
      <c r="AD14" s="142">
        <f>'C завтраками| Bed and breakfast'!AE14*0.85</f>
        <v>8287.5</v>
      </c>
      <c r="AE14" s="142">
        <f>'C завтраками| Bed and breakfast'!AF14*0.85</f>
        <v>7947.5</v>
      </c>
      <c r="AF14" s="142">
        <f>'C завтраками| Bed and breakfast'!AG14*0.85</f>
        <v>8457.5</v>
      </c>
      <c r="AG14" s="142">
        <f>'C завтраками| Bed and breakfast'!AH14*0.85</f>
        <v>9052.5</v>
      </c>
      <c r="AH14" s="142">
        <f>'C завтраками| Bed and breakfast'!AI14*0.85</f>
        <v>9052.5</v>
      </c>
      <c r="AI14" s="142">
        <f>'C завтраками| Bed and breakfast'!AJ14*0.85</f>
        <v>8627.5</v>
      </c>
      <c r="AJ14" s="142">
        <f>'C завтраками| Bed and breakfast'!AK14*0.85</f>
        <v>8287.5</v>
      </c>
      <c r="AK14" s="142">
        <f>'C завтраками| Bed and breakfast'!AL14*0.85</f>
        <v>9052.5</v>
      </c>
      <c r="AL14" s="142">
        <f>'C завтраками| Bed and breakfast'!AM14*0.85</f>
        <v>8287.5</v>
      </c>
      <c r="AM14" s="142">
        <f>'C завтраками| Bed and breakfast'!AN14*0.85</f>
        <v>8627.5</v>
      </c>
      <c r="AN14" s="142">
        <f>'C завтраками| Bed and breakfast'!AO14*0.85</f>
        <v>8287.5</v>
      </c>
      <c r="AO14" s="142">
        <f>'C завтраками| Bed and breakfast'!AS14*0.85</f>
        <v>8627.5</v>
      </c>
      <c r="AP14" s="142">
        <f>'C завтраками| Bed and breakfast'!AT14*0.85</f>
        <v>7947.5</v>
      </c>
      <c r="AQ14" s="142">
        <f>'C завтраками| Bed and breakfast'!AU14*0.85</f>
        <v>7947.5</v>
      </c>
      <c r="AR14" s="142">
        <f>'C завтраками| Bed and breakfast'!AV14*0.85</f>
        <v>7607.5</v>
      </c>
      <c r="AS14" s="142">
        <f>'C завтраками| Bed and breakfast'!AW14*0.85</f>
        <v>7012.5</v>
      </c>
      <c r="AT14" s="142">
        <f>'C завтраками| Bed and breakfast'!AX14*0.85</f>
        <v>7437.5</v>
      </c>
      <c r="AU14" s="142">
        <f>'C завтраками| Bed and breakfast'!AY14*0.85</f>
        <v>7012.5</v>
      </c>
      <c r="AV14" s="142">
        <f>'C завтраками| Bed and breakfast'!AZ14*0.85</f>
        <v>7437.5</v>
      </c>
      <c r="AW14" s="142">
        <f>'C завтраками| Bed and breakfast'!BA14*0.85</f>
        <v>7012.5</v>
      </c>
    </row>
    <row r="15" spans="1:49" ht="11.45" customHeight="1" x14ac:dyDescent="0.2">
      <c r="A15" s="3">
        <v>2</v>
      </c>
      <c r="B15" s="142" t="e">
        <f>'C завтраками| Bed and breakfast'!#REF!*0.85</f>
        <v>#REF!</v>
      </c>
      <c r="C15" s="142" t="e">
        <f>'C завтраками| Bed and breakfast'!#REF!*0.85</f>
        <v>#REF!</v>
      </c>
      <c r="D15" s="142" t="e">
        <f>'C завтраками| Bed and breakfast'!#REF!*0.85</f>
        <v>#REF!</v>
      </c>
      <c r="E15" s="142" t="e">
        <f>'C завтраками| Bed and breakfast'!#REF!*0.85</f>
        <v>#REF!</v>
      </c>
      <c r="F15" s="142" t="e">
        <f>'C завтраками| Bed and breakfast'!#REF!*0.85</f>
        <v>#REF!</v>
      </c>
      <c r="G15" s="142">
        <f>'C завтраками| Bed and breakfast'!B15*0.85</f>
        <v>9435</v>
      </c>
      <c r="H15" s="142">
        <f>'C завтраками| Bed and breakfast'!C15*0.85</f>
        <v>8755</v>
      </c>
      <c r="I15" s="142">
        <f>'C завтраками| Bed and breakfast'!D15*0.85</f>
        <v>8500</v>
      </c>
      <c r="J15" s="142">
        <f>'C завтраками| Bed and breakfast'!E15*0.85</f>
        <v>8075</v>
      </c>
      <c r="K15" s="142">
        <f>'C завтраками| Bed and breakfast'!F15*0.85</f>
        <v>10115</v>
      </c>
      <c r="L15" s="142">
        <f>'C завтраками| Bed and breakfast'!H15*0.85</f>
        <v>9435</v>
      </c>
      <c r="M15" s="142">
        <f>'C завтраками| Bed and breakfast'!I15*0.85</f>
        <v>10115</v>
      </c>
      <c r="N15" s="142">
        <f>'C завтраками| Bed and breakfast'!J15*0.85</f>
        <v>8755</v>
      </c>
      <c r="O15" s="142">
        <f>'C завтраками| Bed and breakfast'!K15*0.85</f>
        <v>9435</v>
      </c>
      <c r="P15" s="142">
        <f>'C завтраками| Bed and breakfast'!O15*0.85</f>
        <v>8415</v>
      </c>
      <c r="Q15" s="142">
        <f>'C завтраками| Bed and breakfast'!P15*0.85</f>
        <v>8075</v>
      </c>
      <c r="R15" s="142">
        <f>'C завтраками| Bed and breakfast'!Q15*0.85</f>
        <v>8415</v>
      </c>
      <c r="S15" s="142">
        <f>'C завтраками| Bed and breakfast'!R15*0.85</f>
        <v>8075</v>
      </c>
      <c r="T15" s="142">
        <f>'C завтраками| Bed and breakfast'!T15*0.85</f>
        <v>10115</v>
      </c>
      <c r="U15" s="142">
        <f>'C завтраками| Bed and breakfast'!U15*0.85</f>
        <v>10115</v>
      </c>
      <c r="V15" s="142">
        <f>'C завтраками| Bed and breakfast'!V15*0.85</f>
        <v>10115</v>
      </c>
      <c r="W15" s="142">
        <f>'C завтраками| Bed and breakfast'!W15*0.85</f>
        <v>10115</v>
      </c>
      <c r="X15" s="142">
        <f>'C завтраками| Bed and breakfast'!X15*0.85</f>
        <v>8755</v>
      </c>
      <c r="Y15" s="142">
        <f>'C завтраками| Bed and breakfast'!Y15*0.85</f>
        <v>9435</v>
      </c>
      <c r="Z15" s="142">
        <f>'C завтраками| Bed and breakfast'!Z15*0.85</f>
        <v>8755</v>
      </c>
      <c r="AA15" s="142">
        <f>'C завтраками| Bed and breakfast'!AA15*0.85</f>
        <v>10795</v>
      </c>
      <c r="AB15" s="142">
        <f>'C завтраками| Bed and breakfast'!AB15*0.85</f>
        <v>10795</v>
      </c>
      <c r="AC15" s="142">
        <f>'C завтраками| Bed and breakfast'!AC15*0.85</f>
        <v>8840</v>
      </c>
      <c r="AD15" s="142">
        <f>'C завтраками| Bed and breakfast'!AE15*0.85</f>
        <v>9350</v>
      </c>
      <c r="AE15" s="142">
        <f>'C завтраками| Bed and breakfast'!AF15*0.85</f>
        <v>9010</v>
      </c>
      <c r="AF15" s="142">
        <f>'C завтраками| Bed and breakfast'!AG15*0.85</f>
        <v>9520</v>
      </c>
      <c r="AG15" s="142">
        <f>'C завтраками| Bed and breakfast'!AH15*0.85</f>
        <v>10115</v>
      </c>
      <c r="AH15" s="142">
        <f>'C завтраками| Bed and breakfast'!AI15*0.85</f>
        <v>10115</v>
      </c>
      <c r="AI15" s="142">
        <f>'C завтраками| Bed and breakfast'!AJ15*0.85</f>
        <v>9690</v>
      </c>
      <c r="AJ15" s="142">
        <f>'C завтраками| Bed and breakfast'!AK15*0.85</f>
        <v>9350</v>
      </c>
      <c r="AK15" s="142">
        <f>'C завтраками| Bed and breakfast'!AL15*0.85</f>
        <v>10115</v>
      </c>
      <c r="AL15" s="142">
        <f>'C завтраками| Bed and breakfast'!AM15*0.85</f>
        <v>9350</v>
      </c>
      <c r="AM15" s="142">
        <f>'C завтраками| Bed and breakfast'!AN15*0.85</f>
        <v>9690</v>
      </c>
      <c r="AN15" s="142">
        <f>'C завтраками| Bed and breakfast'!AO15*0.85</f>
        <v>9350</v>
      </c>
      <c r="AO15" s="142">
        <f>'C завтраками| Bed and breakfast'!AS15*0.85</f>
        <v>9690</v>
      </c>
      <c r="AP15" s="142">
        <f>'C завтраками| Bed and breakfast'!AT15*0.85</f>
        <v>9010</v>
      </c>
      <c r="AQ15" s="142">
        <f>'C завтраками| Bed and breakfast'!AU15*0.85</f>
        <v>9010</v>
      </c>
      <c r="AR15" s="142">
        <f>'C завтраками| Bed and breakfast'!AV15*0.85</f>
        <v>8670</v>
      </c>
      <c r="AS15" s="142">
        <f>'C завтраками| Bed and breakfast'!AW15*0.85</f>
        <v>8075</v>
      </c>
      <c r="AT15" s="142">
        <f>'C завтраками| Bed and breakfast'!AX15*0.85</f>
        <v>8500</v>
      </c>
      <c r="AU15" s="142">
        <f>'C завтраками| Bed and breakfast'!AY15*0.85</f>
        <v>8075</v>
      </c>
      <c r="AV15" s="142">
        <f>'C завтраками| Bed and breakfast'!AZ15*0.85</f>
        <v>8500</v>
      </c>
      <c r="AW15" s="142">
        <f>'C завтраками| Bed and breakfast'!BA15*0.85</f>
        <v>8075</v>
      </c>
    </row>
    <row r="16" spans="1:49" ht="11.45" customHeight="1" x14ac:dyDescent="0.2">
      <c r="A16" s="4"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row>
    <row r="17" spans="1:49" ht="11.45" customHeight="1" x14ac:dyDescent="0.2">
      <c r="A17" s="3">
        <v>1</v>
      </c>
      <c r="B17" s="142" t="e">
        <f>'C завтраками| Bed and breakfast'!#REF!*0.85</f>
        <v>#REF!</v>
      </c>
      <c r="C17" s="142" t="e">
        <f>'C завтраками| Bed and breakfast'!#REF!*0.85</f>
        <v>#REF!</v>
      </c>
      <c r="D17" s="142" t="e">
        <f>'C завтраками| Bed and breakfast'!#REF!*0.85</f>
        <v>#REF!</v>
      </c>
      <c r="E17" s="142" t="e">
        <f>'C завтраками| Bed and breakfast'!#REF!*0.85</f>
        <v>#REF!</v>
      </c>
      <c r="F17" s="142" t="e">
        <f>'C завтраками| Bed and breakfast'!#REF!*0.85</f>
        <v>#REF!</v>
      </c>
      <c r="G17" s="142">
        <f>'C завтраками| Bed and breakfast'!B17*0.85</f>
        <v>9222.5</v>
      </c>
      <c r="H17" s="142">
        <f>'C завтраками| Bed and breakfast'!C17*0.85</f>
        <v>8542.5</v>
      </c>
      <c r="I17" s="142">
        <f>'C завтраками| Bed and breakfast'!D17*0.85</f>
        <v>8287.5</v>
      </c>
      <c r="J17" s="142">
        <f>'C завтраками| Bed and breakfast'!E17*0.85</f>
        <v>7862.5</v>
      </c>
      <c r="K17" s="142">
        <f>'C завтраками| Bed and breakfast'!F17*0.85</f>
        <v>9902.5</v>
      </c>
      <c r="L17" s="142">
        <f>'C завтраками| Bed and breakfast'!H17*0.85</f>
        <v>9222.5</v>
      </c>
      <c r="M17" s="142">
        <f>'C завтраками| Bed and breakfast'!I17*0.85</f>
        <v>9902.5</v>
      </c>
      <c r="N17" s="142">
        <f>'C завтраками| Bed and breakfast'!J17*0.85</f>
        <v>8542.5</v>
      </c>
      <c r="O17" s="142">
        <f>'C завтраками| Bed and breakfast'!K17*0.85</f>
        <v>9222.5</v>
      </c>
      <c r="P17" s="142">
        <f>'C завтраками| Bed and breakfast'!O17*0.85</f>
        <v>8202.5</v>
      </c>
      <c r="Q17" s="142">
        <f>'C завтраками| Bed and breakfast'!P17*0.85</f>
        <v>7862.5</v>
      </c>
      <c r="R17" s="142">
        <f>'C завтраками| Bed and breakfast'!Q17*0.85</f>
        <v>8202.5</v>
      </c>
      <c r="S17" s="142">
        <f>'C завтраками| Bed and breakfast'!R17*0.85</f>
        <v>7862.5</v>
      </c>
      <c r="T17" s="142">
        <f>'C завтраками| Bed and breakfast'!T17*0.85</f>
        <v>9902.5</v>
      </c>
      <c r="U17" s="142">
        <f>'C завтраками| Bed and breakfast'!U17*0.85</f>
        <v>9902.5</v>
      </c>
      <c r="V17" s="142">
        <f>'C завтраками| Bed and breakfast'!V17*0.85</f>
        <v>9902.5</v>
      </c>
      <c r="W17" s="142">
        <f>'C завтраками| Bed and breakfast'!W17*0.85</f>
        <v>9902.5</v>
      </c>
      <c r="X17" s="142">
        <f>'C завтраками| Bed and breakfast'!X17*0.85</f>
        <v>8542.5</v>
      </c>
      <c r="Y17" s="142">
        <f>'C завтраками| Bed and breakfast'!Y17*0.85</f>
        <v>9222.5</v>
      </c>
      <c r="Z17" s="142">
        <f>'C завтраками| Bed and breakfast'!Z17*0.85</f>
        <v>8542.5</v>
      </c>
      <c r="AA17" s="142">
        <f>'C завтраками| Bed and breakfast'!AA17*0.85</f>
        <v>10582.5</v>
      </c>
      <c r="AB17" s="142">
        <f>'C завтраками| Bed and breakfast'!AB17*0.85</f>
        <v>10582.5</v>
      </c>
      <c r="AC17" s="142">
        <f>'C завтраками| Bed and breakfast'!AC17*0.85</f>
        <v>8627.5</v>
      </c>
      <c r="AD17" s="142">
        <f>'C завтраками| Bed and breakfast'!AE17*0.85</f>
        <v>9137.5</v>
      </c>
      <c r="AE17" s="142">
        <f>'C завтраками| Bed and breakfast'!AF17*0.85</f>
        <v>8797.5</v>
      </c>
      <c r="AF17" s="142">
        <f>'C завтраками| Bed and breakfast'!AG17*0.85</f>
        <v>9307.5</v>
      </c>
      <c r="AG17" s="142">
        <f>'C завтраками| Bed and breakfast'!AH17*0.85</f>
        <v>9902.5</v>
      </c>
      <c r="AH17" s="142">
        <f>'C завтраками| Bed and breakfast'!AI17*0.85</f>
        <v>9902.5</v>
      </c>
      <c r="AI17" s="142">
        <f>'C завтраками| Bed and breakfast'!AJ17*0.85</f>
        <v>9477.5</v>
      </c>
      <c r="AJ17" s="142">
        <f>'C завтраками| Bed and breakfast'!AK17*0.85</f>
        <v>9137.5</v>
      </c>
      <c r="AK17" s="142">
        <f>'C завтраками| Bed and breakfast'!AL17*0.85</f>
        <v>9902.5</v>
      </c>
      <c r="AL17" s="142">
        <f>'C завтраками| Bed and breakfast'!AM17*0.85</f>
        <v>9137.5</v>
      </c>
      <c r="AM17" s="142">
        <f>'C завтраками| Bed and breakfast'!AN17*0.85</f>
        <v>9477.5</v>
      </c>
      <c r="AN17" s="142">
        <f>'C завтраками| Bed and breakfast'!AO17*0.85</f>
        <v>9137.5</v>
      </c>
      <c r="AO17" s="142">
        <f>'C завтраками| Bed and breakfast'!AS17*0.85</f>
        <v>9477.5</v>
      </c>
      <c r="AP17" s="142">
        <f>'C завтраками| Bed and breakfast'!AT17*0.85</f>
        <v>8797.5</v>
      </c>
      <c r="AQ17" s="142">
        <f>'C завтраками| Bed and breakfast'!AU17*0.85</f>
        <v>8797.5</v>
      </c>
      <c r="AR17" s="142">
        <f>'C завтраками| Bed and breakfast'!AV17*0.85</f>
        <v>8457.5</v>
      </c>
      <c r="AS17" s="142">
        <f>'C завтраками| Bed and breakfast'!AW17*0.85</f>
        <v>7862.5</v>
      </c>
      <c r="AT17" s="142">
        <f>'C завтраками| Bed and breakfast'!AX17*0.85</f>
        <v>8287.5</v>
      </c>
      <c r="AU17" s="142">
        <f>'C завтраками| Bed and breakfast'!AY17*0.85</f>
        <v>7862.5</v>
      </c>
      <c r="AV17" s="142">
        <f>'C завтраками| Bed and breakfast'!AZ17*0.85</f>
        <v>8287.5</v>
      </c>
      <c r="AW17" s="142">
        <f>'C завтраками| Bed and breakfast'!BA17*0.85</f>
        <v>7862.5</v>
      </c>
    </row>
    <row r="18" spans="1:49" ht="11.45" customHeight="1" x14ac:dyDescent="0.2">
      <c r="A18" s="3">
        <v>2</v>
      </c>
      <c r="B18" s="142" t="e">
        <f>'C завтраками| Bed and breakfast'!#REF!*0.85</f>
        <v>#REF!</v>
      </c>
      <c r="C18" s="142" t="e">
        <f>'C завтраками| Bed and breakfast'!#REF!*0.85</f>
        <v>#REF!</v>
      </c>
      <c r="D18" s="142" t="e">
        <f>'C завтраками| Bed and breakfast'!#REF!*0.85</f>
        <v>#REF!</v>
      </c>
      <c r="E18" s="142" t="e">
        <f>'C завтраками| Bed and breakfast'!#REF!*0.85</f>
        <v>#REF!</v>
      </c>
      <c r="F18" s="142" t="e">
        <f>'C завтраками| Bed and breakfast'!#REF!*0.85</f>
        <v>#REF!</v>
      </c>
      <c r="G18" s="142">
        <f>'C завтраками| Bed and breakfast'!B18*0.85</f>
        <v>10285</v>
      </c>
      <c r="H18" s="142">
        <f>'C завтраками| Bed and breakfast'!C18*0.85</f>
        <v>9605</v>
      </c>
      <c r="I18" s="142">
        <f>'C завтраками| Bed and breakfast'!D18*0.85</f>
        <v>9350</v>
      </c>
      <c r="J18" s="142">
        <f>'C завтраками| Bed and breakfast'!E18*0.85</f>
        <v>8925</v>
      </c>
      <c r="K18" s="142">
        <f>'C завтраками| Bed and breakfast'!F18*0.85</f>
        <v>10965</v>
      </c>
      <c r="L18" s="142">
        <f>'C завтраками| Bed and breakfast'!H18*0.85</f>
        <v>10285</v>
      </c>
      <c r="M18" s="142">
        <f>'C завтраками| Bed and breakfast'!I18*0.85</f>
        <v>10965</v>
      </c>
      <c r="N18" s="142">
        <f>'C завтраками| Bed and breakfast'!J18*0.85</f>
        <v>9605</v>
      </c>
      <c r="O18" s="142">
        <f>'C завтраками| Bed and breakfast'!K18*0.85</f>
        <v>10285</v>
      </c>
      <c r="P18" s="142">
        <f>'C завтраками| Bed and breakfast'!O18*0.85</f>
        <v>9265</v>
      </c>
      <c r="Q18" s="142">
        <f>'C завтраками| Bed and breakfast'!P18*0.85</f>
        <v>8925</v>
      </c>
      <c r="R18" s="142">
        <f>'C завтраками| Bed and breakfast'!Q18*0.85</f>
        <v>9265</v>
      </c>
      <c r="S18" s="142">
        <f>'C завтраками| Bed and breakfast'!R18*0.85</f>
        <v>8925</v>
      </c>
      <c r="T18" s="142">
        <f>'C завтраками| Bed and breakfast'!T18*0.85</f>
        <v>10965</v>
      </c>
      <c r="U18" s="142">
        <f>'C завтраками| Bed and breakfast'!U18*0.85</f>
        <v>10965</v>
      </c>
      <c r="V18" s="142">
        <f>'C завтраками| Bed and breakfast'!V18*0.85</f>
        <v>10965</v>
      </c>
      <c r="W18" s="142">
        <f>'C завтраками| Bed and breakfast'!W18*0.85</f>
        <v>10965</v>
      </c>
      <c r="X18" s="142">
        <f>'C завтраками| Bed and breakfast'!X18*0.85</f>
        <v>9605</v>
      </c>
      <c r="Y18" s="142">
        <f>'C завтраками| Bed and breakfast'!Y18*0.85</f>
        <v>10285</v>
      </c>
      <c r="Z18" s="142">
        <f>'C завтраками| Bed and breakfast'!Z18*0.85</f>
        <v>9605</v>
      </c>
      <c r="AA18" s="142">
        <f>'C завтраками| Bed and breakfast'!AA18*0.85</f>
        <v>11645</v>
      </c>
      <c r="AB18" s="142">
        <f>'C завтраками| Bed and breakfast'!AB18*0.85</f>
        <v>11645</v>
      </c>
      <c r="AC18" s="142">
        <f>'C завтраками| Bed and breakfast'!AC18*0.85</f>
        <v>9690</v>
      </c>
      <c r="AD18" s="142">
        <f>'C завтраками| Bed and breakfast'!AE18*0.85</f>
        <v>10200</v>
      </c>
      <c r="AE18" s="142">
        <f>'C завтраками| Bed and breakfast'!AF18*0.85</f>
        <v>9860</v>
      </c>
      <c r="AF18" s="142">
        <f>'C завтраками| Bed and breakfast'!AG18*0.85</f>
        <v>10370</v>
      </c>
      <c r="AG18" s="142">
        <f>'C завтраками| Bed and breakfast'!AH18*0.85</f>
        <v>10965</v>
      </c>
      <c r="AH18" s="142">
        <f>'C завтраками| Bed and breakfast'!AI18*0.85</f>
        <v>10965</v>
      </c>
      <c r="AI18" s="142">
        <f>'C завтраками| Bed and breakfast'!AJ18*0.85</f>
        <v>10540</v>
      </c>
      <c r="AJ18" s="142">
        <f>'C завтраками| Bed and breakfast'!AK18*0.85</f>
        <v>10200</v>
      </c>
      <c r="AK18" s="142">
        <f>'C завтраками| Bed and breakfast'!AL18*0.85</f>
        <v>10965</v>
      </c>
      <c r="AL18" s="142">
        <f>'C завтраками| Bed and breakfast'!AM18*0.85</f>
        <v>10200</v>
      </c>
      <c r="AM18" s="142">
        <f>'C завтраками| Bed and breakfast'!AN18*0.85</f>
        <v>10540</v>
      </c>
      <c r="AN18" s="142">
        <f>'C завтраками| Bed and breakfast'!AO18*0.85</f>
        <v>10200</v>
      </c>
      <c r="AO18" s="142">
        <f>'C завтраками| Bed and breakfast'!AS18*0.85</f>
        <v>10540</v>
      </c>
      <c r="AP18" s="142">
        <f>'C завтраками| Bed and breakfast'!AT18*0.85</f>
        <v>9860</v>
      </c>
      <c r="AQ18" s="142">
        <f>'C завтраками| Bed and breakfast'!AU18*0.85</f>
        <v>9860</v>
      </c>
      <c r="AR18" s="142">
        <f>'C завтраками| Bed and breakfast'!AV18*0.85</f>
        <v>9520</v>
      </c>
      <c r="AS18" s="142">
        <f>'C завтраками| Bed and breakfast'!AW18*0.85</f>
        <v>8925</v>
      </c>
      <c r="AT18" s="142">
        <f>'C завтраками| Bed and breakfast'!AX18*0.85</f>
        <v>9350</v>
      </c>
      <c r="AU18" s="142">
        <f>'C завтраками| Bed and breakfast'!AY18*0.85</f>
        <v>8925</v>
      </c>
      <c r="AV18" s="142">
        <f>'C завтраками| Bed and breakfast'!AZ18*0.85</f>
        <v>9350</v>
      </c>
      <c r="AW18" s="142">
        <f>'C завтраками| Bed and breakfast'!BA18*0.85</f>
        <v>8925</v>
      </c>
    </row>
    <row r="19" spans="1:49" ht="11.45" customHeight="1" x14ac:dyDescent="0.2">
      <c r="A19" s="2"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row>
    <row r="20" spans="1:49" ht="11.45" customHeight="1" x14ac:dyDescent="0.2">
      <c r="A20" s="3">
        <v>1</v>
      </c>
      <c r="B20" s="142" t="e">
        <f>'C завтраками| Bed and breakfast'!#REF!*0.85</f>
        <v>#REF!</v>
      </c>
      <c r="C20" s="142" t="e">
        <f>'C завтраками| Bed and breakfast'!#REF!*0.85</f>
        <v>#REF!</v>
      </c>
      <c r="D20" s="142" t="e">
        <f>'C завтраками| Bed and breakfast'!#REF!*0.85</f>
        <v>#REF!</v>
      </c>
      <c r="E20" s="142" t="e">
        <f>'C завтраками| Bed and breakfast'!#REF!*0.85</f>
        <v>#REF!</v>
      </c>
      <c r="F20" s="142" t="e">
        <f>'C завтраками| Bed and breakfast'!#REF!*0.85</f>
        <v>#REF!</v>
      </c>
      <c r="G20" s="142">
        <f>'C завтраками| Bed and breakfast'!B20*0.85</f>
        <v>10497.5</v>
      </c>
      <c r="H20" s="142">
        <f>'C завтраками| Bed and breakfast'!C20*0.85</f>
        <v>9817.5</v>
      </c>
      <c r="I20" s="142">
        <f>'C завтраками| Bed and breakfast'!D20*0.85</f>
        <v>9562.5</v>
      </c>
      <c r="J20" s="142">
        <f>'C завтраками| Bed and breakfast'!E20*0.85</f>
        <v>9137.5</v>
      </c>
      <c r="K20" s="142">
        <f>'C завтраками| Bed and breakfast'!F20*0.85</f>
        <v>11177.5</v>
      </c>
      <c r="L20" s="142">
        <f>'C завтраками| Bed and breakfast'!H20*0.85</f>
        <v>10497.5</v>
      </c>
      <c r="M20" s="142">
        <f>'C завтраками| Bed and breakfast'!I20*0.85</f>
        <v>11177.5</v>
      </c>
      <c r="N20" s="142">
        <f>'C завтраками| Bed and breakfast'!J20*0.85</f>
        <v>9817.5</v>
      </c>
      <c r="O20" s="142">
        <f>'C завтраками| Bed and breakfast'!K20*0.85</f>
        <v>10497.5</v>
      </c>
      <c r="P20" s="142">
        <f>'C завтраками| Bed and breakfast'!O20*0.85</f>
        <v>9477.5</v>
      </c>
      <c r="Q20" s="142">
        <f>'C завтраками| Bed and breakfast'!P20*0.85</f>
        <v>9137.5</v>
      </c>
      <c r="R20" s="142">
        <f>'C завтраками| Bed and breakfast'!Q20*0.85</f>
        <v>9477.5</v>
      </c>
      <c r="S20" s="142">
        <f>'C завтраками| Bed and breakfast'!R20*0.85</f>
        <v>9137.5</v>
      </c>
      <c r="T20" s="142">
        <f>'C завтраками| Bed and breakfast'!T20*0.85</f>
        <v>11177.5</v>
      </c>
      <c r="U20" s="142">
        <f>'C завтраками| Bed and breakfast'!U20*0.85</f>
        <v>11177.5</v>
      </c>
      <c r="V20" s="142">
        <f>'C завтраками| Bed and breakfast'!V20*0.85</f>
        <v>11177.5</v>
      </c>
      <c r="W20" s="142">
        <f>'C завтраками| Bed and breakfast'!W20*0.85</f>
        <v>11177.5</v>
      </c>
      <c r="X20" s="142">
        <f>'C завтраками| Bed and breakfast'!X20*0.85</f>
        <v>9817.5</v>
      </c>
      <c r="Y20" s="142">
        <f>'C завтраками| Bed and breakfast'!Y20*0.85</f>
        <v>10497.5</v>
      </c>
      <c r="Z20" s="142">
        <f>'C завтраками| Bed and breakfast'!Z20*0.85</f>
        <v>9817.5</v>
      </c>
      <c r="AA20" s="142">
        <f>'C завтраками| Bed and breakfast'!AA20*0.85</f>
        <v>11857.5</v>
      </c>
      <c r="AB20" s="142">
        <f>'C завтраками| Bed and breakfast'!AB20*0.85</f>
        <v>11857.5</v>
      </c>
      <c r="AC20" s="142">
        <f>'C завтраками| Bed and breakfast'!AC20*0.85</f>
        <v>9902.5</v>
      </c>
      <c r="AD20" s="142">
        <f>'C завтраками| Bed and breakfast'!AE20*0.85</f>
        <v>10412.5</v>
      </c>
      <c r="AE20" s="142">
        <f>'C завтраками| Bed and breakfast'!AF20*0.85</f>
        <v>10072.5</v>
      </c>
      <c r="AF20" s="142">
        <f>'C завтраками| Bed and breakfast'!AG20*0.85</f>
        <v>10582.5</v>
      </c>
      <c r="AG20" s="142">
        <f>'C завтраками| Bed and breakfast'!AH20*0.85</f>
        <v>11177.5</v>
      </c>
      <c r="AH20" s="142">
        <f>'C завтраками| Bed and breakfast'!AI20*0.85</f>
        <v>11177.5</v>
      </c>
      <c r="AI20" s="142">
        <f>'C завтраками| Bed and breakfast'!AJ20*0.85</f>
        <v>10752.5</v>
      </c>
      <c r="AJ20" s="142">
        <f>'C завтраками| Bed and breakfast'!AK20*0.85</f>
        <v>10412.5</v>
      </c>
      <c r="AK20" s="142">
        <f>'C завтраками| Bed and breakfast'!AL20*0.85</f>
        <v>11177.5</v>
      </c>
      <c r="AL20" s="142">
        <f>'C завтраками| Bed and breakfast'!AM20*0.85</f>
        <v>10412.5</v>
      </c>
      <c r="AM20" s="142">
        <f>'C завтраками| Bed and breakfast'!AN20*0.85</f>
        <v>10752.5</v>
      </c>
      <c r="AN20" s="142">
        <f>'C завтраками| Bed and breakfast'!AO20*0.85</f>
        <v>10412.5</v>
      </c>
      <c r="AO20" s="142">
        <f>'C завтраками| Bed and breakfast'!AS20*0.85</f>
        <v>10752.5</v>
      </c>
      <c r="AP20" s="142">
        <f>'C завтраками| Bed and breakfast'!AT20*0.85</f>
        <v>10072.5</v>
      </c>
      <c r="AQ20" s="142">
        <f>'C завтраками| Bed and breakfast'!AU20*0.85</f>
        <v>10072.5</v>
      </c>
      <c r="AR20" s="142">
        <f>'C завтраками| Bed and breakfast'!AV20*0.85</f>
        <v>9732.5</v>
      </c>
      <c r="AS20" s="142">
        <f>'C завтраками| Bed and breakfast'!AW20*0.85</f>
        <v>9137.5</v>
      </c>
      <c r="AT20" s="142">
        <f>'C завтраками| Bed and breakfast'!AX20*0.85</f>
        <v>9562.5</v>
      </c>
      <c r="AU20" s="142">
        <f>'C завтраками| Bed and breakfast'!AY20*0.85</f>
        <v>9137.5</v>
      </c>
      <c r="AV20" s="142">
        <f>'C завтраками| Bed and breakfast'!AZ20*0.85</f>
        <v>9562.5</v>
      </c>
      <c r="AW20" s="142">
        <f>'C завтраками| Bed and breakfast'!BA20*0.85</f>
        <v>9137.5</v>
      </c>
    </row>
    <row r="21" spans="1:49" ht="11.45" customHeight="1" x14ac:dyDescent="0.2">
      <c r="A21" s="3">
        <v>2</v>
      </c>
      <c r="B21" s="142" t="e">
        <f>'C завтраками| Bed and breakfast'!#REF!*0.85</f>
        <v>#REF!</v>
      </c>
      <c r="C21" s="142" t="e">
        <f>'C завтраками| Bed and breakfast'!#REF!*0.85</f>
        <v>#REF!</v>
      </c>
      <c r="D21" s="142" t="e">
        <f>'C завтраками| Bed and breakfast'!#REF!*0.85</f>
        <v>#REF!</v>
      </c>
      <c r="E21" s="142" t="e">
        <f>'C завтраками| Bed and breakfast'!#REF!*0.85</f>
        <v>#REF!</v>
      </c>
      <c r="F21" s="142" t="e">
        <f>'C завтраками| Bed and breakfast'!#REF!*0.85</f>
        <v>#REF!</v>
      </c>
      <c r="G21" s="142">
        <f>'C завтраками| Bed and breakfast'!B21*0.85</f>
        <v>11560</v>
      </c>
      <c r="H21" s="142">
        <f>'C завтраками| Bed and breakfast'!C21*0.85</f>
        <v>10880</v>
      </c>
      <c r="I21" s="142">
        <f>'C завтраками| Bed and breakfast'!D21*0.85</f>
        <v>10625</v>
      </c>
      <c r="J21" s="142">
        <f>'C завтраками| Bed and breakfast'!E21*0.85</f>
        <v>10200</v>
      </c>
      <c r="K21" s="142">
        <f>'C завтраками| Bed and breakfast'!F21*0.85</f>
        <v>12240</v>
      </c>
      <c r="L21" s="142">
        <f>'C завтраками| Bed and breakfast'!H21*0.85</f>
        <v>11560</v>
      </c>
      <c r="M21" s="142">
        <f>'C завтраками| Bed and breakfast'!I21*0.85</f>
        <v>12240</v>
      </c>
      <c r="N21" s="142">
        <f>'C завтраками| Bed and breakfast'!J21*0.85</f>
        <v>10880</v>
      </c>
      <c r="O21" s="142">
        <f>'C завтраками| Bed and breakfast'!K21*0.85</f>
        <v>11560</v>
      </c>
      <c r="P21" s="142">
        <f>'C завтраками| Bed and breakfast'!O21*0.85</f>
        <v>10540</v>
      </c>
      <c r="Q21" s="142">
        <f>'C завтраками| Bed and breakfast'!P21*0.85</f>
        <v>10200</v>
      </c>
      <c r="R21" s="142">
        <f>'C завтраками| Bed and breakfast'!Q21*0.85</f>
        <v>10540</v>
      </c>
      <c r="S21" s="142">
        <f>'C завтраками| Bed and breakfast'!R21*0.85</f>
        <v>10200</v>
      </c>
      <c r="T21" s="142">
        <f>'C завтраками| Bed and breakfast'!T21*0.85</f>
        <v>12240</v>
      </c>
      <c r="U21" s="142">
        <f>'C завтраками| Bed and breakfast'!U21*0.85</f>
        <v>12240</v>
      </c>
      <c r="V21" s="142">
        <f>'C завтраками| Bed and breakfast'!V21*0.85</f>
        <v>12240</v>
      </c>
      <c r="W21" s="142">
        <f>'C завтраками| Bed and breakfast'!W21*0.85</f>
        <v>12240</v>
      </c>
      <c r="X21" s="142">
        <f>'C завтраками| Bed and breakfast'!X21*0.85</f>
        <v>10880</v>
      </c>
      <c r="Y21" s="142">
        <f>'C завтраками| Bed and breakfast'!Y21*0.85</f>
        <v>11560</v>
      </c>
      <c r="Z21" s="142">
        <f>'C завтраками| Bed and breakfast'!Z21*0.85</f>
        <v>10880</v>
      </c>
      <c r="AA21" s="142">
        <f>'C завтраками| Bed and breakfast'!AA21*0.85</f>
        <v>12920</v>
      </c>
      <c r="AB21" s="142">
        <f>'C завтраками| Bed and breakfast'!AB21*0.85</f>
        <v>12920</v>
      </c>
      <c r="AC21" s="142">
        <f>'C завтраками| Bed and breakfast'!AC21*0.85</f>
        <v>10965</v>
      </c>
      <c r="AD21" s="142">
        <f>'C завтраками| Bed and breakfast'!AE21*0.85</f>
        <v>11475</v>
      </c>
      <c r="AE21" s="142">
        <f>'C завтраками| Bed and breakfast'!AF21*0.85</f>
        <v>11135</v>
      </c>
      <c r="AF21" s="142">
        <f>'C завтраками| Bed and breakfast'!AG21*0.85</f>
        <v>11645</v>
      </c>
      <c r="AG21" s="142">
        <f>'C завтраками| Bed and breakfast'!AH21*0.85</f>
        <v>12240</v>
      </c>
      <c r="AH21" s="142">
        <f>'C завтраками| Bed and breakfast'!AI21*0.85</f>
        <v>12240</v>
      </c>
      <c r="AI21" s="142">
        <f>'C завтраками| Bed and breakfast'!AJ21*0.85</f>
        <v>11815</v>
      </c>
      <c r="AJ21" s="142">
        <f>'C завтраками| Bed and breakfast'!AK21*0.85</f>
        <v>11475</v>
      </c>
      <c r="AK21" s="142">
        <f>'C завтраками| Bed and breakfast'!AL21*0.85</f>
        <v>12240</v>
      </c>
      <c r="AL21" s="142">
        <f>'C завтраками| Bed and breakfast'!AM21*0.85</f>
        <v>11475</v>
      </c>
      <c r="AM21" s="142">
        <f>'C завтраками| Bed and breakfast'!AN21*0.85</f>
        <v>11815</v>
      </c>
      <c r="AN21" s="142">
        <f>'C завтраками| Bed and breakfast'!AO21*0.85</f>
        <v>11475</v>
      </c>
      <c r="AO21" s="142">
        <f>'C завтраками| Bed and breakfast'!AS21*0.85</f>
        <v>11815</v>
      </c>
      <c r="AP21" s="142">
        <f>'C завтраками| Bed and breakfast'!AT21*0.85</f>
        <v>11135</v>
      </c>
      <c r="AQ21" s="142">
        <f>'C завтраками| Bed and breakfast'!AU21*0.85</f>
        <v>11135</v>
      </c>
      <c r="AR21" s="142">
        <f>'C завтраками| Bed and breakfast'!AV21*0.85</f>
        <v>10795</v>
      </c>
      <c r="AS21" s="142">
        <f>'C завтраками| Bed and breakfast'!AW21*0.85</f>
        <v>10200</v>
      </c>
      <c r="AT21" s="142">
        <f>'C завтраками| Bed and breakfast'!AX21*0.85</f>
        <v>10625</v>
      </c>
      <c r="AU21" s="142">
        <f>'C завтраками| Bed and breakfast'!AY21*0.85</f>
        <v>10200</v>
      </c>
      <c r="AV21" s="142">
        <f>'C завтраками| Bed and breakfast'!AZ21*0.85</f>
        <v>10625</v>
      </c>
      <c r="AW21" s="142">
        <f>'C завтраками| Bed and breakfast'!BA21*0.85</f>
        <v>10200</v>
      </c>
    </row>
    <row r="22" spans="1:49" ht="11.45" customHeight="1" x14ac:dyDescent="0.2">
      <c r="A22" s="24"/>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row>
    <row r="23" spans="1:49" ht="11.45" customHeight="1" x14ac:dyDescent="0.2">
      <c r="A23" s="24"/>
    </row>
    <row r="24" spans="1:49" x14ac:dyDescent="0.2">
      <c r="A24" s="41" t="s">
        <v>18</v>
      </c>
    </row>
    <row r="25" spans="1:49" x14ac:dyDescent="0.2">
      <c r="A25" s="38" t="s">
        <v>165</v>
      </c>
    </row>
    <row r="26" spans="1:49" x14ac:dyDescent="0.2">
      <c r="A26" s="22"/>
    </row>
    <row r="27" spans="1:49" x14ac:dyDescent="0.2">
      <c r="A27" s="41" t="s">
        <v>3</v>
      </c>
    </row>
    <row r="28" spans="1:49" x14ac:dyDescent="0.2">
      <c r="A28" s="42" t="s">
        <v>4</v>
      </c>
    </row>
    <row r="29" spans="1:49" x14ac:dyDescent="0.2">
      <c r="A29" s="42" t="s">
        <v>5</v>
      </c>
    </row>
    <row r="30" spans="1:49" ht="12.6" customHeight="1" x14ac:dyDescent="0.2">
      <c r="A30" s="26" t="s">
        <v>6</v>
      </c>
    </row>
    <row r="31" spans="1:49" x14ac:dyDescent="0.2">
      <c r="A31" s="42" t="s">
        <v>75</v>
      </c>
    </row>
    <row r="32" spans="1:49" x14ac:dyDescent="0.2">
      <c r="A32" s="22"/>
    </row>
    <row r="33" spans="1:1" x14ac:dyDescent="0.2">
      <c r="A33" s="39" t="s">
        <v>8</v>
      </c>
    </row>
    <row r="34" spans="1:1" ht="48" x14ac:dyDescent="0.2">
      <c r="A34" s="40" t="s">
        <v>17</v>
      </c>
    </row>
    <row r="35" spans="1:1" ht="12.75" thickBot="1" x14ac:dyDescent="0.25"/>
    <row r="36" spans="1:1" ht="12.75" thickBot="1" x14ac:dyDescent="0.25">
      <c r="A36" s="123" t="s">
        <v>108</v>
      </c>
    </row>
    <row r="37" spans="1:1" x14ac:dyDescent="0.2">
      <c r="A37" s="141" t="s">
        <v>169</v>
      </c>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zoomScaleNormal="100" workbookViewId="0">
      <pane xSplit="1" topLeftCell="B1" activePane="topRight" state="frozen"/>
      <selection pane="topRight" activeCell="A5" sqref="A5"/>
    </sheetView>
  </sheetViews>
  <sheetFormatPr defaultColWidth="8.5703125" defaultRowHeight="12" x14ac:dyDescent="0.2"/>
  <cols>
    <col min="1" max="1" width="84.85546875" style="1" customWidth="1"/>
    <col min="2" max="3" width="8.42578125" style="1" bestFit="1" customWidth="1"/>
    <col min="4" max="15" width="9.42578125" style="1" bestFit="1" customWidth="1"/>
    <col min="16" max="17" width="8.42578125" style="1" bestFit="1" customWidth="1"/>
    <col min="18" max="34" width="9.42578125" style="1" bestFit="1" customWidth="1"/>
    <col min="35"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breakfast'!U5</f>
        <v>45444</v>
      </c>
      <c r="C5" s="129">
        <f>'C завтраками| Bed and breakfast'!V5</f>
        <v>45445</v>
      </c>
      <c r="D5" s="129">
        <f>'C завтраками| Bed and breakfast'!W5</f>
        <v>45453</v>
      </c>
      <c r="E5" s="129">
        <f>'C завтраками| Bed and breakfast'!X5</f>
        <v>45454</v>
      </c>
      <c r="F5" s="129">
        <f>'C завтраками| Bed and breakfast'!Y5</f>
        <v>45460</v>
      </c>
      <c r="G5" s="129">
        <f>'C завтраками| Bed and breakfast'!Z5</f>
        <v>45466</v>
      </c>
      <c r="H5" s="129">
        <f>'C завтраками| Bed and breakfast'!AA5</f>
        <v>45471</v>
      </c>
      <c r="I5" s="129">
        <f>'C завтраками| Bed and breakfast'!AB5</f>
        <v>45474</v>
      </c>
      <c r="J5" s="129">
        <f>'C завтраками| Bed and breakfast'!AC5</f>
        <v>45487</v>
      </c>
      <c r="K5" s="129">
        <f>'C завтраками| Bed and breakfast'!AD5</f>
        <v>45491</v>
      </c>
      <c r="L5" s="129">
        <f>'C завтраками| Bed and breakfast'!AE5</f>
        <v>45492</v>
      </c>
      <c r="M5" s="129">
        <f>'C завтраками| Bed and breakfast'!AF5</f>
        <v>45494</v>
      </c>
      <c r="N5" s="129">
        <f>'C завтраками| Bed and breakfast'!AG5</f>
        <v>45499</v>
      </c>
      <c r="O5" s="129">
        <f>'C завтраками| Bed and breakfast'!AH5</f>
        <v>45501</v>
      </c>
      <c r="P5" s="129">
        <f>'C завтраками| Bed and breakfast'!AI5</f>
        <v>45505</v>
      </c>
      <c r="Q5" s="129">
        <f>'C завтраками| Bed and breakfast'!AJ5</f>
        <v>45506</v>
      </c>
      <c r="R5" s="129">
        <f>'C завтраками| Bed and breakfast'!AK5</f>
        <v>45508</v>
      </c>
      <c r="S5" s="129">
        <f>'C завтраками| Bed and breakfast'!AL5</f>
        <v>45513</v>
      </c>
      <c r="T5" s="129">
        <f>'C завтраками| Bed and breakfast'!AM5</f>
        <v>45515</v>
      </c>
      <c r="U5" s="129">
        <f>'C завтраками| Bed and breakfast'!AN5</f>
        <v>45520</v>
      </c>
      <c r="V5" s="129">
        <f>'C завтраками| Bed and breakfast'!AO5</f>
        <v>45522</v>
      </c>
      <c r="W5" s="129">
        <f>'C завтраками| Bed and breakfast'!AP5</f>
        <v>45523</v>
      </c>
      <c r="X5" s="129">
        <f>'C завтраками| Bed and breakfast'!AQ5</f>
        <v>45525</v>
      </c>
      <c r="Y5" s="129">
        <f>'C завтраками| Bed and breakfast'!AR5</f>
        <v>45526</v>
      </c>
      <c r="Z5" s="129">
        <f>'C завтраками| Bed and breakfast'!AS5</f>
        <v>45527</v>
      </c>
      <c r="AA5" s="129">
        <f>'C завтраками| Bed and breakfast'!AT5</f>
        <v>45529</v>
      </c>
      <c r="AB5" s="129">
        <f>'C завтраками| Bed and breakfast'!AU5</f>
        <v>45534</v>
      </c>
      <c r="AC5" s="129">
        <f>'C завтраками| Bed and breakfast'!AV5</f>
        <v>45536</v>
      </c>
      <c r="AD5" s="129">
        <f>'C завтраками| Bed and breakfast'!AW5</f>
        <v>45551</v>
      </c>
      <c r="AE5" s="129">
        <f>'C завтраками| Bed and breakfast'!AX5</f>
        <v>45556</v>
      </c>
      <c r="AF5" s="129">
        <f>'C завтраками| Bed and breakfast'!AY5</f>
        <v>45558</v>
      </c>
      <c r="AG5" s="129">
        <f>'C завтраками| Bed and breakfast'!AZ5</f>
        <v>45562</v>
      </c>
      <c r="AH5" s="129">
        <f>'C завтраками| Bed and breakfast'!BA5</f>
        <v>45564</v>
      </c>
    </row>
    <row r="6" spans="1:34" s="12" customFormat="1" ht="25.5" customHeight="1" x14ac:dyDescent="0.2">
      <c r="A6" s="37"/>
      <c r="B6" s="129">
        <f>'C завтраками| Bed and breakfast'!U6</f>
        <v>45444</v>
      </c>
      <c r="C6" s="129">
        <f>'C завтраками| Bed and breakfast'!V6</f>
        <v>45452</v>
      </c>
      <c r="D6" s="129">
        <f>'C завтраками| Bed and breakfast'!W6</f>
        <v>45453</v>
      </c>
      <c r="E6" s="129">
        <f>'C завтраками| Bed and breakfast'!X6</f>
        <v>45459</v>
      </c>
      <c r="F6" s="129">
        <f>'C завтраками| Bed and breakfast'!Y6</f>
        <v>45465</v>
      </c>
      <c r="G6" s="129">
        <f>'C завтраками| Bed and breakfast'!Z6</f>
        <v>45470</v>
      </c>
      <c r="H6" s="129">
        <f>'C завтраками| Bed and breakfast'!AA6</f>
        <v>45473</v>
      </c>
      <c r="I6" s="129">
        <f>'C завтраками| Bed and breakfast'!AB6</f>
        <v>45486</v>
      </c>
      <c r="J6" s="129">
        <f>'C завтраками| Bed and breakfast'!AC6</f>
        <v>45490</v>
      </c>
      <c r="K6" s="129">
        <f>'C завтраками| Bed and breakfast'!AD6</f>
        <v>45491</v>
      </c>
      <c r="L6" s="129">
        <f>'C завтраками| Bed and breakfast'!AE6</f>
        <v>45493</v>
      </c>
      <c r="M6" s="129">
        <f>'C завтраками| Bed and breakfast'!AF6</f>
        <v>45498</v>
      </c>
      <c r="N6" s="129">
        <f>'C завтраками| Bed and breakfast'!AG6</f>
        <v>45500</v>
      </c>
      <c r="O6" s="129">
        <f>'C завтраками| Bed and breakfast'!AH6</f>
        <v>45504</v>
      </c>
      <c r="P6" s="129">
        <f>'C завтраками| Bed and breakfast'!AI6</f>
        <v>45505</v>
      </c>
      <c r="Q6" s="129">
        <f>'C завтраками| Bed and breakfast'!AJ6</f>
        <v>45507</v>
      </c>
      <c r="R6" s="129">
        <f>'C завтраками| Bed and breakfast'!AK6</f>
        <v>45512</v>
      </c>
      <c r="S6" s="129">
        <f>'C завтраками| Bed and breakfast'!AL6</f>
        <v>45514</v>
      </c>
      <c r="T6" s="129">
        <f>'C завтраками| Bed and breakfast'!AM6</f>
        <v>45519</v>
      </c>
      <c r="U6" s="129">
        <f>'C завтраками| Bed and breakfast'!AN6</f>
        <v>45521</v>
      </c>
      <c r="V6" s="129">
        <f>'C завтраками| Bed and breakfast'!AO6</f>
        <v>45522</v>
      </c>
      <c r="W6" s="129">
        <f>'C завтраками| Bed and breakfast'!AP6</f>
        <v>45524</v>
      </c>
      <c r="X6" s="129">
        <f>'C завтраками| Bed and breakfast'!AQ6</f>
        <v>45525</v>
      </c>
      <c r="Y6" s="129">
        <f>'C завтраками| Bed and breakfast'!AR6</f>
        <v>45526</v>
      </c>
      <c r="Z6" s="129">
        <f>'C завтраками| Bed and breakfast'!AS6</f>
        <v>45528</v>
      </c>
      <c r="AA6" s="129">
        <f>'C завтраками| Bed and breakfast'!AT6</f>
        <v>45533</v>
      </c>
      <c r="AB6" s="129">
        <f>'C завтраками| Bed and breakfast'!AU6</f>
        <v>45535</v>
      </c>
      <c r="AC6" s="129">
        <f>'C завтраками| Bed and breakfast'!AV6</f>
        <v>45550</v>
      </c>
      <c r="AD6" s="129">
        <f>'C завтраками| Bed and breakfast'!AW6</f>
        <v>45555</v>
      </c>
      <c r="AE6" s="129">
        <f>'C завтраками| Bed and breakfast'!AX6</f>
        <v>45557</v>
      </c>
      <c r="AF6" s="129">
        <f>'C завтраками| Bed and breakfast'!AY6</f>
        <v>45561</v>
      </c>
      <c r="AG6" s="129">
        <f>'C завтраками| Bed and breakfast'!AZ6</f>
        <v>45563</v>
      </c>
      <c r="AH6" s="129">
        <f>'C завтраками| Bed and breakfast'!BA6</f>
        <v>45565</v>
      </c>
    </row>
    <row r="7" spans="1:34"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1.45" customHeight="1" x14ac:dyDescent="0.2">
      <c r="A8" s="3">
        <v>1</v>
      </c>
      <c r="B8" s="142">
        <f>'C завтраками| Bed and breakfast'!U8*0.9</f>
        <v>7335</v>
      </c>
      <c r="C8" s="142">
        <f>'C завтраками| Bed and breakfast'!V8*0.9</f>
        <v>7335</v>
      </c>
      <c r="D8" s="142">
        <f>'C завтраками| Bed and breakfast'!W8*0.9</f>
        <v>7335</v>
      </c>
      <c r="E8" s="142">
        <f>'C завтраками| Bed and breakfast'!X8*0.9</f>
        <v>5895</v>
      </c>
      <c r="F8" s="142">
        <f>'C завтраками| Bed and breakfast'!Y8*0.9</f>
        <v>6615</v>
      </c>
      <c r="G8" s="142">
        <f>'C завтраками| Bed and breakfast'!Z8*0.9</f>
        <v>5895</v>
      </c>
      <c r="H8" s="142">
        <f>'C завтраками| Bed and breakfast'!AA8*0.9</f>
        <v>8055</v>
      </c>
      <c r="I8" s="142">
        <f>'C завтраками| Bed and breakfast'!AB8*0.9</f>
        <v>8055</v>
      </c>
      <c r="J8" s="142">
        <f>'C завтраками| Bed and breakfast'!AC8*0.9</f>
        <v>5985</v>
      </c>
      <c r="K8" s="142">
        <f>'C завтраками| Bed and breakfast'!AD8*0.9</f>
        <v>6165</v>
      </c>
      <c r="L8" s="142">
        <f>'C завтраками| Bed and breakfast'!AE8*0.9</f>
        <v>6525</v>
      </c>
      <c r="M8" s="142">
        <f>'C завтраками| Bed and breakfast'!AF8*0.9</f>
        <v>6165</v>
      </c>
      <c r="N8" s="142">
        <f>'C завтраками| Bed and breakfast'!AG8*0.9</f>
        <v>6705</v>
      </c>
      <c r="O8" s="142">
        <f>'C завтраками| Bed and breakfast'!AH8*0.9</f>
        <v>7335</v>
      </c>
      <c r="P8" s="142">
        <f>'C завтраками| Bed and breakfast'!AI8*0.9</f>
        <v>7335</v>
      </c>
      <c r="Q8" s="142">
        <f>'C завтраками| Bed and breakfast'!AJ8*0.9</f>
        <v>6885</v>
      </c>
      <c r="R8" s="142">
        <f>'C завтраками| Bed and breakfast'!AK8*0.9</f>
        <v>6525</v>
      </c>
      <c r="S8" s="142">
        <f>'C завтраками| Bed and breakfast'!AL8*0.9</f>
        <v>7335</v>
      </c>
      <c r="T8" s="142">
        <f>'C завтраками| Bed and breakfast'!AM8*0.9</f>
        <v>6525</v>
      </c>
      <c r="U8" s="142">
        <f>'C завтраками| Bed and breakfast'!AN8*0.9</f>
        <v>6885</v>
      </c>
      <c r="V8" s="142">
        <f>'C завтраками| Bed and breakfast'!AO8*0.9</f>
        <v>6525</v>
      </c>
      <c r="W8" s="142">
        <f>'C завтраками| Bed and breakfast'!AP8*0.9</f>
        <v>7335</v>
      </c>
      <c r="X8" s="142">
        <f>'C завтраками| Bed and breakfast'!AQ8*0.9</f>
        <v>6705</v>
      </c>
      <c r="Y8" s="142">
        <f>'C завтраками| Bed and breakfast'!AR8*0.9</f>
        <v>6525</v>
      </c>
      <c r="Z8" s="142">
        <f>'C завтраками| Bed and breakfast'!AS8*0.9</f>
        <v>6885</v>
      </c>
      <c r="AA8" s="142">
        <f>'C завтраками| Bed and breakfast'!AT8*0.9</f>
        <v>6165</v>
      </c>
      <c r="AB8" s="142">
        <f>'C завтраками| Bed and breakfast'!AU8*0.9</f>
        <v>6165</v>
      </c>
      <c r="AC8" s="142">
        <f>'C завтраками| Bed and breakfast'!AV8*0.9</f>
        <v>5805</v>
      </c>
      <c r="AD8" s="142">
        <f>'C завтраками| Bed and breakfast'!AW8*0.9</f>
        <v>5175</v>
      </c>
      <c r="AE8" s="142">
        <f>'C завтраками| Bed and breakfast'!AX8*0.9</f>
        <v>5625</v>
      </c>
      <c r="AF8" s="142">
        <f>'C завтраками| Bed and breakfast'!AY8*0.9</f>
        <v>5175</v>
      </c>
      <c r="AG8" s="142">
        <f>'C завтраками| Bed and breakfast'!AZ8*0.9</f>
        <v>5625</v>
      </c>
      <c r="AH8" s="142">
        <f>'C завтраками| Bed and breakfast'!BA8*0.9</f>
        <v>5175</v>
      </c>
    </row>
    <row r="9" spans="1:34" ht="11.45" customHeight="1" x14ac:dyDescent="0.2">
      <c r="A9" s="3">
        <v>2</v>
      </c>
      <c r="B9" s="142">
        <f>'C завтраками| Bed and breakfast'!U9*0.9</f>
        <v>8460</v>
      </c>
      <c r="C9" s="142">
        <f>'C завтраками| Bed and breakfast'!V9*0.9</f>
        <v>8460</v>
      </c>
      <c r="D9" s="142">
        <f>'C завтраками| Bed and breakfast'!W9*0.9</f>
        <v>8460</v>
      </c>
      <c r="E9" s="142">
        <f>'C завтраками| Bed and breakfast'!X9*0.9</f>
        <v>7020</v>
      </c>
      <c r="F9" s="142">
        <f>'C завтраками| Bed and breakfast'!Y9*0.9</f>
        <v>7740</v>
      </c>
      <c r="G9" s="142">
        <f>'C завтраками| Bed and breakfast'!Z9*0.9</f>
        <v>7020</v>
      </c>
      <c r="H9" s="142">
        <f>'C завтраками| Bed and breakfast'!AA9*0.9</f>
        <v>9180</v>
      </c>
      <c r="I9" s="142">
        <f>'C завтраками| Bed and breakfast'!AB9*0.9</f>
        <v>9180</v>
      </c>
      <c r="J9" s="142">
        <f>'C завтраками| Bed and breakfast'!AC9*0.9</f>
        <v>7110</v>
      </c>
      <c r="K9" s="142">
        <f>'C завтраками| Bed and breakfast'!AD9*0.9</f>
        <v>7290</v>
      </c>
      <c r="L9" s="142">
        <f>'C завтраками| Bed and breakfast'!AE9*0.9</f>
        <v>7650</v>
      </c>
      <c r="M9" s="142">
        <f>'C завтраками| Bed and breakfast'!AF9*0.9</f>
        <v>7290</v>
      </c>
      <c r="N9" s="142">
        <f>'C завтраками| Bed and breakfast'!AG9*0.9</f>
        <v>7830</v>
      </c>
      <c r="O9" s="142">
        <f>'C завтраками| Bed and breakfast'!AH9*0.9</f>
        <v>8460</v>
      </c>
      <c r="P9" s="142">
        <f>'C завтраками| Bed and breakfast'!AI9*0.9</f>
        <v>8460</v>
      </c>
      <c r="Q9" s="142">
        <f>'C завтраками| Bed and breakfast'!AJ9*0.9</f>
        <v>8010</v>
      </c>
      <c r="R9" s="142">
        <f>'C завтраками| Bed and breakfast'!AK9*0.9</f>
        <v>7650</v>
      </c>
      <c r="S9" s="142">
        <f>'C завтраками| Bed and breakfast'!AL9*0.9</f>
        <v>8460</v>
      </c>
      <c r="T9" s="142">
        <f>'C завтраками| Bed and breakfast'!AM9*0.9</f>
        <v>7650</v>
      </c>
      <c r="U9" s="142">
        <f>'C завтраками| Bed and breakfast'!AN9*0.9</f>
        <v>8010</v>
      </c>
      <c r="V9" s="142">
        <f>'C завтраками| Bed and breakfast'!AO9*0.9</f>
        <v>7650</v>
      </c>
      <c r="W9" s="142">
        <f>'C завтраками| Bed and breakfast'!AP9*0.9</f>
        <v>8460</v>
      </c>
      <c r="X9" s="142">
        <f>'C завтраками| Bed and breakfast'!AQ9*0.9</f>
        <v>7830</v>
      </c>
      <c r="Y9" s="142">
        <f>'C завтраками| Bed and breakfast'!AR9*0.9</f>
        <v>7650</v>
      </c>
      <c r="Z9" s="142">
        <f>'C завтраками| Bed and breakfast'!AS9*0.9</f>
        <v>8010</v>
      </c>
      <c r="AA9" s="142">
        <f>'C завтраками| Bed and breakfast'!AT9*0.9</f>
        <v>7290</v>
      </c>
      <c r="AB9" s="142">
        <f>'C завтраками| Bed and breakfast'!AU9*0.9</f>
        <v>7290</v>
      </c>
      <c r="AC9" s="142">
        <f>'C завтраками| Bed and breakfast'!AV9*0.9</f>
        <v>6930</v>
      </c>
      <c r="AD9" s="142">
        <f>'C завтраками| Bed and breakfast'!AW9*0.9</f>
        <v>6300</v>
      </c>
      <c r="AE9" s="142">
        <f>'C завтраками| Bed and breakfast'!AX9*0.9</f>
        <v>6750</v>
      </c>
      <c r="AF9" s="142">
        <f>'C завтраками| Bed and breakfast'!AY9*0.9</f>
        <v>6300</v>
      </c>
      <c r="AG9" s="142">
        <f>'C завтраками| Bed and breakfast'!AZ9*0.9</f>
        <v>6750</v>
      </c>
      <c r="AH9" s="142">
        <f>'C завтраками| Bed and breakfast'!BA9*0.9</f>
        <v>6300</v>
      </c>
    </row>
    <row r="10" spans="1:34"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ht="11.45" customHeight="1" x14ac:dyDescent="0.2">
      <c r="A11" s="3">
        <v>1</v>
      </c>
      <c r="B11" s="142">
        <f>'C завтраками| Bed and breakfast'!U11*0.9</f>
        <v>8235</v>
      </c>
      <c r="C11" s="142">
        <f>'C завтраками| Bed and breakfast'!V11*0.9</f>
        <v>8235</v>
      </c>
      <c r="D11" s="142">
        <f>'C завтраками| Bed and breakfast'!W11*0.9</f>
        <v>8235</v>
      </c>
      <c r="E11" s="142">
        <f>'C завтраками| Bed and breakfast'!X11*0.9</f>
        <v>6795</v>
      </c>
      <c r="F11" s="142">
        <f>'C завтраками| Bed and breakfast'!Y11*0.9</f>
        <v>7515</v>
      </c>
      <c r="G11" s="142">
        <f>'C завтраками| Bed and breakfast'!Z11*0.9</f>
        <v>6795</v>
      </c>
      <c r="H11" s="142">
        <f>'C завтраками| Bed and breakfast'!AA11*0.9</f>
        <v>8955</v>
      </c>
      <c r="I11" s="142">
        <f>'C завтраками| Bed and breakfast'!AB11*0.9</f>
        <v>8955</v>
      </c>
      <c r="J11" s="142">
        <f>'C завтраками| Bed and breakfast'!AC11*0.9</f>
        <v>6885</v>
      </c>
      <c r="K11" s="142">
        <f>'C завтраками| Bed and breakfast'!AD11*0.9</f>
        <v>7065</v>
      </c>
      <c r="L11" s="142">
        <f>'C завтраками| Bed and breakfast'!AE11*0.9</f>
        <v>7425</v>
      </c>
      <c r="M11" s="142">
        <f>'C завтраками| Bed and breakfast'!AF11*0.9</f>
        <v>7065</v>
      </c>
      <c r="N11" s="142">
        <f>'C завтраками| Bed and breakfast'!AG11*0.9</f>
        <v>7605</v>
      </c>
      <c r="O11" s="142">
        <f>'C завтраками| Bed and breakfast'!AH11*0.9</f>
        <v>8235</v>
      </c>
      <c r="P11" s="142">
        <f>'C завтраками| Bed and breakfast'!AI11*0.9</f>
        <v>8235</v>
      </c>
      <c r="Q11" s="142">
        <f>'C завтраками| Bed and breakfast'!AJ11*0.9</f>
        <v>7785</v>
      </c>
      <c r="R11" s="142">
        <f>'C завтраками| Bed and breakfast'!AK11*0.9</f>
        <v>7425</v>
      </c>
      <c r="S11" s="142">
        <f>'C завтраками| Bed and breakfast'!AL11*0.9</f>
        <v>8235</v>
      </c>
      <c r="T11" s="142">
        <f>'C завтраками| Bed and breakfast'!AM11*0.9</f>
        <v>7425</v>
      </c>
      <c r="U11" s="142">
        <f>'C завтраками| Bed and breakfast'!AN11*0.9</f>
        <v>7785</v>
      </c>
      <c r="V11" s="142">
        <f>'C завтраками| Bed and breakfast'!AO11*0.9</f>
        <v>7425</v>
      </c>
      <c r="W11" s="142">
        <f>'C завтраками| Bed and breakfast'!AP11*0.9</f>
        <v>8235</v>
      </c>
      <c r="X11" s="142">
        <f>'C завтраками| Bed and breakfast'!AQ11*0.9</f>
        <v>7605</v>
      </c>
      <c r="Y11" s="142">
        <f>'C завтраками| Bed and breakfast'!AR11*0.9</f>
        <v>7425</v>
      </c>
      <c r="Z11" s="142">
        <f>'C завтраками| Bed and breakfast'!AS11*0.9</f>
        <v>7785</v>
      </c>
      <c r="AA11" s="142">
        <f>'C завтраками| Bed and breakfast'!AT11*0.9</f>
        <v>7065</v>
      </c>
      <c r="AB11" s="142">
        <f>'C завтраками| Bed and breakfast'!AU11*0.9</f>
        <v>7065</v>
      </c>
      <c r="AC11" s="142">
        <f>'C завтраками| Bed and breakfast'!AV11*0.9</f>
        <v>6705</v>
      </c>
      <c r="AD11" s="142">
        <f>'C завтраками| Bed and breakfast'!AW11*0.9</f>
        <v>6075</v>
      </c>
      <c r="AE11" s="142">
        <f>'C завтраками| Bed and breakfast'!AX11*0.9</f>
        <v>6525</v>
      </c>
      <c r="AF11" s="142">
        <f>'C завтраками| Bed and breakfast'!AY11*0.9</f>
        <v>6075</v>
      </c>
      <c r="AG11" s="142">
        <f>'C завтраками| Bed and breakfast'!AZ11*0.9</f>
        <v>6525</v>
      </c>
      <c r="AH11" s="142">
        <f>'C завтраками| Bed and breakfast'!BA11*0.9</f>
        <v>6075</v>
      </c>
    </row>
    <row r="12" spans="1:34" ht="11.45" customHeight="1" x14ac:dyDescent="0.2">
      <c r="A12" s="3">
        <v>2</v>
      </c>
      <c r="B12" s="142">
        <f>'C завтраками| Bed and breakfast'!U12*0.9</f>
        <v>9360</v>
      </c>
      <c r="C12" s="142">
        <f>'C завтраками| Bed and breakfast'!V12*0.9</f>
        <v>9360</v>
      </c>
      <c r="D12" s="142">
        <f>'C завтраками| Bed and breakfast'!W12*0.9</f>
        <v>9360</v>
      </c>
      <c r="E12" s="142">
        <f>'C завтраками| Bed and breakfast'!X12*0.9</f>
        <v>7920</v>
      </c>
      <c r="F12" s="142">
        <f>'C завтраками| Bed and breakfast'!Y12*0.9</f>
        <v>8640</v>
      </c>
      <c r="G12" s="142">
        <f>'C завтраками| Bed and breakfast'!Z12*0.9</f>
        <v>7920</v>
      </c>
      <c r="H12" s="142">
        <f>'C завтраками| Bed and breakfast'!AA12*0.9</f>
        <v>10080</v>
      </c>
      <c r="I12" s="142">
        <f>'C завтраками| Bed and breakfast'!AB12*0.9</f>
        <v>10080</v>
      </c>
      <c r="J12" s="142">
        <f>'C завтраками| Bed and breakfast'!AC12*0.9</f>
        <v>8010</v>
      </c>
      <c r="K12" s="142">
        <f>'C завтраками| Bed and breakfast'!AD12*0.9</f>
        <v>8190</v>
      </c>
      <c r="L12" s="142">
        <f>'C завтраками| Bed and breakfast'!AE12*0.9</f>
        <v>8550</v>
      </c>
      <c r="M12" s="142">
        <f>'C завтраками| Bed and breakfast'!AF12*0.9</f>
        <v>8190</v>
      </c>
      <c r="N12" s="142">
        <f>'C завтраками| Bed and breakfast'!AG12*0.9</f>
        <v>8730</v>
      </c>
      <c r="O12" s="142">
        <f>'C завтраками| Bed and breakfast'!AH12*0.9</f>
        <v>9360</v>
      </c>
      <c r="P12" s="142">
        <f>'C завтраками| Bed and breakfast'!AI12*0.9</f>
        <v>9360</v>
      </c>
      <c r="Q12" s="142">
        <f>'C завтраками| Bed and breakfast'!AJ12*0.9</f>
        <v>8910</v>
      </c>
      <c r="R12" s="142">
        <f>'C завтраками| Bed and breakfast'!AK12*0.9</f>
        <v>8550</v>
      </c>
      <c r="S12" s="142">
        <f>'C завтраками| Bed and breakfast'!AL12*0.9</f>
        <v>9360</v>
      </c>
      <c r="T12" s="142">
        <f>'C завтраками| Bed and breakfast'!AM12*0.9</f>
        <v>8550</v>
      </c>
      <c r="U12" s="142">
        <f>'C завтраками| Bed and breakfast'!AN12*0.9</f>
        <v>8910</v>
      </c>
      <c r="V12" s="142">
        <f>'C завтраками| Bed and breakfast'!AO12*0.9</f>
        <v>8550</v>
      </c>
      <c r="W12" s="142">
        <f>'C завтраками| Bed and breakfast'!AP12*0.9</f>
        <v>9360</v>
      </c>
      <c r="X12" s="142">
        <f>'C завтраками| Bed and breakfast'!AQ12*0.9</f>
        <v>8730</v>
      </c>
      <c r="Y12" s="142">
        <f>'C завтраками| Bed and breakfast'!AR12*0.9</f>
        <v>8550</v>
      </c>
      <c r="Z12" s="142">
        <f>'C завтраками| Bed and breakfast'!AS12*0.9</f>
        <v>8910</v>
      </c>
      <c r="AA12" s="142">
        <f>'C завтраками| Bed and breakfast'!AT12*0.9</f>
        <v>8190</v>
      </c>
      <c r="AB12" s="142">
        <f>'C завтраками| Bed and breakfast'!AU12*0.9</f>
        <v>8190</v>
      </c>
      <c r="AC12" s="142">
        <f>'C завтраками| Bed and breakfast'!AV12*0.9</f>
        <v>7830</v>
      </c>
      <c r="AD12" s="142">
        <f>'C завтраками| Bed and breakfast'!AW12*0.9</f>
        <v>7200</v>
      </c>
      <c r="AE12" s="142">
        <f>'C завтраками| Bed and breakfast'!AX12*0.9</f>
        <v>7650</v>
      </c>
      <c r="AF12" s="142">
        <f>'C завтраками| Bed and breakfast'!AY12*0.9</f>
        <v>7200</v>
      </c>
      <c r="AG12" s="142">
        <f>'C завтраками| Bed and breakfast'!AZ12*0.9</f>
        <v>7650</v>
      </c>
      <c r="AH12" s="142">
        <f>'C завтраками| Bed and breakfast'!BA12*0.9</f>
        <v>7200</v>
      </c>
    </row>
    <row r="13" spans="1:34" ht="11.45" customHeight="1" x14ac:dyDescent="0.2">
      <c r="A13" s="120"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1.45" customHeight="1" x14ac:dyDescent="0.2">
      <c r="A14" s="3">
        <v>1</v>
      </c>
      <c r="B14" s="142">
        <f>'C завтраками| Bed and breakfast'!U14*0.9</f>
        <v>9585</v>
      </c>
      <c r="C14" s="142">
        <f>'C завтраками| Bed and breakfast'!V14*0.9</f>
        <v>9585</v>
      </c>
      <c r="D14" s="142">
        <f>'C завтраками| Bed and breakfast'!W14*0.9</f>
        <v>9585</v>
      </c>
      <c r="E14" s="142">
        <f>'C завтраками| Bed and breakfast'!X14*0.9</f>
        <v>8145</v>
      </c>
      <c r="F14" s="142">
        <f>'C завтраками| Bed and breakfast'!Y14*0.9</f>
        <v>8865</v>
      </c>
      <c r="G14" s="142">
        <f>'C завтраками| Bed and breakfast'!Z14*0.9</f>
        <v>8145</v>
      </c>
      <c r="H14" s="142">
        <f>'C завтраками| Bed and breakfast'!AA14*0.9</f>
        <v>10305</v>
      </c>
      <c r="I14" s="142">
        <f>'C завтраками| Bed and breakfast'!AB14*0.9</f>
        <v>10305</v>
      </c>
      <c r="J14" s="142">
        <f>'C завтраками| Bed and breakfast'!AC14*0.9</f>
        <v>8235</v>
      </c>
      <c r="K14" s="142">
        <f>'C завтраками| Bed and breakfast'!AD14*0.9</f>
        <v>8415</v>
      </c>
      <c r="L14" s="142">
        <f>'C завтраками| Bed and breakfast'!AE14*0.9</f>
        <v>8775</v>
      </c>
      <c r="M14" s="142">
        <f>'C завтраками| Bed and breakfast'!AF14*0.9</f>
        <v>8415</v>
      </c>
      <c r="N14" s="142">
        <f>'C завтраками| Bed and breakfast'!AG14*0.9</f>
        <v>8955</v>
      </c>
      <c r="O14" s="142">
        <f>'C завтраками| Bed and breakfast'!AH14*0.9</f>
        <v>9585</v>
      </c>
      <c r="P14" s="142">
        <f>'C завтраками| Bed and breakfast'!AI14*0.9</f>
        <v>9585</v>
      </c>
      <c r="Q14" s="142">
        <f>'C завтраками| Bed and breakfast'!AJ14*0.9</f>
        <v>9135</v>
      </c>
      <c r="R14" s="142">
        <f>'C завтраками| Bed and breakfast'!AK14*0.9</f>
        <v>8775</v>
      </c>
      <c r="S14" s="142">
        <f>'C завтраками| Bed and breakfast'!AL14*0.9</f>
        <v>9585</v>
      </c>
      <c r="T14" s="142">
        <f>'C завтраками| Bed and breakfast'!AM14*0.9</f>
        <v>8775</v>
      </c>
      <c r="U14" s="142">
        <f>'C завтраками| Bed and breakfast'!AN14*0.9</f>
        <v>9135</v>
      </c>
      <c r="V14" s="142">
        <f>'C завтраками| Bed and breakfast'!AO14*0.9</f>
        <v>8775</v>
      </c>
      <c r="W14" s="142">
        <f>'C завтраками| Bed and breakfast'!AP14*0.9</f>
        <v>9585</v>
      </c>
      <c r="X14" s="142">
        <f>'C завтраками| Bed and breakfast'!AQ14*0.9</f>
        <v>8955</v>
      </c>
      <c r="Y14" s="142">
        <f>'C завтраками| Bed and breakfast'!AR14*0.9</f>
        <v>8775</v>
      </c>
      <c r="Z14" s="142">
        <f>'C завтраками| Bed and breakfast'!AS14*0.9</f>
        <v>9135</v>
      </c>
      <c r="AA14" s="142">
        <f>'C завтраками| Bed and breakfast'!AT14*0.9</f>
        <v>8415</v>
      </c>
      <c r="AB14" s="142">
        <f>'C завтраками| Bed and breakfast'!AU14*0.9</f>
        <v>8415</v>
      </c>
      <c r="AC14" s="142">
        <f>'C завтраками| Bed and breakfast'!AV14*0.9</f>
        <v>8055</v>
      </c>
      <c r="AD14" s="142">
        <f>'C завтраками| Bed and breakfast'!AW14*0.9</f>
        <v>7425</v>
      </c>
      <c r="AE14" s="142">
        <f>'C завтраками| Bed and breakfast'!AX14*0.9</f>
        <v>7875</v>
      </c>
      <c r="AF14" s="142">
        <f>'C завтраками| Bed and breakfast'!AY14*0.9</f>
        <v>7425</v>
      </c>
      <c r="AG14" s="142">
        <f>'C завтраками| Bed and breakfast'!AZ14*0.9</f>
        <v>7875</v>
      </c>
      <c r="AH14" s="142">
        <f>'C завтраками| Bed and breakfast'!BA14*0.9</f>
        <v>7425</v>
      </c>
    </row>
    <row r="15" spans="1:34" ht="11.45" customHeight="1" x14ac:dyDescent="0.2">
      <c r="A15" s="3">
        <v>2</v>
      </c>
      <c r="B15" s="142">
        <f>'C завтраками| Bed and breakfast'!U15*0.9</f>
        <v>10710</v>
      </c>
      <c r="C15" s="142">
        <f>'C завтраками| Bed and breakfast'!V15*0.9</f>
        <v>10710</v>
      </c>
      <c r="D15" s="142">
        <f>'C завтраками| Bed and breakfast'!W15*0.9</f>
        <v>10710</v>
      </c>
      <c r="E15" s="142">
        <f>'C завтраками| Bed and breakfast'!X15*0.9</f>
        <v>9270</v>
      </c>
      <c r="F15" s="142">
        <f>'C завтраками| Bed and breakfast'!Y15*0.9</f>
        <v>9990</v>
      </c>
      <c r="G15" s="142">
        <f>'C завтраками| Bed and breakfast'!Z15*0.9</f>
        <v>9270</v>
      </c>
      <c r="H15" s="142">
        <f>'C завтраками| Bed and breakfast'!AA15*0.9</f>
        <v>11430</v>
      </c>
      <c r="I15" s="142">
        <f>'C завтраками| Bed and breakfast'!AB15*0.9</f>
        <v>11430</v>
      </c>
      <c r="J15" s="142">
        <f>'C завтраками| Bed and breakfast'!AC15*0.9</f>
        <v>9360</v>
      </c>
      <c r="K15" s="142">
        <f>'C завтраками| Bed and breakfast'!AD15*0.9</f>
        <v>9540</v>
      </c>
      <c r="L15" s="142">
        <f>'C завтраками| Bed and breakfast'!AE15*0.9</f>
        <v>9900</v>
      </c>
      <c r="M15" s="142">
        <f>'C завтраками| Bed and breakfast'!AF15*0.9</f>
        <v>9540</v>
      </c>
      <c r="N15" s="142">
        <f>'C завтраками| Bed and breakfast'!AG15*0.9</f>
        <v>10080</v>
      </c>
      <c r="O15" s="142">
        <f>'C завтраками| Bed and breakfast'!AH15*0.9</f>
        <v>10710</v>
      </c>
      <c r="P15" s="142">
        <f>'C завтраками| Bed and breakfast'!AI15*0.9</f>
        <v>10710</v>
      </c>
      <c r="Q15" s="142">
        <f>'C завтраками| Bed and breakfast'!AJ15*0.9</f>
        <v>10260</v>
      </c>
      <c r="R15" s="142">
        <f>'C завтраками| Bed and breakfast'!AK15*0.9</f>
        <v>9900</v>
      </c>
      <c r="S15" s="142">
        <f>'C завтраками| Bed and breakfast'!AL15*0.9</f>
        <v>10710</v>
      </c>
      <c r="T15" s="142">
        <f>'C завтраками| Bed and breakfast'!AM15*0.9</f>
        <v>9900</v>
      </c>
      <c r="U15" s="142">
        <f>'C завтраками| Bed and breakfast'!AN15*0.9</f>
        <v>10260</v>
      </c>
      <c r="V15" s="142">
        <f>'C завтраками| Bed and breakfast'!AO15*0.9</f>
        <v>9900</v>
      </c>
      <c r="W15" s="142">
        <f>'C завтраками| Bed and breakfast'!AP15*0.9</f>
        <v>10710</v>
      </c>
      <c r="X15" s="142">
        <f>'C завтраками| Bed and breakfast'!AQ15*0.9</f>
        <v>10080</v>
      </c>
      <c r="Y15" s="142">
        <f>'C завтраками| Bed and breakfast'!AR15*0.9</f>
        <v>9900</v>
      </c>
      <c r="Z15" s="142">
        <f>'C завтраками| Bed and breakfast'!AS15*0.9</f>
        <v>10260</v>
      </c>
      <c r="AA15" s="142">
        <f>'C завтраками| Bed and breakfast'!AT15*0.9</f>
        <v>9540</v>
      </c>
      <c r="AB15" s="142">
        <f>'C завтраками| Bed and breakfast'!AU15*0.9</f>
        <v>9540</v>
      </c>
      <c r="AC15" s="142">
        <f>'C завтраками| Bed and breakfast'!AV15*0.9</f>
        <v>9180</v>
      </c>
      <c r="AD15" s="142">
        <f>'C завтраками| Bed and breakfast'!AW15*0.9</f>
        <v>8550</v>
      </c>
      <c r="AE15" s="142">
        <f>'C завтраками| Bed and breakfast'!AX15*0.9</f>
        <v>9000</v>
      </c>
      <c r="AF15" s="142">
        <f>'C завтраками| Bed and breakfast'!AY15*0.9</f>
        <v>8550</v>
      </c>
      <c r="AG15" s="142">
        <f>'C завтраками| Bed and breakfast'!AZ15*0.9</f>
        <v>9000</v>
      </c>
      <c r="AH15" s="142">
        <f>'C завтраками| Bed and breakfast'!BA15*0.9</f>
        <v>8550</v>
      </c>
    </row>
    <row r="16" spans="1:34" ht="11.45" customHeight="1" x14ac:dyDescent="0.2">
      <c r="A16" s="122"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1.45" customHeight="1" x14ac:dyDescent="0.2">
      <c r="A17" s="3">
        <v>1</v>
      </c>
      <c r="B17" s="142">
        <f>'C завтраками| Bed and breakfast'!U17*0.9</f>
        <v>10485</v>
      </c>
      <c r="C17" s="142">
        <f>'C завтраками| Bed and breakfast'!V17*0.9</f>
        <v>10485</v>
      </c>
      <c r="D17" s="142">
        <f>'C завтраками| Bed and breakfast'!W17*0.9</f>
        <v>10485</v>
      </c>
      <c r="E17" s="142">
        <f>'C завтраками| Bed and breakfast'!X17*0.9</f>
        <v>9045</v>
      </c>
      <c r="F17" s="142">
        <f>'C завтраками| Bed and breakfast'!Y17*0.9</f>
        <v>9765</v>
      </c>
      <c r="G17" s="142">
        <f>'C завтраками| Bed and breakfast'!Z17*0.9</f>
        <v>9045</v>
      </c>
      <c r="H17" s="142">
        <f>'C завтраками| Bed and breakfast'!AA17*0.9</f>
        <v>11205</v>
      </c>
      <c r="I17" s="142">
        <f>'C завтраками| Bed and breakfast'!AB17*0.9</f>
        <v>11205</v>
      </c>
      <c r="J17" s="142">
        <f>'C завтраками| Bed and breakfast'!AC17*0.9</f>
        <v>9135</v>
      </c>
      <c r="K17" s="142">
        <f>'C завтраками| Bed and breakfast'!AD17*0.9</f>
        <v>9315</v>
      </c>
      <c r="L17" s="142">
        <f>'C завтраками| Bed and breakfast'!AE17*0.9</f>
        <v>9675</v>
      </c>
      <c r="M17" s="142">
        <f>'C завтраками| Bed and breakfast'!AF17*0.9</f>
        <v>9315</v>
      </c>
      <c r="N17" s="142">
        <f>'C завтраками| Bed and breakfast'!AG17*0.9</f>
        <v>9855</v>
      </c>
      <c r="O17" s="142">
        <f>'C завтраками| Bed and breakfast'!AH17*0.9</f>
        <v>10485</v>
      </c>
      <c r="P17" s="142">
        <f>'C завтраками| Bed and breakfast'!AI17*0.9</f>
        <v>10485</v>
      </c>
      <c r="Q17" s="142">
        <f>'C завтраками| Bed and breakfast'!AJ17*0.9</f>
        <v>10035</v>
      </c>
      <c r="R17" s="142">
        <f>'C завтраками| Bed and breakfast'!AK17*0.9</f>
        <v>9675</v>
      </c>
      <c r="S17" s="142">
        <f>'C завтраками| Bed and breakfast'!AL17*0.9</f>
        <v>10485</v>
      </c>
      <c r="T17" s="142">
        <f>'C завтраками| Bed and breakfast'!AM17*0.9</f>
        <v>9675</v>
      </c>
      <c r="U17" s="142">
        <f>'C завтраками| Bed and breakfast'!AN17*0.9</f>
        <v>10035</v>
      </c>
      <c r="V17" s="142">
        <f>'C завтраками| Bed and breakfast'!AO17*0.9</f>
        <v>9675</v>
      </c>
      <c r="W17" s="142">
        <f>'C завтраками| Bed and breakfast'!AP17*0.9</f>
        <v>10485</v>
      </c>
      <c r="X17" s="142">
        <f>'C завтраками| Bed and breakfast'!AQ17*0.9</f>
        <v>9855</v>
      </c>
      <c r="Y17" s="142">
        <f>'C завтраками| Bed and breakfast'!AR17*0.9</f>
        <v>9675</v>
      </c>
      <c r="Z17" s="142">
        <f>'C завтраками| Bed and breakfast'!AS17*0.9</f>
        <v>10035</v>
      </c>
      <c r="AA17" s="142">
        <f>'C завтраками| Bed and breakfast'!AT17*0.9</f>
        <v>9315</v>
      </c>
      <c r="AB17" s="142">
        <f>'C завтраками| Bed and breakfast'!AU17*0.9</f>
        <v>9315</v>
      </c>
      <c r="AC17" s="142">
        <f>'C завтраками| Bed and breakfast'!AV17*0.9</f>
        <v>8955</v>
      </c>
      <c r="AD17" s="142">
        <f>'C завтраками| Bed and breakfast'!AW17*0.9</f>
        <v>8325</v>
      </c>
      <c r="AE17" s="142">
        <f>'C завтраками| Bed and breakfast'!AX17*0.9</f>
        <v>8775</v>
      </c>
      <c r="AF17" s="142">
        <f>'C завтраками| Bed and breakfast'!AY17*0.9</f>
        <v>8325</v>
      </c>
      <c r="AG17" s="142">
        <f>'C завтраками| Bed and breakfast'!AZ17*0.9</f>
        <v>8775</v>
      </c>
      <c r="AH17" s="142">
        <f>'C завтраками| Bed and breakfast'!BA17*0.9</f>
        <v>8325</v>
      </c>
    </row>
    <row r="18" spans="1:34" ht="11.45" customHeight="1" x14ac:dyDescent="0.2">
      <c r="A18" s="3">
        <v>2</v>
      </c>
      <c r="B18" s="142">
        <f>'C завтраками| Bed and breakfast'!U18*0.9</f>
        <v>11610</v>
      </c>
      <c r="C18" s="142">
        <f>'C завтраками| Bed and breakfast'!V18*0.9</f>
        <v>11610</v>
      </c>
      <c r="D18" s="142">
        <f>'C завтраками| Bed and breakfast'!W18*0.9</f>
        <v>11610</v>
      </c>
      <c r="E18" s="142">
        <f>'C завтраками| Bed and breakfast'!X18*0.9</f>
        <v>10170</v>
      </c>
      <c r="F18" s="142">
        <f>'C завтраками| Bed and breakfast'!Y18*0.9</f>
        <v>10890</v>
      </c>
      <c r="G18" s="142">
        <f>'C завтраками| Bed and breakfast'!Z18*0.9</f>
        <v>10170</v>
      </c>
      <c r="H18" s="142">
        <f>'C завтраками| Bed and breakfast'!AA18*0.9</f>
        <v>12330</v>
      </c>
      <c r="I18" s="142">
        <f>'C завтраками| Bed and breakfast'!AB18*0.9</f>
        <v>12330</v>
      </c>
      <c r="J18" s="142">
        <f>'C завтраками| Bed and breakfast'!AC18*0.9</f>
        <v>10260</v>
      </c>
      <c r="K18" s="142">
        <f>'C завтраками| Bed and breakfast'!AD18*0.9</f>
        <v>10440</v>
      </c>
      <c r="L18" s="142">
        <f>'C завтраками| Bed and breakfast'!AE18*0.9</f>
        <v>10800</v>
      </c>
      <c r="M18" s="142">
        <f>'C завтраками| Bed and breakfast'!AF18*0.9</f>
        <v>10440</v>
      </c>
      <c r="N18" s="142">
        <f>'C завтраками| Bed and breakfast'!AG18*0.9</f>
        <v>10980</v>
      </c>
      <c r="O18" s="142">
        <f>'C завтраками| Bed and breakfast'!AH18*0.9</f>
        <v>11610</v>
      </c>
      <c r="P18" s="142">
        <f>'C завтраками| Bed and breakfast'!AI18*0.9</f>
        <v>11610</v>
      </c>
      <c r="Q18" s="142">
        <f>'C завтраками| Bed and breakfast'!AJ18*0.9</f>
        <v>11160</v>
      </c>
      <c r="R18" s="142">
        <f>'C завтраками| Bed and breakfast'!AK18*0.9</f>
        <v>10800</v>
      </c>
      <c r="S18" s="142">
        <f>'C завтраками| Bed and breakfast'!AL18*0.9</f>
        <v>11610</v>
      </c>
      <c r="T18" s="142">
        <f>'C завтраками| Bed and breakfast'!AM18*0.9</f>
        <v>10800</v>
      </c>
      <c r="U18" s="142">
        <f>'C завтраками| Bed and breakfast'!AN18*0.9</f>
        <v>11160</v>
      </c>
      <c r="V18" s="142">
        <f>'C завтраками| Bed and breakfast'!AO18*0.9</f>
        <v>10800</v>
      </c>
      <c r="W18" s="142">
        <f>'C завтраками| Bed and breakfast'!AP18*0.9</f>
        <v>11610</v>
      </c>
      <c r="X18" s="142">
        <f>'C завтраками| Bed and breakfast'!AQ18*0.9</f>
        <v>10980</v>
      </c>
      <c r="Y18" s="142">
        <f>'C завтраками| Bed and breakfast'!AR18*0.9</f>
        <v>10800</v>
      </c>
      <c r="Z18" s="142">
        <f>'C завтраками| Bed and breakfast'!AS18*0.9</f>
        <v>11160</v>
      </c>
      <c r="AA18" s="142">
        <f>'C завтраками| Bed and breakfast'!AT18*0.9</f>
        <v>10440</v>
      </c>
      <c r="AB18" s="142">
        <f>'C завтраками| Bed and breakfast'!AU18*0.9</f>
        <v>10440</v>
      </c>
      <c r="AC18" s="142">
        <f>'C завтраками| Bed and breakfast'!AV18*0.9</f>
        <v>10080</v>
      </c>
      <c r="AD18" s="142">
        <f>'C завтраками| Bed and breakfast'!AW18*0.9</f>
        <v>9450</v>
      </c>
      <c r="AE18" s="142">
        <f>'C завтраками| Bed and breakfast'!AX18*0.9</f>
        <v>9900</v>
      </c>
      <c r="AF18" s="142">
        <f>'C завтраками| Bed and breakfast'!AY18*0.9</f>
        <v>9450</v>
      </c>
      <c r="AG18" s="142">
        <f>'C завтраками| Bed and breakfast'!AZ18*0.9</f>
        <v>9900</v>
      </c>
      <c r="AH18" s="142">
        <f>'C завтраками| Bed and breakfast'!BA18*0.9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breakfast'!U20*0.9</f>
        <v>11835</v>
      </c>
      <c r="C20" s="142">
        <f>'C завтраками| Bed and breakfast'!V20*0.9</f>
        <v>11835</v>
      </c>
      <c r="D20" s="142">
        <f>'C завтраками| Bed and breakfast'!W20*0.9</f>
        <v>11835</v>
      </c>
      <c r="E20" s="142">
        <f>'C завтраками| Bed and breakfast'!X20*0.9</f>
        <v>10395</v>
      </c>
      <c r="F20" s="142">
        <f>'C завтраками| Bed and breakfast'!Y20*0.9</f>
        <v>11115</v>
      </c>
      <c r="G20" s="142">
        <f>'C завтраками| Bed and breakfast'!Z20*0.9</f>
        <v>10395</v>
      </c>
      <c r="H20" s="142">
        <f>'C завтраками| Bed and breakfast'!AA20*0.9</f>
        <v>12555</v>
      </c>
      <c r="I20" s="142">
        <f>'C завтраками| Bed and breakfast'!AB20*0.9</f>
        <v>12555</v>
      </c>
      <c r="J20" s="142">
        <f>'C завтраками| Bed and breakfast'!AC20*0.9</f>
        <v>10485</v>
      </c>
      <c r="K20" s="142">
        <f>'C завтраками| Bed and breakfast'!AD20*0.9</f>
        <v>10665</v>
      </c>
      <c r="L20" s="142">
        <f>'C завтраками| Bed and breakfast'!AE20*0.9</f>
        <v>11025</v>
      </c>
      <c r="M20" s="142">
        <f>'C завтраками| Bed and breakfast'!AF20*0.9</f>
        <v>10665</v>
      </c>
      <c r="N20" s="142">
        <f>'C завтраками| Bed and breakfast'!AG20*0.9</f>
        <v>11205</v>
      </c>
      <c r="O20" s="142">
        <f>'C завтраками| Bed and breakfast'!AH20*0.9</f>
        <v>11835</v>
      </c>
      <c r="P20" s="142">
        <f>'C завтраками| Bed and breakfast'!AI20*0.9</f>
        <v>11835</v>
      </c>
      <c r="Q20" s="142">
        <f>'C завтраками| Bed and breakfast'!AJ20*0.9</f>
        <v>11385</v>
      </c>
      <c r="R20" s="142">
        <f>'C завтраками| Bed and breakfast'!AK20*0.9</f>
        <v>11025</v>
      </c>
      <c r="S20" s="142">
        <f>'C завтраками| Bed and breakfast'!AL20*0.9</f>
        <v>11835</v>
      </c>
      <c r="T20" s="142">
        <f>'C завтраками| Bed and breakfast'!AM20*0.9</f>
        <v>11025</v>
      </c>
      <c r="U20" s="142">
        <f>'C завтраками| Bed and breakfast'!AN20*0.9</f>
        <v>11385</v>
      </c>
      <c r="V20" s="142">
        <f>'C завтраками| Bed and breakfast'!AO20*0.9</f>
        <v>11025</v>
      </c>
      <c r="W20" s="142">
        <f>'C завтраками| Bed and breakfast'!AP20*0.9</f>
        <v>11835</v>
      </c>
      <c r="X20" s="142">
        <f>'C завтраками| Bed and breakfast'!AQ20*0.9</f>
        <v>11205</v>
      </c>
      <c r="Y20" s="142">
        <f>'C завтраками| Bed and breakfast'!AR20*0.9</f>
        <v>11025</v>
      </c>
      <c r="Z20" s="142">
        <f>'C завтраками| Bed and breakfast'!AS20*0.9</f>
        <v>11385</v>
      </c>
      <c r="AA20" s="142">
        <f>'C завтраками| Bed and breakfast'!AT20*0.9</f>
        <v>10665</v>
      </c>
      <c r="AB20" s="142">
        <f>'C завтраками| Bed and breakfast'!AU20*0.9</f>
        <v>10665</v>
      </c>
      <c r="AC20" s="142">
        <f>'C завтраками| Bed and breakfast'!AV20*0.9</f>
        <v>10305</v>
      </c>
      <c r="AD20" s="142">
        <f>'C завтраками| Bed and breakfast'!AW20*0.9</f>
        <v>9675</v>
      </c>
      <c r="AE20" s="142">
        <f>'C завтраками| Bed and breakfast'!AX20*0.9</f>
        <v>10125</v>
      </c>
      <c r="AF20" s="142">
        <f>'C завтраками| Bed and breakfast'!AY20*0.9</f>
        <v>9675</v>
      </c>
      <c r="AG20" s="142">
        <f>'C завтраками| Bed and breakfast'!AZ20*0.9</f>
        <v>10125</v>
      </c>
      <c r="AH20" s="142">
        <f>'C завтраками| Bed and breakfast'!BA20*0.9</f>
        <v>9675</v>
      </c>
    </row>
    <row r="21" spans="1:34" s="118" customFormat="1" ht="11.45" customHeight="1" x14ac:dyDescent="0.2">
      <c r="A21" s="121">
        <v>2</v>
      </c>
      <c r="B21" s="142">
        <f>'C завтраками| Bed and breakfast'!U21*0.9</f>
        <v>12960</v>
      </c>
      <c r="C21" s="142">
        <f>'C завтраками| Bed and breakfast'!V21*0.9</f>
        <v>12960</v>
      </c>
      <c r="D21" s="142">
        <f>'C завтраками| Bed and breakfast'!W21*0.9</f>
        <v>12960</v>
      </c>
      <c r="E21" s="142">
        <f>'C завтраками| Bed and breakfast'!X21*0.9</f>
        <v>11520</v>
      </c>
      <c r="F21" s="142">
        <f>'C завтраками| Bed and breakfast'!Y21*0.9</f>
        <v>12240</v>
      </c>
      <c r="G21" s="142">
        <f>'C завтраками| Bed and breakfast'!Z21*0.9</f>
        <v>11520</v>
      </c>
      <c r="H21" s="142">
        <f>'C завтраками| Bed and breakfast'!AA21*0.9</f>
        <v>13680</v>
      </c>
      <c r="I21" s="142">
        <f>'C завтраками| Bed and breakfast'!AB21*0.9</f>
        <v>13680</v>
      </c>
      <c r="J21" s="142">
        <f>'C завтраками| Bed and breakfast'!AC21*0.9</f>
        <v>11610</v>
      </c>
      <c r="K21" s="142">
        <f>'C завтраками| Bed and breakfast'!AD21*0.9</f>
        <v>11790</v>
      </c>
      <c r="L21" s="142">
        <f>'C завтраками| Bed and breakfast'!AE21*0.9</f>
        <v>12150</v>
      </c>
      <c r="M21" s="142">
        <f>'C завтраками| Bed and breakfast'!AF21*0.9</f>
        <v>11790</v>
      </c>
      <c r="N21" s="142">
        <f>'C завтраками| Bed and breakfast'!AG21*0.9</f>
        <v>12330</v>
      </c>
      <c r="O21" s="142">
        <f>'C завтраками| Bed and breakfast'!AH21*0.9</f>
        <v>12960</v>
      </c>
      <c r="P21" s="142">
        <f>'C завтраками| Bed and breakfast'!AI21*0.9</f>
        <v>12960</v>
      </c>
      <c r="Q21" s="142">
        <f>'C завтраками| Bed and breakfast'!AJ21*0.9</f>
        <v>12510</v>
      </c>
      <c r="R21" s="142">
        <f>'C завтраками| Bed and breakfast'!AK21*0.9</f>
        <v>12150</v>
      </c>
      <c r="S21" s="142">
        <f>'C завтраками| Bed and breakfast'!AL21*0.9</f>
        <v>12960</v>
      </c>
      <c r="T21" s="142">
        <f>'C завтраками| Bed and breakfast'!AM21*0.9</f>
        <v>12150</v>
      </c>
      <c r="U21" s="142">
        <f>'C завтраками| Bed and breakfast'!AN21*0.9</f>
        <v>12510</v>
      </c>
      <c r="V21" s="142">
        <f>'C завтраками| Bed and breakfast'!AO21*0.9</f>
        <v>12150</v>
      </c>
      <c r="W21" s="142">
        <f>'C завтраками| Bed and breakfast'!AP21*0.9</f>
        <v>12960</v>
      </c>
      <c r="X21" s="142">
        <f>'C завтраками| Bed and breakfast'!AQ21*0.9</f>
        <v>12330</v>
      </c>
      <c r="Y21" s="142">
        <f>'C завтраками| Bed and breakfast'!AR21*0.9</f>
        <v>12150</v>
      </c>
      <c r="Z21" s="142">
        <f>'C завтраками| Bed and breakfast'!AS21*0.9</f>
        <v>12510</v>
      </c>
      <c r="AA21" s="142">
        <f>'C завтраками| Bed and breakfast'!AT21*0.9</f>
        <v>11790</v>
      </c>
      <c r="AB21" s="142">
        <f>'C завтраками| Bed and breakfast'!AU21*0.9</f>
        <v>11790</v>
      </c>
      <c r="AC21" s="142">
        <f>'C завтраками| Bed and breakfast'!AV21*0.9</f>
        <v>11430</v>
      </c>
      <c r="AD21" s="142">
        <f>'C завтраками| Bed and breakfast'!AW21*0.9</f>
        <v>10800</v>
      </c>
      <c r="AE21" s="142">
        <f>'C завтраками| Bed and breakfast'!AX21*0.9</f>
        <v>11250</v>
      </c>
      <c r="AF21" s="142">
        <f>'C завтраками| Bed and breakfast'!AY21*0.9</f>
        <v>10800</v>
      </c>
      <c r="AG21" s="142">
        <f>'C завтраками| Bed and breakfast'!AZ21*0.9</f>
        <v>11250</v>
      </c>
      <c r="AH21" s="142">
        <f>'C завтраками| Bed and breakfast'!BA21*0.9</f>
        <v>10800</v>
      </c>
    </row>
    <row r="22" spans="1:34" ht="11.45" customHeight="1" x14ac:dyDescent="0.2">
      <c r="A22" s="51" t="s">
        <v>24</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row>
    <row r="23" spans="1:34" ht="24.6" customHeight="1" x14ac:dyDescent="0.2">
      <c r="A23" s="8" t="s">
        <v>0</v>
      </c>
      <c r="B23" s="129">
        <f t="shared" ref="B23" si="0">B5</f>
        <v>45444</v>
      </c>
      <c r="C23" s="129">
        <f t="shared" ref="C23:AH23" si="1">C5</f>
        <v>45445</v>
      </c>
      <c r="D23" s="129">
        <f t="shared" si="1"/>
        <v>45453</v>
      </c>
      <c r="E23" s="129">
        <f t="shared" si="1"/>
        <v>45454</v>
      </c>
      <c r="F23" s="129">
        <f t="shared" si="1"/>
        <v>45460</v>
      </c>
      <c r="G23" s="129">
        <f t="shared" si="1"/>
        <v>45466</v>
      </c>
      <c r="H23" s="129">
        <f t="shared" si="1"/>
        <v>45471</v>
      </c>
      <c r="I23" s="129">
        <f t="shared" si="1"/>
        <v>45474</v>
      </c>
      <c r="J23" s="129">
        <f t="shared" si="1"/>
        <v>45487</v>
      </c>
      <c r="K23" s="129">
        <f t="shared" si="1"/>
        <v>45491</v>
      </c>
      <c r="L23" s="129">
        <f t="shared" si="1"/>
        <v>45492</v>
      </c>
      <c r="M23" s="129">
        <f t="shared" si="1"/>
        <v>45494</v>
      </c>
      <c r="N23" s="129">
        <f t="shared" si="1"/>
        <v>45499</v>
      </c>
      <c r="O23" s="129">
        <f t="shared" si="1"/>
        <v>45501</v>
      </c>
      <c r="P23" s="129">
        <f t="shared" si="1"/>
        <v>45505</v>
      </c>
      <c r="Q23" s="129">
        <f t="shared" si="1"/>
        <v>45506</v>
      </c>
      <c r="R23" s="129">
        <f t="shared" si="1"/>
        <v>45508</v>
      </c>
      <c r="S23" s="129">
        <f t="shared" si="1"/>
        <v>45513</v>
      </c>
      <c r="T23" s="129">
        <f t="shared" si="1"/>
        <v>45515</v>
      </c>
      <c r="U23" s="129">
        <f t="shared" si="1"/>
        <v>45520</v>
      </c>
      <c r="V23" s="129">
        <f t="shared" si="1"/>
        <v>45522</v>
      </c>
      <c r="W23" s="129">
        <f t="shared" si="1"/>
        <v>45523</v>
      </c>
      <c r="X23" s="129">
        <f t="shared" si="1"/>
        <v>45525</v>
      </c>
      <c r="Y23" s="129">
        <f t="shared" si="1"/>
        <v>45526</v>
      </c>
      <c r="Z23" s="129">
        <f t="shared" si="1"/>
        <v>45527</v>
      </c>
      <c r="AA23" s="129">
        <f t="shared" si="1"/>
        <v>45529</v>
      </c>
      <c r="AB23" s="129">
        <f t="shared" si="1"/>
        <v>45534</v>
      </c>
      <c r="AC23" s="129">
        <f t="shared" si="1"/>
        <v>45536</v>
      </c>
      <c r="AD23" s="129">
        <f t="shared" si="1"/>
        <v>45551</v>
      </c>
      <c r="AE23" s="129">
        <f t="shared" si="1"/>
        <v>45556</v>
      </c>
      <c r="AF23" s="129">
        <f t="shared" si="1"/>
        <v>45558</v>
      </c>
      <c r="AG23" s="129">
        <f t="shared" si="1"/>
        <v>45562</v>
      </c>
      <c r="AH23" s="129">
        <f t="shared" si="1"/>
        <v>45564</v>
      </c>
    </row>
    <row r="24" spans="1:34" ht="24.6" customHeight="1" x14ac:dyDescent="0.2">
      <c r="A24" s="37"/>
      <c r="B24" s="129">
        <f t="shared" ref="B24" si="2">B6</f>
        <v>45444</v>
      </c>
      <c r="C24" s="129">
        <f t="shared" ref="C24:AH24" si="3">C6</f>
        <v>45452</v>
      </c>
      <c r="D24" s="129">
        <f t="shared" si="3"/>
        <v>45453</v>
      </c>
      <c r="E24" s="129">
        <f t="shared" si="3"/>
        <v>45459</v>
      </c>
      <c r="F24" s="129">
        <f t="shared" si="3"/>
        <v>45465</v>
      </c>
      <c r="G24" s="129">
        <f t="shared" si="3"/>
        <v>45470</v>
      </c>
      <c r="H24" s="129">
        <f t="shared" si="3"/>
        <v>45473</v>
      </c>
      <c r="I24" s="129">
        <f t="shared" si="3"/>
        <v>45486</v>
      </c>
      <c r="J24" s="129">
        <f t="shared" si="3"/>
        <v>45490</v>
      </c>
      <c r="K24" s="129">
        <f t="shared" si="3"/>
        <v>45491</v>
      </c>
      <c r="L24" s="129">
        <f t="shared" si="3"/>
        <v>45493</v>
      </c>
      <c r="M24" s="129">
        <f t="shared" si="3"/>
        <v>45498</v>
      </c>
      <c r="N24" s="129">
        <f t="shared" si="3"/>
        <v>45500</v>
      </c>
      <c r="O24" s="129">
        <f t="shared" si="3"/>
        <v>45504</v>
      </c>
      <c r="P24" s="129">
        <f t="shared" si="3"/>
        <v>45505</v>
      </c>
      <c r="Q24" s="129">
        <f t="shared" si="3"/>
        <v>45507</v>
      </c>
      <c r="R24" s="129">
        <f t="shared" si="3"/>
        <v>45512</v>
      </c>
      <c r="S24" s="129">
        <f t="shared" si="3"/>
        <v>45514</v>
      </c>
      <c r="T24" s="129">
        <f t="shared" si="3"/>
        <v>45519</v>
      </c>
      <c r="U24" s="129">
        <f t="shared" si="3"/>
        <v>45521</v>
      </c>
      <c r="V24" s="129">
        <f t="shared" si="3"/>
        <v>45522</v>
      </c>
      <c r="W24" s="129">
        <f t="shared" si="3"/>
        <v>45524</v>
      </c>
      <c r="X24" s="129">
        <f t="shared" si="3"/>
        <v>45525</v>
      </c>
      <c r="Y24" s="129">
        <f t="shared" si="3"/>
        <v>45526</v>
      </c>
      <c r="Z24" s="129">
        <f t="shared" si="3"/>
        <v>45528</v>
      </c>
      <c r="AA24" s="129">
        <f t="shared" si="3"/>
        <v>45533</v>
      </c>
      <c r="AB24" s="129">
        <f t="shared" si="3"/>
        <v>45535</v>
      </c>
      <c r="AC24" s="129">
        <f t="shared" si="3"/>
        <v>45550</v>
      </c>
      <c r="AD24" s="129">
        <f t="shared" si="3"/>
        <v>45555</v>
      </c>
      <c r="AE24" s="129">
        <f t="shared" si="3"/>
        <v>45557</v>
      </c>
      <c r="AF24" s="129">
        <f t="shared" si="3"/>
        <v>45561</v>
      </c>
      <c r="AG24" s="129">
        <f t="shared" si="3"/>
        <v>45563</v>
      </c>
      <c r="AH24" s="129">
        <f t="shared" si="3"/>
        <v>45565</v>
      </c>
    </row>
    <row r="25" spans="1:34" ht="11.45" customHeight="1" x14ac:dyDescent="0.2">
      <c r="A25" s="11" t="s">
        <v>11</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row>
    <row r="26" spans="1:34" ht="11.45" customHeight="1" x14ac:dyDescent="0.2">
      <c r="A26" s="3">
        <v>1</v>
      </c>
      <c r="B26" s="142">
        <f t="shared" ref="B26" si="4">B8*0.87</f>
        <v>6381.45</v>
      </c>
      <c r="C26" s="142">
        <f t="shared" ref="C26:AH26" si="5">C8*0.87</f>
        <v>6381.45</v>
      </c>
      <c r="D26" s="142">
        <f t="shared" si="5"/>
        <v>6381.45</v>
      </c>
      <c r="E26" s="142">
        <f t="shared" si="5"/>
        <v>5128.6499999999996</v>
      </c>
      <c r="F26" s="142">
        <f t="shared" si="5"/>
        <v>5755.05</v>
      </c>
      <c r="G26" s="142">
        <f t="shared" si="5"/>
        <v>5128.6499999999996</v>
      </c>
      <c r="H26" s="142">
        <f t="shared" si="5"/>
        <v>7007.85</v>
      </c>
      <c r="I26" s="142">
        <f t="shared" si="5"/>
        <v>7007.85</v>
      </c>
      <c r="J26" s="142">
        <f t="shared" si="5"/>
        <v>5206.95</v>
      </c>
      <c r="K26" s="142">
        <f t="shared" si="5"/>
        <v>5363.55</v>
      </c>
      <c r="L26" s="142">
        <f t="shared" si="5"/>
        <v>5676.75</v>
      </c>
      <c r="M26" s="142">
        <f t="shared" si="5"/>
        <v>5363.55</v>
      </c>
      <c r="N26" s="142">
        <f t="shared" si="5"/>
        <v>5833.35</v>
      </c>
      <c r="O26" s="142">
        <f t="shared" si="5"/>
        <v>6381.45</v>
      </c>
      <c r="P26" s="142">
        <f t="shared" si="5"/>
        <v>6381.45</v>
      </c>
      <c r="Q26" s="142">
        <f t="shared" si="5"/>
        <v>5989.95</v>
      </c>
      <c r="R26" s="142">
        <f t="shared" si="5"/>
        <v>5676.75</v>
      </c>
      <c r="S26" s="142">
        <f t="shared" si="5"/>
        <v>6381.45</v>
      </c>
      <c r="T26" s="142">
        <f t="shared" si="5"/>
        <v>5676.75</v>
      </c>
      <c r="U26" s="142">
        <f t="shared" si="5"/>
        <v>5989.95</v>
      </c>
      <c r="V26" s="142">
        <f t="shared" si="5"/>
        <v>5676.75</v>
      </c>
      <c r="W26" s="142">
        <f t="shared" si="5"/>
        <v>6381.45</v>
      </c>
      <c r="X26" s="142">
        <f t="shared" si="5"/>
        <v>5833.35</v>
      </c>
      <c r="Y26" s="142">
        <f t="shared" si="5"/>
        <v>5676.75</v>
      </c>
      <c r="Z26" s="142">
        <f t="shared" si="5"/>
        <v>5989.95</v>
      </c>
      <c r="AA26" s="142">
        <f t="shared" si="5"/>
        <v>5363.55</v>
      </c>
      <c r="AB26" s="142">
        <f t="shared" si="5"/>
        <v>5363.55</v>
      </c>
      <c r="AC26" s="142">
        <f t="shared" si="5"/>
        <v>5050.3500000000004</v>
      </c>
      <c r="AD26" s="142">
        <f t="shared" si="5"/>
        <v>4502.25</v>
      </c>
      <c r="AE26" s="142">
        <f t="shared" si="5"/>
        <v>4893.75</v>
      </c>
      <c r="AF26" s="142">
        <f t="shared" si="5"/>
        <v>4502.25</v>
      </c>
      <c r="AG26" s="142">
        <f t="shared" si="5"/>
        <v>4893.75</v>
      </c>
      <c r="AH26" s="142">
        <f t="shared" si="5"/>
        <v>4502.25</v>
      </c>
    </row>
    <row r="27" spans="1:34" ht="11.45" customHeight="1" x14ac:dyDescent="0.2">
      <c r="A27" s="3">
        <v>2</v>
      </c>
      <c r="B27" s="142">
        <f t="shared" ref="B27" si="6">B9*0.87</f>
        <v>7360.2</v>
      </c>
      <c r="C27" s="142">
        <f t="shared" ref="C27:AH27" si="7">C9*0.87</f>
        <v>7360.2</v>
      </c>
      <c r="D27" s="142">
        <f t="shared" si="7"/>
        <v>7360.2</v>
      </c>
      <c r="E27" s="142">
        <f t="shared" si="7"/>
        <v>6107.4</v>
      </c>
      <c r="F27" s="142">
        <f t="shared" si="7"/>
        <v>6733.8</v>
      </c>
      <c r="G27" s="142">
        <f t="shared" si="7"/>
        <v>6107.4</v>
      </c>
      <c r="H27" s="142">
        <f t="shared" si="7"/>
        <v>7986.6</v>
      </c>
      <c r="I27" s="142">
        <f t="shared" si="7"/>
        <v>7986.6</v>
      </c>
      <c r="J27" s="142">
        <f t="shared" si="7"/>
        <v>6185.7</v>
      </c>
      <c r="K27" s="142">
        <f t="shared" si="7"/>
        <v>6342.3</v>
      </c>
      <c r="L27" s="142">
        <f t="shared" si="7"/>
        <v>6655.5</v>
      </c>
      <c r="M27" s="142">
        <f t="shared" si="7"/>
        <v>6342.3</v>
      </c>
      <c r="N27" s="142">
        <f t="shared" si="7"/>
        <v>6812.1</v>
      </c>
      <c r="O27" s="142">
        <f t="shared" si="7"/>
        <v>7360.2</v>
      </c>
      <c r="P27" s="142">
        <f t="shared" si="7"/>
        <v>7360.2</v>
      </c>
      <c r="Q27" s="142">
        <f t="shared" si="7"/>
        <v>6968.7</v>
      </c>
      <c r="R27" s="142">
        <f t="shared" si="7"/>
        <v>6655.5</v>
      </c>
      <c r="S27" s="142">
        <f t="shared" si="7"/>
        <v>7360.2</v>
      </c>
      <c r="T27" s="142">
        <f t="shared" si="7"/>
        <v>6655.5</v>
      </c>
      <c r="U27" s="142">
        <f t="shared" si="7"/>
        <v>6968.7</v>
      </c>
      <c r="V27" s="142">
        <f t="shared" si="7"/>
        <v>6655.5</v>
      </c>
      <c r="W27" s="142">
        <f t="shared" si="7"/>
        <v>7360.2</v>
      </c>
      <c r="X27" s="142">
        <f t="shared" si="7"/>
        <v>6812.1</v>
      </c>
      <c r="Y27" s="142">
        <f t="shared" si="7"/>
        <v>6655.5</v>
      </c>
      <c r="Z27" s="142">
        <f t="shared" si="7"/>
        <v>6968.7</v>
      </c>
      <c r="AA27" s="142">
        <f t="shared" si="7"/>
        <v>6342.3</v>
      </c>
      <c r="AB27" s="142">
        <f t="shared" si="7"/>
        <v>6342.3</v>
      </c>
      <c r="AC27" s="142">
        <f t="shared" si="7"/>
        <v>6029.1</v>
      </c>
      <c r="AD27" s="142">
        <f t="shared" si="7"/>
        <v>5481</v>
      </c>
      <c r="AE27" s="142">
        <f t="shared" si="7"/>
        <v>5872.5</v>
      </c>
      <c r="AF27" s="142">
        <f t="shared" si="7"/>
        <v>5481</v>
      </c>
      <c r="AG27" s="142">
        <f t="shared" si="7"/>
        <v>5872.5</v>
      </c>
      <c r="AH27" s="142">
        <f t="shared" si="7"/>
        <v>5481</v>
      </c>
    </row>
    <row r="28" spans="1:34" ht="11.45" customHeight="1" x14ac:dyDescent="0.2">
      <c r="A28" s="120" t="s">
        <v>107</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row>
    <row r="29" spans="1:34" ht="11.45" customHeight="1" x14ac:dyDescent="0.2">
      <c r="A29" s="3">
        <v>1</v>
      </c>
      <c r="B29" s="142">
        <f t="shared" ref="B29" si="8">B11*0.87</f>
        <v>7164.45</v>
      </c>
      <c r="C29" s="142">
        <f t="shared" ref="C29:AH29" si="9">C11*0.87</f>
        <v>7164.45</v>
      </c>
      <c r="D29" s="142">
        <f t="shared" si="9"/>
        <v>7164.45</v>
      </c>
      <c r="E29" s="142">
        <f t="shared" si="9"/>
        <v>5911.65</v>
      </c>
      <c r="F29" s="142">
        <f t="shared" si="9"/>
        <v>6538.05</v>
      </c>
      <c r="G29" s="142">
        <f t="shared" si="9"/>
        <v>5911.65</v>
      </c>
      <c r="H29" s="142">
        <f t="shared" si="9"/>
        <v>7790.85</v>
      </c>
      <c r="I29" s="142">
        <f t="shared" si="9"/>
        <v>7790.85</v>
      </c>
      <c r="J29" s="142">
        <f t="shared" si="9"/>
        <v>5989.95</v>
      </c>
      <c r="K29" s="142">
        <f t="shared" si="9"/>
        <v>6146.55</v>
      </c>
      <c r="L29" s="142">
        <f t="shared" si="9"/>
        <v>6459.75</v>
      </c>
      <c r="M29" s="142">
        <f t="shared" si="9"/>
        <v>6146.55</v>
      </c>
      <c r="N29" s="142">
        <f t="shared" si="9"/>
        <v>6616.35</v>
      </c>
      <c r="O29" s="142">
        <f t="shared" si="9"/>
        <v>7164.45</v>
      </c>
      <c r="P29" s="142">
        <f t="shared" si="9"/>
        <v>7164.45</v>
      </c>
      <c r="Q29" s="142">
        <f t="shared" si="9"/>
        <v>6772.95</v>
      </c>
      <c r="R29" s="142">
        <f t="shared" si="9"/>
        <v>6459.75</v>
      </c>
      <c r="S29" s="142">
        <f t="shared" si="9"/>
        <v>7164.45</v>
      </c>
      <c r="T29" s="142">
        <f t="shared" si="9"/>
        <v>6459.75</v>
      </c>
      <c r="U29" s="142">
        <f t="shared" si="9"/>
        <v>6772.95</v>
      </c>
      <c r="V29" s="142">
        <f t="shared" si="9"/>
        <v>6459.75</v>
      </c>
      <c r="W29" s="142">
        <f t="shared" si="9"/>
        <v>7164.45</v>
      </c>
      <c r="X29" s="142">
        <f t="shared" si="9"/>
        <v>6616.35</v>
      </c>
      <c r="Y29" s="142">
        <f t="shared" si="9"/>
        <v>6459.75</v>
      </c>
      <c r="Z29" s="142">
        <f t="shared" si="9"/>
        <v>6772.95</v>
      </c>
      <c r="AA29" s="142">
        <f t="shared" si="9"/>
        <v>6146.55</v>
      </c>
      <c r="AB29" s="142">
        <f t="shared" si="9"/>
        <v>6146.55</v>
      </c>
      <c r="AC29" s="142">
        <f t="shared" si="9"/>
        <v>5833.35</v>
      </c>
      <c r="AD29" s="142">
        <f t="shared" si="9"/>
        <v>5285.25</v>
      </c>
      <c r="AE29" s="142">
        <f t="shared" si="9"/>
        <v>5676.75</v>
      </c>
      <c r="AF29" s="142">
        <f t="shared" si="9"/>
        <v>5285.25</v>
      </c>
      <c r="AG29" s="142">
        <f t="shared" si="9"/>
        <v>5676.75</v>
      </c>
      <c r="AH29" s="142">
        <f t="shared" si="9"/>
        <v>5285.25</v>
      </c>
    </row>
    <row r="30" spans="1:34" ht="11.45" customHeight="1" x14ac:dyDescent="0.2">
      <c r="A30" s="3">
        <v>2</v>
      </c>
      <c r="B30" s="142">
        <f t="shared" ref="B30" si="10">B12*0.87</f>
        <v>8143.2</v>
      </c>
      <c r="C30" s="142">
        <f t="shared" ref="C30:AH30" si="11">C12*0.87</f>
        <v>8143.2</v>
      </c>
      <c r="D30" s="142">
        <f t="shared" si="11"/>
        <v>8143.2</v>
      </c>
      <c r="E30" s="142">
        <f t="shared" si="11"/>
        <v>6890.4</v>
      </c>
      <c r="F30" s="142">
        <f t="shared" si="11"/>
        <v>7516.8</v>
      </c>
      <c r="G30" s="142">
        <f t="shared" si="11"/>
        <v>6890.4</v>
      </c>
      <c r="H30" s="142">
        <f t="shared" si="11"/>
        <v>8769.6</v>
      </c>
      <c r="I30" s="142">
        <f t="shared" si="11"/>
        <v>8769.6</v>
      </c>
      <c r="J30" s="142">
        <f t="shared" si="11"/>
        <v>6968.7</v>
      </c>
      <c r="K30" s="142">
        <f t="shared" si="11"/>
        <v>7125.3</v>
      </c>
      <c r="L30" s="142">
        <f t="shared" si="11"/>
        <v>7438.5</v>
      </c>
      <c r="M30" s="142">
        <f t="shared" si="11"/>
        <v>7125.3</v>
      </c>
      <c r="N30" s="142">
        <f t="shared" si="11"/>
        <v>7595.1</v>
      </c>
      <c r="O30" s="142">
        <f t="shared" si="11"/>
        <v>8143.2</v>
      </c>
      <c r="P30" s="142">
        <f t="shared" si="11"/>
        <v>8143.2</v>
      </c>
      <c r="Q30" s="142">
        <f t="shared" si="11"/>
        <v>7751.7</v>
      </c>
      <c r="R30" s="142">
        <f t="shared" si="11"/>
        <v>7438.5</v>
      </c>
      <c r="S30" s="142">
        <f t="shared" si="11"/>
        <v>8143.2</v>
      </c>
      <c r="T30" s="142">
        <f t="shared" si="11"/>
        <v>7438.5</v>
      </c>
      <c r="U30" s="142">
        <f t="shared" si="11"/>
        <v>7751.7</v>
      </c>
      <c r="V30" s="142">
        <f t="shared" si="11"/>
        <v>7438.5</v>
      </c>
      <c r="W30" s="142">
        <f t="shared" si="11"/>
        <v>8143.2</v>
      </c>
      <c r="X30" s="142">
        <f t="shared" si="11"/>
        <v>7595.1</v>
      </c>
      <c r="Y30" s="142">
        <f t="shared" si="11"/>
        <v>7438.5</v>
      </c>
      <c r="Z30" s="142">
        <f t="shared" si="11"/>
        <v>7751.7</v>
      </c>
      <c r="AA30" s="142">
        <f t="shared" si="11"/>
        <v>7125.3</v>
      </c>
      <c r="AB30" s="142">
        <f t="shared" si="11"/>
        <v>7125.3</v>
      </c>
      <c r="AC30" s="142">
        <f t="shared" si="11"/>
        <v>6812.1</v>
      </c>
      <c r="AD30" s="142">
        <f t="shared" si="11"/>
        <v>6264</v>
      </c>
      <c r="AE30" s="142">
        <f t="shared" si="11"/>
        <v>6655.5</v>
      </c>
      <c r="AF30" s="142">
        <f t="shared" si="11"/>
        <v>6264</v>
      </c>
      <c r="AG30" s="142">
        <f t="shared" si="11"/>
        <v>6655.5</v>
      </c>
      <c r="AH30" s="142">
        <f t="shared" si="11"/>
        <v>6264</v>
      </c>
    </row>
    <row r="31" spans="1:34" ht="11.45" customHeight="1" x14ac:dyDescent="0.2">
      <c r="A31" s="120" t="s">
        <v>86</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row>
    <row r="32" spans="1:34" ht="11.45" customHeight="1" x14ac:dyDescent="0.2">
      <c r="A32" s="3">
        <v>1</v>
      </c>
      <c r="B32" s="29">
        <f t="shared" ref="B32" si="12">B14*0.87</f>
        <v>8338.9500000000007</v>
      </c>
      <c r="C32" s="29">
        <f t="shared" ref="C32:AH32" si="13">C14*0.87</f>
        <v>8338.9500000000007</v>
      </c>
      <c r="D32" s="29">
        <f t="shared" si="13"/>
        <v>8338.9500000000007</v>
      </c>
      <c r="E32" s="29">
        <f t="shared" si="13"/>
        <v>7086.15</v>
      </c>
      <c r="F32" s="29">
        <f t="shared" si="13"/>
        <v>7712.55</v>
      </c>
      <c r="G32" s="29">
        <f t="shared" si="13"/>
        <v>7086.15</v>
      </c>
      <c r="H32" s="29">
        <f t="shared" si="13"/>
        <v>8965.35</v>
      </c>
      <c r="I32" s="29">
        <f t="shared" si="13"/>
        <v>8965.35</v>
      </c>
      <c r="J32" s="29">
        <f t="shared" si="13"/>
        <v>7164.45</v>
      </c>
      <c r="K32" s="29">
        <f t="shared" si="13"/>
        <v>7321.05</v>
      </c>
      <c r="L32" s="29">
        <f t="shared" si="13"/>
        <v>7634.25</v>
      </c>
      <c r="M32" s="29">
        <f t="shared" si="13"/>
        <v>7321.05</v>
      </c>
      <c r="N32" s="29">
        <f t="shared" si="13"/>
        <v>7790.85</v>
      </c>
      <c r="O32" s="29">
        <f t="shared" si="13"/>
        <v>8338.9500000000007</v>
      </c>
      <c r="P32" s="29">
        <f t="shared" si="13"/>
        <v>8338.9500000000007</v>
      </c>
      <c r="Q32" s="29">
        <f t="shared" si="13"/>
        <v>7947.45</v>
      </c>
      <c r="R32" s="29">
        <f t="shared" si="13"/>
        <v>7634.25</v>
      </c>
      <c r="S32" s="29">
        <f t="shared" si="13"/>
        <v>8338.9500000000007</v>
      </c>
      <c r="T32" s="29">
        <f t="shared" si="13"/>
        <v>7634.25</v>
      </c>
      <c r="U32" s="29">
        <f t="shared" si="13"/>
        <v>7947.45</v>
      </c>
      <c r="V32" s="29">
        <f t="shared" si="13"/>
        <v>7634.25</v>
      </c>
      <c r="W32" s="29">
        <f t="shared" si="13"/>
        <v>8338.9500000000007</v>
      </c>
      <c r="X32" s="29">
        <f t="shared" si="13"/>
        <v>7790.85</v>
      </c>
      <c r="Y32" s="29">
        <f t="shared" si="13"/>
        <v>7634.25</v>
      </c>
      <c r="Z32" s="29">
        <f t="shared" si="13"/>
        <v>7947.45</v>
      </c>
      <c r="AA32" s="29">
        <f t="shared" si="13"/>
        <v>7321.05</v>
      </c>
      <c r="AB32" s="29">
        <f t="shared" si="13"/>
        <v>7321.05</v>
      </c>
      <c r="AC32" s="29">
        <f t="shared" si="13"/>
        <v>7007.85</v>
      </c>
      <c r="AD32" s="29">
        <f t="shared" si="13"/>
        <v>6459.75</v>
      </c>
      <c r="AE32" s="29">
        <f t="shared" si="13"/>
        <v>6851.25</v>
      </c>
      <c r="AF32" s="29">
        <f t="shared" si="13"/>
        <v>6459.75</v>
      </c>
      <c r="AG32" s="29">
        <f t="shared" si="13"/>
        <v>6851.25</v>
      </c>
      <c r="AH32" s="29">
        <f t="shared" si="13"/>
        <v>6459.75</v>
      </c>
    </row>
    <row r="33" spans="1:34" ht="11.45" customHeight="1" x14ac:dyDescent="0.2">
      <c r="A33" s="3">
        <v>2</v>
      </c>
      <c r="B33" s="29">
        <f t="shared" ref="B33" si="14">B15*0.87</f>
        <v>9317.7000000000007</v>
      </c>
      <c r="C33" s="29">
        <f t="shared" ref="C33:AH33" si="15">C15*0.87</f>
        <v>9317.7000000000007</v>
      </c>
      <c r="D33" s="29">
        <f t="shared" si="15"/>
        <v>9317.7000000000007</v>
      </c>
      <c r="E33" s="29">
        <f t="shared" si="15"/>
        <v>8064.9</v>
      </c>
      <c r="F33" s="29">
        <f t="shared" si="15"/>
        <v>8691.2999999999993</v>
      </c>
      <c r="G33" s="29">
        <f t="shared" si="15"/>
        <v>8064.9</v>
      </c>
      <c r="H33" s="29">
        <f t="shared" si="15"/>
        <v>9944.1</v>
      </c>
      <c r="I33" s="29">
        <f t="shared" si="15"/>
        <v>9944.1</v>
      </c>
      <c r="J33" s="29">
        <f t="shared" si="15"/>
        <v>8143.2</v>
      </c>
      <c r="K33" s="29">
        <f t="shared" si="15"/>
        <v>8299.7999999999993</v>
      </c>
      <c r="L33" s="29">
        <f t="shared" si="15"/>
        <v>8613</v>
      </c>
      <c r="M33" s="29">
        <f t="shared" si="15"/>
        <v>8299.7999999999993</v>
      </c>
      <c r="N33" s="29">
        <f t="shared" si="15"/>
        <v>8769.6</v>
      </c>
      <c r="O33" s="29">
        <f t="shared" si="15"/>
        <v>9317.7000000000007</v>
      </c>
      <c r="P33" s="29">
        <f t="shared" si="15"/>
        <v>9317.7000000000007</v>
      </c>
      <c r="Q33" s="29">
        <f t="shared" si="15"/>
        <v>8926.2000000000007</v>
      </c>
      <c r="R33" s="29">
        <f t="shared" si="15"/>
        <v>8613</v>
      </c>
      <c r="S33" s="29">
        <f t="shared" si="15"/>
        <v>9317.7000000000007</v>
      </c>
      <c r="T33" s="29">
        <f t="shared" si="15"/>
        <v>8613</v>
      </c>
      <c r="U33" s="29">
        <f t="shared" si="15"/>
        <v>8926.2000000000007</v>
      </c>
      <c r="V33" s="29">
        <f t="shared" si="15"/>
        <v>8613</v>
      </c>
      <c r="W33" s="29">
        <f t="shared" si="15"/>
        <v>9317.7000000000007</v>
      </c>
      <c r="X33" s="29">
        <f t="shared" si="15"/>
        <v>8769.6</v>
      </c>
      <c r="Y33" s="29">
        <f t="shared" si="15"/>
        <v>8613</v>
      </c>
      <c r="Z33" s="29">
        <f t="shared" si="15"/>
        <v>8926.2000000000007</v>
      </c>
      <c r="AA33" s="29">
        <f t="shared" si="15"/>
        <v>8299.7999999999993</v>
      </c>
      <c r="AB33" s="29">
        <f t="shared" si="15"/>
        <v>8299.7999999999993</v>
      </c>
      <c r="AC33" s="29">
        <f t="shared" si="15"/>
        <v>7986.6</v>
      </c>
      <c r="AD33" s="29">
        <f t="shared" si="15"/>
        <v>7438.5</v>
      </c>
      <c r="AE33" s="29">
        <f t="shared" si="15"/>
        <v>7830</v>
      </c>
      <c r="AF33" s="29">
        <f t="shared" si="15"/>
        <v>7438.5</v>
      </c>
      <c r="AG33" s="29">
        <f t="shared" si="15"/>
        <v>7830</v>
      </c>
      <c r="AH33" s="29">
        <f t="shared" si="15"/>
        <v>7438.5</v>
      </c>
    </row>
    <row r="34" spans="1:34" ht="11.45" customHeight="1" x14ac:dyDescent="0.2">
      <c r="A34" s="122" t="s">
        <v>91</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pans="1:34" ht="11.45" customHeight="1" x14ac:dyDescent="0.2">
      <c r="A35" s="3">
        <v>1</v>
      </c>
      <c r="B35" s="29">
        <f t="shared" ref="B35" si="16">B17*0.87</f>
        <v>9121.9500000000007</v>
      </c>
      <c r="C35" s="29">
        <f t="shared" ref="C35:AH35" si="17">C17*0.87</f>
        <v>9121.9500000000007</v>
      </c>
      <c r="D35" s="29">
        <f t="shared" si="17"/>
        <v>9121.9500000000007</v>
      </c>
      <c r="E35" s="29">
        <f t="shared" si="17"/>
        <v>7869.15</v>
      </c>
      <c r="F35" s="29">
        <f t="shared" si="17"/>
        <v>8495.5499999999993</v>
      </c>
      <c r="G35" s="29">
        <f t="shared" si="17"/>
        <v>7869.15</v>
      </c>
      <c r="H35" s="29">
        <f t="shared" si="17"/>
        <v>9748.35</v>
      </c>
      <c r="I35" s="29">
        <f t="shared" si="17"/>
        <v>9748.35</v>
      </c>
      <c r="J35" s="29">
        <f t="shared" si="17"/>
        <v>7947.45</v>
      </c>
      <c r="K35" s="29">
        <f t="shared" si="17"/>
        <v>8104.05</v>
      </c>
      <c r="L35" s="29">
        <f t="shared" si="17"/>
        <v>8417.25</v>
      </c>
      <c r="M35" s="29">
        <f t="shared" si="17"/>
        <v>8104.05</v>
      </c>
      <c r="N35" s="29">
        <f t="shared" si="17"/>
        <v>8573.85</v>
      </c>
      <c r="O35" s="29">
        <f t="shared" si="17"/>
        <v>9121.9500000000007</v>
      </c>
      <c r="P35" s="29">
        <f t="shared" si="17"/>
        <v>9121.9500000000007</v>
      </c>
      <c r="Q35" s="29">
        <f t="shared" si="17"/>
        <v>8730.4500000000007</v>
      </c>
      <c r="R35" s="29">
        <f t="shared" si="17"/>
        <v>8417.25</v>
      </c>
      <c r="S35" s="29">
        <f t="shared" si="17"/>
        <v>9121.9500000000007</v>
      </c>
      <c r="T35" s="29">
        <f t="shared" si="17"/>
        <v>8417.25</v>
      </c>
      <c r="U35" s="29">
        <f t="shared" si="17"/>
        <v>8730.4500000000007</v>
      </c>
      <c r="V35" s="29">
        <f t="shared" si="17"/>
        <v>8417.25</v>
      </c>
      <c r="W35" s="29">
        <f t="shared" si="17"/>
        <v>9121.9500000000007</v>
      </c>
      <c r="X35" s="29">
        <f t="shared" si="17"/>
        <v>8573.85</v>
      </c>
      <c r="Y35" s="29">
        <f t="shared" si="17"/>
        <v>8417.25</v>
      </c>
      <c r="Z35" s="29">
        <f t="shared" si="17"/>
        <v>8730.4500000000007</v>
      </c>
      <c r="AA35" s="29">
        <f t="shared" si="17"/>
        <v>8104.05</v>
      </c>
      <c r="AB35" s="29">
        <f t="shared" si="17"/>
        <v>8104.05</v>
      </c>
      <c r="AC35" s="29">
        <f t="shared" si="17"/>
        <v>7790.85</v>
      </c>
      <c r="AD35" s="29">
        <f t="shared" si="17"/>
        <v>7242.75</v>
      </c>
      <c r="AE35" s="29">
        <f t="shared" si="17"/>
        <v>7634.25</v>
      </c>
      <c r="AF35" s="29">
        <f t="shared" si="17"/>
        <v>7242.75</v>
      </c>
      <c r="AG35" s="29">
        <f t="shared" si="17"/>
        <v>7634.25</v>
      </c>
      <c r="AH35" s="29">
        <f t="shared" si="17"/>
        <v>7242.75</v>
      </c>
    </row>
    <row r="36" spans="1:34" ht="11.45" customHeight="1" x14ac:dyDescent="0.2">
      <c r="A36" s="3">
        <v>2</v>
      </c>
      <c r="B36" s="29">
        <f t="shared" ref="B36" si="18">B18*0.87</f>
        <v>10100.700000000001</v>
      </c>
      <c r="C36" s="29">
        <f t="shared" ref="C36:AH36" si="19">C18*0.87</f>
        <v>10100.700000000001</v>
      </c>
      <c r="D36" s="29">
        <f t="shared" si="19"/>
        <v>10100.700000000001</v>
      </c>
      <c r="E36" s="29">
        <f t="shared" si="19"/>
        <v>8847.9</v>
      </c>
      <c r="F36" s="29">
        <f t="shared" si="19"/>
        <v>9474.2999999999993</v>
      </c>
      <c r="G36" s="29">
        <f t="shared" si="19"/>
        <v>8847.9</v>
      </c>
      <c r="H36" s="29">
        <f t="shared" si="19"/>
        <v>10727.1</v>
      </c>
      <c r="I36" s="29">
        <f t="shared" si="19"/>
        <v>10727.1</v>
      </c>
      <c r="J36" s="29">
        <f t="shared" si="19"/>
        <v>8926.2000000000007</v>
      </c>
      <c r="K36" s="29">
        <f t="shared" si="19"/>
        <v>9082.7999999999993</v>
      </c>
      <c r="L36" s="29">
        <f t="shared" si="19"/>
        <v>9396</v>
      </c>
      <c r="M36" s="29">
        <f t="shared" si="19"/>
        <v>9082.7999999999993</v>
      </c>
      <c r="N36" s="29">
        <f t="shared" si="19"/>
        <v>9552.6</v>
      </c>
      <c r="O36" s="29">
        <f t="shared" si="19"/>
        <v>10100.700000000001</v>
      </c>
      <c r="P36" s="29">
        <f t="shared" si="19"/>
        <v>10100.700000000001</v>
      </c>
      <c r="Q36" s="29">
        <f t="shared" si="19"/>
        <v>9709.2000000000007</v>
      </c>
      <c r="R36" s="29">
        <f t="shared" si="19"/>
        <v>9396</v>
      </c>
      <c r="S36" s="29">
        <f t="shared" si="19"/>
        <v>10100.700000000001</v>
      </c>
      <c r="T36" s="29">
        <f t="shared" si="19"/>
        <v>9396</v>
      </c>
      <c r="U36" s="29">
        <f t="shared" si="19"/>
        <v>9709.2000000000007</v>
      </c>
      <c r="V36" s="29">
        <f t="shared" si="19"/>
        <v>9396</v>
      </c>
      <c r="W36" s="29">
        <f t="shared" si="19"/>
        <v>10100.700000000001</v>
      </c>
      <c r="X36" s="29">
        <f t="shared" si="19"/>
        <v>9552.6</v>
      </c>
      <c r="Y36" s="29">
        <f t="shared" si="19"/>
        <v>9396</v>
      </c>
      <c r="Z36" s="29">
        <f t="shared" si="19"/>
        <v>9709.2000000000007</v>
      </c>
      <c r="AA36" s="29">
        <f t="shared" si="19"/>
        <v>9082.7999999999993</v>
      </c>
      <c r="AB36" s="29">
        <f t="shared" si="19"/>
        <v>9082.7999999999993</v>
      </c>
      <c r="AC36" s="29">
        <f t="shared" si="19"/>
        <v>8769.6</v>
      </c>
      <c r="AD36" s="29">
        <f t="shared" si="19"/>
        <v>8221.5</v>
      </c>
      <c r="AE36" s="29">
        <f t="shared" si="19"/>
        <v>8613</v>
      </c>
      <c r="AF36" s="29">
        <f t="shared" si="19"/>
        <v>8221.5</v>
      </c>
      <c r="AG36" s="29">
        <f t="shared" si="19"/>
        <v>8613</v>
      </c>
      <c r="AH36" s="29">
        <f t="shared" si="19"/>
        <v>8221.5</v>
      </c>
    </row>
    <row r="37" spans="1:34"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s="118" customFormat="1" ht="11.45" customHeight="1" x14ac:dyDescent="0.2">
      <c r="A38" s="121">
        <v>1</v>
      </c>
      <c r="B38" s="142">
        <f t="shared" ref="B38" si="20">B20*0.87</f>
        <v>10296.450000000001</v>
      </c>
      <c r="C38" s="142">
        <f t="shared" ref="C38:AH38" si="21">C20*0.87</f>
        <v>10296.450000000001</v>
      </c>
      <c r="D38" s="142">
        <f t="shared" si="21"/>
        <v>10296.450000000001</v>
      </c>
      <c r="E38" s="142">
        <f t="shared" si="21"/>
        <v>9043.65</v>
      </c>
      <c r="F38" s="142">
        <f t="shared" si="21"/>
        <v>9670.0499999999993</v>
      </c>
      <c r="G38" s="142">
        <f t="shared" si="21"/>
        <v>9043.65</v>
      </c>
      <c r="H38" s="142">
        <f t="shared" si="21"/>
        <v>10922.85</v>
      </c>
      <c r="I38" s="142">
        <f t="shared" si="21"/>
        <v>10922.85</v>
      </c>
      <c r="J38" s="142">
        <f t="shared" si="21"/>
        <v>9121.9500000000007</v>
      </c>
      <c r="K38" s="142">
        <f t="shared" si="21"/>
        <v>9278.5499999999993</v>
      </c>
      <c r="L38" s="142">
        <f t="shared" si="21"/>
        <v>9591.75</v>
      </c>
      <c r="M38" s="142">
        <f t="shared" si="21"/>
        <v>9278.5499999999993</v>
      </c>
      <c r="N38" s="142">
        <f t="shared" si="21"/>
        <v>9748.35</v>
      </c>
      <c r="O38" s="142">
        <f t="shared" si="21"/>
        <v>10296.450000000001</v>
      </c>
      <c r="P38" s="142">
        <f t="shared" si="21"/>
        <v>10296.450000000001</v>
      </c>
      <c r="Q38" s="142">
        <f t="shared" si="21"/>
        <v>9904.9500000000007</v>
      </c>
      <c r="R38" s="142">
        <f t="shared" si="21"/>
        <v>9591.75</v>
      </c>
      <c r="S38" s="142">
        <f t="shared" si="21"/>
        <v>10296.450000000001</v>
      </c>
      <c r="T38" s="142">
        <f t="shared" si="21"/>
        <v>9591.75</v>
      </c>
      <c r="U38" s="142">
        <f t="shared" si="21"/>
        <v>9904.9500000000007</v>
      </c>
      <c r="V38" s="142">
        <f t="shared" si="21"/>
        <v>9591.75</v>
      </c>
      <c r="W38" s="142">
        <f t="shared" si="21"/>
        <v>10296.450000000001</v>
      </c>
      <c r="X38" s="142">
        <f t="shared" si="21"/>
        <v>9748.35</v>
      </c>
      <c r="Y38" s="142">
        <f t="shared" si="21"/>
        <v>9591.75</v>
      </c>
      <c r="Z38" s="142">
        <f t="shared" si="21"/>
        <v>9904.9500000000007</v>
      </c>
      <c r="AA38" s="142">
        <f t="shared" si="21"/>
        <v>9278.5499999999993</v>
      </c>
      <c r="AB38" s="142">
        <f t="shared" si="21"/>
        <v>9278.5499999999993</v>
      </c>
      <c r="AC38" s="142">
        <f t="shared" si="21"/>
        <v>8965.35</v>
      </c>
      <c r="AD38" s="142">
        <f t="shared" si="21"/>
        <v>8417.25</v>
      </c>
      <c r="AE38" s="142">
        <f t="shared" si="21"/>
        <v>8808.75</v>
      </c>
      <c r="AF38" s="142">
        <f t="shared" si="21"/>
        <v>8417.25</v>
      </c>
      <c r="AG38" s="142">
        <f t="shared" si="21"/>
        <v>8808.75</v>
      </c>
      <c r="AH38" s="142">
        <f t="shared" si="21"/>
        <v>8417.25</v>
      </c>
    </row>
    <row r="39" spans="1:34" s="118" customFormat="1" ht="11.45" customHeight="1" x14ac:dyDescent="0.2">
      <c r="A39" s="121">
        <v>2</v>
      </c>
      <c r="B39" s="142">
        <f t="shared" ref="B39" si="22">B21*0.87</f>
        <v>11275.2</v>
      </c>
      <c r="C39" s="142">
        <f t="shared" ref="C39:AH39" si="23">C21*0.87</f>
        <v>11275.2</v>
      </c>
      <c r="D39" s="142">
        <f t="shared" si="23"/>
        <v>11275.2</v>
      </c>
      <c r="E39" s="142">
        <f t="shared" si="23"/>
        <v>10022.4</v>
      </c>
      <c r="F39" s="142">
        <f t="shared" si="23"/>
        <v>10648.8</v>
      </c>
      <c r="G39" s="142">
        <f t="shared" si="23"/>
        <v>10022.4</v>
      </c>
      <c r="H39" s="142">
        <f t="shared" si="23"/>
        <v>11901.6</v>
      </c>
      <c r="I39" s="142">
        <f t="shared" si="23"/>
        <v>11901.6</v>
      </c>
      <c r="J39" s="142">
        <f t="shared" si="23"/>
        <v>10100.700000000001</v>
      </c>
      <c r="K39" s="142">
        <f t="shared" si="23"/>
        <v>10257.299999999999</v>
      </c>
      <c r="L39" s="142">
        <f t="shared" si="23"/>
        <v>10570.5</v>
      </c>
      <c r="M39" s="142">
        <f t="shared" si="23"/>
        <v>10257.299999999999</v>
      </c>
      <c r="N39" s="142">
        <f t="shared" si="23"/>
        <v>10727.1</v>
      </c>
      <c r="O39" s="142">
        <f t="shared" si="23"/>
        <v>11275.2</v>
      </c>
      <c r="P39" s="142">
        <f t="shared" si="23"/>
        <v>11275.2</v>
      </c>
      <c r="Q39" s="142">
        <f t="shared" si="23"/>
        <v>10883.7</v>
      </c>
      <c r="R39" s="142">
        <f t="shared" si="23"/>
        <v>10570.5</v>
      </c>
      <c r="S39" s="142">
        <f t="shared" si="23"/>
        <v>11275.2</v>
      </c>
      <c r="T39" s="142">
        <f t="shared" si="23"/>
        <v>10570.5</v>
      </c>
      <c r="U39" s="142">
        <f t="shared" si="23"/>
        <v>10883.7</v>
      </c>
      <c r="V39" s="142">
        <f t="shared" si="23"/>
        <v>10570.5</v>
      </c>
      <c r="W39" s="142">
        <f t="shared" si="23"/>
        <v>11275.2</v>
      </c>
      <c r="X39" s="142">
        <f t="shared" si="23"/>
        <v>10727.1</v>
      </c>
      <c r="Y39" s="142">
        <f t="shared" si="23"/>
        <v>10570.5</v>
      </c>
      <c r="Z39" s="142">
        <f t="shared" si="23"/>
        <v>10883.7</v>
      </c>
      <c r="AA39" s="142">
        <f t="shared" si="23"/>
        <v>10257.299999999999</v>
      </c>
      <c r="AB39" s="142">
        <f t="shared" si="23"/>
        <v>10257.299999999999</v>
      </c>
      <c r="AC39" s="142">
        <f t="shared" si="23"/>
        <v>9944.1</v>
      </c>
      <c r="AD39" s="142">
        <f t="shared" si="23"/>
        <v>9396</v>
      </c>
      <c r="AE39" s="142">
        <f t="shared" si="23"/>
        <v>9787.5</v>
      </c>
      <c r="AF39" s="142">
        <f t="shared" si="23"/>
        <v>9396</v>
      </c>
      <c r="AG39" s="142">
        <f t="shared" si="23"/>
        <v>9787.5</v>
      </c>
      <c r="AH39" s="142">
        <f t="shared" si="23"/>
        <v>9396</v>
      </c>
    </row>
    <row r="40" spans="1:34" ht="11.45" customHeight="1" x14ac:dyDescent="0.2">
      <c r="A40" s="24"/>
    </row>
    <row r="41" spans="1:34" ht="11.45" customHeight="1" x14ac:dyDescent="0.2">
      <c r="A41" s="24"/>
    </row>
    <row r="42" spans="1:34" ht="145.9" customHeight="1" x14ac:dyDescent="0.2">
      <c r="A42" s="77" t="s">
        <v>202</v>
      </c>
    </row>
    <row r="43" spans="1:34" ht="11.45" customHeight="1" x14ac:dyDescent="0.2">
      <c r="A43" s="80" t="s">
        <v>18</v>
      </c>
    </row>
    <row r="44" spans="1:34" ht="11.45" customHeight="1" x14ac:dyDescent="0.2">
      <c r="A44" s="81" t="s">
        <v>193</v>
      </c>
    </row>
    <row r="45" spans="1:34" x14ac:dyDescent="0.2">
      <c r="A45" s="81" t="s">
        <v>194</v>
      </c>
    </row>
    <row r="46" spans="1:34" x14ac:dyDescent="0.2">
      <c r="A46" s="24"/>
    </row>
    <row r="47" spans="1:34" x14ac:dyDescent="0.2">
      <c r="A47" s="36" t="s">
        <v>3</v>
      </c>
    </row>
    <row r="48" spans="1:34" x14ac:dyDescent="0.2">
      <c r="A48" s="20" t="s">
        <v>4</v>
      </c>
    </row>
    <row r="49" spans="1:1" x14ac:dyDescent="0.2">
      <c r="A49" s="20" t="s">
        <v>5</v>
      </c>
    </row>
    <row r="50" spans="1:1" ht="24" x14ac:dyDescent="0.2">
      <c r="A50" s="21" t="s">
        <v>6</v>
      </c>
    </row>
    <row r="51" spans="1:1" ht="12.6" customHeight="1" x14ac:dyDescent="0.2">
      <c r="A51" s="42" t="s">
        <v>75</v>
      </c>
    </row>
    <row r="52" spans="1:1" x14ac:dyDescent="0.2">
      <c r="A52" s="66"/>
    </row>
    <row r="55" spans="1:1" ht="31.5" x14ac:dyDescent="0.2">
      <c r="A55" s="83" t="s">
        <v>203</v>
      </c>
    </row>
    <row r="56" spans="1:1" ht="42" x14ac:dyDescent="0.2">
      <c r="A56" s="168" t="s">
        <v>195</v>
      </c>
    </row>
    <row r="57" spans="1:1" ht="21" x14ac:dyDescent="0.2">
      <c r="A57" s="168" t="s">
        <v>196</v>
      </c>
    </row>
    <row r="58" spans="1:1" ht="21" x14ac:dyDescent="0.2">
      <c r="A58" s="168" t="s">
        <v>204</v>
      </c>
    </row>
    <row r="59" spans="1:1" ht="21" x14ac:dyDescent="0.2">
      <c r="A59" s="168" t="s">
        <v>197</v>
      </c>
    </row>
    <row r="60" spans="1:1" ht="31.5" x14ac:dyDescent="0.2">
      <c r="A60" s="168" t="s">
        <v>198</v>
      </c>
    </row>
    <row r="61" spans="1:1" ht="31.5" x14ac:dyDescent="0.2">
      <c r="A61" s="168" t="s">
        <v>199</v>
      </c>
    </row>
    <row r="62" spans="1:1" ht="31.5" x14ac:dyDescent="0.2">
      <c r="A62" s="70" t="s">
        <v>42</v>
      </c>
    </row>
    <row r="63" spans="1:1" ht="63" x14ac:dyDescent="0.2">
      <c r="A63" s="87" t="s">
        <v>200</v>
      </c>
    </row>
    <row r="64" spans="1:1" ht="21" x14ac:dyDescent="0.2">
      <c r="A64" s="71" t="s">
        <v>43</v>
      </c>
    </row>
    <row r="65" spans="1:1" ht="42.75" x14ac:dyDescent="0.2">
      <c r="A65" s="72" t="s">
        <v>201</v>
      </c>
    </row>
    <row r="66" spans="1:1" ht="21" x14ac:dyDescent="0.2">
      <c r="A66" s="73" t="s">
        <v>45</v>
      </c>
    </row>
    <row r="67" spans="1:1" x14ac:dyDescent="0.2">
      <c r="A67" s="74"/>
    </row>
    <row r="68" spans="1:1" x14ac:dyDescent="0.2">
      <c r="A68" s="75" t="s">
        <v>8</v>
      </c>
    </row>
    <row r="69" spans="1:1" ht="24" x14ac:dyDescent="0.2">
      <c r="A69" s="62" t="s">
        <v>46</v>
      </c>
    </row>
    <row r="70" spans="1:1" ht="24" x14ac:dyDescent="0.2">
      <c r="A70" s="62" t="s">
        <v>47</v>
      </c>
    </row>
    <row r="71" spans="1:1" x14ac:dyDescent="0.2">
      <c r="A71" s="22"/>
    </row>
    <row r="72" spans="1:1" ht="12.75" x14ac:dyDescent="0.2">
      <c r="A72" s="7"/>
    </row>
    <row r="73" spans="1:1" ht="12.75" x14ac:dyDescent="0.2">
      <c r="A73" s="7"/>
    </row>
    <row r="76" spans="1:1" ht="12.75" x14ac:dyDescent="0.2">
      <c r="A76" s="7"/>
    </row>
    <row r="77" spans="1:1" ht="12.75" x14ac:dyDescent="0.2">
      <c r="A77" s="7"/>
    </row>
    <row r="78" spans="1:1" ht="12.75" x14ac:dyDescent="0.2">
      <c r="A78" s="7"/>
    </row>
    <row r="79" spans="1:1" ht="12.75" x14ac:dyDescent="0.2">
      <c r="A79" s="7"/>
    </row>
    <row r="80" spans="1:1" ht="12.75" x14ac:dyDescent="0.2">
      <c r="A80" s="7"/>
    </row>
  </sheetData>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zoomScaleNormal="100" workbookViewId="0">
      <pane xSplit="1" topLeftCell="B1" activePane="topRight" state="frozen"/>
      <selection pane="topRight"/>
    </sheetView>
  </sheetViews>
  <sheetFormatPr defaultColWidth="8.5703125" defaultRowHeight="12" x14ac:dyDescent="0.2"/>
  <cols>
    <col min="1" max="1" width="84.85546875" style="1" customWidth="1"/>
    <col min="2" max="3" width="8.42578125" style="1" bestFit="1" customWidth="1"/>
    <col min="4" max="15" width="9.42578125" style="1" bestFit="1" customWidth="1"/>
    <col min="16" max="17" width="8.42578125" style="1" bestFit="1" customWidth="1"/>
    <col min="18" max="32" width="9.42578125" style="1" bestFit="1" customWidth="1"/>
    <col min="33" max="16384" width="8.5703125" style="1"/>
  </cols>
  <sheetData>
    <row r="1" spans="1:34" ht="11.45" customHeight="1" x14ac:dyDescent="0.2">
      <c r="A1" s="9" t="s">
        <v>187</v>
      </c>
    </row>
    <row r="2" spans="1:34" ht="11.45" customHeight="1" x14ac:dyDescent="0.2">
      <c r="A2" s="19"/>
    </row>
    <row r="3" spans="1:34" ht="11.45" customHeight="1" x14ac:dyDescent="0.2">
      <c r="A3" s="76" t="s">
        <v>192</v>
      </c>
    </row>
    <row r="4" spans="1:34" ht="11.25" customHeight="1" x14ac:dyDescent="0.2">
      <c r="A4" s="51" t="s">
        <v>1</v>
      </c>
    </row>
    <row r="5" spans="1:34" s="12" customFormat="1" ht="25.5" customHeight="1" x14ac:dyDescent="0.2">
      <c r="A5" s="8" t="s">
        <v>0</v>
      </c>
      <c r="B5" s="129">
        <f>'C завтраками| Bed and breakfast'!U5</f>
        <v>45444</v>
      </c>
      <c r="C5" s="129">
        <f>'C завтраками| Bed and breakfast'!V5</f>
        <v>45445</v>
      </c>
      <c r="D5" s="129">
        <f>'C завтраками| Bed and breakfast'!W5</f>
        <v>45453</v>
      </c>
      <c r="E5" s="129">
        <f>'C завтраками| Bed and breakfast'!X5</f>
        <v>45454</v>
      </c>
      <c r="F5" s="129">
        <f>'C завтраками| Bed and breakfast'!Y5</f>
        <v>45460</v>
      </c>
      <c r="G5" s="129">
        <f>'C завтраками| Bed and breakfast'!Z5</f>
        <v>45466</v>
      </c>
      <c r="H5" s="129">
        <f>'C завтраками| Bed and breakfast'!AA5</f>
        <v>45471</v>
      </c>
      <c r="I5" s="129">
        <f>'C завтраками| Bed and breakfast'!AB5</f>
        <v>45474</v>
      </c>
      <c r="J5" s="129">
        <f>'C завтраками| Bed and breakfast'!AC5</f>
        <v>45487</v>
      </c>
      <c r="K5" s="129">
        <f>'C завтраками| Bed and breakfast'!AD5</f>
        <v>45491</v>
      </c>
      <c r="L5" s="129">
        <f>'C завтраками| Bed and breakfast'!AE5</f>
        <v>45492</v>
      </c>
      <c r="M5" s="129">
        <f>'C завтраками| Bed and breakfast'!AF5</f>
        <v>45494</v>
      </c>
      <c r="N5" s="129">
        <f>'C завтраками| Bed and breakfast'!AG5</f>
        <v>45499</v>
      </c>
      <c r="O5" s="129">
        <f>'C завтраками| Bed and breakfast'!AH5</f>
        <v>45501</v>
      </c>
      <c r="P5" s="129">
        <f>'C завтраками| Bed and breakfast'!AI5</f>
        <v>45505</v>
      </c>
      <c r="Q5" s="129">
        <f>'C завтраками| Bed and breakfast'!AJ5</f>
        <v>45506</v>
      </c>
      <c r="R5" s="129">
        <f>'C завтраками| Bed and breakfast'!AK5</f>
        <v>45508</v>
      </c>
      <c r="S5" s="129">
        <f>'C завтраками| Bed and breakfast'!AL5</f>
        <v>45513</v>
      </c>
      <c r="T5" s="129">
        <f>'C завтраками| Bed and breakfast'!AM5</f>
        <v>45515</v>
      </c>
      <c r="U5" s="129">
        <f>'C завтраками| Bed and breakfast'!AN5</f>
        <v>45520</v>
      </c>
      <c r="V5" s="129">
        <f>'C завтраками| Bed and breakfast'!AO5</f>
        <v>45522</v>
      </c>
      <c r="W5" s="129">
        <f>'C завтраками| Bed and breakfast'!AP5</f>
        <v>45523</v>
      </c>
      <c r="X5" s="129">
        <f>'C завтраками| Bed and breakfast'!AQ5</f>
        <v>45525</v>
      </c>
      <c r="Y5" s="129">
        <f>'C завтраками| Bed and breakfast'!AR5</f>
        <v>45526</v>
      </c>
      <c r="Z5" s="129">
        <f>'C завтраками| Bed and breakfast'!AS5</f>
        <v>45527</v>
      </c>
      <c r="AA5" s="129">
        <f>'C завтраками| Bed and breakfast'!AT5</f>
        <v>45529</v>
      </c>
      <c r="AB5" s="129">
        <f>'C завтраками| Bed and breakfast'!AU5</f>
        <v>45534</v>
      </c>
      <c r="AC5" s="129">
        <f>'C завтраками| Bed and breakfast'!AV5</f>
        <v>45536</v>
      </c>
      <c r="AD5" s="129">
        <f>'C завтраками| Bed and breakfast'!AW5</f>
        <v>45551</v>
      </c>
      <c r="AE5" s="129">
        <f>'C завтраками| Bed and breakfast'!AX5</f>
        <v>45556</v>
      </c>
      <c r="AF5" s="129">
        <f>'C завтраками| Bed and breakfast'!AY5</f>
        <v>45558</v>
      </c>
      <c r="AG5" s="129">
        <f>'C завтраками| Bed and breakfast'!AZ5</f>
        <v>45562</v>
      </c>
      <c r="AH5" s="129">
        <f>'C завтраками| Bed and breakfast'!BA5</f>
        <v>45564</v>
      </c>
    </row>
    <row r="6" spans="1:34" s="12" customFormat="1" ht="25.5" customHeight="1" x14ac:dyDescent="0.2">
      <c r="A6" s="37"/>
      <c r="B6" s="129">
        <f>'C завтраками| Bed and breakfast'!U6</f>
        <v>45444</v>
      </c>
      <c r="C6" s="129">
        <f>'C завтраками| Bed and breakfast'!V6</f>
        <v>45452</v>
      </c>
      <c r="D6" s="129">
        <f>'C завтраками| Bed and breakfast'!W6</f>
        <v>45453</v>
      </c>
      <c r="E6" s="129">
        <f>'C завтраками| Bed and breakfast'!X6</f>
        <v>45459</v>
      </c>
      <c r="F6" s="129">
        <f>'C завтраками| Bed and breakfast'!Y6</f>
        <v>45465</v>
      </c>
      <c r="G6" s="129">
        <f>'C завтраками| Bed and breakfast'!Z6</f>
        <v>45470</v>
      </c>
      <c r="H6" s="129">
        <f>'C завтраками| Bed and breakfast'!AA6</f>
        <v>45473</v>
      </c>
      <c r="I6" s="129">
        <f>'C завтраками| Bed and breakfast'!AB6</f>
        <v>45486</v>
      </c>
      <c r="J6" s="129">
        <f>'C завтраками| Bed and breakfast'!AC6</f>
        <v>45490</v>
      </c>
      <c r="K6" s="129">
        <f>'C завтраками| Bed and breakfast'!AD6</f>
        <v>45491</v>
      </c>
      <c r="L6" s="129">
        <f>'C завтраками| Bed and breakfast'!AE6</f>
        <v>45493</v>
      </c>
      <c r="M6" s="129">
        <f>'C завтраками| Bed and breakfast'!AF6</f>
        <v>45498</v>
      </c>
      <c r="N6" s="129">
        <f>'C завтраками| Bed and breakfast'!AG6</f>
        <v>45500</v>
      </c>
      <c r="O6" s="129">
        <f>'C завтраками| Bed and breakfast'!AH6</f>
        <v>45504</v>
      </c>
      <c r="P6" s="129">
        <f>'C завтраками| Bed and breakfast'!AI6</f>
        <v>45505</v>
      </c>
      <c r="Q6" s="129">
        <f>'C завтраками| Bed and breakfast'!AJ6</f>
        <v>45507</v>
      </c>
      <c r="R6" s="129">
        <f>'C завтраками| Bed and breakfast'!AK6</f>
        <v>45512</v>
      </c>
      <c r="S6" s="129">
        <f>'C завтраками| Bed and breakfast'!AL6</f>
        <v>45514</v>
      </c>
      <c r="T6" s="129">
        <f>'C завтраками| Bed and breakfast'!AM6</f>
        <v>45519</v>
      </c>
      <c r="U6" s="129">
        <f>'C завтраками| Bed and breakfast'!AN6</f>
        <v>45521</v>
      </c>
      <c r="V6" s="129">
        <f>'C завтраками| Bed and breakfast'!AO6</f>
        <v>45522</v>
      </c>
      <c r="W6" s="129">
        <f>'C завтраками| Bed and breakfast'!AP6</f>
        <v>45524</v>
      </c>
      <c r="X6" s="129">
        <f>'C завтраками| Bed and breakfast'!AQ6</f>
        <v>45525</v>
      </c>
      <c r="Y6" s="129">
        <f>'C завтраками| Bed and breakfast'!AR6</f>
        <v>45526</v>
      </c>
      <c r="Z6" s="129">
        <f>'C завтраками| Bed and breakfast'!AS6</f>
        <v>45528</v>
      </c>
      <c r="AA6" s="129">
        <f>'C завтраками| Bed and breakfast'!AT6</f>
        <v>45533</v>
      </c>
      <c r="AB6" s="129">
        <f>'C завтраками| Bed and breakfast'!AU6</f>
        <v>45535</v>
      </c>
      <c r="AC6" s="129">
        <f>'C завтраками| Bed and breakfast'!AV6</f>
        <v>45550</v>
      </c>
      <c r="AD6" s="129">
        <f>'C завтраками| Bed and breakfast'!AW6</f>
        <v>45555</v>
      </c>
      <c r="AE6" s="129">
        <f>'C завтраками| Bed and breakfast'!AX6</f>
        <v>45557</v>
      </c>
      <c r="AF6" s="129">
        <f>'C завтраками| Bed and breakfast'!AY6</f>
        <v>45561</v>
      </c>
      <c r="AG6" s="129">
        <f>'C завтраками| Bed and breakfast'!AZ6</f>
        <v>45563</v>
      </c>
      <c r="AH6" s="129">
        <f>'C завтраками| Bed and breakfast'!BA6</f>
        <v>45565</v>
      </c>
    </row>
    <row r="7" spans="1:34" ht="11.45" customHeight="1" x14ac:dyDescent="0.2">
      <c r="A7" s="11" t="s">
        <v>11</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1.45" customHeight="1" x14ac:dyDescent="0.2">
      <c r="A8" s="3">
        <v>1</v>
      </c>
      <c r="B8" s="142">
        <f>'C завтраками| Bed and breakfast'!U8*0.9</f>
        <v>7335</v>
      </c>
      <c r="C8" s="142">
        <f>'C завтраками| Bed and breakfast'!V8*0.9</f>
        <v>7335</v>
      </c>
      <c r="D8" s="142">
        <f>'C завтраками| Bed and breakfast'!W8*0.9</f>
        <v>7335</v>
      </c>
      <c r="E8" s="142">
        <f>'C завтраками| Bed and breakfast'!X8*0.9</f>
        <v>5895</v>
      </c>
      <c r="F8" s="142">
        <f>'C завтраками| Bed and breakfast'!Y8*0.9</f>
        <v>6615</v>
      </c>
      <c r="G8" s="142">
        <f>'C завтраками| Bed and breakfast'!Z8*0.9</f>
        <v>5895</v>
      </c>
      <c r="H8" s="142">
        <f>'C завтраками| Bed and breakfast'!AA8*0.9</f>
        <v>8055</v>
      </c>
      <c r="I8" s="142">
        <f>'C завтраками| Bed and breakfast'!AB8*0.9</f>
        <v>8055</v>
      </c>
      <c r="J8" s="142">
        <f>'C завтраками| Bed and breakfast'!AC8*0.9</f>
        <v>5985</v>
      </c>
      <c r="K8" s="142">
        <f>'C завтраками| Bed and breakfast'!AD8*0.9</f>
        <v>6165</v>
      </c>
      <c r="L8" s="142">
        <f>'C завтраками| Bed and breakfast'!AE8*0.9</f>
        <v>6525</v>
      </c>
      <c r="M8" s="142">
        <f>'C завтраками| Bed and breakfast'!AF8*0.9</f>
        <v>6165</v>
      </c>
      <c r="N8" s="142">
        <f>'C завтраками| Bed and breakfast'!AG8*0.9</f>
        <v>6705</v>
      </c>
      <c r="O8" s="142">
        <f>'C завтраками| Bed and breakfast'!AH8*0.9</f>
        <v>7335</v>
      </c>
      <c r="P8" s="142">
        <f>'C завтраками| Bed and breakfast'!AI8*0.9</f>
        <v>7335</v>
      </c>
      <c r="Q8" s="142">
        <f>'C завтраками| Bed and breakfast'!AJ8*0.9</f>
        <v>6885</v>
      </c>
      <c r="R8" s="142">
        <f>'C завтраками| Bed and breakfast'!AK8*0.9</f>
        <v>6525</v>
      </c>
      <c r="S8" s="142">
        <f>'C завтраками| Bed and breakfast'!AL8*0.9</f>
        <v>7335</v>
      </c>
      <c r="T8" s="142">
        <f>'C завтраками| Bed and breakfast'!AM8*0.9</f>
        <v>6525</v>
      </c>
      <c r="U8" s="142">
        <f>'C завтраками| Bed and breakfast'!AN8*0.9</f>
        <v>6885</v>
      </c>
      <c r="V8" s="142">
        <f>'C завтраками| Bed and breakfast'!AO8*0.9</f>
        <v>6525</v>
      </c>
      <c r="W8" s="142">
        <f>'C завтраками| Bed and breakfast'!AP8*0.9</f>
        <v>7335</v>
      </c>
      <c r="X8" s="142">
        <f>'C завтраками| Bed and breakfast'!AQ8*0.9</f>
        <v>6705</v>
      </c>
      <c r="Y8" s="142">
        <f>'C завтраками| Bed and breakfast'!AR8*0.9</f>
        <v>6525</v>
      </c>
      <c r="Z8" s="142">
        <f>'C завтраками| Bed and breakfast'!AS8*0.9</f>
        <v>6885</v>
      </c>
      <c r="AA8" s="142">
        <f>'C завтраками| Bed and breakfast'!AT8*0.9</f>
        <v>6165</v>
      </c>
      <c r="AB8" s="142">
        <f>'C завтраками| Bed and breakfast'!AU8*0.9</f>
        <v>6165</v>
      </c>
      <c r="AC8" s="142">
        <f>'C завтраками| Bed and breakfast'!AV8*0.9</f>
        <v>5805</v>
      </c>
      <c r="AD8" s="142">
        <f>'C завтраками| Bed and breakfast'!AW8*0.9</f>
        <v>5175</v>
      </c>
      <c r="AE8" s="142">
        <f>'C завтраками| Bed and breakfast'!AX8*0.9</f>
        <v>5625</v>
      </c>
      <c r="AF8" s="142">
        <f>'C завтраками| Bed and breakfast'!AY8*0.9</f>
        <v>5175</v>
      </c>
      <c r="AG8" s="142">
        <f>'C завтраками| Bed and breakfast'!AZ8*0.9</f>
        <v>5625</v>
      </c>
      <c r="AH8" s="142">
        <f>'C завтраками| Bed and breakfast'!BA8*0.9</f>
        <v>5175</v>
      </c>
    </row>
    <row r="9" spans="1:34" ht="11.45" customHeight="1" x14ac:dyDescent="0.2">
      <c r="A9" s="3">
        <v>2</v>
      </c>
      <c r="B9" s="142">
        <f>'C завтраками| Bed and breakfast'!U9*0.9</f>
        <v>8460</v>
      </c>
      <c r="C9" s="142">
        <f>'C завтраками| Bed and breakfast'!V9*0.9</f>
        <v>8460</v>
      </c>
      <c r="D9" s="142">
        <f>'C завтраками| Bed and breakfast'!W9*0.9</f>
        <v>8460</v>
      </c>
      <c r="E9" s="142">
        <f>'C завтраками| Bed and breakfast'!X9*0.9</f>
        <v>7020</v>
      </c>
      <c r="F9" s="142">
        <f>'C завтраками| Bed and breakfast'!Y9*0.9</f>
        <v>7740</v>
      </c>
      <c r="G9" s="142">
        <f>'C завтраками| Bed and breakfast'!Z9*0.9</f>
        <v>7020</v>
      </c>
      <c r="H9" s="142">
        <f>'C завтраками| Bed and breakfast'!AA9*0.9</f>
        <v>9180</v>
      </c>
      <c r="I9" s="142">
        <f>'C завтраками| Bed and breakfast'!AB9*0.9</f>
        <v>9180</v>
      </c>
      <c r="J9" s="142">
        <f>'C завтраками| Bed and breakfast'!AC9*0.9</f>
        <v>7110</v>
      </c>
      <c r="K9" s="142">
        <f>'C завтраками| Bed and breakfast'!AD9*0.9</f>
        <v>7290</v>
      </c>
      <c r="L9" s="142">
        <f>'C завтраками| Bed and breakfast'!AE9*0.9</f>
        <v>7650</v>
      </c>
      <c r="M9" s="142">
        <f>'C завтраками| Bed and breakfast'!AF9*0.9</f>
        <v>7290</v>
      </c>
      <c r="N9" s="142">
        <f>'C завтраками| Bed and breakfast'!AG9*0.9</f>
        <v>7830</v>
      </c>
      <c r="O9" s="142">
        <f>'C завтраками| Bed and breakfast'!AH9*0.9</f>
        <v>8460</v>
      </c>
      <c r="P9" s="142">
        <f>'C завтраками| Bed and breakfast'!AI9*0.9</f>
        <v>8460</v>
      </c>
      <c r="Q9" s="142">
        <f>'C завтраками| Bed and breakfast'!AJ9*0.9</f>
        <v>8010</v>
      </c>
      <c r="R9" s="142">
        <f>'C завтраками| Bed and breakfast'!AK9*0.9</f>
        <v>7650</v>
      </c>
      <c r="S9" s="142">
        <f>'C завтраками| Bed and breakfast'!AL9*0.9</f>
        <v>8460</v>
      </c>
      <c r="T9" s="142">
        <f>'C завтраками| Bed and breakfast'!AM9*0.9</f>
        <v>7650</v>
      </c>
      <c r="U9" s="142">
        <f>'C завтраками| Bed and breakfast'!AN9*0.9</f>
        <v>8010</v>
      </c>
      <c r="V9" s="142">
        <f>'C завтраками| Bed and breakfast'!AO9*0.9</f>
        <v>7650</v>
      </c>
      <c r="W9" s="142">
        <f>'C завтраками| Bed and breakfast'!AP9*0.9</f>
        <v>8460</v>
      </c>
      <c r="X9" s="142">
        <f>'C завтраками| Bed and breakfast'!AQ9*0.9</f>
        <v>7830</v>
      </c>
      <c r="Y9" s="142">
        <f>'C завтраками| Bed and breakfast'!AR9*0.9</f>
        <v>7650</v>
      </c>
      <c r="Z9" s="142">
        <f>'C завтраками| Bed and breakfast'!AS9*0.9</f>
        <v>8010</v>
      </c>
      <c r="AA9" s="142">
        <f>'C завтраками| Bed and breakfast'!AT9*0.9</f>
        <v>7290</v>
      </c>
      <c r="AB9" s="142">
        <f>'C завтраками| Bed and breakfast'!AU9*0.9</f>
        <v>7290</v>
      </c>
      <c r="AC9" s="142">
        <f>'C завтраками| Bed and breakfast'!AV9*0.9</f>
        <v>6930</v>
      </c>
      <c r="AD9" s="142">
        <f>'C завтраками| Bed and breakfast'!AW9*0.9</f>
        <v>6300</v>
      </c>
      <c r="AE9" s="142">
        <f>'C завтраками| Bed and breakfast'!AX9*0.9</f>
        <v>6750</v>
      </c>
      <c r="AF9" s="142">
        <f>'C завтраками| Bed and breakfast'!AY9*0.9</f>
        <v>6300</v>
      </c>
      <c r="AG9" s="142">
        <f>'C завтраками| Bed and breakfast'!AZ9*0.9</f>
        <v>6750</v>
      </c>
      <c r="AH9" s="142">
        <f>'C завтраками| Bed and breakfast'!BA9*0.9</f>
        <v>6300</v>
      </c>
    </row>
    <row r="10" spans="1:34" ht="11.45" customHeight="1" x14ac:dyDescent="0.2">
      <c r="A10" s="120" t="s">
        <v>107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ht="11.45" customHeight="1" x14ac:dyDescent="0.2">
      <c r="A11" s="3">
        <v>1</v>
      </c>
      <c r="B11" s="142">
        <f>'C завтраками| Bed and breakfast'!U11*0.9</f>
        <v>8235</v>
      </c>
      <c r="C11" s="142">
        <f>'C завтраками| Bed and breakfast'!V11*0.9</f>
        <v>8235</v>
      </c>
      <c r="D11" s="142">
        <f>'C завтраками| Bed and breakfast'!W11*0.9</f>
        <v>8235</v>
      </c>
      <c r="E11" s="142">
        <f>'C завтраками| Bed and breakfast'!X11*0.9</f>
        <v>6795</v>
      </c>
      <c r="F11" s="142">
        <f>'C завтраками| Bed and breakfast'!Y11*0.9</f>
        <v>7515</v>
      </c>
      <c r="G11" s="142">
        <f>'C завтраками| Bed and breakfast'!Z11*0.9</f>
        <v>6795</v>
      </c>
      <c r="H11" s="142">
        <f>'C завтраками| Bed and breakfast'!AA11*0.9</f>
        <v>8955</v>
      </c>
      <c r="I11" s="142">
        <f>'C завтраками| Bed and breakfast'!AB11*0.9</f>
        <v>8955</v>
      </c>
      <c r="J11" s="142">
        <f>'C завтраками| Bed and breakfast'!AC11*0.9</f>
        <v>6885</v>
      </c>
      <c r="K11" s="142">
        <f>'C завтраками| Bed and breakfast'!AD11*0.9</f>
        <v>7065</v>
      </c>
      <c r="L11" s="142">
        <f>'C завтраками| Bed and breakfast'!AE11*0.9</f>
        <v>7425</v>
      </c>
      <c r="M11" s="142">
        <f>'C завтраками| Bed and breakfast'!AF11*0.9</f>
        <v>7065</v>
      </c>
      <c r="N11" s="142">
        <f>'C завтраками| Bed and breakfast'!AG11*0.9</f>
        <v>7605</v>
      </c>
      <c r="O11" s="142">
        <f>'C завтраками| Bed and breakfast'!AH11*0.9</f>
        <v>8235</v>
      </c>
      <c r="P11" s="142">
        <f>'C завтраками| Bed and breakfast'!AI11*0.9</f>
        <v>8235</v>
      </c>
      <c r="Q11" s="142">
        <f>'C завтраками| Bed and breakfast'!AJ11*0.9</f>
        <v>7785</v>
      </c>
      <c r="R11" s="142">
        <f>'C завтраками| Bed and breakfast'!AK11*0.9</f>
        <v>7425</v>
      </c>
      <c r="S11" s="142">
        <f>'C завтраками| Bed and breakfast'!AL11*0.9</f>
        <v>8235</v>
      </c>
      <c r="T11" s="142">
        <f>'C завтраками| Bed and breakfast'!AM11*0.9</f>
        <v>7425</v>
      </c>
      <c r="U11" s="142">
        <f>'C завтраками| Bed and breakfast'!AN11*0.9</f>
        <v>7785</v>
      </c>
      <c r="V11" s="142">
        <f>'C завтраками| Bed and breakfast'!AO11*0.9</f>
        <v>7425</v>
      </c>
      <c r="W11" s="142">
        <f>'C завтраками| Bed and breakfast'!AP11*0.9</f>
        <v>8235</v>
      </c>
      <c r="X11" s="142">
        <f>'C завтраками| Bed and breakfast'!AQ11*0.9</f>
        <v>7605</v>
      </c>
      <c r="Y11" s="142">
        <f>'C завтраками| Bed and breakfast'!AR11*0.9</f>
        <v>7425</v>
      </c>
      <c r="Z11" s="142">
        <f>'C завтраками| Bed and breakfast'!AS11*0.9</f>
        <v>7785</v>
      </c>
      <c r="AA11" s="142">
        <f>'C завтраками| Bed and breakfast'!AT11*0.9</f>
        <v>7065</v>
      </c>
      <c r="AB11" s="142">
        <f>'C завтраками| Bed and breakfast'!AU11*0.9</f>
        <v>7065</v>
      </c>
      <c r="AC11" s="142">
        <f>'C завтраками| Bed and breakfast'!AV11*0.9</f>
        <v>6705</v>
      </c>
      <c r="AD11" s="142">
        <f>'C завтраками| Bed and breakfast'!AW11*0.9</f>
        <v>6075</v>
      </c>
      <c r="AE11" s="142">
        <f>'C завтраками| Bed and breakfast'!AX11*0.9</f>
        <v>6525</v>
      </c>
      <c r="AF11" s="142">
        <f>'C завтраками| Bed and breakfast'!AY11*0.9</f>
        <v>6075</v>
      </c>
      <c r="AG11" s="142">
        <f>'C завтраками| Bed and breakfast'!AZ11*0.9</f>
        <v>6525</v>
      </c>
      <c r="AH11" s="142">
        <f>'C завтраками| Bed and breakfast'!BA11*0.9</f>
        <v>6075</v>
      </c>
    </row>
    <row r="12" spans="1:34" ht="11.45" customHeight="1" x14ac:dyDescent="0.2">
      <c r="A12" s="3">
        <v>2</v>
      </c>
      <c r="B12" s="142">
        <f>'C завтраками| Bed and breakfast'!U12*0.9</f>
        <v>9360</v>
      </c>
      <c r="C12" s="142">
        <f>'C завтраками| Bed and breakfast'!V12*0.9</f>
        <v>9360</v>
      </c>
      <c r="D12" s="142">
        <f>'C завтраками| Bed and breakfast'!W12*0.9</f>
        <v>9360</v>
      </c>
      <c r="E12" s="142">
        <f>'C завтраками| Bed and breakfast'!X12*0.9</f>
        <v>7920</v>
      </c>
      <c r="F12" s="142">
        <f>'C завтраками| Bed and breakfast'!Y12*0.9</f>
        <v>8640</v>
      </c>
      <c r="G12" s="142">
        <f>'C завтраками| Bed and breakfast'!Z12*0.9</f>
        <v>7920</v>
      </c>
      <c r="H12" s="142">
        <f>'C завтраками| Bed and breakfast'!AA12*0.9</f>
        <v>10080</v>
      </c>
      <c r="I12" s="142">
        <f>'C завтраками| Bed and breakfast'!AB12*0.9</f>
        <v>10080</v>
      </c>
      <c r="J12" s="142">
        <f>'C завтраками| Bed and breakfast'!AC12*0.9</f>
        <v>8010</v>
      </c>
      <c r="K12" s="142">
        <f>'C завтраками| Bed and breakfast'!AD12*0.9</f>
        <v>8190</v>
      </c>
      <c r="L12" s="142">
        <f>'C завтраками| Bed and breakfast'!AE12*0.9</f>
        <v>8550</v>
      </c>
      <c r="M12" s="142">
        <f>'C завтраками| Bed and breakfast'!AF12*0.9</f>
        <v>8190</v>
      </c>
      <c r="N12" s="142">
        <f>'C завтраками| Bed and breakfast'!AG12*0.9</f>
        <v>8730</v>
      </c>
      <c r="O12" s="142">
        <f>'C завтраками| Bed and breakfast'!AH12*0.9</f>
        <v>9360</v>
      </c>
      <c r="P12" s="142">
        <f>'C завтраками| Bed and breakfast'!AI12*0.9</f>
        <v>9360</v>
      </c>
      <c r="Q12" s="142">
        <f>'C завтраками| Bed and breakfast'!AJ12*0.9</f>
        <v>8910</v>
      </c>
      <c r="R12" s="142">
        <f>'C завтраками| Bed and breakfast'!AK12*0.9</f>
        <v>8550</v>
      </c>
      <c r="S12" s="142">
        <f>'C завтраками| Bed and breakfast'!AL12*0.9</f>
        <v>9360</v>
      </c>
      <c r="T12" s="142">
        <f>'C завтраками| Bed and breakfast'!AM12*0.9</f>
        <v>8550</v>
      </c>
      <c r="U12" s="142">
        <f>'C завтраками| Bed and breakfast'!AN12*0.9</f>
        <v>8910</v>
      </c>
      <c r="V12" s="142">
        <f>'C завтраками| Bed and breakfast'!AO12*0.9</f>
        <v>8550</v>
      </c>
      <c r="W12" s="142">
        <f>'C завтраками| Bed and breakfast'!AP12*0.9</f>
        <v>9360</v>
      </c>
      <c r="X12" s="142">
        <f>'C завтраками| Bed and breakfast'!AQ12*0.9</f>
        <v>8730</v>
      </c>
      <c r="Y12" s="142">
        <f>'C завтраками| Bed and breakfast'!AR12*0.9</f>
        <v>8550</v>
      </c>
      <c r="Z12" s="142">
        <f>'C завтраками| Bed and breakfast'!AS12*0.9</f>
        <v>8910</v>
      </c>
      <c r="AA12" s="142">
        <f>'C завтраками| Bed and breakfast'!AT12*0.9</f>
        <v>8190</v>
      </c>
      <c r="AB12" s="142">
        <f>'C завтраками| Bed and breakfast'!AU12*0.9</f>
        <v>8190</v>
      </c>
      <c r="AC12" s="142">
        <f>'C завтраками| Bed and breakfast'!AV12*0.9</f>
        <v>7830</v>
      </c>
      <c r="AD12" s="142">
        <f>'C завтраками| Bed and breakfast'!AW12*0.9</f>
        <v>7200</v>
      </c>
      <c r="AE12" s="142">
        <f>'C завтраками| Bed and breakfast'!AX12*0.9</f>
        <v>7650</v>
      </c>
      <c r="AF12" s="142">
        <f>'C завтраками| Bed and breakfast'!AY12*0.9</f>
        <v>7200</v>
      </c>
      <c r="AG12" s="142">
        <f>'C завтраками| Bed and breakfast'!AZ12*0.9</f>
        <v>7650</v>
      </c>
      <c r="AH12" s="142">
        <f>'C завтраками| Bed and breakfast'!BA12*0.9</f>
        <v>7200</v>
      </c>
    </row>
    <row r="13" spans="1:34" ht="11.45" customHeight="1" x14ac:dyDescent="0.2">
      <c r="A13" s="120" t="s">
        <v>86</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1.45" customHeight="1" x14ac:dyDescent="0.2">
      <c r="A14" s="3">
        <v>1</v>
      </c>
      <c r="B14" s="142">
        <f>'C завтраками| Bed and breakfast'!U14*0.9</f>
        <v>9585</v>
      </c>
      <c r="C14" s="142">
        <f>'C завтраками| Bed and breakfast'!V14*0.9</f>
        <v>9585</v>
      </c>
      <c r="D14" s="142">
        <f>'C завтраками| Bed and breakfast'!W14*0.9</f>
        <v>9585</v>
      </c>
      <c r="E14" s="142">
        <f>'C завтраками| Bed and breakfast'!X14*0.9</f>
        <v>8145</v>
      </c>
      <c r="F14" s="142">
        <f>'C завтраками| Bed and breakfast'!Y14*0.9</f>
        <v>8865</v>
      </c>
      <c r="G14" s="142">
        <f>'C завтраками| Bed and breakfast'!Z14*0.9</f>
        <v>8145</v>
      </c>
      <c r="H14" s="142">
        <f>'C завтраками| Bed and breakfast'!AA14*0.9</f>
        <v>10305</v>
      </c>
      <c r="I14" s="142">
        <f>'C завтраками| Bed and breakfast'!AB14*0.9</f>
        <v>10305</v>
      </c>
      <c r="J14" s="142">
        <f>'C завтраками| Bed and breakfast'!AC14*0.9</f>
        <v>8235</v>
      </c>
      <c r="K14" s="142">
        <f>'C завтраками| Bed and breakfast'!AD14*0.9</f>
        <v>8415</v>
      </c>
      <c r="L14" s="142">
        <f>'C завтраками| Bed and breakfast'!AE14*0.9</f>
        <v>8775</v>
      </c>
      <c r="M14" s="142">
        <f>'C завтраками| Bed and breakfast'!AF14*0.9</f>
        <v>8415</v>
      </c>
      <c r="N14" s="142">
        <f>'C завтраками| Bed and breakfast'!AG14*0.9</f>
        <v>8955</v>
      </c>
      <c r="O14" s="142">
        <f>'C завтраками| Bed and breakfast'!AH14*0.9</f>
        <v>9585</v>
      </c>
      <c r="P14" s="142">
        <f>'C завтраками| Bed and breakfast'!AI14*0.9</f>
        <v>9585</v>
      </c>
      <c r="Q14" s="142">
        <f>'C завтраками| Bed and breakfast'!AJ14*0.9</f>
        <v>9135</v>
      </c>
      <c r="R14" s="142">
        <f>'C завтраками| Bed and breakfast'!AK14*0.9</f>
        <v>8775</v>
      </c>
      <c r="S14" s="142">
        <f>'C завтраками| Bed and breakfast'!AL14*0.9</f>
        <v>9585</v>
      </c>
      <c r="T14" s="142">
        <f>'C завтраками| Bed and breakfast'!AM14*0.9</f>
        <v>8775</v>
      </c>
      <c r="U14" s="142">
        <f>'C завтраками| Bed and breakfast'!AN14*0.9</f>
        <v>9135</v>
      </c>
      <c r="V14" s="142">
        <f>'C завтраками| Bed and breakfast'!AO14*0.9</f>
        <v>8775</v>
      </c>
      <c r="W14" s="142">
        <f>'C завтраками| Bed and breakfast'!AP14*0.9</f>
        <v>9585</v>
      </c>
      <c r="X14" s="142">
        <f>'C завтраками| Bed and breakfast'!AQ14*0.9</f>
        <v>8955</v>
      </c>
      <c r="Y14" s="142">
        <f>'C завтраками| Bed and breakfast'!AR14*0.9</f>
        <v>8775</v>
      </c>
      <c r="Z14" s="142">
        <f>'C завтраками| Bed and breakfast'!AS14*0.9</f>
        <v>9135</v>
      </c>
      <c r="AA14" s="142">
        <f>'C завтраками| Bed and breakfast'!AT14*0.9</f>
        <v>8415</v>
      </c>
      <c r="AB14" s="142">
        <f>'C завтраками| Bed and breakfast'!AU14*0.9</f>
        <v>8415</v>
      </c>
      <c r="AC14" s="142">
        <f>'C завтраками| Bed and breakfast'!AV14*0.9</f>
        <v>8055</v>
      </c>
      <c r="AD14" s="142">
        <f>'C завтраками| Bed and breakfast'!AW14*0.9</f>
        <v>7425</v>
      </c>
      <c r="AE14" s="142">
        <f>'C завтраками| Bed and breakfast'!AX14*0.9</f>
        <v>7875</v>
      </c>
      <c r="AF14" s="142">
        <f>'C завтраками| Bed and breakfast'!AY14*0.9</f>
        <v>7425</v>
      </c>
      <c r="AG14" s="142">
        <f>'C завтраками| Bed and breakfast'!AZ14*0.9</f>
        <v>7875</v>
      </c>
      <c r="AH14" s="142">
        <f>'C завтраками| Bed and breakfast'!BA14*0.9</f>
        <v>7425</v>
      </c>
    </row>
    <row r="15" spans="1:34" ht="11.45" customHeight="1" x14ac:dyDescent="0.2">
      <c r="A15" s="3">
        <v>2</v>
      </c>
      <c r="B15" s="142">
        <f>'C завтраками| Bed and breakfast'!U15*0.9</f>
        <v>10710</v>
      </c>
      <c r="C15" s="142">
        <f>'C завтраками| Bed and breakfast'!V15*0.9</f>
        <v>10710</v>
      </c>
      <c r="D15" s="142">
        <f>'C завтраками| Bed and breakfast'!W15*0.9</f>
        <v>10710</v>
      </c>
      <c r="E15" s="142">
        <f>'C завтраками| Bed and breakfast'!X15*0.9</f>
        <v>9270</v>
      </c>
      <c r="F15" s="142">
        <f>'C завтраками| Bed and breakfast'!Y15*0.9</f>
        <v>9990</v>
      </c>
      <c r="G15" s="142">
        <f>'C завтраками| Bed and breakfast'!Z15*0.9</f>
        <v>9270</v>
      </c>
      <c r="H15" s="142">
        <f>'C завтраками| Bed and breakfast'!AA15*0.9</f>
        <v>11430</v>
      </c>
      <c r="I15" s="142">
        <f>'C завтраками| Bed and breakfast'!AB15*0.9</f>
        <v>11430</v>
      </c>
      <c r="J15" s="142">
        <f>'C завтраками| Bed and breakfast'!AC15*0.9</f>
        <v>9360</v>
      </c>
      <c r="K15" s="142">
        <f>'C завтраками| Bed and breakfast'!AD15*0.9</f>
        <v>9540</v>
      </c>
      <c r="L15" s="142">
        <f>'C завтраками| Bed and breakfast'!AE15*0.9</f>
        <v>9900</v>
      </c>
      <c r="M15" s="142">
        <f>'C завтраками| Bed and breakfast'!AF15*0.9</f>
        <v>9540</v>
      </c>
      <c r="N15" s="142">
        <f>'C завтраками| Bed and breakfast'!AG15*0.9</f>
        <v>10080</v>
      </c>
      <c r="O15" s="142">
        <f>'C завтраками| Bed and breakfast'!AH15*0.9</f>
        <v>10710</v>
      </c>
      <c r="P15" s="142">
        <f>'C завтраками| Bed and breakfast'!AI15*0.9</f>
        <v>10710</v>
      </c>
      <c r="Q15" s="142">
        <f>'C завтраками| Bed and breakfast'!AJ15*0.9</f>
        <v>10260</v>
      </c>
      <c r="R15" s="142">
        <f>'C завтраками| Bed and breakfast'!AK15*0.9</f>
        <v>9900</v>
      </c>
      <c r="S15" s="142">
        <f>'C завтраками| Bed and breakfast'!AL15*0.9</f>
        <v>10710</v>
      </c>
      <c r="T15" s="142">
        <f>'C завтраками| Bed and breakfast'!AM15*0.9</f>
        <v>9900</v>
      </c>
      <c r="U15" s="142">
        <f>'C завтраками| Bed and breakfast'!AN15*0.9</f>
        <v>10260</v>
      </c>
      <c r="V15" s="142">
        <f>'C завтраками| Bed and breakfast'!AO15*0.9</f>
        <v>9900</v>
      </c>
      <c r="W15" s="142">
        <f>'C завтраками| Bed and breakfast'!AP15*0.9</f>
        <v>10710</v>
      </c>
      <c r="X15" s="142">
        <f>'C завтраками| Bed and breakfast'!AQ15*0.9</f>
        <v>10080</v>
      </c>
      <c r="Y15" s="142">
        <f>'C завтраками| Bed and breakfast'!AR15*0.9</f>
        <v>9900</v>
      </c>
      <c r="Z15" s="142">
        <f>'C завтраками| Bed and breakfast'!AS15*0.9</f>
        <v>10260</v>
      </c>
      <c r="AA15" s="142">
        <f>'C завтраками| Bed and breakfast'!AT15*0.9</f>
        <v>9540</v>
      </c>
      <c r="AB15" s="142">
        <f>'C завтраками| Bed and breakfast'!AU15*0.9</f>
        <v>9540</v>
      </c>
      <c r="AC15" s="142">
        <f>'C завтраками| Bed and breakfast'!AV15*0.9</f>
        <v>9180</v>
      </c>
      <c r="AD15" s="142">
        <f>'C завтраками| Bed and breakfast'!AW15*0.9</f>
        <v>8550</v>
      </c>
      <c r="AE15" s="142">
        <f>'C завтраками| Bed and breakfast'!AX15*0.9</f>
        <v>9000</v>
      </c>
      <c r="AF15" s="142">
        <f>'C завтраками| Bed and breakfast'!AY15*0.9</f>
        <v>8550</v>
      </c>
      <c r="AG15" s="142">
        <f>'C завтраками| Bed and breakfast'!AZ15*0.9</f>
        <v>9000</v>
      </c>
      <c r="AH15" s="142">
        <f>'C завтраками| Bed and breakfast'!BA15*0.9</f>
        <v>8550</v>
      </c>
    </row>
    <row r="16" spans="1:34" ht="11.45" customHeight="1" x14ac:dyDescent="0.2">
      <c r="A16" s="122" t="s">
        <v>91</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1.45" customHeight="1" x14ac:dyDescent="0.2">
      <c r="A17" s="3">
        <v>1</v>
      </c>
      <c r="B17" s="142">
        <f>'C завтраками| Bed and breakfast'!U17*0.9</f>
        <v>10485</v>
      </c>
      <c r="C17" s="142">
        <f>'C завтраками| Bed and breakfast'!V17*0.9</f>
        <v>10485</v>
      </c>
      <c r="D17" s="142">
        <f>'C завтраками| Bed and breakfast'!W17*0.9</f>
        <v>10485</v>
      </c>
      <c r="E17" s="142">
        <f>'C завтраками| Bed and breakfast'!X17*0.9</f>
        <v>9045</v>
      </c>
      <c r="F17" s="142">
        <f>'C завтраками| Bed and breakfast'!Y17*0.9</f>
        <v>9765</v>
      </c>
      <c r="G17" s="142">
        <f>'C завтраками| Bed and breakfast'!Z17*0.9</f>
        <v>9045</v>
      </c>
      <c r="H17" s="142">
        <f>'C завтраками| Bed and breakfast'!AA17*0.9</f>
        <v>11205</v>
      </c>
      <c r="I17" s="142">
        <f>'C завтраками| Bed and breakfast'!AB17*0.9</f>
        <v>11205</v>
      </c>
      <c r="J17" s="142">
        <f>'C завтраками| Bed and breakfast'!AC17*0.9</f>
        <v>9135</v>
      </c>
      <c r="K17" s="142">
        <f>'C завтраками| Bed and breakfast'!AD17*0.9</f>
        <v>9315</v>
      </c>
      <c r="L17" s="142">
        <f>'C завтраками| Bed and breakfast'!AE17*0.9</f>
        <v>9675</v>
      </c>
      <c r="M17" s="142">
        <f>'C завтраками| Bed and breakfast'!AF17*0.9</f>
        <v>9315</v>
      </c>
      <c r="N17" s="142">
        <f>'C завтраками| Bed and breakfast'!AG17*0.9</f>
        <v>9855</v>
      </c>
      <c r="O17" s="142">
        <f>'C завтраками| Bed and breakfast'!AH17*0.9</f>
        <v>10485</v>
      </c>
      <c r="P17" s="142">
        <f>'C завтраками| Bed and breakfast'!AI17*0.9</f>
        <v>10485</v>
      </c>
      <c r="Q17" s="142">
        <f>'C завтраками| Bed and breakfast'!AJ17*0.9</f>
        <v>10035</v>
      </c>
      <c r="R17" s="142">
        <f>'C завтраками| Bed and breakfast'!AK17*0.9</f>
        <v>9675</v>
      </c>
      <c r="S17" s="142">
        <f>'C завтраками| Bed and breakfast'!AL17*0.9</f>
        <v>10485</v>
      </c>
      <c r="T17" s="142">
        <f>'C завтраками| Bed and breakfast'!AM17*0.9</f>
        <v>9675</v>
      </c>
      <c r="U17" s="142">
        <f>'C завтраками| Bed and breakfast'!AN17*0.9</f>
        <v>10035</v>
      </c>
      <c r="V17" s="142">
        <f>'C завтраками| Bed and breakfast'!AO17*0.9</f>
        <v>9675</v>
      </c>
      <c r="W17" s="142">
        <f>'C завтраками| Bed and breakfast'!AP17*0.9</f>
        <v>10485</v>
      </c>
      <c r="X17" s="142">
        <f>'C завтраками| Bed and breakfast'!AQ17*0.9</f>
        <v>9855</v>
      </c>
      <c r="Y17" s="142">
        <f>'C завтраками| Bed and breakfast'!AR17*0.9</f>
        <v>9675</v>
      </c>
      <c r="Z17" s="142">
        <f>'C завтраками| Bed and breakfast'!AS17*0.9</f>
        <v>10035</v>
      </c>
      <c r="AA17" s="142">
        <f>'C завтраками| Bed and breakfast'!AT17*0.9</f>
        <v>9315</v>
      </c>
      <c r="AB17" s="142">
        <f>'C завтраками| Bed and breakfast'!AU17*0.9</f>
        <v>9315</v>
      </c>
      <c r="AC17" s="142">
        <f>'C завтраками| Bed and breakfast'!AV17*0.9</f>
        <v>8955</v>
      </c>
      <c r="AD17" s="142">
        <f>'C завтраками| Bed and breakfast'!AW17*0.9</f>
        <v>8325</v>
      </c>
      <c r="AE17" s="142">
        <f>'C завтраками| Bed and breakfast'!AX17*0.9</f>
        <v>8775</v>
      </c>
      <c r="AF17" s="142">
        <f>'C завтраками| Bed and breakfast'!AY17*0.9</f>
        <v>8325</v>
      </c>
      <c r="AG17" s="142">
        <f>'C завтраками| Bed and breakfast'!AZ17*0.9</f>
        <v>8775</v>
      </c>
      <c r="AH17" s="142">
        <f>'C завтраками| Bed and breakfast'!BA17*0.9</f>
        <v>8325</v>
      </c>
    </row>
    <row r="18" spans="1:34" ht="11.45" customHeight="1" x14ac:dyDescent="0.2">
      <c r="A18" s="3">
        <v>2</v>
      </c>
      <c r="B18" s="142">
        <f>'C завтраками| Bed and breakfast'!U18*0.9</f>
        <v>11610</v>
      </c>
      <c r="C18" s="142">
        <f>'C завтраками| Bed and breakfast'!V18*0.9</f>
        <v>11610</v>
      </c>
      <c r="D18" s="142">
        <f>'C завтраками| Bed and breakfast'!W18*0.9</f>
        <v>11610</v>
      </c>
      <c r="E18" s="142">
        <f>'C завтраками| Bed and breakfast'!X18*0.9</f>
        <v>10170</v>
      </c>
      <c r="F18" s="142">
        <f>'C завтраками| Bed and breakfast'!Y18*0.9</f>
        <v>10890</v>
      </c>
      <c r="G18" s="142">
        <f>'C завтраками| Bed and breakfast'!Z18*0.9</f>
        <v>10170</v>
      </c>
      <c r="H18" s="142">
        <f>'C завтраками| Bed and breakfast'!AA18*0.9</f>
        <v>12330</v>
      </c>
      <c r="I18" s="142">
        <f>'C завтраками| Bed and breakfast'!AB18*0.9</f>
        <v>12330</v>
      </c>
      <c r="J18" s="142">
        <f>'C завтраками| Bed and breakfast'!AC18*0.9</f>
        <v>10260</v>
      </c>
      <c r="K18" s="142">
        <f>'C завтраками| Bed and breakfast'!AD18*0.9</f>
        <v>10440</v>
      </c>
      <c r="L18" s="142">
        <f>'C завтраками| Bed and breakfast'!AE18*0.9</f>
        <v>10800</v>
      </c>
      <c r="M18" s="142">
        <f>'C завтраками| Bed and breakfast'!AF18*0.9</f>
        <v>10440</v>
      </c>
      <c r="N18" s="142">
        <f>'C завтраками| Bed and breakfast'!AG18*0.9</f>
        <v>10980</v>
      </c>
      <c r="O18" s="142">
        <f>'C завтраками| Bed and breakfast'!AH18*0.9</f>
        <v>11610</v>
      </c>
      <c r="P18" s="142">
        <f>'C завтраками| Bed and breakfast'!AI18*0.9</f>
        <v>11610</v>
      </c>
      <c r="Q18" s="142">
        <f>'C завтраками| Bed and breakfast'!AJ18*0.9</f>
        <v>11160</v>
      </c>
      <c r="R18" s="142">
        <f>'C завтраками| Bed and breakfast'!AK18*0.9</f>
        <v>10800</v>
      </c>
      <c r="S18" s="142">
        <f>'C завтраками| Bed and breakfast'!AL18*0.9</f>
        <v>11610</v>
      </c>
      <c r="T18" s="142">
        <f>'C завтраками| Bed and breakfast'!AM18*0.9</f>
        <v>10800</v>
      </c>
      <c r="U18" s="142">
        <f>'C завтраками| Bed and breakfast'!AN18*0.9</f>
        <v>11160</v>
      </c>
      <c r="V18" s="142">
        <f>'C завтраками| Bed and breakfast'!AO18*0.9</f>
        <v>10800</v>
      </c>
      <c r="W18" s="142">
        <f>'C завтраками| Bed and breakfast'!AP18*0.9</f>
        <v>11610</v>
      </c>
      <c r="X18" s="142">
        <f>'C завтраками| Bed and breakfast'!AQ18*0.9</f>
        <v>10980</v>
      </c>
      <c r="Y18" s="142">
        <f>'C завтраками| Bed and breakfast'!AR18*0.9</f>
        <v>10800</v>
      </c>
      <c r="Z18" s="142">
        <f>'C завтраками| Bed and breakfast'!AS18*0.9</f>
        <v>11160</v>
      </c>
      <c r="AA18" s="142">
        <f>'C завтраками| Bed and breakfast'!AT18*0.9</f>
        <v>10440</v>
      </c>
      <c r="AB18" s="142">
        <f>'C завтраками| Bed and breakfast'!AU18*0.9</f>
        <v>10440</v>
      </c>
      <c r="AC18" s="142">
        <f>'C завтраками| Bed and breakfast'!AV18*0.9</f>
        <v>10080</v>
      </c>
      <c r="AD18" s="142">
        <f>'C завтраками| Bed and breakfast'!AW18*0.9</f>
        <v>9450</v>
      </c>
      <c r="AE18" s="142">
        <f>'C завтраками| Bed and breakfast'!AX18*0.9</f>
        <v>9900</v>
      </c>
      <c r="AF18" s="142">
        <f>'C завтраками| Bed and breakfast'!AY18*0.9</f>
        <v>9450</v>
      </c>
      <c r="AG18" s="142">
        <f>'C завтраками| Bed and breakfast'!AZ18*0.9</f>
        <v>9900</v>
      </c>
      <c r="AH18" s="142">
        <f>'C завтраками| Bed and breakfast'!BA18*0.9</f>
        <v>9450</v>
      </c>
    </row>
    <row r="19" spans="1:34" s="118" customFormat="1" ht="11.45" customHeight="1" x14ac:dyDescent="0.2">
      <c r="A19" s="119" t="s">
        <v>92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row>
    <row r="20" spans="1:34" s="118" customFormat="1" ht="11.45" customHeight="1" x14ac:dyDescent="0.2">
      <c r="A20" s="121">
        <v>1</v>
      </c>
      <c r="B20" s="142">
        <f>'C завтраками| Bed and breakfast'!U20*0.9</f>
        <v>11835</v>
      </c>
      <c r="C20" s="142">
        <f>'C завтраками| Bed and breakfast'!V20*0.9</f>
        <v>11835</v>
      </c>
      <c r="D20" s="142">
        <f>'C завтраками| Bed and breakfast'!W20*0.9</f>
        <v>11835</v>
      </c>
      <c r="E20" s="142">
        <f>'C завтраками| Bed and breakfast'!X20*0.9</f>
        <v>10395</v>
      </c>
      <c r="F20" s="142">
        <f>'C завтраками| Bed and breakfast'!Y20*0.9</f>
        <v>11115</v>
      </c>
      <c r="G20" s="142">
        <f>'C завтраками| Bed and breakfast'!Z20*0.9</f>
        <v>10395</v>
      </c>
      <c r="H20" s="142">
        <f>'C завтраками| Bed and breakfast'!AA20*0.9</f>
        <v>12555</v>
      </c>
      <c r="I20" s="142">
        <f>'C завтраками| Bed and breakfast'!AB20*0.9</f>
        <v>12555</v>
      </c>
      <c r="J20" s="142">
        <f>'C завтраками| Bed and breakfast'!AC20*0.9</f>
        <v>10485</v>
      </c>
      <c r="K20" s="142">
        <f>'C завтраками| Bed and breakfast'!AD20*0.9</f>
        <v>10665</v>
      </c>
      <c r="L20" s="142">
        <f>'C завтраками| Bed and breakfast'!AE20*0.9</f>
        <v>11025</v>
      </c>
      <c r="M20" s="142">
        <f>'C завтраками| Bed and breakfast'!AF20*0.9</f>
        <v>10665</v>
      </c>
      <c r="N20" s="142">
        <f>'C завтраками| Bed and breakfast'!AG20*0.9</f>
        <v>11205</v>
      </c>
      <c r="O20" s="142">
        <f>'C завтраками| Bed and breakfast'!AH20*0.9</f>
        <v>11835</v>
      </c>
      <c r="P20" s="142">
        <f>'C завтраками| Bed and breakfast'!AI20*0.9</f>
        <v>11835</v>
      </c>
      <c r="Q20" s="142">
        <f>'C завтраками| Bed and breakfast'!AJ20*0.9</f>
        <v>11385</v>
      </c>
      <c r="R20" s="142">
        <f>'C завтраками| Bed and breakfast'!AK20*0.9</f>
        <v>11025</v>
      </c>
      <c r="S20" s="142">
        <f>'C завтраками| Bed and breakfast'!AL20*0.9</f>
        <v>11835</v>
      </c>
      <c r="T20" s="142">
        <f>'C завтраками| Bed and breakfast'!AM20*0.9</f>
        <v>11025</v>
      </c>
      <c r="U20" s="142">
        <f>'C завтраками| Bed and breakfast'!AN20*0.9</f>
        <v>11385</v>
      </c>
      <c r="V20" s="142">
        <f>'C завтраками| Bed and breakfast'!AO20*0.9</f>
        <v>11025</v>
      </c>
      <c r="W20" s="142">
        <f>'C завтраками| Bed and breakfast'!AP20*0.9</f>
        <v>11835</v>
      </c>
      <c r="X20" s="142">
        <f>'C завтраками| Bed and breakfast'!AQ20*0.9</f>
        <v>11205</v>
      </c>
      <c r="Y20" s="142">
        <f>'C завтраками| Bed and breakfast'!AR20*0.9</f>
        <v>11025</v>
      </c>
      <c r="Z20" s="142">
        <f>'C завтраками| Bed and breakfast'!AS20*0.9</f>
        <v>11385</v>
      </c>
      <c r="AA20" s="142">
        <f>'C завтраками| Bed and breakfast'!AT20*0.9</f>
        <v>10665</v>
      </c>
      <c r="AB20" s="142">
        <f>'C завтраками| Bed and breakfast'!AU20*0.9</f>
        <v>10665</v>
      </c>
      <c r="AC20" s="142">
        <f>'C завтраками| Bed and breakfast'!AV20*0.9</f>
        <v>10305</v>
      </c>
      <c r="AD20" s="142">
        <f>'C завтраками| Bed and breakfast'!AW20*0.9</f>
        <v>9675</v>
      </c>
      <c r="AE20" s="142">
        <f>'C завтраками| Bed and breakfast'!AX20*0.9</f>
        <v>10125</v>
      </c>
      <c r="AF20" s="142">
        <f>'C завтраками| Bed and breakfast'!AY20*0.9</f>
        <v>9675</v>
      </c>
      <c r="AG20" s="142">
        <f>'C завтраками| Bed and breakfast'!AZ20*0.9</f>
        <v>10125</v>
      </c>
      <c r="AH20" s="142">
        <f>'C завтраками| Bed and breakfast'!BA20*0.9</f>
        <v>9675</v>
      </c>
    </row>
    <row r="21" spans="1:34" s="118" customFormat="1" ht="11.45" customHeight="1" x14ac:dyDescent="0.2">
      <c r="A21" s="121">
        <v>2</v>
      </c>
      <c r="B21" s="142">
        <f>'C завтраками| Bed and breakfast'!U21*0.9</f>
        <v>12960</v>
      </c>
      <c r="C21" s="142">
        <f>'C завтраками| Bed and breakfast'!V21*0.9</f>
        <v>12960</v>
      </c>
      <c r="D21" s="142">
        <f>'C завтраками| Bed and breakfast'!W21*0.9</f>
        <v>12960</v>
      </c>
      <c r="E21" s="142">
        <f>'C завтраками| Bed and breakfast'!X21*0.9</f>
        <v>11520</v>
      </c>
      <c r="F21" s="142">
        <f>'C завтраками| Bed and breakfast'!Y21*0.9</f>
        <v>12240</v>
      </c>
      <c r="G21" s="142">
        <f>'C завтраками| Bed and breakfast'!Z21*0.9</f>
        <v>11520</v>
      </c>
      <c r="H21" s="142">
        <f>'C завтраками| Bed and breakfast'!AA21*0.9</f>
        <v>13680</v>
      </c>
      <c r="I21" s="142">
        <f>'C завтраками| Bed and breakfast'!AB21*0.9</f>
        <v>13680</v>
      </c>
      <c r="J21" s="142">
        <f>'C завтраками| Bed and breakfast'!AC21*0.9</f>
        <v>11610</v>
      </c>
      <c r="K21" s="142">
        <f>'C завтраками| Bed and breakfast'!AD21*0.9</f>
        <v>11790</v>
      </c>
      <c r="L21" s="142">
        <f>'C завтраками| Bed and breakfast'!AE21*0.9</f>
        <v>12150</v>
      </c>
      <c r="M21" s="142">
        <f>'C завтраками| Bed and breakfast'!AF21*0.9</f>
        <v>11790</v>
      </c>
      <c r="N21" s="142">
        <f>'C завтраками| Bed and breakfast'!AG21*0.9</f>
        <v>12330</v>
      </c>
      <c r="O21" s="142">
        <f>'C завтраками| Bed and breakfast'!AH21*0.9</f>
        <v>12960</v>
      </c>
      <c r="P21" s="142">
        <f>'C завтраками| Bed and breakfast'!AI21*0.9</f>
        <v>12960</v>
      </c>
      <c r="Q21" s="142">
        <f>'C завтраками| Bed and breakfast'!AJ21*0.9</f>
        <v>12510</v>
      </c>
      <c r="R21" s="142">
        <f>'C завтраками| Bed and breakfast'!AK21*0.9</f>
        <v>12150</v>
      </c>
      <c r="S21" s="142">
        <f>'C завтраками| Bed and breakfast'!AL21*0.9</f>
        <v>12960</v>
      </c>
      <c r="T21" s="142">
        <f>'C завтраками| Bed and breakfast'!AM21*0.9</f>
        <v>12150</v>
      </c>
      <c r="U21" s="142">
        <f>'C завтраками| Bed and breakfast'!AN21*0.9</f>
        <v>12510</v>
      </c>
      <c r="V21" s="142">
        <f>'C завтраками| Bed and breakfast'!AO21*0.9</f>
        <v>12150</v>
      </c>
      <c r="W21" s="142">
        <f>'C завтраками| Bed and breakfast'!AP21*0.9</f>
        <v>12960</v>
      </c>
      <c r="X21" s="142">
        <f>'C завтраками| Bed and breakfast'!AQ21*0.9</f>
        <v>12330</v>
      </c>
      <c r="Y21" s="142">
        <f>'C завтраками| Bed and breakfast'!AR21*0.9</f>
        <v>12150</v>
      </c>
      <c r="Z21" s="142">
        <f>'C завтраками| Bed and breakfast'!AS21*0.9</f>
        <v>12510</v>
      </c>
      <c r="AA21" s="142">
        <f>'C завтраками| Bed and breakfast'!AT21*0.9</f>
        <v>11790</v>
      </c>
      <c r="AB21" s="142">
        <f>'C завтраками| Bed and breakfast'!AU21*0.9</f>
        <v>11790</v>
      </c>
      <c r="AC21" s="142">
        <f>'C завтраками| Bed and breakfast'!AV21*0.9</f>
        <v>11430</v>
      </c>
      <c r="AD21" s="142">
        <f>'C завтраками| Bed and breakfast'!AW21*0.9</f>
        <v>10800</v>
      </c>
      <c r="AE21" s="142">
        <f>'C завтраками| Bed and breakfast'!AX21*0.9</f>
        <v>11250</v>
      </c>
      <c r="AF21" s="142">
        <f>'C завтраками| Bed and breakfast'!AY21*0.9</f>
        <v>10800</v>
      </c>
      <c r="AG21" s="142">
        <f>'C завтраками| Bed and breakfast'!AZ21*0.9</f>
        <v>11250</v>
      </c>
      <c r="AH21" s="142">
        <f>'C завтраками| Bed and breakfast'!BA21*0.9</f>
        <v>10800</v>
      </c>
    </row>
    <row r="22" spans="1:34" ht="11.45" customHeight="1" x14ac:dyDescent="0.2">
      <c r="A22" s="51" t="s">
        <v>24</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row>
    <row r="23" spans="1:34" ht="24.6" customHeight="1" x14ac:dyDescent="0.2">
      <c r="A23" s="8" t="s">
        <v>0</v>
      </c>
      <c r="B23" s="129">
        <f t="shared" ref="B23" si="0">B5</f>
        <v>45444</v>
      </c>
      <c r="C23" s="129">
        <f t="shared" ref="C23:AH23" si="1">C5</f>
        <v>45445</v>
      </c>
      <c r="D23" s="129">
        <f t="shared" si="1"/>
        <v>45453</v>
      </c>
      <c r="E23" s="129">
        <f t="shared" si="1"/>
        <v>45454</v>
      </c>
      <c r="F23" s="129">
        <f t="shared" si="1"/>
        <v>45460</v>
      </c>
      <c r="G23" s="129">
        <f t="shared" si="1"/>
        <v>45466</v>
      </c>
      <c r="H23" s="129">
        <f t="shared" si="1"/>
        <v>45471</v>
      </c>
      <c r="I23" s="129">
        <f t="shared" si="1"/>
        <v>45474</v>
      </c>
      <c r="J23" s="129">
        <f t="shared" si="1"/>
        <v>45487</v>
      </c>
      <c r="K23" s="129">
        <f t="shared" si="1"/>
        <v>45491</v>
      </c>
      <c r="L23" s="129">
        <f t="shared" si="1"/>
        <v>45492</v>
      </c>
      <c r="M23" s="129">
        <f t="shared" si="1"/>
        <v>45494</v>
      </c>
      <c r="N23" s="129">
        <f t="shared" si="1"/>
        <v>45499</v>
      </c>
      <c r="O23" s="129">
        <f t="shared" si="1"/>
        <v>45501</v>
      </c>
      <c r="P23" s="129">
        <f t="shared" si="1"/>
        <v>45505</v>
      </c>
      <c r="Q23" s="129">
        <f t="shared" si="1"/>
        <v>45506</v>
      </c>
      <c r="R23" s="129">
        <f t="shared" si="1"/>
        <v>45508</v>
      </c>
      <c r="S23" s="129">
        <f t="shared" si="1"/>
        <v>45513</v>
      </c>
      <c r="T23" s="129">
        <f t="shared" si="1"/>
        <v>45515</v>
      </c>
      <c r="U23" s="129">
        <f t="shared" si="1"/>
        <v>45520</v>
      </c>
      <c r="V23" s="129">
        <f t="shared" si="1"/>
        <v>45522</v>
      </c>
      <c r="W23" s="129">
        <f t="shared" si="1"/>
        <v>45523</v>
      </c>
      <c r="X23" s="129">
        <f t="shared" si="1"/>
        <v>45525</v>
      </c>
      <c r="Y23" s="129">
        <f t="shared" si="1"/>
        <v>45526</v>
      </c>
      <c r="Z23" s="129">
        <f t="shared" si="1"/>
        <v>45527</v>
      </c>
      <c r="AA23" s="129">
        <f t="shared" si="1"/>
        <v>45529</v>
      </c>
      <c r="AB23" s="129">
        <f t="shared" si="1"/>
        <v>45534</v>
      </c>
      <c r="AC23" s="129">
        <f t="shared" si="1"/>
        <v>45536</v>
      </c>
      <c r="AD23" s="129">
        <f t="shared" si="1"/>
        <v>45551</v>
      </c>
      <c r="AE23" s="129">
        <f t="shared" si="1"/>
        <v>45556</v>
      </c>
      <c r="AF23" s="129">
        <f t="shared" si="1"/>
        <v>45558</v>
      </c>
      <c r="AG23" s="129">
        <f t="shared" si="1"/>
        <v>45562</v>
      </c>
      <c r="AH23" s="129">
        <f t="shared" si="1"/>
        <v>45564</v>
      </c>
    </row>
    <row r="24" spans="1:34" ht="24.6" customHeight="1" x14ac:dyDescent="0.2">
      <c r="A24" s="37"/>
      <c r="B24" s="129">
        <f t="shared" ref="B24" si="2">B6</f>
        <v>45444</v>
      </c>
      <c r="C24" s="129">
        <f t="shared" ref="C24:AH24" si="3">C6</f>
        <v>45452</v>
      </c>
      <c r="D24" s="129">
        <f t="shared" si="3"/>
        <v>45453</v>
      </c>
      <c r="E24" s="129">
        <f t="shared" si="3"/>
        <v>45459</v>
      </c>
      <c r="F24" s="129">
        <f t="shared" si="3"/>
        <v>45465</v>
      </c>
      <c r="G24" s="129">
        <f t="shared" si="3"/>
        <v>45470</v>
      </c>
      <c r="H24" s="129">
        <f t="shared" si="3"/>
        <v>45473</v>
      </c>
      <c r="I24" s="129">
        <f t="shared" si="3"/>
        <v>45486</v>
      </c>
      <c r="J24" s="129">
        <f t="shared" si="3"/>
        <v>45490</v>
      </c>
      <c r="K24" s="129">
        <f t="shared" si="3"/>
        <v>45491</v>
      </c>
      <c r="L24" s="129">
        <f t="shared" si="3"/>
        <v>45493</v>
      </c>
      <c r="M24" s="129">
        <f t="shared" si="3"/>
        <v>45498</v>
      </c>
      <c r="N24" s="129">
        <f t="shared" si="3"/>
        <v>45500</v>
      </c>
      <c r="O24" s="129">
        <f t="shared" si="3"/>
        <v>45504</v>
      </c>
      <c r="P24" s="129">
        <f t="shared" si="3"/>
        <v>45505</v>
      </c>
      <c r="Q24" s="129">
        <f t="shared" si="3"/>
        <v>45507</v>
      </c>
      <c r="R24" s="129">
        <f t="shared" si="3"/>
        <v>45512</v>
      </c>
      <c r="S24" s="129">
        <f t="shared" si="3"/>
        <v>45514</v>
      </c>
      <c r="T24" s="129">
        <f t="shared" si="3"/>
        <v>45519</v>
      </c>
      <c r="U24" s="129">
        <f t="shared" si="3"/>
        <v>45521</v>
      </c>
      <c r="V24" s="129">
        <f t="shared" si="3"/>
        <v>45522</v>
      </c>
      <c r="W24" s="129">
        <f t="shared" si="3"/>
        <v>45524</v>
      </c>
      <c r="X24" s="129">
        <f t="shared" si="3"/>
        <v>45525</v>
      </c>
      <c r="Y24" s="129">
        <f t="shared" si="3"/>
        <v>45526</v>
      </c>
      <c r="Z24" s="129">
        <f t="shared" si="3"/>
        <v>45528</v>
      </c>
      <c r="AA24" s="129">
        <f t="shared" si="3"/>
        <v>45533</v>
      </c>
      <c r="AB24" s="129">
        <f t="shared" si="3"/>
        <v>45535</v>
      </c>
      <c r="AC24" s="129">
        <f t="shared" si="3"/>
        <v>45550</v>
      </c>
      <c r="AD24" s="129">
        <f t="shared" si="3"/>
        <v>45555</v>
      </c>
      <c r="AE24" s="129">
        <f t="shared" si="3"/>
        <v>45557</v>
      </c>
      <c r="AF24" s="129">
        <f t="shared" si="3"/>
        <v>45561</v>
      </c>
      <c r="AG24" s="129">
        <f t="shared" si="3"/>
        <v>45563</v>
      </c>
      <c r="AH24" s="129">
        <f t="shared" si="3"/>
        <v>45565</v>
      </c>
    </row>
    <row r="25" spans="1:34" ht="11.45" customHeight="1" x14ac:dyDescent="0.2">
      <c r="A25" s="11" t="s">
        <v>11</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row>
    <row r="26" spans="1:34" ht="11.45" customHeight="1" x14ac:dyDescent="0.2">
      <c r="A26" s="3">
        <v>1</v>
      </c>
      <c r="B26" s="142">
        <f t="shared" ref="B26" si="4">B8*0.9</f>
        <v>6601.5</v>
      </c>
      <c r="C26" s="142">
        <f t="shared" ref="C26:AH26" si="5">C8*0.9</f>
        <v>6601.5</v>
      </c>
      <c r="D26" s="142">
        <f t="shared" si="5"/>
        <v>6601.5</v>
      </c>
      <c r="E26" s="142">
        <f t="shared" si="5"/>
        <v>5305.5</v>
      </c>
      <c r="F26" s="142">
        <f t="shared" si="5"/>
        <v>5953.5</v>
      </c>
      <c r="G26" s="142">
        <f t="shared" si="5"/>
        <v>5305.5</v>
      </c>
      <c r="H26" s="142">
        <f t="shared" si="5"/>
        <v>7249.5</v>
      </c>
      <c r="I26" s="142">
        <f t="shared" si="5"/>
        <v>7249.5</v>
      </c>
      <c r="J26" s="142">
        <f t="shared" si="5"/>
        <v>5386.5</v>
      </c>
      <c r="K26" s="142">
        <f t="shared" si="5"/>
        <v>5548.5</v>
      </c>
      <c r="L26" s="142">
        <f t="shared" si="5"/>
        <v>5872.5</v>
      </c>
      <c r="M26" s="142">
        <f t="shared" si="5"/>
        <v>5548.5</v>
      </c>
      <c r="N26" s="142">
        <f t="shared" si="5"/>
        <v>6034.5</v>
      </c>
      <c r="O26" s="142">
        <f t="shared" si="5"/>
        <v>6601.5</v>
      </c>
      <c r="P26" s="142">
        <f t="shared" si="5"/>
        <v>6601.5</v>
      </c>
      <c r="Q26" s="142">
        <f t="shared" si="5"/>
        <v>6196.5</v>
      </c>
      <c r="R26" s="142">
        <f t="shared" si="5"/>
        <v>5872.5</v>
      </c>
      <c r="S26" s="142">
        <f t="shared" si="5"/>
        <v>6601.5</v>
      </c>
      <c r="T26" s="142">
        <f t="shared" si="5"/>
        <v>5872.5</v>
      </c>
      <c r="U26" s="142">
        <f t="shared" si="5"/>
        <v>6196.5</v>
      </c>
      <c r="V26" s="142">
        <f t="shared" si="5"/>
        <v>5872.5</v>
      </c>
      <c r="W26" s="142">
        <f t="shared" si="5"/>
        <v>6601.5</v>
      </c>
      <c r="X26" s="142">
        <f t="shared" si="5"/>
        <v>6034.5</v>
      </c>
      <c r="Y26" s="142">
        <f t="shared" si="5"/>
        <v>5872.5</v>
      </c>
      <c r="Z26" s="142">
        <f t="shared" si="5"/>
        <v>6196.5</v>
      </c>
      <c r="AA26" s="142">
        <f t="shared" si="5"/>
        <v>5548.5</v>
      </c>
      <c r="AB26" s="142">
        <f t="shared" si="5"/>
        <v>5548.5</v>
      </c>
      <c r="AC26" s="142">
        <f t="shared" si="5"/>
        <v>5224.5</v>
      </c>
      <c r="AD26" s="142">
        <f t="shared" si="5"/>
        <v>4657.5</v>
      </c>
      <c r="AE26" s="142">
        <f t="shared" si="5"/>
        <v>5062.5</v>
      </c>
      <c r="AF26" s="142">
        <f t="shared" si="5"/>
        <v>4657.5</v>
      </c>
      <c r="AG26" s="142">
        <f t="shared" si="5"/>
        <v>5062.5</v>
      </c>
      <c r="AH26" s="142">
        <f t="shared" si="5"/>
        <v>4657.5</v>
      </c>
    </row>
    <row r="27" spans="1:34" ht="11.45" customHeight="1" x14ac:dyDescent="0.2">
      <c r="A27" s="3">
        <v>2</v>
      </c>
      <c r="B27" s="142">
        <f t="shared" ref="B27" si="6">B9*0.9</f>
        <v>7614</v>
      </c>
      <c r="C27" s="142">
        <f t="shared" ref="C27:AH27" si="7">C9*0.9</f>
        <v>7614</v>
      </c>
      <c r="D27" s="142">
        <f t="shared" si="7"/>
        <v>7614</v>
      </c>
      <c r="E27" s="142">
        <f t="shared" si="7"/>
        <v>6318</v>
      </c>
      <c r="F27" s="142">
        <f t="shared" si="7"/>
        <v>6966</v>
      </c>
      <c r="G27" s="142">
        <f t="shared" si="7"/>
        <v>6318</v>
      </c>
      <c r="H27" s="142">
        <f t="shared" si="7"/>
        <v>8262</v>
      </c>
      <c r="I27" s="142">
        <f t="shared" si="7"/>
        <v>8262</v>
      </c>
      <c r="J27" s="142">
        <f t="shared" si="7"/>
        <v>6399</v>
      </c>
      <c r="K27" s="142">
        <f t="shared" si="7"/>
        <v>6561</v>
      </c>
      <c r="L27" s="142">
        <f t="shared" si="7"/>
        <v>6885</v>
      </c>
      <c r="M27" s="142">
        <f t="shared" si="7"/>
        <v>6561</v>
      </c>
      <c r="N27" s="142">
        <f t="shared" si="7"/>
        <v>7047</v>
      </c>
      <c r="O27" s="142">
        <f t="shared" si="7"/>
        <v>7614</v>
      </c>
      <c r="P27" s="142">
        <f t="shared" si="7"/>
        <v>7614</v>
      </c>
      <c r="Q27" s="142">
        <f t="shared" si="7"/>
        <v>7209</v>
      </c>
      <c r="R27" s="142">
        <f t="shared" si="7"/>
        <v>6885</v>
      </c>
      <c r="S27" s="142">
        <f t="shared" si="7"/>
        <v>7614</v>
      </c>
      <c r="T27" s="142">
        <f t="shared" si="7"/>
        <v>6885</v>
      </c>
      <c r="U27" s="142">
        <f t="shared" si="7"/>
        <v>7209</v>
      </c>
      <c r="V27" s="142">
        <f t="shared" si="7"/>
        <v>6885</v>
      </c>
      <c r="W27" s="142">
        <f t="shared" si="7"/>
        <v>7614</v>
      </c>
      <c r="X27" s="142">
        <f t="shared" si="7"/>
        <v>7047</v>
      </c>
      <c r="Y27" s="142">
        <f t="shared" si="7"/>
        <v>6885</v>
      </c>
      <c r="Z27" s="142">
        <f t="shared" si="7"/>
        <v>7209</v>
      </c>
      <c r="AA27" s="142">
        <f t="shared" si="7"/>
        <v>6561</v>
      </c>
      <c r="AB27" s="142">
        <f t="shared" si="7"/>
        <v>6561</v>
      </c>
      <c r="AC27" s="142">
        <f t="shared" si="7"/>
        <v>6237</v>
      </c>
      <c r="AD27" s="142">
        <f t="shared" si="7"/>
        <v>5670</v>
      </c>
      <c r="AE27" s="142">
        <f t="shared" si="7"/>
        <v>6075</v>
      </c>
      <c r="AF27" s="142">
        <f t="shared" si="7"/>
        <v>5670</v>
      </c>
      <c r="AG27" s="142">
        <f t="shared" si="7"/>
        <v>6075</v>
      </c>
      <c r="AH27" s="142">
        <f t="shared" si="7"/>
        <v>5670</v>
      </c>
    </row>
    <row r="28" spans="1:34" ht="11.45" customHeight="1" x14ac:dyDescent="0.2">
      <c r="A28" s="120" t="s">
        <v>107</v>
      </c>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row>
    <row r="29" spans="1:34" ht="11.45" customHeight="1" x14ac:dyDescent="0.2">
      <c r="A29" s="3">
        <v>1</v>
      </c>
      <c r="B29" s="29">
        <f t="shared" ref="B29" si="8">B11*0.9</f>
        <v>7411.5</v>
      </c>
      <c r="C29" s="29">
        <f t="shared" ref="C29:AH29" si="9">C11*0.9</f>
        <v>7411.5</v>
      </c>
      <c r="D29" s="29">
        <f t="shared" si="9"/>
        <v>7411.5</v>
      </c>
      <c r="E29" s="29">
        <f t="shared" si="9"/>
        <v>6115.5</v>
      </c>
      <c r="F29" s="29">
        <f t="shared" si="9"/>
        <v>6763.5</v>
      </c>
      <c r="G29" s="29">
        <f t="shared" si="9"/>
        <v>6115.5</v>
      </c>
      <c r="H29" s="29">
        <f t="shared" si="9"/>
        <v>8059.5</v>
      </c>
      <c r="I29" s="29">
        <f t="shared" si="9"/>
        <v>8059.5</v>
      </c>
      <c r="J29" s="29">
        <f t="shared" si="9"/>
        <v>6196.5</v>
      </c>
      <c r="K29" s="29">
        <f t="shared" si="9"/>
        <v>6358.5</v>
      </c>
      <c r="L29" s="29">
        <f t="shared" si="9"/>
        <v>6682.5</v>
      </c>
      <c r="M29" s="29">
        <f t="shared" si="9"/>
        <v>6358.5</v>
      </c>
      <c r="N29" s="29">
        <f t="shared" si="9"/>
        <v>6844.5</v>
      </c>
      <c r="O29" s="29">
        <f t="shared" si="9"/>
        <v>7411.5</v>
      </c>
      <c r="P29" s="29">
        <f t="shared" si="9"/>
        <v>7411.5</v>
      </c>
      <c r="Q29" s="29">
        <f t="shared" si="9"/>
        <v>7006.5</v>
      </c>
      <c r="R29" s="29">
        <f t="shared" si="9"/>
        <v>6682.5</v>
      </c>
      <c r="S29" s="29">
        <f t="shared" si="9"/>
        <v>7411.5</v>
      </c>
      <c r="T29" s="29">
        <f t="shared" si="9"/>
        <v>6682.5</v>
      </c>
      <c r="U29" s="29">
        <f t="shared" si="9"/>
        <v>7006.5</v>
      </c>
      <c r="V29" s="29">
        <f t="shared" si="9"/>
        <v>6682.5</v>
      </c>
      <c r="W29" s="29">
        <f t="shared" si="9"/>
        <v>7411.5</v>
      </c>
      <c r="X29" s="29">
        <f t="shared" si="9"/>
        <v>6844.5</v>
      </c>
      <c r="Y29" s="29">
        <f t="shared" si="9"/>
        <v>6682.5</v>
      </c>
      <c r="Z29" s="29">
        <f t="shared" si="9"/>
        <v>7006.5</v>
      </c>
      <c r="AA29" s="29">
        <f t="shared" si="9"/>
        <v>6358.5</v>
      </c>
      <c r="AB29" s="29">
        <f t="shared" si="9"/>
        <v>6358.5</v>
      </c>
      <c r="AC29" s="29">
        <f t="shared" si="9"/>
        <v>6034.5</v>
      </c>
      <c r="AD29" s="29">
        <f t="shared" si="9"/>
        <v>5467.5</v>
      </c>
      <c r="AE29" s="29">
        <f t="shared" si="9"/>
        <v>5872.5</v>
      </c>
      <c r="AF29" s="29">
        <f t="shared" si="9"/>
        <v>5467.5</v>
      </c>
      <c r="AG29" s="29">
        <f t="shared" si="9"/>
        <v>5872.5</v>
      </c>
      <c r="AH29" s="29">
        <f t="shared" si="9"/>
        <v>5467.5</v>
      </c>
    </row>
    <row r="30" spans="1:34" ht="11.45" customHeight="1" x14ac:dyDescent="0.2">
      <c r="A30" s="3">
        <v>2</v>
      </c>
      <c r="B30" s="29">
        <f t="shared" ref="B30" si="10">B12*0.9</f>
        <v>8424</v>
      </c>
      <c r="C30" s="29">
        <f t="shared" ref="C30:AH30" si="11">C12*0.9</f>
        <v>8424</v>
      </c>
      <c r="D30" s="29">
        <f t="shared" si="11"/>
        <v>8424</v>
      </c>
      <c r="E30" s="29">
        <f t="shared" si="11"/>
        <v>7128</v>
      </c>
      <c r="F30" s="29">
        <f t="shared" si="11"/>
        <v>7776</v>
      </c>
      <c r="G30" s="29">
        <f t="shared" si="11"/>
        <v>7128</v>
      </c>
      <c r="H30" s="29">
        <f t="shared" si="11"/>
        <v>9072</v>
      </c>
      <c r="I30" s="29">
        <f t="shared" si="11"/>
        <v>9072</v>
      </c>
      <c r="J30" s="29">
        <f t="shared" si="11"/>
        <v>7209</v>
      </c>
      <c r="K30" s="29">
        <f t="shared" si="11"/>
        <v>7371</v>
      </c>
      <c r="L30" s="29">
        <f t="shared" si="11"/>
        <v>7695</v>
      </c>
      <c r="M30" s="29">
        <f t="shared" si="11"/>
        <v>7371</v>
      </c>
      <c r="N30" s="29">
        <f t="shared" si="11"/>
        <v>7857</v>
      </c>
      <c r="O30" s="29">
        <f t="shared" si="11"/>
        <v>8424</v>
      </c>
      <c r="P30" s="29">
        <f t="shared" si="11"/>
        <v>8424</v>
      </c>
      <c r="Q30" s="29">
        <f t="shared" si="11"/>
        <v>8019</v>
      </c>
      <c r="R30" s="29">
        <f t="shared" si="11"/>
        <v>7695</v>
      </c>
      <c r="S30" s="29">
        <f t="shared" si="11"/>
        <v>8424</v>
      </c>
      <c r="T30" s="29">
        <f t="shared" si="11"/>
        <v>7695</v>
      </c>
      <c r="U30" s="29">
        <f t="shared" si="11"/>
        <v>8019</v>
      </c>
      <c r="V30" s="29">
        <f t="shared" si="11"/>
        <v>7695</v>
      </c>
      <c r="W30" s="29">
        <f t="shared" si="11"/>
        <v>8424</v>
      </c>
      <c r="X30" s="29">
        <f t="shared" si="11"/>
        <v>7857</v>
      </c>
      <c r="Y30" s="29">
        <f t="shared" si="11"/>
        <v>7695</v>
      </c>
      <c r="Z30" s="29">
        <f t="shared" si="11"/>
        <v>8019</v>
      </c>
      <c r="AA30" s="29">
        <f t="shared" si="11"/>
        <v>7371</v>
      </c>
      <c r="AB30" s="29">
        <f t="shared" si="11"/>
        <v>7371</v>
      </c>
      <c r="AC30" s="29">
        <f t="shared" si="11"/>
        <v>7047</v>
      </c>
      <c r="AD30" s="29">
        <f t="shared" si="11"/>
        <v>6480</v>
      </c>
      <c r="AE30" s="29">
        <f t="shared" si="11"/>
        <v>6885</v>
      </c>
      <c r="AF30" s="29">
        <f t="shared" si="11"/>
        <v>6480</v>
      </c>
      <c r="AG30" s="29">
        <f t="shared" si="11"/>
        <v>6885</v>
      </c>
      <c r="AH30" s="29">
        <f t="shared" si="11"/>
        <v>6480</v>
      </c>
    </row>
    <row r="31" spans="1:34" ht="11.45" customHeight="1" x14ac:dyDescent="0.2">
      <c r="A31" s="120" t="s">
        <v>86</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row>
    <row r="32" spans="1:34" ht="11.45" customHeight="1" x14ac:dyDescent="0.2">
      <c r="A32" s="3">
        <v>1</v>
      </c>
      <c r="B32" s="29">
        <f t="shared" ref="B32" si="12">B14*0.9</f>
        <v>8626.5</v>
      </c>
      <c r="C32" s="29">
        <f t="shared" ref="C32:AH32" si="13">C14*0.9</f>
        <v>8626.5</v>
      </c>
      <c r="D32" s="29">
        <f t="shared" si="13"/>
        <v>8626.5</v>
      </c>
      <c r="E32" s="29">
        <f t="shared" si="13"/>
        <v>7330.5</v>
      </c>
      <c r="F32" s="29">
        <f t="shared" si="13"/>
        <v>7978.5</v>
      </c>
      <c r="G32" s="29">
        <f t="shared" si="13"/>
        <v>7330.5</v>
      </c>
      <c r="H32" s="29">
        <f t="shared" si="13"/>
        <v>9274.5</v>
      </c>
      <c r="I32" s="29">
        <f t="shared" si="13"/>
        <v>9274.5</v>
      </c>
      <c r="J32" s="29">
        <f t="shared" si="13"/>
        <v>7411.5</v>
      </c>
      <c r="K32" s="29">
        <f t="shared" si="13"/>
        <v>7573.5</v>
      </c>
      <c r="L32" s="29">
        <f t="shared" si="13"/>
        <v>7897.5</v>
      </c>
      <c r="M32" s="29">
        <f t="shared" si="13"/>
        <v>7573.5</v>
      </c>
      <c r="N32" s="29">
        <f t="shared" si="13"/>
        <v>8059.5</v>
      </c>
      <c r="O32" s="29">
        <f t="shared" si="13"/>
        <v>8626.5</v>
      </c>
      <c r="P32" s="29">
        <f t="shared" si="13"/>
        <v>8626.5</v>
      </c>
      <c r="Q32" s="29">
        <f t="shared" si="13"/>
        <v>8221.5</v>
      </c>
      <c r="R32" s="29">
        <f t="shared" si="13"/>
        <v>7897.5</v>
      </c>
      <c r="S32" s="29">
        <f t="shared" si="13"/>
        <v>8626.5</v>
      </c>
      <c r="T32" s="29">
        <f t="shared" si="13"/>
        <v>7897.5</v>
      </c>
      <c r="U32" s="29">
        <f t="shared" si="13"/>
        <v>8221.5</v>
      </c>
      <c r="V32" s="29">
        <f t="shared" si="13"/>
        <v>7897.5</v>
      </c>
      <c r="W32" s="29">
        <f t="shared" si="13"/>
        <v>8626.5</v>
      </c>
      <c r="X32" s="29">
        <f t="shared" si="13"/>
        <v>8059.5</v>
      </c>
      <c r="Y32" s="29">
        <f t="shared" si="13"/>
        <v>7897.5</v>
      </c>
      <c r="Z32" s="29">
        <f t="shared" si="13"/>
        <v>8221.5</v>
      </c>
      <c r="AA32" s="29">
        <f t="shared" si="13"/>
        <v>7573.5</v>
      </c>
      <c r="AB32" s="29">
        <f t="shared" si="13"/>
        <v>7573.5</v>
      </c>
      <c r="AC32" s="29">
        <f t="shared" si="13"/>
        <v>7249.5</v>
      </c>
      <c r="AD32" s="29">
        <f t="shared" si="13"/>
        <v>6682.5</v>
      </c>
      <c r="AE32" s="29">
        <f t="shared" si="13"/>
        <v>7087.5</v>
      </c>
      <c r="AF32" s="29">
        <f t="shared" si="13"/>
        <v>6682.5</v>
      </c>
      <c r="AG32" s="29">
        <f t="shared" si="13"/>
        <v>7087.5</v>
      </c>
      <c r="AH32" s="29">
        <f t="shared" si="13"/>
        <v>6682.5</v>
      </c>
    </row>
    <row r="33" spans="1:34" ht="11.45" customHeight="1" x14ac:dyDescent="0.2">
      <c r="A33" s="3">
        <v>2</v>
      </c>
      <c r="B33" s="29">
        <f t="shared" ref="B33" si="14">B15*0.9</f>
        <v>9639</v>
      </c>
      <c r="C33" s="29">
        <f t="shared" ref="C33:AH33" si="15">C15*0.9</f>
        <v>9639</v>
      </c>
      <c r="D33" s="29">
        <f t="shared" si="15"/>
        <v>9639</v>
      </c>
      <c r="E33" s="29">
        <f t="shared" si="15"/>
        <v>8343</v>
      </c>
      <c r="F33" s="29">
        <f t="shared" si="15"/>
        <v>8991</v>
      </c>
      <c r="G33" s="29">
        <f t="shared" si="15"/>
        <v>8343</v>
      </c>
      <c r="H33" s="29">
        <f t="shared" si="15"/>
        <v>10287</v>
      </c>
      <c r="I33" s="29">
        <f t="shared" si="15"/>
        <v>10287</v>
      </c>
      <c r="J33" s="29">
        <f t="shared" si="15"/>
        <v>8424</v>
      </c>
      <c r="K33" s="29">
        <f t="shared" si="15"/>
        <v>8586</v>
      </c>
      <c r="L33" s="29">
        <f t="shared" si="15"/>
        <v>8910</v>
      </c>
      <c r="M33" s="29">
        <f t="shared" si="15"/>
        <v>8586</v>
      </c>
      <c r="N33" s="29">
        <f t="shared" si="15"/>
        <v>9072</v>
      </c>
      <c r="O33" s="29">
        <f t="shared" si="15"/>
        <v>9639</v>
      </c>
      <c r="P33" s="29">
        <f t="shared" si="15"/>
        <v>9639</v>
      </c>
      <c r="Q33" s="29">
        <f t="shared" si="15"/>
        <v>9234</v>
      </c>
      <c r="R33" s="29">
        <f t="shared" si="15"/>
        <v>8910</v>
      </c>
      <c r="S33" s="29">
        <f t="shared" si="15"/>
        <v>9639</v>
      </c>
      <c r="T33" s="29">
        <f t="shared" si="15"/>
        <v>8910</v>
      </c>
      <c r="U33" s="29">
        <f t="shared" si="15"/>
        <v>9234</v>
      </c>
      <c r="V33" s="29">
        <f t="shared" si="15"/>
        <v>8910</v>
      </c>
      <c r="W33" s="29">
        <f t="shared" si="15"/>
        <v>9639</v>
      </c>
      <c r="X33" s="29">
        <f t="shared" si="15"/>
        <v>9072</v>
      </c>
      <c r="Y33" s="29">
        <f t="shared" si="15"/>
        <v>8910</v>
      </c>
      <c r="Z33" s="29">
        <f t="shared" si="15"/>
        <v>9234</v>
      </c>
      <c r="AA33" s="29">
        <f t="shared" si="15"/>
        <v>8586</v>
      </c>
      <c r="AB33" s="29">
        <f t="shared" si="15"/>
        <v>8586</v>
      </c>
      <c r="AC33" s="29">
        <f t="shared" si="15"/>
        <v>8262</v>
      </c>
      <c r="AD33" s="29">
        <f t="shared" si="15"/>
        <v>7695</v>
      </c>
      <c r="AE33" s="29">
        <f t="shared" si="15"/>
        <v>8100</v>
      </c>
      <c r="AF33" s="29">
        <f t="shared" si="15"/>
        <v>7695</v>
      </c>
      <c r="AG33" s="29">
        <f t="shared" si="15"/>
        <v>8100</v>
      </c>
      <c r="AH33" s="29">
        <f t="shared" si="15"/>
        <v>7695</v>
      </c>
    </row>
    <row r="34" spans="1:34" ht="11.45" customHeight="1" x14ac:dyDescent="0.2">
      <c r="A34" s="122" t="s">
        <v>91</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pans="1:34" ht="11.45" customHeight="1" x14ac:dyDescent="0.2">
      <c r="A35" s="3">
        <v>1</v>
      </c>
      <c r="B35" s="29">
        <f t="shared" ref="B35" si="16">B17*0.9</f>
        <v>9436.5</v>
      </c>
      <c r="C35" s="29">
        <f t="shared" ref="C35:AH35" si="17">C17*0.9</f>
        <v>9436.5</v>
      </c>
      <c r="D35" s="29">
        <f t="shared" si="17"/>
        <v>9436.5</v>
      </c>
      <c r="E35" s="29">
        <f t="shared" si="17"/>
        <v>8140.5</v>
      </c>
      <c r="F35" s="29">
        <f t="shared" si="17"/>
        <v>8788.5</v>
      </c>
      <c r="G35" s="29">
        <f t="shared" si="17"/>
        <v>8140.5</v>
      </c>
      <c r="H35" s="29">
        <f t="shared" si="17"/>
        <v>10084.5</v>
      </c>
      <c r="I35" s="29">
        <f t="shared" si="17"/>
        <v>10084.5</v>
      </c>
      <c r="J35" s="29">
        <f t="shared" si="17"/>
        <v>8221.5</v>
      </c>
      <c r="K35" s="29">
        <f t="shared" si="17"/>
        <v>8383.5</v>
      </c>
      <c r="L35" s="29">
        <f t="shared" si="17"/>
        <v>8707.5</v>
      </c>
      <c r="M35" s="29">
        <f t="shared" si="17"/>
        <v>8383.5</v>
      </c>
      <c r="N35" s="29">
        <f t="shared" si="17"/>
        <v>8869.5</v>
      </c>
      <c r="O35" s="29">
        <f t="shared" si="17"/>
        <v>9436.5</v>
      </c>
      <c r="P35" s="29">
        <f t="shared" si="17"/>
        <v>9436.5</v>
      </c>
      <c r="Q35" s="29">
        <f t="shared" si="17"/>
        <v>9031.5</v>
      </c>
      <c r="R35" s="29">
        <f t="shared" si="17"/>
        <v>8707.5</v>
      </c>
      <c r="S35" s="29">
        <f t="shared" si="17"/>
        <v>9436.5</v>
      </c>
      <c r="T35" s="29">
        <f t="shared" si="17"/>
        <v>8707.5</v>
      </c>
      <c r="U35" s="29">
        <f t="shared" si="17"/>
        <v>9031.5</v>
      </c>
      <c r="V35" s="29">
        <f t="shared" si="17"/>
        <v>8707.5</v>
      </c>
      <c r="W35" s="29">
        <f t="shared" si="17"/>
        <v>9436.5</v>
      </c>
      <c r="X35" s="29">
        <f t="shared" si="17"/>
        <v>8869.5</v>
      </c>
      <c r="Y35" s="29">
        <f t="shared" si="17"/>
        <v>8707.5</v>
      </c>
      <c r="Z35" s="29">
        <f t="shared" si="17"/>
        <v>9031.5</v>
      </c>
      <c r="AA35" s="29">
        <f t="shared" si="17"/>
        <v>8383.5</v>
      </c>
      <c r="AB35" s="29">
        <f t="shared" si="17"/>
        <v>8383.5</v>
      </c>
      <c r="AC35" s="29">
        <f t="shared" si="17"/>
        <v>8059.5</v>
      </c>
      <c r="AD35" s="29">
        <f t="shared" si="17"/>
        <v>7492.5</v>
      </c>
      <c r="AE35" s="29">
        <f t="shared" si="17"/>
        <v>7897.5</v>
      </c>
      <c r="AF35" s="29">
        <f t="shared" si="17"/>
        <v>7492.5</v>
      </c>
      <c r="AG35" s="29">
        <f t="shared" si="17"/>
        <v>7897.5</v>
      </c>
      <c r="AH35" s="29">
        <f t="shared" si="17"/>
        <v>7492.5</v>
      </c>
    </row>
    <row r="36" spans="1:34" ht="11.45" customHeight="1" x14ac:dyDescent="0.2">
      <c r="A36" s="3">
        <v>2</v>
      </c>
      <c r="B36" s="29">
        <f t="shared" ref="B36" si="18">B18*0.9</f>
        <v>10449</v>
      </c>
      <c r="C36" s="29">
        <f t="shared" ref="C36:AH36" si="19">C18*0.9</f>
        <v>10449</v>
      </c>
      <c r="D36" s="29">
        <f t="shared" si="19"/>
        <v>10449</v>
      </c>
      <c r="E36" s="29">
        <f t="shared" si="19"/>
        <v>9153</v>
      </c>
      <c r="F36" s="29">
        <f t="shared" si="19"/>
        <v>9801</v>
      </c>
      <c r="G36" s="29">
        <f t="shared" si="19"/>
        <v>9153</v>
      </c>
      <c r="H36" s="29">
        <f t="shared" si="19"/>
        <v>11097</v>
      </c>
      <c r="I36" s="29">
        <f t="shared" si="19"/>
        <v>11097</v>
      </c>
      <c r="J36" s="29">
        <f t="shared" si="19"/>
        <v>9234</v>
      </c>
      <c r="K36" s="29">
        <f t="shared" si="19"/>
        <v>9396</v>
      </c>
      <c r="L36" s="29">
        <f t="shared" si="19"/>
        <v>9720</v>
      </c>
      <c r="M36" s="29">
        <f t="shared" si="19"/>
        <v>9396</v>
      </c>
      <c r="N36" s="29">
        <f t="shared" si="19"/>
        <v>9882</v>
      </c>
      <c r="O36" s="29">
        <f t="shared" si="19"/>
        <v>10449</v>
      </c>
      <c r="P36" s="29">
        <f t="shared" si="19"/>
        <v>10449</v>
      </c>
      <c r="Q36" s="29">
        <f t="shared" si="19"/>
        <v>10044</v>
      </c>
      <c r="R36" s="29">
        <f t="shared" si="19"/>
        <v>9720</v>
      </c>
      <c r="S36" s="29">
        <f t="shared" si="19"/>
        <v>10449</v>
      </c>
      <c r="T36" s="29">
        <f t="shared" si="19"/>
        <v>9720</v>
      </c>
      <c r="U36" s="29">
        <f t="shared" si="19"/>
        <v>10044</v>
      </c>
      <c r="V36" s="29">
        <f t="shared" si="19"/>
        <v>9720</v>
      </c>
      <c r="W36" s="29">
        <f t="shared" si="19"/>
        <v>10449</v>
      </c>
      <c r="X36" s="29">
        <f t="shared" si="19"/>
        <v>9882</v>
      </c>
      <c r="Y36" s="29">
        <f t="shared" si="19"/>
        <v>9720</v>
      </c>
      <c r="Z36" s="29">
        <f t="shared" si="19"/>
        <v>10044</v>
      </c>
      <c r="AA36" s="29">
        <f t="shared" si="19"/>
        <v>9396</v>
      </c>
      <c r="AB36" s="29">
        <f t="shared" si="19"/>
        <v>9396</v>
      </c>
      <c r="AC36" s="29">
        <f t="shared" si="19"/>
        <v>9072</v>
      </c>
      <c r="AD36" s="29">
        <f t="shared" si="19"/>
        <v>8505</v>
      </c>
      <c r="AE36" s="29">
        <f t="shared" si="19"/>
        <v>8910</v>
      </c>
      <c r="AF36" s="29">
        <f t="shared" si="19"/>
        <v>8505</v>
      </c>
      <c r="AG36" s="29">
        <f t="shared" si="19"/>
        <v>8910</v>
      </c>
      <c r="AH36" s="29">
        <f t="shared" si="19"/>
        <v>8505</v>
      </c>
    </row>
    <row r="37" spans="1:34" s="118" customFormat="1" ht="11.45" customHeight="1" x14ac:dyDescent="0.2">
      <c r="A37" s="119" t="s">
        <v>92</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s="118" customFormat="1" ht="11.45" customHeight="1" x14ac:dyDescent="0.2">
      <c r="A38" s="121">
        <v>1</v>
      </c>
      <c r="B38" s="142">
        <f t="shared" ref="B38" si="20">B20*0.9</f>
        <v>10651.5</v>
      </c>
      <c r="C38" s="142">
        <f t="shared" ref="C38:AH38" si="21">C20*0.9</f>
        <v>10651.5</v>
      </c>
      <c r="D38" s="142">
        <f t="shared" si="21"/>
        <v>10651.5</v>
      </c>
      <c r="E38" s="142">
        <f t="shared" si="21"/>
        <v>9355.5</v>
      </c>
      <c r="F38" s="142">
        <f t="shared" si="21"/>
        <v>10003.5</v>
      </c>
      <c r="G38" s="142">
        <f t="shared" si="21"/>
        <v>9355.5</v>
      </c>
      <c r="H38" s="142">
        <f t="shared" si="21"/>
        <v>11299.5</v>
      </c>
      <c r="I38" s="142">
        <f t="shared" si="21"/>
        <v>11299.5</v>
      </c>
      <c r="J38" s="142">
        <f t="shared" si="21"/>
        <v>9436.5</v>
      </c>
      <c r="K38" s="142">
        <f t="shared" si="21"/>
        <v>9598.5</v>
      </c>
      <c r="L38" s="142">
        <f t="shared" si="21"/>
        <v>9922.5</v>
      </c>
      <c r="M38" s="142">
        <f t="shared" si="21"/>
        <v>9598.5</v>
      </c>
      <c r="N38" s="142">
        <f t="shared" si="21"/>
        <v>10084.5</v>
      </c>
      <c r="O38" s="142">
        <f t="shared" si="21"/>
        <v>10651.5</v>
      </c>
      <c r="P38" s="142">
        <f t="shared" si="21"/>
        <v>10651.5</v>
      </c>
      <c r="Q38" s="142">
        <f t="shared" si="21"/>
        <v>10246.5</v>
      </c>
      <c r="R38" s="142">
        <f t="shared" si="21"/>
        <v>9922.5</v>
      </c>
      <c r="S38" s="142">
        <f t="shared" si="21"/>
        <v>10651.5</v>
      </c>
      <c r="T38" s="142">
        <f t="shared" si="21"/>
        <v>9922.5</v>
      </c>
      <c r="U38" s="142">
        <f t="shared" si="21"/>
        <v>10246.5</v>
      </c>
      <c r="V38" s="142">
        <f t="shared" si="21"/>
        <v>9922.5</v>
      </c>
      <c r="W38" s="142">
        <f t="shared" si="21"/>
        <v>10651.5</v>
      </c>
      <c r="X38" s="142">
        <f t="shared" si="21"/>
        <v>10084.5</v>
      </c>
      <c r="Y38" s="142">
        <f t="shared" si="21"/>
        <v>9922.5</v>
      </c>
      <c r="Z38" s="142">
        <f t="shared" si="21"/>
        <v>10246.5</v>
      </c>
      <c r="AA38" s="142">
        <f t="shared" si="21"/>
        <v>9598.5</v>
      </c>
      <c r="AB38" s="142">
        <f t="shared" si="21"/>
        <v>9598.5</v>
      </c>
      <c r="AC38" s="142">
        <f t="shared" si="21"/>
        <v>9274.5</v>
      </c>
      <c r="AD38" s="142">
        <f t="shared" si="21"/>
        <v>8707.5</v>
      </c>
      <c r="AE38" s="142">
        <f t="shared" si="21"/>
        <v>9112.5</v>
      </c>
      <c r="AF38" s="142">
        <f t="shared" si="21"/>
        <v>8707.5</v>
      </c>
      <c r="AG38" s="142">
        <f t="shared" si="21"/>
        <v>9112.5</v>
      </c>
      <c r="AH38" s="142">
        <f t="shared" si="21"/>
        <v>8707.5</v>
      </c>
    </row>
    <row r="39" spans="1:34" s="118" customFormat="1" ht="11.45" customHeight="1" x14ac:dyDescent="0.2">
      <c r="A39" s="121">
        <v>2</v>
      </c>
      <c r="B39" s="142">
        <f t="shared" ref="B39" si="22">B21*0.9</f>
        <v>11664</v>
      </c>
      <c r="C39" s="142">
        <f t="shared" ref="C39:AH39" si="23">C21*0.9</f>
        <v>11664</v>
      </c>
      <c r="D39" s="142">
        <f t="shared" si="23"/>
        <v>11664</v>
      </c>
      <c r="E39" s="142">
        <f t="shared" si="23"/>
        <v>10368</v>
      </c>
      <c r="F39" s="142">
        <f t="shared" si="23"/>
        <v>11016</v>
      </c>
      <c r="G39" s="142">
        <f t="shared" si="23"/>
        <v>10368</v>
      </c>
      <c r="H39" s="142">
        <f t="shared" si="23"/>
        <v>12312</v>
      </c>
      <c r="I39" s="142">
        <f t="shared" si="23"/>
        <v>12312</v>
      </c>
      <c r="J39" s="142">
        <f t="shared" si="23"/>
        <v>10449</v>
      </c>
      <c r="K39" s="142">
        <f t="shared" si="23"/>
        <v>10611</v>
      </c>
      <c r="L39" s="142">
        <f t="shared" si="23"/>
        <v>10935</v>
      </c>
      <c r="M39" s="142">
        <f t="shared" si="23"/>
        <v>10611</v>
      </c>
      <c r="N39" s="142">
        <f t="shared" si="23"/>
        <v>11097</v>
      </c>
      <c r="O39" s="142">
        <f t="shared" si="23"/>
        <v>11664</v>
      </c>
      <c r="P39" s="142">
        <f t="shared" si="23"/>
        <v>11664</v>
      </c>
      <c r="Q39" s="142">
        <f t="shared" si="23"/>
        <v>11259</v>
      </c>
      <c r="R39" s="142">
        <f t="shared" si="23"/>
        <v>10935</v>
      </c>
      <c r="S39" s="142">
        <f t="shared" si="23"/>
        <v>11664</v>
      </c>
      <c r="T39" s="142">
        <f t="shared" si="23"/>
        <v>10935</v>
      </c>
      <c r="U39" s="142">
        <f t="shared" si="23"/>
        <v>11259</v>
      </c>
      <c r="V39" s="142">
        <f t="shared" si="23"/>
        <v>10935</v>
      </c>
      <c r="W39" s="142">
        <f t="shared" si="23"/>
        <v>11664</v>
      </c>
      <c r="X39" s="142">
        <f t="shared" si="23"/>
        <v>11097</v>
      </c>
      <c r="Y39" s="142">
        <f t="shared" si="23"/>
        <v>10935</v>
      </c>
      <c r="Z39" s="142">
        <f t="shared" si="23"/>
        <v>11259</v>
      </c>
      <c r="AA39" s="142">
        <f t="shared" si="23"/>
        <v>10611</v>
      </c>
      <c r="AB39" s="142">
        <f t="shared" si="23"/>
        <v>10611</v>
      </c>
      <c r="AC39" s="142">
        <f t="shared" si="23"/>
        <v>10287</v>
      </c>
      <c r="AD39" s="142">
        <f t="shared" si="23"/>
        <v>9720</v>
      </c>
      <c r="AE39" s="142">
        <f t="shared" si="23"/>
        <v>10125</v>
      </c>
      <c r="AF39" s="142">
        <f t="shared" si="23"/>
        <v>9720</v>
      </c>
      <c r="AG39" s="142">
        <f t="shared" si="23"/>
        <v>10125</v>
      </c>
      <c r="AH39" s="142">
        <f t="shared" si="23"/>
        <v>9720</v>
      </c>
    </row>
    <row r="40" spans="1:34" ht="11.45" customHeight="1" x14ac:dyDescent="0.2">
      <c r="A40" s="24"/>
    </row>
    <row r="41" spans="1:34" ht="145.9" customHeight="1" x14ac:dyDescent="0.2">
      <c r="A41" s="77" t="s">
        <v>202</v>
      </c>
    </row>
    <row r="42" spans="1:34" ht="11.45" customHeight="1" x14ac:dyDescent="0.2">
      <c r="A42" s="80" t="s">
        <v>18</v>
      </c>
    </row>
    <row r="43" spans="1:34" ht="11.45" customHeight="1" x14ac:dyDescent="0.2">
      <c r="A43" s="81" t="s">
        <v>193</v>
      </c>
    </row>
    <row r="44" spans="1:34" x14ac:dyDescent="0.2">
      <c r="A44" s="81" t="s">
        <v>194</v>
      </c>
    </row>
    <row r="45" spans="1:34" x14ac:dyDescent="0.2">
      <c r="A45" s="24"/>
    </row>
    <row r="46" spans="1:34" x14ac:dyDescent="0.2">
      <c r="A46" s="36" t="s">
        <v>3</v>
      </c>
    </row>
    <row r="47" spans="1:34" x14ac:dyDescent="0.2">
      <c r="A47" s="20" t="s">
        <v>4</v>
      </c>
    </row>
    <row r="48" spans="1:34" x14ac:dyDescent="0.2">
      <c r="A48" s="20" t="s">
        <v>5</v>
      </c>
    </row>
    <row r="49" spans="1:1" ht="24" x14ac:dyDescent="0.2">
      <c r="A49" s="21" t="s">
        <v>6</v>
      </c>
    </row>
    <row r="50" spans="1:1" ht="12.6" customHeight="1" x14ac:dyDescent="0.2">
      <c r="A50" s="42" t="s">
        <v>75</v>
      </c>
    </row>
    <row r="51" spans="1:1" x14ac:dyDescent="0.2">
      <c r="A51" s="66"/>
    </row>
    <row r="54" spans="1:1" ht="31.5" x14ac:dyDescent="0.2">
      <c r="A54" s="83" t="s">
        <v>203</v>
      </c>
    </row>
    <row r="55" spans="1:1" ht="42" x14ac:dyDescent="0.2">
      <c r="A55" s="168" t="s">
        <v>195</v>
      </c>
    </row>
    <row r="56" spans="1:1" ht="21" x14ac:dyDescent="0.2">
      <c r="A56" s="168" t="s">
        <v>196</v>
      </c>
    </row>
    <row r="57" spans="1:1" ht="21" x14ac:dyDescent="0.2">
      <c r="A57" s="168" t="s">
        <v>204</v>
      </c>
    </row>
    <row r="58" spans="1:1" ht="21" x14ac:dyDescent="0.2">
      <c r="A58" s="168" t="s">
        <v>197</v>
      </c>
    </row>
    <row r="59" spans="1:1" ht="31.5" x14ac:dyDescent="0.2">
      <c r="A59" s="168" t="s">
        <v>198</v>
      </c>
    </row>
    <row r="60" spans="1:1" ht="31.5" x14ac:dyDescent="0.2">
      <c r="A60" s="168" t="s">
        <v>199</v>
      </c>
    </row>
    <row r="61" spans="1:1" ht="31.5" x14ac:dyDescent="0.2">
      <c r="A61" s="70" t="s">
        <v>42</v>
      </c>
    </row>
    <row r="62" spans="1:1" ht="63" x14ac:dyDescent="0.2">
      <c r="A62" s="87" t="s">
        <v>200</v>
      </c>
    </row>
    <row r="63" spans="1:1" ht="21" x14ac:dyDescent="0.2">
      <c r="A63" s="71" t="s">
        <v>43</v>
      </c>
    </row>
    <row r="64" spans="1:1" ht="42.75" x14ac:dyDescent="0.2">
      <c r="A64" s="72" t="s">
        <v>201</v>
      </c>
    </row>
    <row r="65" spans="1:1" ht="21" x14ac:dyDescent="0.2">
      <c r="A65" s="73" t="s">
        <v>45</v>
      </c>
    </row>
    <row r="66" spans="1:1" x14ac:dyDescent="0.2">
      <c r="A66" s="74"/>
    </row>
    <row r="67" spans="1:1" x14ac:dyDescent="0.2">
      <c r="A67" s="75" t="s">
        <v>8</v>
      </c>
    </row>
    <row r="68" spans="1:1" ht="24" x14ac:dyDescent="0.2">
      <c r="A68" s="62" t="s">
        <v>46</v>
      </c>
    </row>
    <row r="69" spans="1:1" ht="24" x14ac:dyDescent="0.2">
      <c r="A69" s="62" t="s">
        <v>47</v>
      </c>
    </row>
    <row r="70" spans="1:1" x14ac:dyDescent="0.2">
      <c r="A70" s="22"/>
    </row>
    <row r="71" spans="1:1" ht="12.75" x14ac:dyDescent="0.2">
      <c r="A71" s="7"/>
    </row>
    <row r="72" spans="1:1" ht="12.75" x14ac:dyDescent="0.2">
      <c r="A72" s="7"/>
    </row>
    <row r="75" spans="1:1" ht="12.75" x14ac:dyDescent="0.2">
      <c r="A75" s="7"/>
    </row>
    <row r="76" spans="1:1" ht="12.75" x14ac:dyDescent="0.2">
      <c r="A76" s="7"/>
    </row>
    <row r="77" spans="1:1" ht="12.75" x14ac:dyDescent="0.2">
      <c r="A77" s="7"/>
    </row>
    <row r="78" spans="1:1" ht="12.75" x14ac:dyDescent="0.2">
      <c r="A78" s="7"/>
    </row>
    <row r="79" spans="1:1" ht="12.75" x14ac:dyDescent="0.2">
      <c r="A79" s="7"/>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75</vt:i4>
      </vt:variant>
    </vt:vector>
  </HeadingPairs>
  <TitlesOfParts>
    <vt:vector size="75" baseType="lpstr">
      <vt:lpstr>C завтраками| Bed and breakfast</vt:lpstr>
      <vt:lpstr>3=4| COMISS</vt:lpstr>
      <vt:lpstr>3=4| FIT15</vt:lpstr>
      <vt:lpstr>3=4| FIT18</vt:lpstr>
      <vt:lpstr>Наполни своё лето| comiss</vt:lpstr>
      <vt:lpstr>Наполни своё лето | FIT20+35</vt:lpstr>
      <vt:lpstr>Наполни своё лето | FIT18+25 </vt:lpstr>
      <vt:lpstr>Наполни своё лето  | FIT18 </vt:lpstr>
      <vt:lpstr>Наполни своё лето | FIT15</vt:lpstr>
      <vt:lpstr>Каникулы в горах  | comiss</vt:lpstr>
      <vt:lpstr>Каникулы в горах | FIT20+35</vt:lpstr>
      <vt:lpstr>Каникулы в горах  | FIT18</vt:lpstr>
      <vt:lpstr>Каникулы в горах | FIT18+25</vt:lpstr>
      <vt:lpstr>Каникулы в горах  | FIT15</vt:lpstr>
      <vt:lpstr>Отдыхай и Катай |FIT15</vt:lpstr>
      <vt:lpstr>Отдыхай и Катай |FIT20+35</vt:lpstr>
      <vt:lpstr>Отдыхай и Катай |FIT18+25</vt:lpstr>
      <vt:lpstr>Отдыхай и Катай |FIT 18</vt:lpstr>
      <vt:lpstr>Отдыхай и Катай | comiss</vt:lpstr>
      <vt:lpstr>Осенние каникулы |FIT15 </vt:lpstr>
      <vt:lpstr>Осенние каникулы |FIT18</vt:lpstr>
      <vt:lpstr>НЕТТО 15</vt:lpstr>
      <vt:lpstr>НЕТТО 20+35</vt:lpstr>
      <vt:lpstr>НЕТТО 18 +25</vt:lpstr>
      <vt:lpstr>НЕТТО 18</vt:lpstr>
      <vt:lpstr>НЕТТО 20</vt:lpstr>
      <vt:lpstr>НЕТТО 20+25руб.</vt:lpstr>
      <vt:lpstr>Early Booking10% BB| FIT15</vt:lpstr>
      <vt:lpstr>Early Booking10% BB| FIT20</vt:lpstr>
      <vt:lpstr>Early Booking10%| FIT20+25руб</vt:lpstr>
      <vt:lpstr>Early Booking10% BB| COMMISSION</vt:lpstr>
      <vt:lpstr>EarlyBook10% 2023 |FIT20+25руб</vt:lpstr>
      <vt:lpstr>Early Booking15% BB| FIT15</vt:lpstr>
      <vt:lpstr>Early Booking15% BB| FIT20 </vt:lpstr>
      <vt:lpstr>EarlyBooking15% |FIT20+25руб.</vt:lpstr>
      <vt:lpstr>EarlyBooking15% BB| COMMIS</vt:lpstr>
      <vt:lpstr>Room only| FIT15</vt:lpstr>
      <vt:lpstr>Room only| FIT20</vt:lpstr>
      <vt:lpstr>Room only| FIT20+25руб.</vt:lpstr>
      <vt:lpstr>Room only| COMMISSION</vt:lpstr>
      <vt:lpstr>Весенние каникулы | commission</vt:lpstr>
      <vt:lpstr>ЗЭГ |FIT20</vt:lpstr>
      <vt:lpstr>ЗЭГ |FIT20+25руб.</vt:lpstr>
      <vt:lpstr>ЗЭГ |COMMISSION</vt:lpstr>
      <vt:lpstr>Осенние каникулы | FIT15</vt:lpstr>
      <vt:lpstr>Осенние каникулы | FIT20</vt:lpstr>
      <vt:lpstr>Осенние каникулы | COMMISSION</vt:lpstr>
      <vt:lpstr>отдыхай и катай</vt:lpstr>
      <vt:lpstr>Отдыхай и Катай |FIT18</vt:lpstr>
      <vt:lpstr>Отдыхай и Катай |commission</vt:lpstr>
      <vt:lpstr>Room only 2024 | FIT15 </vt:lpstr>
      <vt:lpstr>Room only 2024 | FIT20+35</vt:lpstr>
      <vt:lpstr>Room only 2024 | FIT18+25</vt:lpstr>
      <vt:lpstr>Room only 2024 | FIT18</vt:lpstr>
      <vt:lpstr>РБ15% ВВ 2023 | FIT15</vt:lpstr>
      <vt:lpstr>РБ15% ВВ 2023 | FIT18</vt:lpstr>
      <vt:lpstr>РБ15% ВВ 2023 | COMMISSION</vt:lpstr>
      <vt:lpstr>ЯВК 2023 | COMMISSION</vt:lpstr>
      <vt:lpstr>ЯВК 2023 | FIT15</vt:lpstr>
      <vt:lpstr>ЯВК 2023 | FIT18</vt:lpstr>
      <vt:lpstr>ЗЭГ |FIT15</vt:lpstr>
      <vt:lpstr>ЗЭГ |FIT18</vt:lpstr>
      <vt:lpstr>ЗЭГ | COMMISSION</vt:lpstr>
      <vt:lpstr>EarlyBook 10% 2023 |FIT15</vt:lpstr>
      <vt:lpstr>EarlyBook 10% 2023 |FIT18</vt:lpstr>
      <vt:lpstr>EarlyBook 10% 2023 |COMISSION</vt:lpstr>
      <vt:lpstr>EarlyBook 10% 2024 |FIT20+35</vt:lpstr>
      <vt:lpstr>EarlyBook 10% 2024 |FIT18+25</vt:lpstr>
      <vt:lpstr>EarlyBook 10% 2024 |FIT18 </vt:lpstr>
      <vt:lpstr>EarlyBook 10% 2024 |FIT15</vt:lpstr>
      <vt:lpstr>EarlyBook 15% 2024 |FIT18+25</vt:lpstr>
      <vt:lpstr>EarlyBook 15% 2024 |FIT20+35</vt:lpstr>
      <vt:lpstr>EarlyBook 15% 2024 |FIT18  </vt:lpstr>
      <vt:lpstr>EarlyBook 15% 2024 |FIT15</vt:lpstr>
      <vt:lpstr>EarlyBook 15% 2024 |comis</vt:lpstr>
    </vt:vector>
  </TitlesOfParts>
  <Company>Samo-Soft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Rudnev</dc:creator>
  <cp:lastModifiedBy>vmikhalkina</cp:lastModifiedBy>
  <dcterms:created xsi:type="dcterms:W3CDTF">2001-10-03T09:33:40Z</dcterms:created>
  <dcterms:modified xsi:type="dcterms:W3CDTF">2024-04-18T14:05:25Z</dcterms:modified>
</cp:coreProperties>
</file>