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9555" windowHeight="5760"/>
  </bookViews>
  <sheets>
    <sheet name="C завтраками| Bed and breakfast" sheetId="3" r:id="rId1"/>
    <sheet name="3=4| COMISS" sheetId="76" state="hidden" r:id="rId2"/>
    <sheet name="3=4| FIT15" sheetId="77" state="hidden" r:id="rId3"/>
    <sheet name="3=4| FIT18" sheetId="78" state="hidden" r:id="rId4"/>
    <sheet name="Наполни своё лето| comiss" sheetId="99" r:id="rId5"/>
    <sheet name="Наполни своё лето | FIT20+35" sheetId="101" state="hidden" r:id="rId6"/>
    <sheet name="Наполни своё лето | FIT18+25 " sheetId="103" state="hidden" r:id="rId7"/>
    <sheet name="Наполни своё лето  | FIT18 " sheetId="102" state="hidden" r:id="rId8"/>
    <sheet name="Наполни своё лето | FIT15" sheetId="104" state="hidden" r:id="rId9"/>
    <sheet name="Каникулы в горах  | comiss" sheetId="98" r:id="rId10"/>
    <sheet name="Каникулы в горах | FIT20+35" sheetId="24" state="hidden" r:id="rId11"/>
    <sheet name="Каникулы в горах  | FIT18" sheetId="97" state="hidden" r:id="rId12"/>
    <sheet name="Каникулы в горах | FIT18+25" sheetId="96" state="hidden" r:id="rId13"/>
    <sheet name="Каникулы в горах  | FIT15" sheetId="95" state="hidden" r:id="rId14"/>
    <sheet name="Отдыхай и Катай |FIT15" sheetId="18" state="hidden" r:id="rId15"/>
    <sheet name="Отдыхай и Катай |FIT20+35" sheetId="86" state="hidden" r:id="rId16"/>
    <sheet name="Отдыхай и Катай |FIT18+25" sheetId="85" state="hidden" r:id="rId17"/>
    <sheet name="Отдыхай и Катай |FIT 18" sheetId="74" state="hidden" r:id="rId18"/>
    <sheet name="Отдыхай и Катай | comiss" sheetId="75" state="hidden" r:id="rId19"/>
    <sheet name="Осенние каникулы |FIT15 " sheetId="71" state="hidden" r:id="rId20"/>
    <sheet name="Осенние каникулы |FIT18" sheetId="72" state="hidden" r:id="rId21"/>
    <sheet name="НЕТТО 15" sheetId="12" state="hidden" r:id="rId22"/>
    <sheet name="НЕТТО 20+35" sheetId="88" state="hidden" r:id="rId23"/>
    <sheet name="НЕТТО 18 +25" sheetId="87" state="hidden" r:id="rId24"/>
    <sheet name="НЕТТО 18" sheetId="54" state="hidden" r:id="rId25"/>
    <sheet name="НЕТТО 20" sheetId="11" state="hidden" r:id="rId26"/>
    <sheet name="НЕТТО 20+25руб." sheetId="38" state="hidden" r:id="rId27"/>
    <sheet name="Early Booking10% BB| FIT15" sheetId="29" state="hidden" r:id="rId28"/>
    <sheet name="Early Booking10% BB| FIT20" sheetId="8" state="hidden" r:id="rId29"/>
    <sheet name="Early Booking10%| FIT20+25руб" sheetId="44" state="hidden" r:id="rId30"/>
    <sheet name="Early Booking10% BB| COMMISSION" sheetId="16" state="hidden" r:id="rId31"/>
    <sheet name="EarlyBook10% 2023 |FIT20+25руб" sheetId="39" state="hidden" r:id="rId32"/>
    <sheet name="Early Booking15% BB| FIT15" sheetId="13" state="hidden" r:id="rId33"/>
    <sheet name="Early Booking15% BB| FIT20 " sheetId="30" state="hidden" r:id="rId34"/>
    <sheet name="EarlyBooking15% |FIT20+25руб." sheetId="40" state="hidden" r:id="rId35"/>
    <sheet name="EarlyBooking15% BB| COMMIS" sheetId="31" state="hidden" r:id="rId36"/>
    <sheet name="Room only| FIT15" sheetId="14" state="hidden" r:id="rId37"/>
    <sheet name="Room only| FIT20" sheetId="10" state="hidden" r:id="rId38"/>
    <sheet name="Room only| FIT20+25руб." sheetId="41" state="hidden" r:id="rId39"/>
    <sheet name="Room only| COMMISSION" sheetId="15" state="hidden" r:id="rId40"/>
    <sheet name="Весенние каникулы | commission" sheetId="25" state="hidden" r:id="rId41"/>
    <sheet name="ЗЭГ |FIT20" sheetId="33" state="hidden" r:id="rId42"/>
    <sheet name="ЗЭГ |FIT20+25руб." sheetId="43" state="hidden" r:id="rId43"/>
    <sheet name="ЗЭГ |COMMISSION" sheetId="34" state="hidden" r:id="rId44"/>
    <sheet name="Осенние каникулы | FIT15" sheetId="45" state="hidden" r:id="rId45"/>
    <sheet name="Осенние каникулы | FIT20" sheetId="46" state="hidden" r:id="rId46"/>
    <sheet name="Осенние каникулы | COMMISSION" sheetId="47" state="hidden" r:id="rId47"/>
    <sheet name="отдыхай и катай" sheetId="17" state="hidden" r:id="rId48"/>
    <sheet name="Отдыхай и Катай |FIT18" sheetId="19" state="hidden" r:id="rId49"/>
    <sheet name="Отдыхай и Катай |commission" sheetId="20" state="hidden" r:id="rId50"/>
    <sheet name="Room only 2024 | FIT15 " sheetId="82" state="hidden" r:id="rId51"/>
    <sheet name="Room only 2024 | FIT20+35" sheetId="90" state="hidden" r:id="rId52"/>
    <sheet name="Room only 2024 | FIT18+25" sheetId="89" state="hidden" r:id="rId53"/>
    <sheet name="Room only 2024 | FIT18" sheetId="83" state="hidden" r:id="rId54"/>
    <sheet name="РБ15% ВВ 2023 | FIT15" sheetId="51" state="hidden" r:id="rId55"/>
    <sheet name="РБ15% ВВ 2023 | FIT18" sheetId="52" state="hidden" r:id="rId56"/>
    <sheet name="РБ15% ВВ 2023 | COMMISSION" sheetId="53" state="hidden" r:id="rId57"/>
    <sheet name="ЯВК 2023 | COMMISSION" sheetId="55" state="hidden" r:id="rId58"/>
    <sheet name="ЯВК 2023 | FIT15" sheetId="56" state="hidden" r:id="rId59"/>
    <sheet name="ЯВК 2023 | FIT18" sheetId="57" state="hidden" r:id="rId60"/>
    <sheet name="ЗЭГ |FIT15" sheetId="32" state="hidden" r:id="rId61"/>
    <sheet name="ЗЭГ |FIT18" sheetId="59" state="hidden" r:id="rId62"/>
    <sheet name="ЗЭГ | COMMISSION" sheetId="60" state="hidden" r:id="rId63"/>
    <sheet name="EarlyBook 10% 2023 |FIT15" sheetId="35" state="hidden" r:id="rId64"/>
    <sheet name="EarlyBook 10% 2023 |FIT18" sheetId="36" state="hidden" r:id="rId65"/>
    <sheet name="EarlyBook 10% 2023 |COMISSION" sheetId="37" state="hidden" r:id="rId66"/>
    <sheet name="EarlyBook 10% 2024 |FIT20+35" sheetId="92" state="hidden" r:id="rId67"/>
    <sheet name="EarlyBook 10% 2024 |FIT18+25" sheetId="91" state="hidden" r:id="rId68"/>
    <sheet name="EarlyBook 10% 2024 |FIT18 " sheetId="69" state="hidden" r:id="rId69"/>
    <sheet name="EarlyBook 10% 2024 |FIT15" sheetId="68" state="hidden" r:id="rId70"/>
    <sheet name="EarlyBook 15% 2024 |FIT18+25" sheetId="93" state="hidden" r:id="rId71"/>
    <sheet name="EarlyBook 15% 2024 |FIT20+35" sheetId="94" state="hidden" r:id="rId72"/>
    <sheet name="EarlyBook 15% 2024 |FIT18  " sheetId="79" state="hidden" r:id="rId73"/>
    <sheet name="EarlyBook 15% 2024 |FIT15" sheetId="80" state="hidden" r:id="rId74"/>
    <sheet name="EarlyBook 15% 2024 |comis" sheetId="81" state="hidden" r:id="rId75"/>
  </sheets>
  <externalReferences>
    <externalReference r:id="rId76"/>
  </externalReferences>
  <calcPr calcId="162913"/>
</workbook>
</file>

<file path=xl/calcChain.xml><?xml version="1.0" encoding="utf-8"?>
<calcChain xmlns="http://schemas.openxmlformats.org/spreadsheetml/2006/main">
  <c r="C5" i="68" l="1"/>
  <c r="D5" i="68"/>
  <c r="E5" i="68"/>
  <c r="F5" i="68"/>
  <c r="G5" i="68"/>
  <c r="H5" i="68"/>
  <c r="I5" i="68"/>
  <c r="J5" i="68"/>
  <c r="K5" i="68"/>
  <c r="L5" i="68"/>
  <c r="M5" i="68"/>
  <c r="N5" i="68"/>
  <c r="O5" i="68"/>
  <c r="P5" i="68"/>
  <c r="Q5" i="68"/>
  <c r="R5" i="68"/>
  <c r="S5" i="68"/>
  <c r="T5" i="68"/>
  <c r="U5" i="68"/>
  <c r="V5" i="68"/>
  <c r="W5" i="68"/>
  <c r="X5" i="68"/>
  <c r="Y5" i="68"/>
  <c r="Z5" i="68"/>
  <c r="AA5" i="68"/>
  <c r="AB5" i="68"/>
  <c r="AC5" i="68"/>
  <c r="AD5" i="68"/>
  <c r="AE5" i="68"/>
  <c r="AF5" i="68"/>
  <c r="AG5" i="68"/>
  <c r="AH5" i="68"/>
  <c r="AI5" i="68"/>
  <c r="AJ5" i="68"/>
  <c r="AK5" i="68"/>
  <c r="AL5" i="68"/>
  <c r="AM5" i="68"/>
  <c r="AN5" i="68"/>
  <c r="AO5" i="68"/>
  <c r="AP5" i="68"/>
  <c r="AQ5" i="68"/>
  <c r="AR5" i="68"/>
  <c r="AS5" i="68"/>
  <c r="AT5" i="68"/>
  <c r="AU5" i="68"/>
  <c r="AV5" i="68"/>
  <c r="AW5" i="68"/>
  <c r="AX5" i="68"/>
  <c r="AY5" i="68"/>
  <c r="AZ5" i="68"/>
  <c r="BA5" i="68"/>
  <c r="C6" i="68"/>
  <c r="D6" i="68"/>
  <c r="E6" i="68"/>
  <c r="F6" i="68"/>
  <c r="G6" i="68"/>
  <c r="H6" i="68"/>
  <c r="I6" i="68"/>
  <c r="J6" i="68"/>
  <c r="K6" i="68"/>
  <c r="L6" i="68"/>
  <c r="M6" i="68"/>
  <c r="N6" i="68"/>
  <c r="O6" i="68"/>
  <c r="P6" i="68"/>
  <c r="Q6" i="68"/>
  <c r="R6" i="68"/>
  <c r="S6" i="68"/>
  <c r="T6" i="68"/>
  <c r="U6" i="68"/>
  <c r="V6" i="68"/>
  <c r="W6" i="68"/>
  <c r="X6" i="68"/>
  <c r="Y6" i="68"/>
  <c r="Z6" i="68"/>
  <c r="AA6" i="68"/>
  <c r="AB6" i="68"/>
  <c r="AC6" i="68"/>
  <c r="AD6" i="68"/>
  <c r="AE6" i="68"/>
  <c r="AF6" i="68"/>
  <c r="AG6" i="68"/>
  <c r="AH6" i="68"/>
  <c r="AI6" i="68"/>
  <c r="AJ6" i="68"/>
  <c r="AK6" i="68"/>
  <c r="AL6" i="68"/>
  <c r="AM6" i="68"/>
  <c r="AN6" i="68"/>
  <c r="AO6" i="68"/>
  <c r="AP6" i="68"/>
  <c r="AQ6" i="68"/>
  <c r="AR6" i="68"/>
  <c r="AS6" i="68"/>
  <c r="AT6" i="68"/>
  <c r="AU6" i="68"/>
  <c r="AV6" i="68"/>
  <c r="AW6" i="68"/>
  <c r="AX6" i="68"/>
  <c r="AY6" i="68"/>
  <c r="AZ6" i="68"/>
  <c r="BA6" i="68"/>
  <c r="C8" i="68"/>
  <c r="D8" i="68"/>
  <c r="E8" i="68"/>
  <c r="F8" i="68"/>
  <c r="G8" i="68"/>
  <c r="H8" i="68"/>
  <c r="I8" i="68"/>
  <c r="J8" i="68"/>
  <c r="K8" i="68"/>
  <c r="L8" i="68"/>
  <c r="M8" i="68"/>
  <c r="N8" i="68"/>
  <c r="O8" i="68"/>
  <c r="P8" i="68"/>
  <c r="Q8" i="68"/>
  <c r="R8" i="68"/>
  <c r="S8" i="68"/>
  <c r="T8" i="68"/>
  <c r="U8" i="68"/>
  <c r="V8" i="68"/>
  <c r="W8" i="68"/>
  <c r="X8" i="68"/>
  <c r="Y8" i="68"/>
  <c r="Z8" i="68"/>
  <c r="AA8" i="68"/>
  <c r="AB8" i="68"/>
  <c r="AC8" i="68"/>
  <c r="AD8" i="68"/>
  <c r="AE8" i="68"/>
  <c r="AF8" i="68"/>
  <c r="AG8" i="68"/>
  <c r="AH8" i="68"/>
  <c r="AI8" i="68"/>
  <c r="AJ8" i="68"/>
  <c r="AK8" i="68"/>
  <c r="AL8" i="68"/>
  <c r="AM8" i="68"/>
  <c r="AN8" i="68"/>
  <c r="AO8" i="68"/>
  <c r="AP8" i="68"/>
  <c r="AQ8" i="68"/>
  <c r="AR8" i="68"/>
  <c r="AS8" i="68"/>
  <c r="AT8" i="68"/>
  <c r="AU8" i="68"/>
  <c r="AV8" i="68"/>
  <c r="AW8" i="68"/>
  <c r="AX8" i="68"/>
  <c r="AY8" i="68"/>
  <c r="AZ8" i="68"/>
  <c r="BA8" i="68"/>
  <c r="C9" i="68"/>
  <c r="D9" i="68"/>
  <c r="E9" i="68"/>
  <c r="F9" i="68"/>
  <c r="G9" i="68"/>
  <c r="H9" i="68"/>
  <c r="I9" i="68"/>
  <c r="J9" i="68"/>
  <c r="K9" i="68"/>
  <c r="L9" i="68"/>
  <c r="M9" i="68"/>
  <c r="N9" i="68"/>
  <c r="O9" i="68"/>
  <c r="P9" i="68"/>
  <c r="Q9" i="68"/>
  <c r="R9" i="68"/>
  <c r="S9" i="68"/>
  <c r="T9" i="68"/>
  <c r="U9" i="68"/>
  <c r="V9" i="68"/>
  <c r="W9" i="68"/>
  <c r="X9" i="68"/>
  <c r="Y9" i="68"/>
  <c r="Z9" i="68"/>
  <c r="AA9" i="68"/>
  <c r="AB9" i="68"/>
  <c r="AC9" i="68"/>
  <c r="AD9" i="68"/>
  <c r="AE9" i="68"/>
  <c r="AF9" i="68"/>
  <c r="AG9" i="68"/>
  <c r="AH9" i="68"/>
  <c r="AI9" i="68"/>
  <c r="AJ9" i="68"/>
  <c r="AK9" i="68"/>
  <c r="AL9" i="68"/>
  <c r="AM9" i="68"/>
  <c r="AN9" i="68"/>
  <c r="AO9" i="68"/>
  <c r="AP9" i="68"/>
  <c r="AQ9" i="68"/>
  <c r="AR9" i="68"/>
  <c r="AS9" i="68"/>
  <c r="AT9" i="68"/>
  <c r="AU9" i="68"/>
  <c r="AV9" i="68"/>
  <c r="AW9" i="68"/>
  <c r="AX9" i="68"/>
  <c r="AY9" i="68"/>
  <c r="AZ9" i="68"/>
  <c r="BA9" i="68"/>
  <c r="C11" i="68"/>
  <c r="D11" i="68"/>
  <c r="E11" i="68"/>
  <c r="F11" i="68"/>
  <c r="G11" i="68"/>
  <c r="H11" i="68"/>
  <c r="I11" i="68"/>
  <c r="J11" i="68"/>
  <c r="K11" i="68"/>
  <c r="L11" i="68"/>
  <c r="M11" i="68"/>
  <c r="N11" i="68"/>
  <c r="O11" i="68"/>
  <c r="P11" i="68"/>
  <c r="Q11" i="68"/>
  <c r="R11" i="68"/>
  <c r="S11" i="68"/>
  <c r="T11" i="68"/>
  <c r="U11" i="68"/>
  <c r="V11" i="68"/>
  <c r="W11" i="68"/>
  <c r="X11" i="68"/>
  <c r="Y11" i="68"/>
  <c r="Z11" i="68"/>
  <c r="AA11" i="68"/>
  <c r="AB11" i="68"/>
  <c r="AC11" i="68"/>
  <c r="AD11" i="68"/>
  <c r="AE11" i="68"/>
  <c r="AF11" i="68"/>
  <c r="AG11" i="68"/>
  <c r="AH11" i="68"/>
  <c r="AI11" i="68"/>
  <c r="AJ11" i="68"/>
  <c r="AK11" i="68"/>
  <c r="AL11" i="68"/>
  <c r="AM11" i="68"/>
  <c r="AN11" i="68"/>
  <c r="AO11" i="68"/>
  <c r="AP11" i="68"/>
  <c r="AQ11" i="68"/>
  <c r="AR11" i="68"/>
  <c r="AS11" i="68"/>
  <c r="AT11" i="68"/>
  <c r="AU11" i="68"/>
  <c r="AV11" i="68"/>
  <c r="AW11" i="68"/>
  <c r="AX11" i="68"/>
  <c r="AY11" i="68"/>
  <c r="AZ11" i="68"/>
  <c r="BA11" i="68"/>
  <c r="C12" i="68"/>
  <c r="D12" i="68"/>
  <c r="E12" i="68"/>
  <c r="F12" i="68"/>
  <c r="G12" i="68"/>
  <c r="H12" i="68"/>
  <c r="I12" i="68"/>
  <c r="J12" i="68"/>
  <c r="K12" i="68"/>
  <c r="L12" i="68"/>
  <c r="M12" i="68"/>
  <c r="N12" i="68"/>
  <c r="O12" i="68"/>
  <c r="P12" i="68"/>
  <c r="Q12" i="68"/>
  <c r="R12" i="68"/>
  <c r="S12" i="68"/>
  <c r="T12" i="68"/>
  <c r="U12" i="68"/>
  <c r="V12" i="68"/>
  <c r="W12" i="68"/>
  <c r="X12" i="68"/>
  <c r="Y12" i="68"/>
  <c r="Z12" i="68"/>
  <c r="AA12" i="68"/>
  <c r="AB12" i="68"/>
  <c r="AC12" i="68"/>
  <c r="AD12" i="68"/>
  <c r="AE12" i="68"/>
  <c r="AF12" i="68"/>
  <c r="AG12" i="68"/>
  <c r="AH12" i="68"/>
  <c r="AI12" i="68"/>
  <c r="AJ12" i="68"/>
  <c r="AK12" i="68"/>
  <c r="AL12" i="68"/>
  <c r="AM12" i="68"/>
  <c r="AN12" i="68"/>
  <c r="AO12" i="68"/>
  <c r="AP12" i="68"/>
  <c r="AQ12" i="68"/>
  <c r="AR12" i="68"/>
  <c r="AS12" i="68"/>
  <c r="AT12" i="68"/>
  <c r="AU12" i="68"/>
  <c r="AV12" i="68"/>
  <c r="AW12" i="68"/>
  <c r="AX12" i="68"/>
  <c r="AY12" i="68"/>
  <c r="AZ12" i="68"/>
  <c r="BA12" i="68"/>
  <c r="C14" i="68"/>
  <c r="D14" i="68"/>
  <c r="E14" i="68"/>
  <c r="F14" i="68"/>
  <c r="G14" i="68"/>
  <c r="H14" i="68"/>
  <c r="I14" i="68"/>
  <c r="J14" i="68"/>
  <c r="K14" i="68"/>
  <c r="L14" i="68"/>
  <c r="M14" i="68"/>
  <c r="N14" i="68"/>
  <c r="O14" i="68"/>
  <c r="P14" i="68"/>
  <c r="Q14" i="68"/>
  <c r="R14" i="68"/>
  <c r="S14" i="68"/>
  <c r="T14" i="68"/>
  <c r="U14" i="68"/>
  <c r="V14" i="68"/>
  <c r="W14" i="68"/>
  <c r="X14" i="68"/>
  <c r="Y14" i="68"/>
  <c r="Z14" i="68"/>
  <c r="AA14" i="68"/>
  <c r="AB14" i="68"/>
  <c r="AC14" i="68"/>
  <c r="AD14" i="68"/>
  <c r="AE14" i="68"/>
  <c r="AF14" i="68"/>
  <c r="AG14" i="68"/>
  <c r="AH14" i="68"/>
  <c r="AI14" i="68"/>
  <c r="AJ14" i="68"/>
  <c r="AK14" i="68"/>
  <c r="AL14" i="68"/>
  <c r="AM14" i="68"/>
  <c r="AN14" i="68"/>
  <c r="AO14" i="68"/>
  <c r="AP14" i="68"/>
  <c r="AQ14" i="68"/>
  <c r="AR14" i="68"/>
  <c r="AS14" i="68"/>
  <c r="AT14" i="68"/>
  <c r="AU14" i="68"/>
  <c r="AV14" i="68"/>
  <c r="AW14" i="68"/>
  <c r="AX14" i="68"/>
  <c r="AY14" i="68"/>
  <c r="AZ14" i="68"/>
  <c r="BA14" i="68"/>
  <c r="C15" i="68"/>
  <c r="D15" i="68"/>
  <c r="E15" i="68"/>
  <c r="F15" i="68"/>
  <c r="G15" i="68"/>
  <c r="H15" i="68"/>
  <c r="I15" i="68"/>
  <c r="J15" i="68"/>
  <c r="K15" i="68"/>
  <c r="L15" i="68"/>
  <c r="M15" i="68"/>
  <c r="N15" i="68"/>
  <c r="O15" i="68"/>
  <c r="P15" i="68"/>
  <c r="Q15" i="68"/>
  <c r="R15" i="68"/>
  <c r="S15" i="68"/>
  <c r="T15" i="68"/>
  <c r="U15" i="68"/>
  <c r="V15" i="68"/>
  <c r="W15" i="68"/>
  <c r="X15" i="68"/>
  <c r="Y15" i="68"/>
  <c r="Z15" i="68"/>
  <c r="AA15" i="68"/>
  <c r="AB15" i="68"/>
  <c r="AC15" i="68"/>
  <c r="AD15" i="68"/>
  <c r="AE15" i="68"/>
  <c r="AF15" i="68"/>
  <c r="AG15" i="68"/>
  <c r="AH15" i="68"/>
  <c r="AI15" i="68"/>
  <c r="AJ15" i="68"/>
  <c r="AK15" i="68"/>
  <c r="AL15" i="68"/>
  <c r="AM15" i="68"/>
  <c r="AN15" i="68"/>
  <c r="AO15" i="68"/>
  <c r="AP15" i="68"/>
  <c r="AQ15" i="68"/>
  <c r="AR15" i="68"/>
  <c r="AS15" i="68"/>
  <c r="AT15" i="68"/>
  <c r="AU15" i="68"/>
  <c r="AV15" i="68"/>
  <c r="AW15" i="68"/>
  <c r="AX15" i="68"/>
  <c r="AY15" i="68"/>
  <c r="AZ15" i="68"/>
  <c r="BA15" i="68"/>
  <c r="C17" i="68"/>
  <c r="D17" i="68"/>
  <c r="E17" i="68"/>
  <c r="F17" i="68"/>
  <c r="G17" i="68"/>
  <c r="H17" i="68"/>
  <c r="I17" i="68"/>
  <c r="J17" i="68"/>
  <c r="K17" i="68"/>
  <c r="L17" i="68"/>
  <c r="M17" i="68"/>
  <c r="N17" i="68"/>
  <c r="O17" i="68"/>
  <c r="P17" i="68"/>
  <c r="Q17" i="68"/>
  <c r="R17" i="68"/>
  <c r="S17" i="68"/>
  <c r="T17" i="68"/>
  <c r="U17" i="68"/>
  <c r="V17" i="68"/>
  <c r="W17" i="68"/>
  <c r="X17" i="68"/>
  <c r="Y17" i="68"/>
  <c r="Z17" i="68"/>
  <c r="AA17" i="68"/>
  <c r="AB17" i="68"/>
  <c r="AC17" i="68"/>
  <c r="AD17" i="68"/>
  <c r="AE17" i="68"/>
  <c r="AF17" i="68"/>
  <c r="AG17" i="68"/>
  <c r="AH17" i="68"/>
  <c r="AI17" i="68"/>
  <c r="AJ17" i="68"/>
  <c r="AK17" i="68"/>
  <c r="AL17" i="68"/>
  <c r="AM17" i="68"/>
  <c r="AN17" i="68"/>
  <c r="AO17" i="68"/>
  <c r="AP17" i="68"/>
  <c r="AQ17" i="68"/>
  <c r="AR17" i="68"/>
  <c r="AS17" i="68"/>
  <c r="AT17" i="68"/>
  <c r="AU17" i="68"/>
  <c r="AV17" i="68"/>
  <c r="AW17" i="68"/>
  <c r="AX17" i="68"/>
  <c r="AY17" i="68"/>
  <c r="AZ17" i="68"/>
  <c r="BA17" i="68"/>
  <c r="C18" i="68"/>
  <c r="D18" i="68"/>
  <c r="E18" i="68"/>
  <c r="F18" i="68"/>
  <c r="G18" i="68"/>
  <c r="H18" i="68"/>
  <c r="I18" i="68"/>
  <c r="J18" i="68"/>
  <c r="K18" i="68"/>
  <c r="L18" i="68"/>
  <c r="M18" i="68"/>
  <c r="N18" i="68"/>
  <c r="O18" i="68"/>
  <c r="P18" i="68"/>
  <c r="Q18" i="68"/>
  <c r="R18" i="68"/>
  <c r="S18" i="68"/>
  <c r="T18" i="68"/>
  <c r="U18" i="68"/>
  <c r="V18" i="68"/>
  <c r="W18" i="68"/>
  <c r="X18" i="68"/>
  <c r="Y18" i="68"/>
  <c r="Z18" i="68"/>
  <c r="AA18" i="68"/>
  <c r="AB18" i="68"/>
  <c r="AC18" i="68"/>
  <c r="AD18" i="68"/>
  <c r="AE18" i="68"/>
  <c r="AF18" i="68"/>
  <c r="AG18" i="68"/>
  <c r="AH18" i="68"/>
  <c r="AI18" i="68"/>
  <c r="AJ18" i="68"/>
  <c r="AK18" i="68"/>
  <c r="AL18" i="68"/>
  <c r="AM18" i="68"/>
  <c r="AN18" i="68"/>
  <c r="AO18" i="68"/>
  <c r="AP18" i="68"/>
  <c r="AQ18" i="68"/>
  <c r="AR18" i="68"/>
  <c r="AS18" i="68"/>
  <c r="AT18" i="68"/>
  <c r="AU18" i="68"/>
  <c r="AV18" i="68"/>
  <c r="AW18" i="68"/>
  <c r="AX18" i="68"/>
  <c r="AY18" i="68"/>
  <c r="AZ18" i="68"/>
  <c r="BA18" i="68"/>
  <c r="C20" i="68"/>
  <c r="D20" i="68"/>
  <c r="E20" i="68"/>
  <c r="F20" i="68"/>
  <c r="G20" i="68"/>
  <c r="H20" i="68"/>
  <c r="I20" i="68"/>
  <c r="J20" i="68"/>
  <c r="K20" i="68"/>
  <c r="L20" i="68"/>
  <c r="M20" i="68"/>
  <c r="N20" i="68"/>
  <c r="O20" i="68"/>
  <c r="P20" i="68"/>
  <c r="Q20" i="68"/>
  <c r="R20" i="68"/>
  <c r="S20" i="68"/>
  <c r="T20" i="68"/>
  <c r="U20" i="68"/>
  <c r="V20" i="68"/>
  <c r="W20" i="68"/>
  <c r="X20" i="68"/>
  <c r="Y20" i="68"/>
  <c r="Z20" i="68"/>
  <c r="AA20" i="68"/>
  <c r="AB20" i="68"/>
  <c r="AC20" i="68"/>
  <c r="AD20" i="68"/>
  <c r="AE20" i="68"/>
  <c r="AF20" i="68"/>
  <c r="AG20" i="68"/>
  <c r="AH20" i="68"/>
  <c r="AI20" i="68"/>
  <c r="AJ20" i="68"/>
  <c r="AK20" i="68"/>
  <c r="AL20" i="68"/>
  <c r="AM20" i="68"/>
  <c r="AN20" i="68"/>
  <c r="AO20" i="68"/>
  <c r="AP20" i="68"/>
  <c r="AQ20" i="68"/>
  <c r="AR20" i="68"/>
  <c r="AS20" i="68"/>
  <c r="AT20" i="68"/>
  <c r="AU20" i="68"/>
  <c r="AV20" i="68"/>
  <c r="AW20" i="68"/>
  <c r="AX20" i="68"/>
  <c r="AY20" i="68"/>
  <c r="AZ20" i="68"/>
  <c r="BA20" i="68"/>
  <c r="C21" i="68"/>
  <c r="D21" i="68"/>
  <c r="E21" i="68"/>
  <c r="F21" i="68"/>
  <c r="G21" i="68"/>
  <c r="H21" i="68"/>
  <c r="I21" i="68"/>
  <c r="J21" i="68"/>
  <c r="K21" i="68"/>
  <c r="L21" i="68"/>
  <c r="M21" i="68"/>
  <c r="N21" i="68"/>
  <c r="O21" i="68"/>
  <c r="P21" i="68"/>
  <c r="Q21" i="68"/>
  <c r="R21" i="68"/>
  <c r="S21" i="68"/>
  <c r="T21" i="68"/>
  <c r="U21" i="68"/>
  <c r="V21" i="68"/>
  <c r="W21" i="68"/>
  <c r="X21" i="68"/>
  <c r="Y21" i="68"/>
  <c r="Z21" i="68"/>
  <c r="AA21" i="68"/>
  <c r="AB21" i="68"/>
  <c r="AC21" i="68"/>
  <c r="AD21" i="68"/>
  <c r="AE21" i="68"/>
  <c r="AF21" i="68"/>
  <c r="AG21" i="68"/>
  <c r="AH21" i="68"/>
  <c r="AI21" i="68"/>
  <c r="AJ21" i="68"/>
  <c r="AK21" i="68"/>
  <c r="AL21" i="68"/>
  <c r="AM21" i="68"/>
  <c r="AN21" i="68"/>
  <c r="AO21" i="68"/>
  <c r="AP21" i="68"/>
  <c r="AQ21" i="68"/>
  <c r="AR21" i="68"/>
  <c r="AS21" i="68"/>
  <c r="AT21" i="68"/>
  <c r="AU21" i="68"/>
  <c r="AV21" i="68"/>
  <c r="AW21" i="68"/>
  <c r="AX21" i="68"/>
  <c r="AY21" i="68"/>
  <c r="AZ21" i="68"/>
  <c r="BA21" i="68"/>
  <c r="C24" i="68"/>
  <c r="D24" i="68"/>
  <c r="E24" i="68"/>
  <c r="F24" i="68"/>
  <c r="G24" i="68"/>
  <c r="H24" i="68"/>
  <c r="I24" i="68"/>
  <c r="J24" i="68"/>
  <c r="K24" i="68"/>
  <c r="L24" i="68"/>
  <c r="M24" i="68"/>
  <c r="N24" i="68"/>
  <c r="O24" i="68"/>
  <c r="P24" i="68"/>
  <c r="Q24" i="68"/>
  <c r="R24" i="68"/>
  <c r="S24" i="68"/>
  <c r="T24" i="68"/>
  <c r="U24" i="68"/>
  <c r="V24" i="68"/>
  <c r="W24" i="68"/>
  <c r="X24" i="68"/>
  <c r="Y24" i="68"/>
  <c r="Z24" i="68"/>
  <c r="AA24" i="68"/>
  <c r="AB24" i="68"/>
  <c r="AC24" i="68"/>
  <c r="AD24" i="68"/>
  <c r="AE24" i="68"/>
  <c r="AF24" i="68"/>
  <c r="AG24" i="68"/>
  <c r="AH24" i="68"/>
  <c r="AI24" i="68"/>
  <c r="AJ24" i="68"/>
  <c r="AK24" i="68"/>
  <c r="AL24" i="68"/>
  <c r="AM24" i="68"/>
  <c r="AN24" i="68"/>
  <c r="AO24" i="68"/>
  <c r="AP24" i="68"/>
  <c r="AQ24" i="68"/>
  <c r="AR24" i="68"/>
  <c r="AS24" i="68"/>
  <c r="AT24" i="68"/>
  <c r="AU24" i="68"/>
  <c r="AV24" i="68"/>
  <c r="AW24" i="68"/>
  <c r="AX24" i="68"/>
  <c r="AY24" i="68"/>
  <c r="AZ24" i="68"/>
  <c r="BA24" i="68"/>
  <c r="C25" i="68"/>
  <c r="D25" i="68"/>
  <c r="E25" i="68"/>
  <c r="F25" i="68"/>
  <c r="G25" i="68"/>
  <c r="H25" i="68"/>
  <c r="I25" i="68"/>
  <c r="J25" i="68"/>
  <c r="K25" i="68"/>
  <c r="L25" i="68"/>
  <c r="M25" i="68"/>
  <c r="N25" i="68"/>
  <c r="O25" i="68"/>
  <c r="P25" i="68"/>
  <c r="Q25" i="68"/>
  <c r="R25" i="68"/>
  <c r="S25" i="68"/>
  <c r="T25" i="68"/>
  <c r="U25" i="68"/>
  <c r="V25" i="68"/>
  <c r="W25" i="68"/>
  <c r="X25" i="68"/>
  <c r="Y25" i="68"/>
  <c r="Z25" i="68"/>
  <c r="AA25" i="68"/>
  <c r="AB25" i="68"/>
  <c r="AC25" i="68"/>
  <c r="AD25" i="68"/>
  <c r="AE25" i="68"/>
  <c r="AF25" i="68"/>
  <c r="AG25" i="68"/>
  <c r="AH25" i="68"/>
  <c r="AI25" i="68"/>
  <c r="AJ25" i="68"/>
  <c r="AK25" i="68"/>
  <c r="AL25" i="68"/>
  <c r="AM25" i="68"/>
  <c r="AN25" i="68"/>
  <c r="AO25" i="68"/>
  <c r="AP25" i="68"/>
  <c r="AQ25" i="68"/>
  <c r="AR25" i="68"/>
  <c r="AS25" i="68"/>
  <c r="AT25" i="68"/>
  <c r="AU25" i="68"/>
  <c r="AV25" i="68"/>
  <c r="AW25" i="68"/>
  <c r="AX25" i="68"/>
  <c r="AY25" i="68"/>
  <c r="AZ25" i="68"/>
  <c r="BA25" i="68"/>
  <c r="C27" i="68"/>
  <c r="D27" i="68"/>
  <c r="E27" i="68"/>
  <c r="F27" i="68"/>
  <c r="G27" i="68"/>
  <c r="H27" i="68"/>
  <c r="I27" i="68"/>
  <c r="J27" i="68"/>
  <c r="K27" i="68"/>
  <c r="L27" i="68"/>
  <c r="M27" i="68"/>
  <c r="N27" i="68"/>
  <c r="O27" i="68"/>
  <c r="P27" i="68"/>
  <c r="Q27" i="68"/>
  <c r="R27" i="68"/>
  <c r="S27" i="68"/>
  <c r="T27" i="68"/>
  <c r="U27" i="68"/>
  <c r="V27" i="68"/>
  <c r="W27" i="68"/>
  <c r="X27" i="68"/>
  <c r="Y27" i="68"/>
  <c r="Z27" i="68"/>
  <c r="AA27" i="68"/>
  <c r="AB27" i="68"/>
  <c r="AC27" i="68"/>
  <c r="AD27" i="68"/>
  <c r="AE27" i="68"/>
  <c r="AF27" i="68"/>
  <c r="AG27" i="68"/>
  <c r="AH27" i="68"/>
  <c r="AI27" i="68"/>
  <c r="AJ27" i="68"/>
  <c r="AK27" i="68"/>
  <c r="AL27" i="68"/>
  <c r="AM27" i="68"/>
  <c r="AN27" i="68"/>
  <c r="AO27" i="68"/>
  <c r="AP27" i="68"/>
  <c r="AQ27" i="68"/>
  <c r="AR27" i="68"/>
  <c r="AS27" i="68"/>
  <c r="AT27" i="68"/>
  <c r="AU27" i="68"/>
  <c r="AV27" i="68"/>
  <c r="AW27" i="68"/>
  <c r="AX27" i="68"/>
  <c r="AY27" i="68"/>
  <c r="AZ27" i="68"/>
  <c r="BA27" i="68"/>
  <c r="C28" i="68"/>
  <c r="D28" i="68"/>
  <c r="E28" i="68"/>
  <c r="F28" i="68"/>
  <c r="G28" i="68"/>
  <c r="H28" i="68"/>
  <c r="I28" i="68"/>
  <c r="J28" i="68"/>
  <c r="K28" i="68"/>
  <c r="L28" i="68"/>
  <c r="M28" i="68"/>
  <c r="N28" i="68"/>
  <c r="O28" i="68"/>
  <c r="P28" i="68"/>
  <c r="Q28" i="68"/>
  <c r="R28" i="68"/>
  <c r="S28" i="68"/>
  <c r="T28" i="68"/>
  <c r="U28" i="68"/>
  <c r="V28" i="68"/>
  <c r="W28" i="68"/>
  <c r="X28" i="68"/>
  <c r="Y28" i="68"/>
  <c r="Z28" i="68"/>
  <c r="AA28" i="68"/>
  <c r="AB28" i="68"/>
  <c r="AC28" i="68"/>
  <c r="AD28" i="68"/>
  <c r="AE28" i="68"/>
  <c r="AF28" i="68"/>
  <c r="AG28" i="68"/>
  <c r="AH28" i="68"/>
  <c r="AI28" i="68"/>
  <c r="AJ28" i="68"/>
  <c r="AK28" i="68"/>
  <c r="AL28" i="68"/>
  <c r="AM28" i="68"/>
  <c r="AN28" i="68"/>
  <c r="AO28" i="68"/>
  <c r="AP28" i="68"/>
  <c r="AQ28" i="68"/>
  <c r="AR28" i="68"/>
  <c r="AS28" i="68"/>
  <c r="AT28" i="68"/>
  <c r="AU28" i="68"/>
  <c r="AV28" i="68"/>
  <c r="AW28" i="68"/>
  <c r="AX28" i="68"/>
  <c r="AY28" i="68"/>
  <c r="AZ28" i="68"/>
  <c r="BA28" i="68"/>
  <c r="C30" i="68"/>
  <c r="D30" i="68"/>
  <c r="E30" i="68"/>
  <c r="F30" i="68"/>
  <c r="G30" i="68"/>
  <c r="H30" i="68"/>
  <c r="I30" i="68"/>
  <c r="J30" i="68"/>
  <c r="K30" i="68"/>
  <c r="L30" i="68"/>
  <c r="M30" i="68"/>
  <c r="N30" i="68"/>
  <c r="O30" i="68"/>
  <c r="P30" i="68"/>
  <c r="Q30" i="68"/>
  <c r="R30" i="68"/>
  <c r="S30" i="68"/>
  <c r="T30" i="68"/>
  <c r="U30" i="68"/>
  <c r="V30" i="68"/>
  <c r="W30" i="68"/>
  <c r="X30" i="68"/>
  <c r="Y30" i="68"/>
  <c r="Z30" i="68"/>
  <c r="AA30" i="68"/>
  <c r="AB30" i="68"/>
  <c r="AC30" i="68"/>
  <c r="AD30" i="68"/>
  <c r="AE30" i="68"/>
  <c r="AF30" i="68"/>
  <c r="AG30" i="68"/>
  <c r="AH30" i="68"/>
  <c r="AI30" i="68"/>
  <c r="AJ30" i="68"/>
  <c r="AK30" i="68"/>
  <c r="AL30" i="68"/>
  <c r="AM30" i="68"/>
  <c r="AN30" i="68"/>
  <c r="AO30" i="68"/>
  <c r="AP30" i="68"/>
  <c r="AQ30" i="68"/>
  <c r="AR30" i="68"/>
  <c r="AS30" i="68"/>
  <c r="AT30" i="68"/>
  <c r="AU30" i="68"/>
  <c r="AV30" i="68"/>
  <c r="AW30" i="68"/>
  <c r="AX30" i="68"/>
  <c r="AY30" i="68"/>
  <c r="AZ30" i="68"/>
  <c r="BA30" i="68"/>
  <c r="C31" i="68"/>
  <c r="D31" i="68"/>
  <c r="E31" i="68"/>
  <c r="F31" i="68"/>
  <c r="G31" i="68"/>
  <c r="H31" i="68"/>
  <c r="I31" i="68"/>
  <c r="J31" i="68"/>
  <c r="K31" i="68"/>
  <c r="L31" i="68"/>
  <c r="M31" i="68"/>
  <c r="N31" i="68"/>
  <c r="O31" i="68"/>
  <c r="P31" i="68"/>
  <c r="Q31" i="68"/>
  <c r="R31" i="68"/>
  <c r="S31" i="68"/>
  <c r="T31" i="68"/>
  <c r="U31" i="68"/>
  <c r="V31" i="68"/>
  <c r="W31" i="68"/>
  <c r="X31" i="68"/>
  <c r="Y31" i="68"/>
  <c r="Z31" i="68"/>
  <c r="AA31" i="68"/>
  <c r="AB31" i="68"/>
  <c r="AC31" i="68"/>
  <c r="AD31" i="68"/>
  <c r="AE31" i="68"/>
  <c r="AF31" i="68"/>
  <c r="AG31" i="68"/>
  <c r="AH31" i="68"/>
  <c r="AI31" i="68"/>
  <c r="AJ31" i="68"/>
  <c r="AK31" i="68"/>
  <c r="AL31" i="68"/>
  <c r="AM31" i="68"/>
  <c r="AN31" i="68"/>
  <c r="AO31" i="68"/>
  <c r="AP31" i="68"/>
  <c r="AQ31" i="68"/>
  <c r="AR31" i="68"/>
  <c r="AS31" i="68"/>
  <c r="AT31" i="68"/>
  <c r="AU31" i="68"/>
  <c r="AV31" i="68"/>
  <c r="AW31" i="68"/>
  <c r="AX31" i="68"/>
  <c r="AY31" i="68"/>
  <c r="AZ31" i="68"/>
  <c r="BA31" i="68"/>
  <c r="C33" i="68"/>
  <c r="D33" i="68"/>
  <c r="E33" i="68"/>
  <c r="F33" i="68"/>
  <c r="G33" i="68"/>
  <c r="H33" i="68"/>
  <c r="I33" i="68"/>
  <c r="J33" i="68"/>
  <c r="K33" i="68"/>
  <c r="L33" i="68"/>
  <c r="M33" i="68"/>
  <c r="N33" i="68"/>
  <c r="O33" i="68"/>
  <c r="P33" i="68"/>
  <c r="Q33" i="68"/>
  <c r="R33" i="68"/>
  <c r="S33" i="68"/>
  <c r="T33" i="68"/>
  <c r="U33" i="68"/>
  <c r="V33" i="68"/>
  <c r="W33" i="68"/>
  <c r="X33" i="68"/>
  <c r="Y33" i="68"/>
  <c r="Z33" i="68"/>
  <c r="AA33" i="68"/>
  <c r="AB33" i="68"/>
  <c r="AC33" i="68"/>
  <c r="AD33" i="68"/>
  <c r="AE33" i="68"/>
  <c r="AF33" i="68"/>
  <c r="AG33" i="68"/>
  <c r="AH33" i="68"/>
  <c r="AI33" i="68"/>
  <c r="AJ33" i="68"/>
  <c r="AK33" i="68"/>
  <c r="AL33" i="68"/>
  <c r="AM33" i="68"/>
  <c r="AN33" i="68"/>
  <c r="AO33" i="68"/>
  <c r="AP33" i="68"/>
  <c r="AQ33" i="68"/>
  <c r="AR33" i="68"/>
  <c r="AS33" i="68"/>
  <c r="AT33" i="68"/>
  <c r="AU33" i="68"/>
  <c r="AV33" i="68"/>
  <c r="AW33" i="68"/>
  <c r="AX33" i="68"/>
  <c r="AY33" i="68"/>
  <c r="AZ33" i="68"/>
  <c r="BA33" i="68"/>
  <c r="C34" i="68"/>
  <c r="D34" i="68"/>
  <c r="E34" i="68"/>
  <c r="F34" i="68"/>
  <c r="G34" i="68"/>
  <c r="H34" i="68"/>
  <c r="I34" i="68"/>
  <c r="J34" i="68"/>
  <c r="K34" i="68"/>
  <c r="L34" i="68"/>
  <c r="M34" i="68"/>
  <c r="N34" i="68"/>
  <c r="O34" i="68"/>
  <c r="P34" i="68"/>
  <c r="Q34" i="68"/>
  <c r="R34" i="68"/>
  <c r="S34" i="68"/>
  <c r="T34" i="68"/>
  <c r="U34" i="68"/>
  <c r="V34" i="68"/>
  <c r="W34" i="68"/>
  <c r="X34" i="68"/>
  <c r="Y34" i="68"/>
  <c r="Z34" i="68"/>
  <c r="AA34" i="68"/>
  <c r="AB34" i="68"/>
  <c r="AC34" i="68"/>
  <c r="AD34" i="68"/>
  <c r="AE34" i="68"/>
  <c r="AF34" i="68"/>
  <c r="AG34" i="68"/>
  <c r="AH34" i="68"/>
  <c r="AI34" i="68"/>
  <c r="AJ34" i="68"/>
  <c r="AK34" i="68"/>
  <c r="AL34" i="68"/>
  <c r="AM34" i="68"/>
  <c r="AN34" i="68"/>
  <c r="AO34" i="68"/>
  <c r="AP34" i="68"/>
  <c r="AQ34" i="68"/>
  <c r="AR34" i="68"/>
  <c r="AS34" i="68"/>
  <c r="AT34" i="68"/>
  <c r="AU34" i="68"/>
  <c r="AV34" i="68"/>
  <c r="AW34" i="68"/>
  <c r="AX34" i="68"/>
  <c r="AY34" i="68"/>
  <c r="AZ34" i="68"/>
  <c r="BA34" i="68"/>
  <c r="C36" i="68"/>
  <c r="D36" i="68"/>
  <c r="E36" i="68"/>
  <c r="F36" i="68"/>
  <c r="G36" i="68"/>
  <c r="H36" i="68"/>
  <c r="I36" i="68"/>
  <c r="J36" i="68"/>
  <c r="K36" i="68"/>
  <c r="L36" i="68"/>
  <c r="M36" i="68"/>
  <c r="N36" i="68"/>
  <c r="O36" i="68"/>
  <c r="P36" i="68"/>
  <c r="Q36" i="68"/>
  <c r="R36" i="68"/>
  <c r="S36" i="68"/>
  <c r="T36" i="68"/>
  <c r="U36" i="68"/>
  <c r="V36" i="68"/>
  <c r="W36" i="68"/>
  <c r="X36" i="68"/>
  <c r="Y36" i="68"/>
  <c r="Z36" i="68"/>
  <c r="AA36" i="68"/>
  <c r="AB36" i="68"/>
  <c r="AC36" i="68"/>
  <c r="AD36" i="68"/>
  <c r="AE36" i="68"/>
  <c r="AF36" i="68"/>
  <c r="AG36" i="68"/>
  <c r="AH36" i="68"/>
  <c r="AI36" i="68"/>
  <c r="AJ36" i="68"/>
  <c r="AK36" i="68"/>
  <c r="AL36" i="68"/>
  <c r="AM36" i="68"/>
  <c r="AN36" i="68"/>
  <c r="AO36" i="68"/>
  <c r="AP36" i="68"/>
  <c r="AQ36" i="68"/>
  <c r="AR36" i="68"/>
  <c r="AS36" i="68"/>
  <c r="AT36" i="68"/>
  <c r="AU36" i="68"/>
  <c r="AV36" i="68"/>
  <c r="AW36" i="68"/>
  <c r="AX36" i="68"/>
  <c r="AY36" i="68"/>
  <c r="AZ36" i="68"/>
  <c r="BA36" i="68"/>
  <c r="C37" i="68"/>
  <c r="D37" i="68"/>
  <c r="E37" i="68"/>
  <c r="F37" i="68"/>
  <c r="G37" i="68"/>
  <c r="H37" i="68"/>
  <c r="I37" i="68"/>
  <c r="J37" i="68"/>
  <c r="K37" i="68"/>
  <c r="L37" i="68"/>
  <c r="M37" i="68"/>
  <c r="N37" i="68"/>
  <c r="O37" i="68"/>
  <c r="P37" i="68"/>
  <c r="Q37" i="68"/>
  <c r="R37" i="68"/>
  <c r="S37" i="68"/>
  <c r="T37" i="68"/>
  <c r="U37" i="68"/>
  <c r="V37" i="68"/>
  <c r="W37" i="68"/>
  <c r="X37" i="68"/>
  <c r="Y37" i="68"/>
  <c r="Z37" i="68"/>
  <c r="AA37" i="68"/>
  <c r="AB37" i="68"/>
  <c r="AC37" i="68"/>
  <c r="AD37" i="68"/>
  <c r="AE37" i="68"/>
  <c r="AF37" i="68"/>
  <c r="AG37" i="68"/>
  <c r="AH37" i="68"/>
  <c r="AI37" i="68"/>
  <c r="AJ37" i="68"/>
  <c r="AK37" i="68"/>
  <c r="AL37" i="68"/>
  <c r="AM37" i="68"/>
  <c r="AN37" i="68"/>
  <c r="AO37" i="68"/>
  <c r="AP37" i="68"/>
  <c r="AQ37" i="68"/>
  <c r="AR37" i="68"/>
  <c r="AS37" i="68"/>
  <c r="AT37" i="68"/>
  <c r="AU37" i="68"/>
  <c r="AV37" i="68"/>
  <c r="AW37" i="68"/>
  <c r="AX37" i="68"/>
  <c r="AY37" i="68"/>
  <c r="AZ37" i="68"/>
  <c r="BA37" i="68"/>
  <c r="C39" i="68"/>
  <c r="D39" i="68"/>
  <c r="E39" i="68"/>
  <c r="F39" i="68"/>
  <c r="G39" i="68"/>
  <c r="H39" i="68"/>
  <c r="I39" i="68"/>
  <c r="J39" i="68"/>
  <c r="K39" i="68"/>
  <c r="L39" i="68"/>
  <c r="M39" i="68"/>
  <c r="N39" i="68"/>
  <c r="O39" i="68"/>
  <c r="P39" i="68"/>
  <c r="Q39" i="68"/>
  <c r="R39" i="68"/>
  <c r="S39" i="68"/>
  <c r="T39" i="68"/>
  <c r="U39" i="68"/>
  <c r="V39" i="68"/>
  <c r="W39" i="68"/>
  <c r="X39" i="68"/>
  <c r="Y39" i="68"/>
  <c r="Z39" i="68"/>
  <c r="AA39" i="68"/>
  <c r="AB39" i="68"/>
  <c r="AC39" i="68"/>
  <c r="AD39" i="68"/>
  <c r="AE39" i="68"/>
  <c r="AF39" i="68"/>
  <c r="AG39" i="68"/>
  <c r="AH39" i="68"/>
  <c r="AI39" i="68"/>
  <c r="AJ39" i="68"/>
  <c r="AK39" i="68"/>
  <c r="AL39" i="68"/>
  <c r="AM39" i="68"/>
  <c r="AN39" i="68"/>
  <c r="AO39" i="68"/>
  <c r="AP39" i="68"/>
  <c r="AQ39" i="68"/>
  <c r="AR39" i="68"/>
  <c r="AS39" i="68"/>
  <c r="AT39" i="68"/>
  <c r="AU39" i="68"/>
  <c r="AV39" i="68"/>
  <c r="AW39" i="68"/>
  <c r="AX39" i="68"/>
  <c r="AY39" i="68"/>
  <c r="AZ39" i="68"/>
  <c r="BA39" i="68"/>
  <c r="C40" i="68"/>
  <c r="D40" i="68"/>
  <c r="E40" i="68"/>
  <c r="F40" i="68"/>
  <c r="G40" i="68"/>
  <c r="H40" i="68"/>
  <c r="I40" i="68"/>
  <c r="J40" i="68"/>
  <c r="K40" i="68"/>
  <c r="L40" i="68"/>
  <c r="M40" i="68"/>
  <c r="N40" i="68"/>
  <c r="O40" i="68"/>
  <c r="P40" i="68"/>
  <c r="Q40" i="68"/>
  <c r="R40" i="68"/>
  <c r="S40" i="68"/>
  <c r="T40" i="68"/>
  <c r="U40" i="68"/>
  <c r="V40" i="68"/>
  <c r="W40" i="68"/>
  <c r="X40" i="68"/>
  <c r="Y40" i="68"/>
  <c r="Z40" i="68"/>
  <c r="AA40" i="68"/>
  <c r="AB40" i="68"/>
  <c r="AC40" i="68"/>
  <c r="AD40" i="68"/>
  <c r="AE40" i="68"/>
  <c r="AF40" i="68"/>
  <c r="AG40" i="68"/>
  <c r="AH40" i="68"/>
  <c r="AI40" i="68"/>
  <c r="AJ40" i="68"/>
  <c r="AK40" i="68"/>
  <c r="AL40" i="68"/>
  <c r="AM40" i="68"/>
  <c r="AN40" i="68"/>
  <c r="AO40" i="68"/>
  <c r="AP40" i="68"/>
  <c r="AQ40" i="68"/>
  <c r="AR40" i="68"/>
  <c r="AS40" i="68"/>
  <c r="AT40" i="68"/>
  <c r="AU40" i="68"/>
  <c r="AV40" i="68"/>
  <c r="AW40" i="68"/>
  <c r="AX40" i="68"/>
  <c r="AY40" i="68"/>
  <c r="AZ40" i="68"/>
  <c r="BA40" i="68"/>
  <c r="C5" i="69"/>
  <c r="D5" i="69"/>
  <c r="E5" i="69"/>
  <c r="F5" i="69"/>
  <c r="G5" i="69"/>
  <c r="H5" i="69"/>
  <c r="I5" i="69"/>
  <c r="J5" i="69"/>
  <c r="K5" i="69"/>
  <c r="L5" i="69"/>
  <c r="M5" i="69"/>
  <c r="N5" i="69"/>
  <c r="O5" i="69"/>
  <c r="P5" i="69"/>
  <c r="Q5" i="69"/>
  <c r="R5" i="69"/>
  <c r="S5" i="69"/>
  <c r="T5" i="69"/>
  <c r="U5" i="69"/>
  <c r="V5" i="69"/>
  <c r="W5" i="69"/>
  <c r="X5" i="69"/>
  <c r="Y5" i="69"/>
  <c r="Z5" i="69"/>
  <c r="AA5" i="69"/>
  <c r="AB5" i="69"/>
  <c r="AC5" i="69"/>
  <c r="AD5" i="69"/>
  <c r="AE5" i="69"/>
  <c r="AF5" i="69"/>
  <c r="AG5" i="69"/>
  <c r="AH5" i="69"/>
  <c r="AI5" i="69"/>
  <c r="AJ5" i="69"/>
  <c r="AK5" i="69"/>
  <c r="AL5" i="69"/>
  <c r="AM5" i="69"/>
  <c r="AN5" i="69"/>
  <c r="AO5" i="69"/>
  <c r="AP5" i="69"/>
  <c r="AQ5" i="69"/>
  <c r="AR5" i="69"/>
  <c r="AS5" i="69"/>
  <c r="AT5" i="69"/>
  <c r="AU5" i="69"/>
  <c r="AV5" i="69"/>
  <c r="AW5" i="69"/>
  <c r="AX5" i="69"/>
  <c r="AY5" i="69"/>
  <c r="AZ5" i="69"/>
  <c r="BA5" i="69"/>
  <c r="C6" i="69"/>
  <c r="D6" i="69"/>
  <c r="E6" i="69"/>
  <c r="F6" i="69"/>
  <c r="G6" i="69"/>
  <c r="H6" i="69"/>
  <c r="I6" i="69"/>
  <c r="J6" i="69"/>
  <c r="K6" i="69"/>
  <c r="L6" i="69"/>
  <c r="M6" i="69"/>
  <c r="N6" i="69"/>
  <c r="O6" i="69"/>
  <c r="P6" i="69"/>
  <c r="Q6" i="69"/>
  <c r="R6" i="69"/>
  <c r="S6" i="69"/>
  <c r="T6" i="69"/>
  <c r="U6" i="69"/>
  <c r="V6" i="69"/>
  <c r="W6" i="69"/>
  <c r="X6" i="69"/>
  <c r="Y6" i="69"/>
  <c r="Z6" i="69"/>
  <c r="AA6" i="69"/>
  <c r="AB6" i="69"/>
  <c r="AC6" i="69"/>
  <c r="AD6" i="69"/>
  <c r="AE6" i="69"/>
  <c r="AF6" i="69"/>
  <c r="AG6" i="69"/>
  <c r="AH6" i="69"/>
  <c r="AI6" i="69"/>
  <c r="AJ6" i="69"/>
  <c r="AK6" i="69"/>
  <c r="AL6" i="69"/>
  <c r="AM6" i="69"/>
  <c r="AN6" i="69"/>
  <c r="AO6" i="69"/>
  <c r="AP6" i="69"/>
  <c r="AQ6" i="69"/>
  <c r="AR6" i="69"/>
  <c r="AS6" i="69"/>
  <c r="AT6" i="69"/>
  <c r="AU6" i="69"/>
  <c r="AV6" i="69"/>
  <c r="AW6" i="69"/>
  <c r="AX6" i="69"/>
  <c r="AY6" i="69"/>
  <c r="AZ6" i="69"/>
  <c r="BA6" i="69"/>
  <c r="C8" i="69"/>
  <c r="D8" i="69"/>
  <c r="E8" i="69"/>
  <c r="F8" i="69"/>
  <c r="G8" i="69"/>
  <c r="H8" i="69"/>
  <c r="I8" i="69"/>
  <c r="J8" i="69"/>
  <c r="K8" i="69"/>
  <c r="L8" i="69"/>
  <c r="M8" i="69"/>
  <c r="N8" i="69"/>
  <c r="O8" i="69"/>
  <c r="P8" i="69"/>
  <c r="Q8" i="69"/>
  <c r="R8" i="69"/>
  <c r="S8" i="69"/>
  <c r="T8" i="69"/>
  <c r="U8" i="69"/>
  <c r="V8" i="69"/>
  <c r="W8" i="69"/>
  <c r="X8" i="69"/>
  <c r="Y8" i="69"/>
  <c r="Z8" i="69"/>
  <c r="AA8" i="69"/>
  <c r="AB8" i="69"/>
  <c r="AC8" i="69"/>
  <c r="AD8" i="69"/>
  <c r="AE8" i="69"/>
  <c r="AF8" i="69"/>
  <c r="AG8" i="69"/>
  <c r="AH8" i="69"/>
  <c r="AI8" i="69"/>
  <c r="AJ8" i="69"/>
  <c r="AK8" i="69"/>
  <c r="AL8" i="69"/>
  <c r="AM8" i="69"/>
  <c r="AN8" i="69"/>
  <c r="AO8" i="69"/>
  <c r="AP8" i="69"/>
  <c r="AQ8" i="69"/>
  <c r="AR8" i="69"/>
  <c r="AS8" i="69"/>
  <c r="AT8" i="69"/>
  <c r="AU8" i="69"/>
  <c r="AV8" i="69"/>
  <c r="AW8" i="69"/>
  <c r="AX8" i="69"/>
  <c r="AY8" i="69"/>
  <c r="AZ8" i="69"/>
  <c r="BA8" i="69"/>
  <c r="C9" i="69"/>
  <c r="D9" i="69"/>
  <c r="E9" i="69"/>
  <c r="F9" i="69"/>
  <c r="G9" i="69"/>
  <c r="H9" i="69"/>
  <c r="I9" i="69"/>
  <c r="J9" i="69"/>
  <c r="K9" i="69"/>
  <c r="L9" i="69"/>
  <c r="M9" i="69"/>
  <c r="N9" i="69"/>
  <c r="O9" i="69"/>
  <c r="P9" i="69"/>
  <c r="Q9" i="69"/>
  <c r="R9" i="69"/>
  <c r="S9" i="69"/>
  <c r="T9" i="69"/>
  <c r="U9" i="69"/>
  <c r="V9" i="69"/>
  <c r="W9" i="69"/>
  <c r="X9" i="69"/>
  <c r="Y9" i="69"/>
  <c r="Z9" i="69"/>
  <c r="AA9" i="69"/>
  <c r="AB9" i="69"/>
  <c r="AC9" i="69"/>
  <c r="AD9" i="69"/>
  <c r="AE9" i="69"/>
  <c r="AF9" i="69"/>
  <c r="AG9" i="69"/>
  <c r="AH9" i="69"/>
  <c r="AI9" i="69"/>
  <c r="AJ9" i="69"/>
  <c r="AK9" i="69"/>
  <c r="AL9" i="69"/>
  <c r="AM9" i="69"/>
  <c r="AN9" i="69"/>
  <c r="AO9" i="69"/>
  <c r="AP9" i="69"/>
  <c r="AQ9" i="69"/>
  <c r="AR9" i="69"/>
  <c r="AS9" i="69"/>
  <c r="AT9" i="69"/>
  <c r="AU9" i="69"/>
  <c r="AV9" i="69"/>
  <c r="AW9" i="69"/>
  <c r="AX9" i="69"/>
  <c r="AY9" i="69"/>
  <c r="AZ9" i="69"/>
  <c r="BA9" i="69"/>
  <c r="C11" i="69"/>
  <c r="D11" i="69"/>
  <c r="E11" i="69"/>
  <c r="F11" i="69"/>
  <c r="G11" i="69"/>
  <c r="H11" i="69"/>
  <c r="I11" i="69"/>
  <c r="J11" i="69"/>
  <c r="K11" i="69"/>
  <c r="L11" i="69"/>
  <c r="M11" i="69"/>
  <c r="N11" i="69"/>
  <c r="O11" i="69"/>
  <c r="P11" i="69"/>
  <c r="Q11" i="69"/>
  <c r="R11" i="69"/>
  <c r="S11" i="69"/>
  <c r="T11" i="69"/>
  <c r="U11" i="69"/>
  <c r="V11" i="69"/>
  <c r="W11" i="69"/>
  <c r="X11" i="69"/>
  <c r="Y11" i="69"/>
  <c r="Z11" i="69"/>
  <c r="AA11" i="69"/>
  <c r="AB11" i="69"/>
  <c r="AC11" i="69"/>
  <c r="AD11" i="69"/>
  <c r="AE11" i="69"/>
  <c r="AF11" i="69"/>
  <c r="AG11" i="69"/>
  <c r="AH11" i="69"/>
  <c r="AI11" i="69"/>
  <c r="AJ11" i="69"/>
  <c r="AK11" i="69"/>
  <c r="AL11" i="69"/>
  <c r="AM11" i="69"/>
  <c r="AN11" i="69"/>
  <c r="AO11" i="69"/>
  <c r="AP11" i="69"/>
  <c r="AQ11" i="69"/>
  <c r="AR11" i="69"/>
  <c r="AS11" i="69"/>
  <c r="AT11" i="69"/>
  <c r="AU11" i="69"/>
  <c r="AV11" i="69"/>
  <c r="AW11" i="69"/>
  <c r="AX11" i="69"/>
  <c r="AY11" i="69"/>
  <c r="AZ11" i="69"/>
  <c r="BA11" i="69"/>
  <c r="C12" i="69"/>
  <c r="D12" i="69"/>
  <c r="E12" i="69"/>
  <c r="F12" i="69"/>
  <c r="G12" i="69"/>
  <c r="H12" i="69"/>
  <c r="I12" i="69"/>
  <c r="J12" i="69"/>
  <c r="K12" i="69"/>
  <c r="L12" i="69"/>
  <c r="M12" i="69"/>
  <c r="N12" i="69"/>
  <c r="O12" i="69"/>
  <c r="P12" i="69"/>
  <c r="Q12" i="69"/>
  <c r="R12" i="69"/>
  <c r="S12" i="69"/>
  <c r="T12" i="69"/>
  <c r="U12" i="69"/>
  <c r="V12" i="69"/>
  <c r="W12" i="69"/>
  <c r="X12" i="69"/>
  <c r="Y12" i="69"/>
  <c r="Z12" i="69"/>
  <c r="AA12" i="69"/>
  <c r="AB12" i="69"/>
  <c r="AC12" i="69"/>
  <c r="AD12" i="69"/>
  <c r="AE12" i="69"/>
  <c r="AF12" i="69"/>
  <c r="AG12" i="69"/>
  <c r="AH12" i="69"/>
  <c r="AI12" i="69"/>
  <c r="AJ12" i="69"/>
  <c r="AK12" i="69"/>
  <c r="AL12" i="69"/>
  <c r="AM12" i="69"/>
  <c r="AN12" i="69"/>
  <c r="AO12" i="69"/>
  <c r="AP12" i="69"/>
  <c r="AQ12" i="69"/>
  <c r="AR12" i="69"/>
  <c r="AS12" i="69"/>
  <c r="AT12" i="69"/>
  <c r="AU12" i="69"/>
  <c r="AV12" i="69"/>
  <c r="AW12" i="69"/>
  <c r="AX12" i="69"/>
  <c r="AY12" i="69"/>
  <c r="AZ12" i="69"/>
  <c r="BA12" i="69"/>
  <c r="C14" i="69"/>
  <c r="D14" i="69"/>
  <c r="E14" i="69"/>
  <c r="F14" i="69"/>
  <c r="G14" i="69"/>
  <c r="H14" i="69"/>
  <c r="I14" i="69"/>
  <c r="J14" i="69"/>
  <c r="K14" i="69"/>
  <c r="L14" i="69"/>
  <c r="M14" i="69"/>
  <c r="N14" i="69"/>
  <c r="O14" i="69"/>
  <c r="P14" i="69"/>
  <c r="Q14" i="69"/>
  <c r="R14" i="69"/>
  <c r="S14" i="69"/>
  <c r="T14" i="69"/>
  <c r="U14" i="69"/>
  <c r="V14" i="69"/>
  <c r="W14" i="69"/>
  <c r="X14" i="69"/>
  <c r="Y14" i="69"/>
  <c r="Z14" i="69"/>
  <c r="AA14" i="69"/>
  <c r="AB14" i="69"/>
  <c r="AC14" i="69"/>
  <c r="AD14" i="69"/>
  <c r="AE14" i="69"/>
  <c r="AF14" i="69"/>
  <c r="AG14" i="69"/>
  <c r="AH14" i="69"/>
  <c r="AI14" i="69"/>
  <c r="AJ14" i="69"/>
  <c r="AK14" i="69"/>
  <c r="AL14" i="69"/>
  <c r="AM14" i="69"/>
  <c r="AN14" i="69"/>
  <c r="AO14" i="69"/>
  <c r="AP14" i="69"/>
  <c r="AQ14" i="69"/>
  <c r="AR14" i="69"/>
  <c r="AS14" i="69"/>
  <c r="AT14" i="69"/>
  <c r="AU14" i="69"/>
  <c r="AV14" i="69"/>
  <c r="AW14" i="69"/>
  <c r="AX14" i="69"/>
  <c r="AY14" i="69"/>
  <c r="AZ14" i="69"/>
  <c r="BA14" i="69"/>
  <c r="C15" i="69"/>
  <c r="D15" i="69"/>
  <c r="E15" i="69"/>
  <c r="F15" i="69"/>
  <c r="G15" i="69"/>
  <c r="H15" i="69"/>
  <c r="I15" i="69"/>
  <c r="J15" i="69"/>
  <c r="K15" i="69"/>
  <c r="L15" i="69"/>
  <c r="M15" i="69"/>
  <c r="N15" i="69"/>
  <c r="O15" i="69"/>
  <c r="P15" i="69"/>
  <c r="Q15" i="69"/>
  <c r="R15" i="69"/>
  <c r="S15" i="69"/>
  <c r="T15" i="69"/>
  <c r="U15" i="69"/>
  <c r="V15" i="69"/>
  <c r="W15" i="69"/>
  <c r="X15" i="69"/>
  <c r="Y15" i="69"/>
  <c r="Z15" i="69"/>
  <c r="AA15" i="69"/>
  <c r="AB15" i="69"/>
  <c r="AC15" i="69"/>
  <c r="AD15" i="69"/>
  <c r="AE15" i="69"/>
  <c r="AF15" i="69"/>
  <c r="AG15" i="69"/>
  <c r="AH15" i="69"/>
  <c r="AI15" i="69"/>
  <c r="AJ15" i="69"/>
  <c r="AK15" i="69"/>
  <c r="AL15" i="69"/>
  <c r="AM15" i="69"/>
  <c r="AN15" i="69"/>
  <c r="AO15" i="69"/>
  <c r="AP15" i="69"/>
  <c r="AQ15" i="69"/>
  <c r="AR15" i="69"/>
  <c r="AS15" i="69"/>
  <c r="AT15" i="69"/>
  <c r="AU15" i="69"/>
  <c r="AV15" i="69"/>
  <c r="AW15" i="69"/>
  <c r="AX15" i="69"/>
  <c r="AY15" i="69"/>
  <c r="AZ15" i="69"/>
  <c r="BA15" i="69"/>
  <c r="C17" i="69"/>
  <c r="D17" i="69"/>
  <c r="E17" i="69"/>
  <c r="F17" i="69"/>
  <c r="G17" i="69"/>
  <c r="H17" i="69"/>
  <c r="I17" i="69"/>
  <c r="J17" i="69"/>
  <c r="K17" i="69"/>
  <c r="L17" i="69"/>
  <c r="M17" i="69"/>
  <c r="N17" i="69"/>
  <c r="O17" i="69"/>
  <c r="P17" i="69"/>
  <c r="Q17" i="69"/>
  <c r="R17" i="69"/>
  <c r="S17" i="69"/>
  <c r="T17" i="69"/>
  <c r="U17" i="69"/>
  <c r="V17" i="69"/>
  <c r="W17" i="69"/>
  <c r="X17" i="69"/>
  <c r="Y17" i="69"/>
  <c r="Z17" i="69"/>
  <c r="AA17" i="69"/>
  <c r="AB17" i="69"/>
  <c r="AC17" i="69"/>
  <c r="AD17" i="69"/>
  <c r="AE17" i="69"/>
  <c r="AF17" i="69"/>
  <c r="AG17" i="69"/>
  <c r="AH17" i="69"/>
  <c r="AI17" i="69"/>
  <c r="AJ17" i="69"/>
  <c r="AK17" i="69"/>
  <c r="AL17" i="69"/>
  <c r="AM17" i="69"/>
  <c r="AN17" i="69"/>
  <c r="AO17" i="69"/>
  <c r="AP17" i="69"/>
  <c r="AQ17" i="69"/>
  <c r="AR17" i="69"/>
  <c r="AS17" i="69"/>
  <c r="AT17" i="69"/>
  <c r="AU17" i="69"/>
  <c r="AV17" i="69"/>
  <c r="AW17" i="69"/>
  <c r="AX17" i="69"/>
  <c r="AY17" i="69"/>
  <c r="AZ17" i="69"/>
  <c r="BA17" i="69"/>
  <c r="C18" i="69"/>
  <c r="D18" i="69"/>
  <c r="E18" i="69"/>
  <c r="F18" i="69"/>
  <c r="G18" i="69"/>
  <c r="H18" i="69"/>
  <c r="I18" i="69"/>
  <c r="J18" i="69"/>
  <c r="K18" i="69"/>
  <c r="L18" i="69"/>
  <c r="M18" i="69"/>
  <c r="N18" i="69"/>
  <c r="O18" i="69"/>
  <c r="P18" i="69"/>
  <c r="Q18" i="69"/>
  <c r="R18" i="69"/>
  <c r="S18" i="69"/>
  <c r="T18" i="69"/>
  <c r="U18" i="69"/>
  <c r="V18" i="69"/>
  <c r="W18" i="69"/>
  <c r="X18" i="69"/>
  <c r="Y18" i="69"/>
  <c r="Z18" i="69"/>
  <c r="AA18" i="69"/>
  <c r="AB18" i="69"/>
  <c r="AC18" i="69"/>
  <c r="AD18" i="69"/>
  <c r="AE18" i="69"/>
  <c r="AF18" i="69"/>
  <c r="AG18" i="69"/>
  <c r="AH18" i="69"/>
  <c r="AI18" i="69"/>
  <c r="AJ18" i="69"/>
  <c r="AK18" i="69"/>
  <c r="AL18" i="69"/>
  <c r="AM18" i="69"/>
  <c r="AN18" i="69"/>
  <c r="AO18" i="69"/>
  <c r="AP18" i="69"/>
  <c r="AQ18" i="69"/>
  <c r="AR18" i="69"/>
  <c r="AS18" i="69"/>
  <c r="AT18" i="69"/>
  <c r="AU18" i="69"/>
  <c r="AV18" i="69"/>
  <c r="AW18" i="69"/>
  <c r="AX18" i="69"/>
  <c r="AY18" i="69"/>
  <c r="AZ18" i="69"/>
  <c r="BA18" i="69"/>
  <c r="C20" i="69"/>
  <c r="D20" i="69"/>
  <c r="E20" i="69"/>
  <c r="F20" i="69"/>
  <c r="G20" i="69"/>
  <c r="H20" i="69"/>
  <c r="I20" i="69"/>
  <c r="J20" i="69"/>
  <c r="K20" i="69"/>
  <c r="L20" i="69"/>
  <c r="M20" i="69"/>
  <c r="N20" i="69"/>
  <c r="O20" i="69"/>
  <c r="P20" i="69"/>
  <c r="Q20" i="69"/>
  <c r="R20" i="69"/>
  <c r="S20" i="69"/>
  <c r="T20" i="69"/>
  <c r="U20" i="69"/>
  <c r="V20" i="69"/>
  <c r="W20" i="69"/>
  <c r="X20" i="69"/>
  <c r="Y20" i="69"/>
  <c r="Z20" i="69"/>
  <c r="AA20" i="69"/>
  <c r="AB20" i="69"/>
  <c r="AC20" i="69"/>
  <c r="AD20" i="69"/>
  <c r="AE20" i="69"/>
  <c r="AF20" i="69"/>
  <c r="AG20" i="69"/>
  <c r="AH20" i="69"/>
  <c r="AI20" i="69"/>
  <c r="AJ20" i="69"/>
  <c r="AK20" i="69"/>
  <c r="AL20" i="69"/>
  <c r="AM20" i="69"/>
  <c r="AN20" i="69"/>
  <c r="AO20" i="69"/>
  <c r="AP20" i="69"/>
  <c r="AQ20" i="69"/>
  <c r="AR20" i="69"/>
  <c r="AS20" i="69"/>
  <c r="AT20" i="69"/>
  <c r="AU20" i="69"/>
  <c r="AV20" i="69"/>
  <c r="AW20" i="69"/>
  <c r="AX20" i="69"/>
  <c r="AY20" i="69"/>
  <c r="AZ20" i="69"/>
  <c r="BA20" i="69"/>
  <c r="C21" i="69"/>
  <c r="D21" i="69"/>
  <c r="E21" i="69"/>
  <c r="F21" i="69"/>
  <c r="G21" i="69"/>
  <c r="H21" i="69"/>
  <c r="I21" i="69"/>
  <c r="J21" i="69"/>
  <c r="K21" i="69"/>
  <c r="L21" i="69"/>
  <c r="M21" i="69"/>
  <c r="N21" i="69"/>
  <c r="O21" i="69"/>
  <c r="P21" i="69"/>
  <c r="Q21" i="69"/>
  <c r="R21" i="69"/>
  <c r="S21" i="69"/>
  <c r="T21" i="69"/>
  <c r="U21" i="69"/>
  <c r="V21" i="69"/>
  <c r="W21" i="69"/>
  <c r="X21" i="69"/>
  <c r="Y21" i="69"/>
  <c r="Z21" i="69"/>
  <c r="AA21" i="69"/>
  <c r="AB21" i="69"/>
  <c r="AC21" i="69"/>
  <c r="AD21" i="69"/>
  <c r="AE21" i="69"/>
  <c r="AF21" i="69"/>
  <c r="AG21" i="69"/>
  <c r="AH21" i="69"/>
  <c r="AI21" i="69"/>
  <c r="AJ21" i="69"/>
  <c r="AK21" i="69"/>
  <c r="AL21" i="69"/>
  <c r="AM21" i="69"/>
  <c r="AN21" i="69"/>
  <c r="AO21" i="69"/>
  <c r="AP21" i="69"/>
  <c r="AQ21" i="69"/>
  <c r="AR21" i="69"/>
  <c r="AS21" i="69"/>
  <c r="AT21" i="69"/>
  <c r="AU21" i="69"/>
  <c r="AV21" i="69"/>
  <c r="AW21" i="69"/>
  <c r="AX21" i="69"/>
  <c r="AY21" i="69"/>
  <c r="AZ21" i="69"/>
  <c r="BA21" i="69"/>
  <c r="C24" i="69"/>
  <c r="D24" i="69"/>
  <c r="E24" i="69"/>
  <c r="F24" i="69"/>
  <c r="G24" i="69"/>
  <c r="H24" i="69"/>
  <c r="I24" i="69"/>
  <c r="J24" i="69"/>
  <c r="K24" i="69"/>
  <c r="L24" i="69"/>
  <c r="M24" i="69"/>
  <c r="N24" i="69"/>
  <c r="O24" i="69"/>
  <c r="P24" i="69"/>
  <c r="Q24" i="69"/>
  <c r="R24" i="69"/>
  <c r="S24" i="69"/>
  <c r="T24" i="69"/>
  <c r="U24" i="69"/>
  <c r="V24" i="69"/>
  <c r="W24" i="69"/>
  <c r="X24" i="69"/>
  <c r="Y24" i="69"/>
  <c r="Z24" i="69"/>
  <c r="AA24" i="69"/>
  <c r="AB24" i="69"/>
  <c r="AC24" i="69"/>
  <c r="AD24" i="69"/>
  <c r="AE24" i="69"/>
  <c r="AF24" i="69"/>
  <c r="AG24" i="69"/>
  <c r="AH24" i="69"/>
  <c r="AI24" i="69"/>
  <c r="AJ24" i="69"/>
  <c r="AK24" i="69"/>
  <c r="AL24" i="69"/>
  <c r="AM24" i="69"/>
  <c r="AN24" i="69"/>
  <c r="AO24" i="69"/>
  <c r="AP24" i="69"/>
  <c r="AQ24" i="69"/>
  <c r="AR24" i="69"/>
  <c r="AS24" i="69"/>
  <c r="AT24" i="69"/>
  <c r="AU24" i="69"/>
  <c r="AV24" i="69"/>
  <c r="AW24" i="69"/>
  <c r="AX24" i="69"/>
  <c r="AY24" i="69"/>
  <c r="AZ24" i="69"/>
  <c r="BA24" i="69"/>
  <c r="C25" i="69"/>
  <c r="D25" i="69"/>
  <c r="E25" i="69"/>
  <c r="F25" i="69"/>
  <c r="G25" i="69"/>
  <c r="H25" i="69"/>
  <c r="I25" i="69"/>
  <c r="J25" i="69"/>
  <c r="K25" i="69"/>
  <c r="L25" i="69"/>
  <c r="M25" i="69"/>
  <c r="N25" i="69"/>
  <c r="O25" i="69"/>
  <c r="P25" i="69"/>
  <c r="Q25" i="69"/>
  <c r="R25" i="69"/>
  <c r="S25" i="69"/>
  <c r="T25" i="69"/>
  <c r="U25" i="69"/>
  <c r="V25" i="69"/>
  <c r="W25" i="69"/>
  <c r="X25" i="69"/>
  <c r="Y25" i="69"/>
  <c r="Z25" i="69"/>
  <c r="AA25" i="69"/>
  <c r="AB25" i="69"/>
  <c r="AC25" i="69"/>
  <c r="AD25" i="69"/>
  <c r="AE25" i="69"/>
  <c r="AF25" i="69"/>
  <c r="AG25" i="69"/>
  <c r="AH25" i="69"/>
  <c r="AI25" i="69"/>
  <c r="AJ25" i="69"/>
  <c r="AK25" i="69"/>
  <c r="AL25" i="69"/>
  <c r="AM25" i="69"/>
  <c r="AN25" i="69"/>
  <c r="AO25" i="69"/>
  <c r="AP25" i="69"/>
  <c r="AQ25" i="69"/>
  <c r="AR25" i="69"/>
  <c r="AS25" i="69"/>
  <c r="AT25" i="69"/>
  <c r="AU25" i="69"/>
  <c r="AV25" i="69"/>
  <c r="AW25" i="69"/>
  <c r="AX25" i="69"/>
  <c r="AY25" i="69"/>
  <c r="AZ25" i="69"/>
  <c r="BA25" i="69"/>
  <c r="C27" i="69"/>
  <c r="D27" i="69"/>
  <c r="E27" i="69"/>
  <c r="F27" i="69"/>
  <c r="G27" i="69"/>
  <c r="H27" i="69"/>
  <c r="I27" i="69"/>
  <c r="J27" i="69"/>
  <c r="K27" i="69"/>
  <c r="L27" i="69"/>
  <c r="M27" i="69"/>
  <c r="N27" i="69"/>
  <c r="O27" i="69"/>
  <c r="P27" i="69"/>
  <c r="Q27" i="69"/>
  <c r="R27" i="69"/>
  <c r="S27" i="69"/>
  <c r="T27" i="69"/>
  <c r="U27" i="69"/>
  <c r="V27" i="69"/>
  <c r="W27" i="69"/>
  <c r="X27" i="69"/>
  <c r="Y27" i="69"/>
  <c r="Z27" i="69"/>
  <c r="AA27" i="69"/>
  <c r="AB27" i="69"/>
  <c r="AC27" i="69"/>
  <c r="AD27" i="69"/>
  <c r="AE27" i="69"/>
  <c r="AF27" i="69"/>
  <c r="AG27" i="69"/>
  <c r="AH27" i="69"/>
  <c r="AI27" i="69"/>
  <c r="AJ27" i="69"/>
  <c r="AK27" i="69"/>
  <c r="AL27" i="69"/>
  <c r="AM27" i="69"/>
  <c r="AN27" i="69"/>
  <c r="AO27" i="69"/>
  <c r="AP27" i="69"/>
  <c r="AQ27" i="69"/>
  <c r="AR27" i="69"/>
  <c r="AS27" i="69"/>
  <c r="AT27" i="69"/>
  <c r="AU27" i="69"/>
  <c r="AV27" i="69"/>
  <c r="AW27" i="69"/>
  <c r="AX27" i="69"/>
  <c r="AY27" i="69"/>
  <c r="AZ27" i="69"/>
  <c r="BA27" i="69"/>
  <c r="C28" i="69"/>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G28" i="69"/>
  <c r="AH28" i="69"/>
  <c r="AI28" i="69"/>
  <c r="AJ28" i="69"/>
  <c r="AK28" i="69"/>
  <c r="AL28" i="69"/>
  <c r="AM28" i="69"/>
  <c r="AN28" i="69"/>
  <c r="AO28" i="69"/>
  <c r="AP28" i="69"/>
  <c r="AQ28" i="69"/>
  <c r="AR28" i="69"/>
  <c r="AS28" i="69"/>
  <c r="AT28" i="69"/>
  <c r="AU28" i="69"/>
  <c r="AV28" i="69"/>
  <c r="AW28" i="69"/>
  <c r="AX28" i="69"/>
  <c r="AY28" i="69"/>
  <c r="AZ28" i="69"/>
  <c r="BA28" i="69"/>
  <c r="C30" i="69"/>
  <c r="D30" i="69"/>
  <c r="E30" i="69"/>
  <c r="F30" i="69"/>
  <c r="G30" i="69"/>
  <c r="H30" i="69"/>
  <c r="I30" i="69"/>
  <c r="J30" i="69"/>
  <c r="K30" i="69"/>
  <c r="L30" i="69"/>
  <c r="M30" i="69"/>
  <c r="N30" i="69"/>
  <c r="O30" i="69"/>
  <c r="P30" i="69"/>
  <c r="Q30" i="69"/>
  <c r="R30" i="69"/>
  <c r="S30" i="69"/>
  <c r="T30" i="69"/>
  <c r="U30" i="69"/>
  <c r="V30" i="69"/>
  <c r="W30" i="69"/>
  <c r="X30" i="69"/>
  <c r="Y30" i="69"/>
  <c r="Z30" i="69"/>
  <c r="AA30" i="69"/>
  <c r="AB30" i="69"/>
  <c r="AC30" i="69"/>
  <c r="AD30" i="69"/>
  <c r="AE30" i="69"/>
  <c r="AF30" i="69"/>
  <c r="AG30" i="69"/>
  <c r="AH30" i="69"/>
  <c r="AI30" i="69"/>
  <c r="AJ30" i="69"/>
  <c r="AK30" i="69"/>
  <c r="AL30" i="69"/>
  <c r="AM30" i="69"/>
  <c r="AN30" i="69"/>
  <c r="AO30" i="69"/>
  <c r="AP30" i="69"/>
  <c r="AQ30" i="69"/>
  <c r="AR30" i="69"/>
  <c r="AS30" i="69"/>
  <c r="AT30" i="69"/>
  <c r="AU30" i="69"/>
  <c r="AV30" i="69"/>
  <c r="AW30" i="69"/>
  <c r="AX30" i="69"/>
  <c r="AY30" i="69"/>
  <c r="AZ30" i="69"/>
  <c r="BA30" i="69"/>
  <c r="C31" i="69"/>
  <c r="D31" i="69"/>
  <c r="E31" i="69"/>
  <c r="F31" i="69"/>
  <c r="G31" i="69"/>
  <c r="H31" i="69"/>
  <c r="I31" i="69"/>
  <c r="J31" i="69"/>
  <c r="K31" i="69"/>
  <c r="L31" i="69"/>
  <c r="M31" i="69"/>
  <c r="N31" i="69"/>
  <c r="O31" i="69"/>
  <c r="P31" i="69"/>
  <c r="Q31" i="69"/>
  <c r="R31" i="69"/>
  <c r="S31" i="69"/>
  <c r="T31" i="69"/>
  <c r="U31" i="69"/>
  <c r="V31" i="69"/>
  <c r="W31" i="69"/>
  <c r="X31" i="69"/>
  <c r="Y31" i="69"/>
  <c r="Z31" i="69"/>
  <c r="AA31" i="69"/>
  <c r="AB31" i="69"/>
  <c r="AC31" i="69"/>
  <c r="AD31" i="69"/>
  <c r="AE31" i="69"/>
  <c r="AF31" i="69"/>
  <c r="AG31" i="69"/>
  <c r="AH31" i="69"/>
  <c r="AI31" i="69"/>
  <c r="AJ31" i="69"/>
  <c r="AK31" i="69"/>
  <c r="AL31" i="69"/>
  <c r="AM31" i="69"/>
  <c r="AN31" i="69"/>
  <c r="AO31" i="69"/>
  <c r="AP31" i="69"/>
  <c r="AQ31" i="69"/>
  <c r="AR31" i="69"/>
  <c r="AS31" i="69"/>
  <c r="AT31" i="69"/>
  <c r="AU31" i="69"/>
  <c r="AV31" i="69"/>
  <c r="AW31" i="69"/>
  <c r="AX31" i="69"/>
  <c r="AY31" i="69"/>
  <c r="AZ31" i="69"/>
  <c r="BA31"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B33" i="69"/>
  <c r="AC33" i="69"/>
  <c r="AD33" i="69"/>
  <c r="AE33" i="69"/>
  <c r="AF33" i="69"/>
  <c r="AG33" i="69"/>
  <c r="AH33" i="69"/>
  <c r="AI33" i="69"/>
  <c r="AJ33" i="69"/>
  <c r="AK33" i="69"/>
  <c r="AL33" i="69"/>
  <c r="AM33" i="69"/>
  <c r="AN33" i="69"/>
  <c r="AO33" i="69"/>
  <c r="AP33" i="69"/>
  <c r="AQ33" i="69"/>
  <c r="AR33" i="69"/>
  <c r="AS33" i="69"/>
  <c r="AT33" i="69"/>
  <c r="AU33" i="69"/>
  <c r="AV33" i="69"/>
  <c r="AW33" i="69"/>
  <c r="AX33" i="69"/>
  <c r="AY33" i="69"/>
  <c r="AZ33" i="69"/>
  <c r="BA33" i="69"/>
  <c r="C34" i="69"/>
  <c r="D34" i="69"/>
  <c r="E34" i="69"/>
  <c r="F34" i="69"/>
  <c r="G34" i="69"/>
  <c r="H34" i="69"/>
  <c r="I34" i="69"/>
  <c r="J34" i="69"/>
  <c r="K34" i="69"/>
  <c r="L34" i="69"/>
  <c r="M34" i="69"/>
  <c r="N34" i="69"/>
  <c r="O34" i="69"/>
  <c r="P34" i="69"/>
  <c r="Q34" i="69"/>
  <c r="R34" i="69"/>
  <c r="S34" i="69"/>
  <c r="T34" i="69"/>
  <c r="U34" i="69"/>
  <c r="V34" i="69"/>
  <c r="W34" i="69"/>
  <c r="X34" i="69"/>
  <c r="Y34" i="69"/>
  <c r="Z34" i="69"/>
  <c r="AA34" i="69"/>
  <c r="AB34" i="69"/>
  <c r="AC34" i="69"/>
  <c r="AD34" i="69"/>
  <c r="AE34" i="69"/>
  <c r="AF34" i="69"/>
  <c r="AG34" i="69"/>
  <c r="AH34" i="69"/>
  <c r="AI34" i="69"/>
  <c r="AJ34" i="69"/>
  <c r="AK34" i="69"/>
  <c r="AL34" i="69"/>
  <c r="AM34" i="69"/>
  <c r="AN34" i="69"/>
  <c r="AO34" i="69"/>
  <c r="AP34" i="69"/>
  <c r="AQ34" i="69"/>
  <c r="AR34" i="69"/>
  <c r="AS34" i="69"/>
  <c r="AT34" i="69"/>
  <c r="AU34" i="69"/>
  <c r="AV34" i="69"/>
  <c r="AW34" i="69"/>
  <c r="AX34" i="69"/>
  <c r="AY34" i="69"/>
  <c r="AZ34" i="69"/>
  <c r="BA34" i="69"/>
  <c r="C36" i="69"/>
  <c r="D36" i="69"/>
  <c r="E36" i="69"/>
  <c r="F36" i="69"/>
  <c r="G36" i="69"/>
  <c r="H36" i="69"/>
  <c r="I36" i="69"/>
  <c r="J36" i="69"/>
  <c r="K36" i="69"/>
  <c r="L36" i="69"/>
  <c r="M36" i="69"/>
  <c r="N36" i="69"/>
  <c r="O36" i="69"/>
  <c r="P36" i="69"/>
  <c r="Q36" i="69"/>
  <c r="R36" i="69"/>
  <c r="S36" i="69"/>
  <c r="T36" i="69"/>
  <c r="U36" i="69"/>
  <c r="V36" i="69"/>
  <c r="W36" i="69"/>
  <c r="X36" i="69"/>
  <c r="Y36" i="69"/>
  <c r="Z36" i="69"/>
  <c r="AA36" i="69"/>
  <c r="AB36" i="69"/>
  <c r="AC36" i="69"/>
  <c r="AD36" i="69"/>
  <c r="AE36" i="69"/>
  <c r="AF36" i="69"/>
  <c r="AG36" i="69"/>
  <c r="AH36" i="69"/>
  <c r="AI36" i="69"/>
  <c r="AJ36" i="69"/>
  <c r="AK36" i="69"/>
  <c r="AL36" i="69"/>
  <c r="AM36" i="69"/>
  <c r="AN36" i="69"/>
  <c r="AO36" i="69"/>
  <c r="AP36" i="69"/>
  <c r="AQ36" i="69"/>
  <c r="AR36" i="69"/>
  <c r="AS36" i="69"/>
  <c r="AT36" i="69"/>
  <c r="AU36" i="69"/>
  <c r="AV36" i="69"/>
  <c r="AW36" i="69"/>
  <c r="AX36" i="69"/>
  <c r="AY36" i="69"/>
  <c r="AZ36" i="69"/>
  <c r="BA36" i="69"/>
  <c r="C37" i="69"/>
  <c r="D37" i="69"/>
  <c r="E37" i="69"/>
  <c r="F37" i="69"/>
  <c r="G37" i="69"/>
  <c r="H37" i="69"/>
  <c r="I37" i="69"/>
  <c r="J37" i="69"/>
  <c r="K37" i="69"/>
  <c r="L37" i="69"/>
  <c r="M37" i="69"/>
  <c r="N37" i="69"/>
  <c r="O37" i="69"/>
  <c r="P37" i="69"/>
  <c r="Q37" i="69"/>
  <c r="R37" i="69"/>
  <c r="S37" i="69"/>
  <c r="T37" i="69"/>
  <c r="U37" i="69"/>
  <c r="V37" i="69"/>
  <c r="W37" i="69"/>
  <c r="X37" i="69"/>
  <c r="Y37" i="69"/>
  <c r="Z37" i="69"/>
  <c r="AA37" i="69"/>
  <c r="AB37" i="69"/>
  <c r="AC37" i="69"/>
  <c r="AD37" i="69"/>
  <c r="AE37" i="69"/>
  <c r="AF37" i="69"/>
  <c r="AG37" i="69"/>
  <c r="AH37" i="69"/>
  <c r="AI37" i="69"/>
  <c r="AJ37" i="69"/>
  <c r="AK37" i="69"/>
  <c r="AL37" i="69"/>
  <c r="AM37" i="69"/>
  <c r="AN37" i="69"/>
  <c r="AO37" i="69"/>
  <c r="AP37" i="69"/>
  <c r="AQ37" i="69"/>
  <c r="AR37" i="69"/>
  <c r="AS37" i="69"/>
  <c r="AT37" i="69"/>
  <c r="AU37" i="69"/>
  <c r="AV37" i="69"/>
  <c r="AW37" i="69"/>
  <c r="AX37" i="69"/>
  <c r="AY37" i="69"/>
  <c r="AZ37" i="69"/>
  <c r="BA37" i="69"/>
  <c r="C39" i="69"/>
  <c r="D39" i="69"/>
  <c r="E39" i="69"/>
  <c r="F39" i="69"/>
  <c r="G39" i="69"/>
  <c r="H39" i="69"/>
  <c r="I39" i="69"/>
  <c r="J39" i="69"/>
  <c r="K39" i="69"/>
  <c r="L39" i="69"/>
  <c r="M39" i="69"/>
  <c r="N39" i="69"/>
  <c r="O39" i="69"/>
  <c r="P39" i="69"/>
  <c r="Q39" i="69"/>
  <c r="R39" i="69"/>
  <c r="S39" i="69"/>
  <c r="T39" i="69"/>
  <c r="U39" i="69"/>
  <c r="V39" i="69"/>
  <c r="W39" i="69"/>
  <c r="X39" i="69"/>
  <c r="Y39" i="69"/>
  <c r="Z39" i="69"/>
  <c r="AA39" i="69"/>
  <c r="AB39" i="69"/>
  <c r="AC39" i="69"/>
  <c r="AD39" i="69"/>
  <c r="AE39" i="69"/>
  <c r="AF39" i="69"/>
  <c r="AG39" i="69"/>
  <c r="AH39" i="69"/>
  <c r="AI39" i="69"/>
  <c r="AJ39" i="69"/>
  <c r="AK39" i="69"/>
  <c r="AL39" i="69"/>
  <c r="AM39" i="69"/>
  <c r="AN39" i="69"/>
  <c r="AO39" i="69"/>
  <c r="AP39" i="69"/>
  <c r="AQ39" i="69"/>
  <c r="AR39" i="69"/>
  <c r="AS39" i="69"/>
  <c r="AT39" i="69"/>
  <c r="AU39" i="69"/>
  <c r="AV39" i="69"/>
  <c r="AW39" i="69"/>
  <c r="AX39" i="69"/>
  <c r="AY39" i="69"/>
  <c r="AZ39" i="69"/>
  <c r="BA39" i="69"/>
  <c r="C40" i="69"/>
  <c r="D40" i="69"/>
  <c r="E40" i="69"/>
  <c r="F40" i="69"/>
  <c r="G40" i="69"/>
  <c r="H40" i="69"/>
  <c r="I40" i="69"/>
  <c r="J40" i="69"/>
  <c r="K40" i="69"/>
  <c r="L40" i="69"/>
  <c r="M40" i="69"/>
  <c r="N40" i="69"/>
  <c r="O40" i="69"/>
  <c r="P40" i="69"/>
  <c r="Q40" i="69"/>
  <c r="R40" i="69"/>
  <c r="S40" i="69"/>
  <c r="T40" i="69"/>
  <c r="U40" i="69"/>
  <c r="V40" i="69"/>
  <c r="W40" i="69"/>
  <c r="X40" i="69"/>
  <c r="Y40" i="69"/>
  <c r="Z40" i="69"/>
  <c r="AA40" i="69"/>
  <c r="AB40" i="69"/>
  <c r="AC40" i="69"/>
  <c r="AD40" i="69"/>
  <c r="AE40" i="69"/>
  <c r="AF40" i="69"/>
  <c r="AG40" i="69"/>
  <c r="AH40" i="69"/>
  <c r="AI40" i="69"/>
  <c r="AJ40" i="69"/>
  <c r="AK40" i="69"/>
  <c r="AL40" i="69"/>
  <c r="AM40" i="69"/>
  <c r="AN40" i="69"/>
  <c r="AO40" i="69"/>
  <c r="AP40" i="69"/>
  <c r="AQ40" i="69"/>
  <c r="AR40" i="69"/>
  <c r="AS40" i="69"/>
  <c r="AT40" i="69"/>
  <c r="AU40" i="69"/>
  <c r="AV40" i="69"/>
  <c r="AW40" i="69"/>
  <c r="AX40" i="69"/>
  <c r="AY40" i="69"/>
  <c r="AZ40" i="69"/>
  <c r="BA40" i="69"/>
  <c r="C5" i="91"/>
  <c r="D5" i="91"/>
  <c r="E5" i="91"/>
  <c r="F5" i="91"/>
  <c r="G5" i="91"/>
  <c r="H5" i="91"/>
  <c r="I5" i="91"/>
  <c r="J5" i="91"/>
  <c r="K5" i="91"/>
  <c r="L5" i="91"/>
  <c r="M5" i="91"/>
  <c r="N5" i="91"/>
  <c r="O5" i="91"/>
  <c r="P5" i="91"/>
  <c r="Q5" i="91"/>
  <c r="R5" i="91"/>
  <c r="S5" i="91"/>
  <c r="T5" i="91"/>
  <c r="U5" i="91"/>
  <c r="V5" i="91"/>
  <c r="W5" i="91"/>
  <c r="X5" i="91"/>
  <c r="Y5" i="91"/>
  <c r="Z5" i="91"/>
  <c r="AA5" i="91"/>
  <c r="AB5" i="91"/>
  <c r="AC5" i="91"/>
  <c r="AD5" i="91"/>
  <c r="AE5" i="91"/>
  <c r="AF5" i="91"/>
  <c r="AG5" i="91"/>
  <c r="AH5" i="91"/>
  <c r="AI5" i="91"/>
  <c r="AJ5" i="91"/>
  <c r="AK5" i="91"/>
  <c r="AL5" i="91"/>
  <c r="AM5" i="91"/>
  <c r="AN5" i="91"/>
  <c r="AO5" i="91"/>
  <c r="AP5" i="91"/>
  <c r="AQ5" i="91"/>
  <c r="AR5" i="91"/>
  <c r="AS5" i="91"/>
  <c r="AT5" i="91"/>
  <c r="AU5" i="91"/>
  <c r="AV5" i="91"/>
  <c r="AW5" i="91"/>
  <c r="AX5" i="91"/>
  <c r="AY5" i="91"/>
  <c r="AZ5" i="91"/>
  <c r="BA5" i="91"/>
  <c r="C6" i="91"/>
  <c r="D6" i="91"/>
  <c r="E6" i="91"/>
  <c r="F6" i="91"/>
  <c r="G6" i="91"/>
  <c r="H6" i="91"/>
  <c r="I6" i="91"/>
  <c r="J6" i="91"/>
  <c r="K6" i="91"/>
  <c r="L6" i="91"/>
  <c r="M6" i="91"/>
  <c r="N6" i="91"/>
  <c r="O6" i="91"/>
  <c r="P6" i="91"/>
  <c r="Q6" i="91"/>
  <c r="R6" i="91"/>
  <c r="S6" i="91"/>
  <c r="T6" i="91"/>
  <c r="U6" i="91"/>
  <c r="V6" i="91"/>
  <c r="W6" i="91"/>
  <c r="X6" i="91"/>
  <c r="Y6" i="91"/>
  <c r="Z6" i="91"/>
  <c r="AA6" i="91"/>
  <c r="AB6" i="91"/>
  <c r="AC6" i="91"/>
  <c r="AD6" i="91"/>
  <c r="AE6" i="91"/>
  <c r="AF6" i="91"/>
  <c r="AG6" i="91"/>
  <c r="AH6" i="91"/>
  <c r="AI6" i="91"/>
  <c r="AJ6" i="91"/>
  <c r="AK6" i="91"/>
  <c r="AL6" i="91"/>
  <c r="AM6" i="91"/>
  <c r="AN6" i="91"/>
  <c r="AO6" i="91"/>
  <c r="AP6" i="91"/>
  <c r="AQ6" i="91"/>
  <c r="AR6" i="91"/>
  <c r="AS6" i="91"/>
  <c r="AT6" i="91"/>
  <c r="AU6" i="91"/>
  <c r="AV6" i="91"/>
  <c r="AW6" i="91"/>
  <c r="AX6" i="91"/>
  <c r="AY6" i="91"/>
  <c r="AZ6" i="91"/>
  <c r="BA6" i="91"/>
  <c r="C8" i="91"/>
  <c r="D8" i="91"/>
  <c r="E8" i="91"/>
  <c r="F8" i="91"/>
  <c r="G8" i="91"/>
  <c r="H8" i="91"/>
  <c r="I8" i="91"/>
  <c r="J8" i="91"/>
  <c r="K8" i="91"/>
  <c r="L8" i="91"/>
  <c r="M8" i="91"/>
  <c r="N8" i="91"/>
  <c r="O8" i="91"/>
  <c r="P8" i="91"/>
  <c r="Q8" i="91"/>
  <c r="R8" i="91"/>
  <c r="S8" i="91"/>
  <c r="T8" i="91"/>
  <c r="U8" i="91"/>
  <c r="V8" i="91"/>
  <c r="W8" i="91"/>
  <c r="X8" i="91"/>
  <c r="Y8" i="91"/>
  <c r="Z8" i="91"/>
  <c r="AA8" i="91"/>
  <c r="AB8" i="91"/>
  <c r="AC8" i="91"/>
  <c r="AD8" i="91"/>
  <c r="AE8" i="91"/>
  <c r="AF8" i="91"/>
  <c r="AG8" i="91"/>
  <c r="AH8" i="91"/>
  <c r="AI8" i="91"/>
  <c r="AJ8" i="91"/>
  <c r="AK8" i="91"/>
  <c r="AL8" i="91"/>
  <c r="AM8" i="91"/>
  <c r="AN8" i="91"/>
  <c r="AO8" i="91"/>
  <c r="AP8" i="91"/>
  <c r="AQ8" i="91"/>
  <c r="AR8" i="91"/>
  <c r="AS8" i="91"/>
  <c r="AT8" i="91"/>
  <c r="AU8" i="91"/>
  <c r="AV8" i="91"/>
  <c r="AW8" i="91"/>
  <c r="AX8" i="91"/>
  <c r="AY8" i="91"/>
  <c r="AZ8" i="91"/>
  <c r="BA8" i="91"/>
  <c r="C9" i="91"/>
  <c r="D9" i="91"/>
  <c r="E9" i="91"/>
  <c r="F9" i="91"/>
  <c r="G9" i="91"/>
  <c r="H9" i="91"/>
  <c r="I9" i="91"/>
  <c r="J9" i="91"/>
  <c r="K9" i="91"/>
  <c r="L9" i="91"/>
  <c r="M9" i="91"/>
  <c r="N9" i="91"/>
  <c r="O9" i="91"/>
  <c r="P9" i="91"/>
  <c r="Q9" i="91"/>
  <c r="R9" i="91"/>
  <c r="S9" i="91"/>
  <c r="T9" i="91"/>
  <c r="U9" i="91"/>
  <c r="V9" i="91"/>
  <c r="W9" i="91"/>
  <c r="X9" i="91"/>
  <c r="Y9" i="91"/>
  <c r="Z9" i="91"/>
  <c r="AA9" i="91"/>
  <c r="AB9" i="91"/>
  <c r="AC9" i="91"/>
  <c r="AD9" i="91"/>
  <c r="AE9" i="91"/>
  <c r="AF9" i="91"/>
  <c r="AG9" i="91"/>
  <c r="AH9" i="91"/>
  <c r="AI9" i="91"/>
  <c r="AJ9" i="91"/>
  <c r="AK9" i="91"/>
  <c r="AL9" i="91"/>
  <c r="AM9" i="91"/>
  <c r="AN9" i="91"/>
  <c r="AO9" i="91"/>
  <c r="AP9" i="91"/>
  <c r="AQ9" i="91"/>
  <c r="AR9" i="91"/>
  <c r="AS9" i="91"/>
  <c r="AT9" i="91"/>
  <c r="AU9" i="91"/>
  <c r="AV9" i="91"/>
  <c r="AW9" i="91"/>
  <c r="AX9" i="91"/>
  <c r="AY9" i="91"/>
  <c r="AZ9" i="91"/>
  <c r="BA9" i="91"/>
  <c r="C11" i="91"/>
  <c r="D11" i="91"/>
  <c r="E11" i="91"/>
  <c r="F11" i="91"/>
  <c r="G11" i="91"/>
  <c r="H11" i="91"/>
  <c r="I11" i="91"/>
  <c r="J11" i="91"/>
  <c r="K11" i="91"/>
  <c r="L11" i="91"/>
  <c r="M11" i="91"/>
  <c r="N11" i="91"/>
  <c r="O11" i="91"/>
  <c r="P11" i="91"/>
  <c r="Q11" i="91"/>
  <c r="R11" i="91"/>
  <c r="S11" i="91"/>
  <c r="T11" i="91"/>
  <c r="U11" i="91"/>
  <c r="V11" i="91"/>
  <c r="W11" i="91"/>
  <c r="X11" i="91"/>
  <c r="Y11" i="91"/>
  <c r="Z11" i="91"/>
  <c r="AA11" i="91"/>
  <c r="AB11" i="91"/>
  <c r="AC11" i="91"/>
  <c r="AD11" i="91"/>
  <c r="AE11" i="91"/>
  <c r="AF11" i="91"/>
  <c r="AG11" i="91"/>
  <c r="AH11" i="91"/>
  <c r="AI11" i="91"/>
  <c r="AJ11" i="91"/>
  <c r="AK11" i="91"/>
  <c r="AL11" i="91"/>
  <c r="AM11" i="91"/>
  <c r="AN11" i="91"/>
  <c r="AO11" i="91"/>
  <c r="AP11" i="91"/>
  <c r="AQ11" i="91"/>
  <c r="AR11" i="91"/>
  <c r="AS11" i="91"/>
  <c r="AT11" i="91"/>
  <c r="AU11" i="91"/>
  <c r="AV11" i="91"/>
  <c r="AW11" i="91"/>
  <c r="AX11" i="91"/>
  <c r="AY11" i="91"/>
  <c r="AZ11" i="91"/>
  <c r="BA11" i="91"/>
  <c r="C12" i="91"/>
  <c r="D12" i="91"/>
  <c r="E12" i="91"/>
  <c r="F12" i="91"/>
  <c r="G12" i="91"/>
  <c r="H12" i="91"/>
  <c r="I12" i="91"/>
  <c r="J12" i="91"/>
  <c r="K12" i="91"/>
  <c r="L12" i="91"/>
  <c r="M12" i="91"/>
  <c r="N12" i="91"/>
  <c r="O12" i="91"/>
  <c r="P12" i="91"/>
  <c r="Q12" i="91"/>
  <c r="R12" i="91"/>
  <c r="S12" i="91"/>
  <c r="T12" i="91"/>
  <c r="U12" i="91"/>
  <c r="V12" i="91"/>
  <c r="W12" i="91"/>
  <c r="X12" i="91"/>
  <c r="Y12" i="91"/>
  <c r="Z12" i="91"/>
  <c r="AA12" i="91"/>
  <c r="AB12" i="91"/>
  <c r="AC12" i="91"/>
  <c r="AD12" i="91"/>
  <c r="AE12" i="91"/>
  <c r="AF12" i="91"/>
  <c r="AG12" i="91"/>
  <c r="AH12" i="91"/>
  <c r="AI12" i="91"/>
  <c r="AJ12" i="91"/>
  <c r="AK12" i="91"/>
  <c r="AL12" i="91"/>
  <c r="AM12" i="91"/>
  <c r="AN12" i="91"/>
  <c r="AO12" i="91"/>
  <c r="AP12" i="91"/>
  <c r="AQ12" i="91"/>
  <c r="AR12" i="91"/>
  <c r="AS12" i="91"/>
  <c r="AT12" i="91"/>
  <c r="AU12" i="91"/>
  <c r="AV12" i="91"/>
  <c r="AW12" i="91"/>
  <c r="AX12" i="91"/>
  <c r="AY12" i="91"/>
  <c r="AZ12" i="91"/>
  <c r="BA12" i="91"/>
  <c r="C14" i="91"/>
  <c r="D14" i="91"/>
  <c r="E14" i="91"/>
  <c r="F14" i="91"/>
  <c r="G14" i="91"/>
  <c r="H14" i="91"/>
  <c r="I14" i="91"/>
  <c r="J14" i="91"/>
  <c r="K14" i="91"/>
  <c r="L14" i="91"/>
  <c r="M14" i="91"/>
  <c r="N14" i="91"/>
  <c r="O14" i="91"/>
  <c r="P14" i="91"/>
  <c r="Q14" i="91"/>
  <c r="R14" i="91"/>
  <c r="S14" i="91"/>
  <c r="T14" i="91"/>
  <c r="U14" i="91"/>
  <c r="V14" i="91"/>
  <c r="W14" i="91"/>
  <c r="X14" i="91"/>
  <c r="Y14" i="91"/>
  <c r="Z14" i="91"/>
  <c r="AA14" i="91"/>
  <c r="AB14" i="91"/>
  <c r="AC14" i="91"/>
  <c r="AD14" i="91"/>
  <c r="AE14" i="91"/>
  <c r="AF14" i="91"/>
  <c r="AG14" i="91"/>
  <c r="AH14" i="91"/>
  <c r="AI14" i="91"/>
  <c r="AJ14" i="91"/>
  <c r="AK14" i="91"/>
  <c r="AL14" i="91"/>
  <c r="AM14" i="91"/>
  <c r="AN14" i="91"/>
  <c r="AO14" i="91"/>
  <c r="AP14" i="91"/>
  <c r="AQ14" i="91"/>
  <c r="AR14" i="91"/>
  <c r="AS14" i="91"/>
  <c r="AT14" i="91"/>
  <c r="AU14" i="91"/>
  <c r="AV14" i="91"/>
  <c r="AW14" i="91"/>
  <c r="AX14" i="91"/>
  <c r="AY14" i="91"/>
  <c r="AZ14" i="91"/>
  <c r="BA14" i="91"/>
  <c r="C15" i="91"/>
  <c r="D15" i="91"/>
  <c r="E15" i="91"/>
  <c r="F15" i="91"/>
  <c r="G15" i="91"/>
  <c r="H15" i="91"/>
  <c r="I15" i="91"/>
  <c r="J15" i="91"/>
  <c r="K15" i="91"/>
  <c r="L15" i="91"/>
  <c r="M15" i="91"/>
  <c r="N15" i="91"/>
  <c r="O15" i="91"/>
  <c r="P15" i="91"/>
  <c r="Q15" i="91"/>
  <c r="R15" i="91"/>
  <c r="S15" i="91"/>
  <c r="T15" i="91"/>
  <c r="U15" i="91"/>
  <c r="V15" i="91"/>
  <c r="W15" i="91"/>
  <c r="X15" i="91"/>
  <c r="Y15" i="91"/>
  <c r="Z15" i="91"/>
  <c r="AA15" i="91"/>
  <c r="AB15" i="91"/>
  <c r="AC15" i="91"/>
  <c r="AD15" i="91"/>
  <c r="AE15" i="91"/>
  <c r="AF15" i="91"/>
  <c r="AG15" i="91"/>
  <c r="AH15" i="91"/>
  <c r="AI15" i="91"/>
  <c r="AJ15" i="91"/>
  <c r="AK15" i="91"/>
  <c r="AL15" i="91"/>
  <c r="AM15" i="91"/>
  <c r="AN15" i="91"/>
  <c r="AO15" i="91"/>
  <c r="AP15" i="91"/>
  <c r="AQ15" i="91"/>
  <c r="AR15" i="91"/>
  <c r="AS15" i="91"/>
  <c r="AT15" i="91"/>
  <c r="AU15" i="91"/>
  <c r="AV15" i="91"/>
  <c r="AW15" i="91"/>
  <c r="AX15" i="91"/>
  <c r="AY15" i="91"/>
  <c r="AZ15" i="91"/>
  <c r="BA15" i="91"/>
  <c r="C17" i="91"/>
  <c r="D17" i="91"/>
  <c r="E17" i="91"/>
  <c r="F17" i="91"/>
  <c r="G17" i="91"/>
  <c r="H17" i="91"/>
  <c r="I17" i="91"/>
  <c r="J17" i="91"/>
  <c r="J36" i="91" s="1"/>
  <c r="K17" i="91"/>
  <c r="L17" i="91"/>
  <c r="M17" i="91"/>
  <c r="N17" i="91"/>
  <c r="N36" i="91" s="1"/>
  <c r="O17" i="91"/>
  <c r="P17" i="91"/>
  <c r="Q17" i="91"/>
  <c r="R17" i="91"/>
  <c r="S17" i="91"/>
  <c r="T17" i="91"/>
  <c r="U17" i="91"/>
  <c r="V17" i="91"/>
  <c r="W17" i="91"/>
  <c r="X17" i="91"/>
  <c r="Y17" i="91"/>
  <c r="Z17" i="91"/>
  <c r="AA17" i="91"/>
  <c r="AB17" i="91"/>
  <c r="AC17" i="91"/>
  <c r="AD17" i="91"/>
  <c r="AE17" i="91"/>
  <c r="AF17" i="91"/>
  <c r="AG17" i="91"/>
  <c r="AH17" i="91"/>
  <c r="AI17" i="91"/>
  <c r="AJ17" i="91"/>
  <c r="AK17" i="91"/>
  <c r="AL17" i="91"/>
  <c r="AM17" i="91"/>
  <c r="AN17" i="91"/>
  <c r="AO17" i="91"/>
  <c r="AP17" i="91"/>
  <c r="AQ17" i="91"/>
  <c r="AR17" i="91"/>
  <c r="AS17" i="91"/>
  <c r="AT17" i="91"/>
  <c r="AU17" i="91"/>
  <c r="AV17" i="91"/>
  <c r="AW17" i="91"/>
  <c r="AX17" i="91"/>
  <c r="AY17" i="91"/>
  <c r="AZ17" i="91"/>
  <c r="BA17" i="91"/>
  <c r="C18" i="91"/>
  <c r="D18" i="91"/>
  <c r="E18" i="91"/>
  <c r="F18" i="91"/>
  <c r="G18" i="91"/>
  <c r="H18" i="91"/>
  <c r="I18" i="91"/>
  <c r="J18" i="91"/>
  <c r="K18" i="91"/>
  <c r="L18" i="91"/>
  <c r="M18" i="91"/>
  <c r="N18" i="91"/>
  <c r="O18" i="91"/>
  <c r="P18" i="91"/>
  <c r="Q18" i="91"/>
  <c r="R18" i="91"/>
  <c r="S18" i="91"/>
  <c r="T18" i="91"/>
  <c r="U18" i="91"/>
  <c r="V18" i="91"/>
  <c r="W18" i="91"/>
  <c r="X18" i="91"/>
  <c r="Y18" i="91"/>
  <c r="Z18" i="91"/>
  <c r="AA18" i="91"/>
  <c r="AB18" i="91"/>
  <c r="AC18" i="91"/>
  <c r="AD18" i="91"/>
  <c r="AE18" i="91"/>
  <c r="AF18" i="91"/>
  <c r="AG18" i="91"/>
  <c r="AH18" i="91"/>
  <c r="AI18" i="91"/>
  <c r="AJ18" i="91"/>
  <c r="AK18" i="91"/>
  <c r="AL18" i="91"/>
  <c r="AM18" i="91"/>
  <c r="AN18" i="91"/>
  <c r="AO18" i="91"/>
  <c r="AP18" i="91"/>
  <c r="AQ18" i="91"/>
  <c r="AR18" i="91"/>
  <c r="AS18" i="91"/>
  <c r="AT18" i="91"/>
  <c r="AU18" i="91"/>
  <c r="AV18" i="91"/>
  <c r="AW18" i="91"/>
  <c r="AX18" i="91"/>
  <c r="AY18" i="91"/>
  <c r="AZ18" i="91"/>
  <c r="BA18" i="91"/>
  <c r="C20" i="91"/>
  <c r="D20" i="91"/>
  <c r="E20" i="91"/>
  <c r="F20" i="91"/>
  <c r="G20" i="91"/>
  <c r="H20" i="91"/>
  <c r="I20" i="91"/>
  <c r="J20" i="91"/>
  <c r="K20" i="91"/>
  <c r="L20" i="91"/>
  <c r="M20" i="91"/>
  <c r="N20" i="91"/>
  <c r="O20" i="91"/>
  <c r="P20" i="91"/>
  <c r="Q20" i="91"/>
  <c r="R20" i="91"/>
  <c r="S20" i="91"/>
  <c r="T20" i="91"/>
  <c r="U20" i="91"/>
  <c r="V20" i="91"/>
  <c r="W20" i="91"/>
  <c r="X20" i="91"/>
  <c r="Y20" i="91"/>
  <c r="Z20" i="91"/>
  <c r="AA20" i="91"/>
  <c r="AB20" i="91"/>
  <c r="AC20" i="91"/>
  <c r="AD20" i="91"/>
  <c r="AE20" i="91"/>
  <c r="AF20" i="91"/>
  <c r="AG20" i="91"/>
  <c r="AH20" i="91"/>
  <c r="AI20" i="91"/>
  <c r="AJ20" i="91"/>
  <c r="AK20" i="91"/>
  <c r="AL20" i="91"/>
  <c r="AM20" i="91"/>
  <c r="AN20" i="91"/>
  <c r="AO20" i="91"/>
  <c r="AP20" i="91"/>
  <c r="AQ20" i="91"/>
  <c r="AR20" i="91"/>
  <c r="AS20" i="91"/>
  <c r="AT20" i="91"/>
  <c r="AU20" i="91"/>
  <c r="AV20" i="91"/>
  <c r="AW20" i="91"/>
  <c r="AX20" i="91"/>
  <c r="AY20" i="91"/>
  <c r="AZ20" i="91"/>
  <c r="BA20" i="91"/>
  <c r="C21" i="91"/>
  <c r="D21" i="91"/>
  <c r="E21" i="91"/>
  <c r="F21" i="91"/>
  <c r="G21" i="91"/>
  <c r="H21" i="91"/>
  <c r="I21" i="91"/>
  <c r="J21" i="91"/>
  <c r="K21" i="91"/>
  <c r="L21" i="91"/>
  <c r="M21" i="91"/>
  <c r="N21" i="91"/>
  <c r="O21" i="91"/>
  <c r="P21" i="91"/>
  <c r="Q21" i="91"/>
  <c r="R21" i="91"/>
  <c r="S21" i="91"/>
  <c r="T21" i="91"/>
  <c r="U21" i="91"/>
  <c r="V21" i="91"/>
  <c r="W21" i="91"/>
  <c r="X21" i="91"/>
  <c r="Y21" i="91"/>
  <c r="Z21" i="91"/>
  <c r="AA21" i="91"/>
  <c r="AB21" i="91"/>
  <c r="AC21" i="91"/>
  <c r="AD21" i="91"/>
  <c r="AE21" i="91"/>
  <c r="AF21" i="91"/>
  <c r="AG21" i="91"/>
  <c r="AH21" i="91"/>
  <c r="AI21" i="91"/>
  <c r="AJ21" i="91"/>
  <c r="AK21" i="91"/>
  <c r="AL21" i="91"/>
  <c r="AM21" i="91"/>
  <c r="AN21" i="91"/>
  <c r="AO21" i="91"/>
  <c r="AP21" i="91"/>
  <c r="AQ21" i="91"/>
  <c r="AR21" i="91"/>
  <c r="AS21" i="91"/>
  <c r="AT21" i="91"/>
  <c r="AU21" i="91"/>
  <c r="AV21" i="91"/>
  <c r="AW21" i="91"/>
  <c r="AX21" i="91"/>
  <c r="AY21" i="91"/>
  <c r="AZ21" i="91"/>
  <c r="BA21" i="91"/>
  <c r="C24" i="91"/>
  <c r="D24" i="91"/>
  <c r="E24" i="91"/>
  <c r="F24" i="91"/>
  <c r="G24" i="91"/>
  <c r="H24" i="91"/>
  <c r="I24" i="91"/>
  <c r="J24" i="91"/>
  <c r="K24" i="91"/>
  <c r="L24" i="91"/>
  <c r="M24" i="91"/>
  <c r="N24" i="91"/>
  <c r="O24" i="91"/>
  <c r="P24" i="91"/>
  <c r="Q24" i="91"/>
  <c r="R24" i="91"/>
  <c r="S24" i="91"/>
  <c r="T24" i="91"/>
  <c r="U24" i="91"/>
  <c r="V24" i="91"/>
  <c r="W24" i="91"/>
  <c r="X24" i="91"/>
  <c r="Y24" i="91"/>
  <c r="Z24" i="91"/>
  <c r="AA24" i="91"/>
  <c r="AB24" i="91"/>
  <c r="AC24" i="91"/>
  <c r="AD24" i="91"/>
  <c r="AE24" i="91"/>
  <c r="AF24" i="91"/>
  <c r="AG24" i="91"/>
  <c r="AH24" i="91"/>
  <c r="AI24" i="91"/>
  <c r="AJ24" i="91"/>
  <c r="AK24" i="91"/>
  <c r="AL24" i="91"/>
  <c r="AM24" i="91"/>
  <c r="AN24" i="91"/>
  <c r="AO24" i="91"/>
  <c r="AP24" i="91"/>
  <c r="AQ24" i="91"/>
  <c r="AR24" i="91"/>
  <c r="AS24" i="91"/>
  <c r="AT24" i="91"/>
  <c r="AU24" i="91"/>
  <c r="AV24" i="91"/>
  <c r="AW24" i="91"/>
  <c r="AX24" i="91"/>
  <c r="AY24" i="91"/>
  <c r="AZ24" i="91"/>
  <c r="BA24" i="91"/>
  <c r="C25" i="91"/>
  <c r="D25" i="91"/>
  <c r="E25" i="91"/>
  <c r="F25" i="91"/>
  <c r="G25" i="91"/>
  <c r="H25" i="91"/>
  <c r="I25" i="91"/>
  <c r="J25" i="91"/>
  <c r="K25" i="91"/>
  <c r="L25" i="91"/>
  <c r="M25" i="91"/>
  <c r="N25" i="91"/>
  <c r="O25" i="91"/>
  <c r="P25" i="91"/>
  <c r="Q25" i="91"/>
  <c r="R25" i="91"/>
  <c r="S25" i="91"/>
  <c r="T25" i="91"/>
  <c r="U25" i="91"/>
  <c r="V25" i="91"/>
  <c r="W25" i="91"/>
  <c r="X25" i="91"/>
  <c r="Y25" i="91"/>
  <c r="Z25" i="91"/>
  <c r="AA25" i="91"/>
  <c r="AB25" i="91"/>
  <c r="AC25" i="91"/>
  <c r="AD25" i="91"/>
  <c r="AE25" i="91"/>
  <c r="AF25" i="91"/>
  <c r="AG25" i="91"/>
  <c r="AH25" i="91"/>
  <c r="AI25" i="91"/>
  <c r="AJ25" i="91"/>
  <c r="AK25" i="91"/>
  <c r="AL25" i="91"/>
  <c r="AM25" i="91"/>
  <c r="AN25" i="91"/>
  <c r="AO25" i="91"/>
  <c r="AP25" i="91"/>
  <c r="AQ25" i="91"/>
  <c r="AR25" i="91"/>
  <c r="AS25" i="91"/>
  <c r="AT25" i="91"/>
  <c r="AU25" i="91"/>
  <c r="AV25" i="91"/>
  <c r="AW25" i="91"/>
  <c r="AX25" i="91"/>
  <c r="AY25" i="91"/>
  <c r="AZ25" i="91"/>
  <c r="BA25" i="91"/>
  <c r="C27" i="91"/>
  <c r="D27" i="91"/>
  <c r="E27" i="91"/>
  <c r="F27" i="91"/>
  <c r="G27" i="91"/>
  <c r="H27" i="91"/>
  <c r="I27" i="91"/>
  <c r="J27" i="91"/>
  <c r="K27" i="91"/>
  <c r="L27" i="91"/>
  <c r="M27" i="91"/>
  <c r="N27" i="91"/>
  <c r="O27" i="91"/>
  <c r="P27" i="91"/>
  <c r="Q27" i="91"/>
  <c r="R27" i="91"/>
  <c r="S27" i="91"/>
  <c r="T27" i="91"/>
  <c r="U27" i="91"/>
  <c r="V27" i="91"/>
  <c r="W27" i="91"/>
  <c r="X27" i="91"/>
  <c r="Y27" i="91"/>
  <c r="Z27" i="91"/>
  <c r="AA27" i="91"/>
  <c r="AB27" i="91"/>
  <c r="AC27" i="91"/>
  <c r="AD27" i="91"/>
  <c r="AE27" i="91"/>
  <c r="AF27" i="91"/>
  <c r="AG27" i="91"/>
  <c r="AH27" i="91"/>
  <c r="AI27" i="91"/>
  <c r="AJ27" i="91"/>
  <c r="AK27" i="91"/>
  <c r="AL27" i="91"/>
  <c r="AM27" i="91"/>
  <c r="AN27" i="91"/>
  <c r="AO27" i="91"/>
  <c r="AP27" i="91"/>
  <c r="AQ27" i="91"/>
  <c r="AR27" i="91"/>
  <c r="AS27" i="91"/>
  <c r="AT27" i="91"/>
  <c r="AU27" i="91"/>
  <c r="AV27" i="91"/>
  <c r="AW27" i="91"/>
  <c r="AX27" i="91"/>
  <c r="AY27" i="91"/>
  <c r="AZ27" i="91"/>
  <c r="BA27" i="91"/>
  <c r="C28" i="91"/>
  <c r="D28" i="91"/>
  <c r="E28" i="91"/>
  <c r="F28" i="91"/>
  <c r="G28" i="91"/>
  <c r="H28" i="91"/>
  <c r="I28" i="91"/>
  <c r="J28" i="91"/>
  <c r="K28" i="91"/>
  <c r="L28" i="91"/>
  <c r="M28" i="91"/>
  <c r="N28" i="91"/>
  <c r="O28" i="91"/>
  <c r="P28" i="91"/>
  <c r="Q28" i="91"/>
  <c r="R28" i="91"/>
  <c r="S28" i="91"/>
  <c r="T28" i="91"/>
  <c r="U28" i="91"/>
  <c r="V28" i="91"/>
  <c r="W28" i="91"/>
  <c r="X28" i="91"/>
  <c r="Y28" i="91"/>
  <c r="Z28" i="91"/>
  <c r="AA28" i="91"/>
  <c r="AB28" i="91"/>
  <c r="AC28" i="91"/>
  <c r="AD28" i="91"/>
  <c r="AE28" i="91"/>
  <c r="AF28" i="91"/>
  <c r="AG28" i="91"/>
  <c r="AH28" i="91"/>
  <c r="AI28" i="91"/>
  <c r="AJ28" i="91"/>
  <c r="AK28" i="91"/>
  <c r="AL28" i="91"/>
  <c r="AM28" i="91"/>
  <c r="AN28" i="91"/>
  <c r="AO28" i="91"/>
  <c r="AP28" i="91"/>
  <c r="AQ28" i="91"/>
  <c r="AR28" i="91"/>
  <c r="AS28" i="91"/>
  <c r="AT28" i="91"/>
  <c r="AU28" i="91"/>
  <c r="AV28" i="91"/>
  <c r="AW28" i="91"/>
  <c r="AX28" i="91"/>
  <c r="AY28" i="91"/>
  <c r="AZ28" i="91"/>
  <c r="BA28" i="91"/>
  <c r="C30" i="91"/>
  <c r="D30" i="91"/>
  <c r="E30" i="91"/>
  <c r="F30" i="91"/>
  <c r="G30" i="91"/>
  <c r="H30" i="91"/>
  <c r="I30" i="91"/>
  <c r="J30" i="91"/>
  <c r="K30" i="91"/>
  <c r="L30" i="91"/>
  <c r="M30" i="91"/>
  <c r="N30" i="91"/>
  <c r="O30" i="91"/>
  <c r="P30" i="91"/>
  <c r="Q30" i="91"/>
  <c r="R30" i="91"/>
  <c r="S30" i="91"/>
  <c r="T30" i="91"/>
  <c r="U30" i="91"/>
  <c r="V30" i="91"/>
  <c r="W30" i="91"/>
  <c r="X30" i="91"/>
  <c r="Y30" i="91"/>
  <c r="Z30" i="91"/>
  <c r="AA30" i="91"/>
  <c r="AB30" i="91"/>
  <c r="AC30" i="91"/>
  <c r="AD30" i="91"/>
  <c r="AE30" i="91"/>
  <c r="AF30" i="91"/>
  <c r="AG30" i="91"/>
  <c r="AH30" i="91"/>
  <c r="AI30" i="91"/>
  <c r="AJ30" i="91"/>
  <c r="AK30" i="91"/>
  <c r="AL30" i="91"/>
  <c r="AM30" i="91"/>
  <c r="AN30" i="91"/>
  <c r="AO30" i="91"/>
  <c r="AP30" i="91"/>
  <c r="AQ30" i="91"/>
  <c r="AR30" i="91"/>
  <c r="AS30" i="91"/>
  <c r="AT30" i="91"/>
  <c r="AU30" i="91"/>
  <c r="AV30" i="91"/>
  <c r="AW30" i="91"/>
  <c r="AX30" i="91"/>
  <c r="AY30" i="91"/>
  <c r="AZ30" i="91"/>
  <c r="BA30" i="91"/>
  <c r="C31" i="91"/>
  <c r="D31" i="91"/>
  <c r="E31" i="91"/>
  <c r="F31" i="91"/>
  <c r="G31" i="91"/>
  <c r="H31" i="91"/>
  <c r="I31" i="91"/>
  <c r="J31" i="91"/>
  <c r="K31" i="91"/>
  <c r="L31" i="91"/>
  <c r="M31" i="91"/>
  <c r="N31" i="91"/>
  <c r="O31" i="91"/>
  <c r="P31" i="91"/>
  <c r="Q31" i="91"/>
  <c r="R31" i="91"/>
  <c r="S31" i="91"/>
  <c r="T31" i="91"/>
  <c r="U31" i="91"/>
  <c r="V31" i="91"/>
  <c r="W31" i="91"/>
  <c r="X31" i="91"/>
  <c r="Y31" i="91"/>
  <c r="Z31" i="91"/>
  <c r="AA31" i="91"/>
  <c r="AB31" i="91"/>
  <c r="AC31" i="91"/>
  <c r="AD31" i="91"/>
  <c r="AE31" i="91"/>
  <c r="AF31" i="91"/>
  <c r="AG31" i="91"/>
  <c r="AH31" i="91"/>
  <c r="AI31" i="91"/>
  <c r="AJ31" i="91"/>
  <c r="AK31" i="91"/>
  <c r="AL31" i="91"/>
  <c r="AM31" i="91"/>
  <c r="AN31" i="91"/>
  <c r="AO31" i="91"/>
  <c r="AP31" i="91"/>
  <c r="AQ31" i="91"/>
  <c r="AR31" i="91"/>
  <c r="AS31" i="91"/>
  <c r="AT31" i="91"/>
  <c r="AU31" i="91"/>
  <c r="AV31" i="91"/>
  <c r="AW31" i="91"/>
  <c r="AX31" i="91"/>
  <c r="AY31" i="91"/>
  <c r="AZ31" i="91"/>
  <c r="BA31" i="91"/>
  <c r="C33" i="91"/>
  <c r="D33" i="91"/>
  <c r="E33" i="91"/>
  <c r="F33" i="91"/>
  <c r="G33" i="91"/>
  <c r="H33" i="91"/>
  <c r="I33" i="91"/>
  <c r="J33" i="91"/>
  <c r="K33" i="91"/>
  <c r="L33" i="91"/>
  <c r="M33" i="91"/>
  <c r="N33" i="91"/>
  <c r="O33" i="91"/>
  <c r="P33" i="91"/>
  <c r="Q33" i="91"/>
  <c r="R33" i="91"/>
  <c r="S33" i="91"/>
  <c r="T33" i="91"/>
  <c r="U33" i="91"/>
  <c r="V33" i="91"/>
  <c r="W33" i="91"/>
  <c r="X33" i="91"/>
  <c r="Y33" i="91"/>
  <c r="Z33" i="91"/>
  <c r="AA33" i="91"/>
  <c r="AB33" i="91"/>
  <c r="AC33" i="91"/>
  <c r="AD33" i="91"/>
  <c r="AE33" i="91"/>
  <c r="AF33" i="91"/>
  <c r="AG33" i="91"/>
  <c r="AH33" i="91"/>
  <c r="AI33" i="91"/>
  <c r="AJ33" i="91"/>
  <c r="AK33" i="91"/>
  <c r="AL33" i="91"/>
  <c r="AM33" i="91"/>
  <c r="AN33" i="91"/>
  <c r="AO33" i="91"/>
  <c r="AP33" i="91"/>
  <c r="AQ33" i="91"/>
  <c r="AR33" i="91"/>
  <c r="AS33" i="91"/>
  <c r="AT33" i="91"/>
  <c r="AU33" i="91"/>
  <c r="AV33" i="91"/>
  <c r="AW33" i="91"/>
  <c r="AX33" i="91"/>
  <c r="AY33" i="91"/>
  <c r="AZ33" i="91"/>
  <c r="BA33" i="91"/>
  <c r="C34" i="91"/>
  <c r="D34" i="91"/>
  <c r="E34" i="91"/>
  <c r="F34" i="91"/>
  <c r="G34" i="91"/>
  <c r="H34" i="91"/>
  <c r="I34" i="91"/>
  <c r="J34" i="91"/>
  <c r="K34" i="91"/>
  <c r="L34" i="91"/>
  <c r="M34" i="91"/>
  <c r="N34" i="91"/>
  <c r="O34" i="91"/>
  <c r="P34" i="91"/>
  <c r="Q34" i="91"/>
  <c r="R34" i="91"/>
  <c r="S34" i="91"/>
  <c r="T34" i="91"/>
  <c r="U34" i="91"/>
  <c r="V34" i="91"/>
  <c r="W34" i="91"/>
  <c r="X34" i="91"/>
  <c r="Y34" i="91"/>
  <c r="Z34" i="91"/>
  <c r="AA34" i="91"/>
  <c r="AB34" i="91"/>
  <c r="AC34" i="91"/>
  <c r="AD34" i="91"/>
  <c r="AE34" i="91"/>
  <c r="AF34" i="91"/>
  <c r="AG34" i="91"/>
  <c r="AH34" i="91"/>
  <c r="AI34" i="91"/>
  <c r="AJ34" i="91"/>
  <c r="AK34" i="91"/>
  <c r="AL34" i="91"/>
  <c r="AM34" i="91"/>
  <c r="AN34" i="91"/>
  <c r="AO34" i="91"/>
  <c r="AP34" i="91"/>
  <c r="AQ34" i="91"/>
  <c r="AR34" i="91"/>
  <c r="AS34" i="91"/>
  <c r="AT34" i="91"/>
  <c r="AU34" i="91"/>
  <c r="AV34" i="91"/>
  <c r="AW34" i="91"/>
  <c r="AX34" i="91"/>
  <c r="AY34" i="91"/>
  <c r="AZ34" i="91"/>
  <c r="BA34" i="91"/>
  <c r="C36" i="91"/>
  <c r="D36" i="91"/>
  <c r="E36" i="91"/>
  <c r="F36" i="91"/>
  <c r="G36" i="91"/>
  <c r="H36" i="91"/>
  <c r="I36" i="91"/>
  <c r="K36" i="91"/>
  <c r="L36" i="91"/>
  <c r="M36" i="91"/>
  <c r="O36" i="91"/>
  <c r="P36" i="91"/>
  <c r="Q36" i="91"/>
  <c r="R36" i="91"/>
  <c r="S36" i="91"/>
  <c r="T36" i="91"/>
  <c r="U36" i="91"/>
  <c r="V36" i="91"/>
  <c r="W36" i="91"/>
  <c r="X36" i="91"/>
  <c r="Y36" i="91"/>
  <c r="Z36" i="91"/>
  <c r="AA36" i="91"/>
  <c r="AB36" i="91"/>
  <c r="AC36" i="91"/>
  <c r="AD36" i="91"/>
  <c r="AE36" i="91"/>
  <c r="AF36" i="91"/>
  <c r="AG36" i="91"/>
  <c r="AH36" i="91"/>
  <c r="AI36" i="91"/>
  <c r="AJ36" i="91"/>
  <c r="AK36" i="91"/>
  <c r="AL36" i="91"/>
  <c r="AM36" i="91"/>
  <c r="AN36" i="91"/>
  <c r="AO36" i="91"/>
  <c r="AP36" i="91"/>
  <c r="AQ36" i="91"/>
  <c r="AR36" i="91"/>
  <c r="AS36" i="91"/>
  <c r="AT36" i="91"/>
  <c r="AU36" i="91"/>
  <c r="AV36" i="91"/>
  <c r="AW36" i="91"/>
  <c r="AX36" i="91"/>
  <c r="AY36" i="91"/>
  <c r="AZ36" i="91"/>
  <c r="BA36" i="91"/>
  <c r="C37" i="91"/>
  <c r="D37" i="91"/>
  <c r="E37" i="91"/>
  <c r="F37" i="91"/>
  <c r="G37" i="91"/>
  <c r="H37" i="91"/>
  <c r="I37" i="91"/>
  <c r="J37" i="91"/>
  <c r="K37" i="91"/>
  <c r="L37" i="91"/>
  <c r="M37" i="91"/>
  <c r="N37" i="91"/>
  <c r="O37" i="91"/>
  <c r="P37" i="91"/>
  <c r="Q37" i="91"/>
  <c r="R37" i="91"/>
  <c r="S37" i="91"/>
  <c r="T37" i="91"/>
  <c r="U37" i="91"/>
  <c r="V37" i="91"/>
  <c r="W37" i="91"/>
  <c r="X37" i="91"/>
  <c r="Y37" i="91"/>
  <c r="Z37" i="91"/>
  <c r="AA37" i="91"/>
  <c r="AB37" i="91"/>
  <c r="AC37" i="91"/>
  <c r="AD37" i="91"/>
  <c r="AE37" i="91"/>
  <c r="AF37" i="91"/>
  <c r="AG37" i="91"/>
  <c r="AH37" i="91"/>
  <c r="AI37" i="91"/>
  <c r="AJ37" i="91"/>
  <c r="AK37" i="91"/>
  <c r="AL37" i="91"/>
  <c r="AM37" i="91"/>
  <c r="AN37" i="91"/>
  <c r="AO37" i="91"/>
  <c r="AP37" i="91"/>
  <c r="AQ37" i="91"/>
  <c r="AR37" i="91"/>
  <c r="AS37" i="91"/>
  <c r="AT37" i="91"/>
  <c r="AU37" i="91"/>
  <c r="AV37" i="91"/>
  <c r="AW37" i="91"/>
  <c r="AX37" i="91"/>
  <c r="AY37" i="91"/>
  <c r="AZ37" i="91"/>
  <c r="BA37" i="91"/>
  <c r="C39" i="91"/>
  <c r="D39" i="91"/>
  <c r="E39" i="91"/>
  <c r="F39" i="91"/>
  <c r="G39" i="91"/>
  <c r="H39" i="91"/>
  <c r="I39" i="91"/>
  <c r="J39" i="91"/>
  <c r="K39" i="91"/>
  <c r="L39" i="91"/>
  <c r="M39" i="91"/>
  <c r="N39" i="91"/>
  <c r="O39" i="91"/>
  <c r="P39" i="91"/>
  <c r="Q39" i="91"/>
  <c r="R39" i="91"/>
  <c r="S39" i="91"/>
  <c r="T39" i="91"/>
  <c r="U39" i="91"/>
  <c r="V39" i="91"/>
  <c r="W39" i="91"/>
  <c r="X39" i="91"/>
  <c r="Y39" i="91"/>
  <c r="Z39" i="91"/>
  <c r="AA39" i="91"/>
  <c r="AB39" i="91"/>
  <c r="AC39" i="91"/>
  <c r="AD39" i="91"/>
  <c r="AE39" i="91"/>
  <c r="AF39" i="91"/>
  <c r="AG39" i="91"/>
  <c r="AH39" i="91"/>
  <c r="AI39" i="91"/>
  <c r="AJ39" i="91"/>
  <c r="AK39" i="91"/>
  <c r="AL39" i="91"/>
  <c r="AM39" i="91"/>
  <c r="AN39" i="91"/>
  <c r="AO39" i="91"/>
  <c r="AP39" i="91"/>
  <c r="AQ39" i="91"/>
  <c r="AR39" i="91"/>
  <c r="AS39" i="91"/>
  <c r="AT39" i="91"/>
  <c r="AU39" i="91"/>
  <c r="AV39" i="91"/>
  <c r="AW39" i="91"/>
  <c r="AX39" i="91"/>
  <c r="AY39" i="91"/>
  <c r="AZ39" i="91"/>
  <c r="BA39" i="91"/>
  <c r="C40" i="91"/>
  <c r="D40" i="91"/>
  <c r="E40" i="91"/>
  <c r="F40" i="91"/>
  <c r="G40" i="91"/>
  <c r="H40" i="91"/>
  <c r="I40" i="91"/>
  <c r="J40" i="91"/>
  <c r="K40" i="91"/>
  <c r="L40" i="91"/>
  <c r="M40" i="91"/>
  <c r="N40" i="91"/>
  <c r="O40" i="91"/>
  <c r="P40" i="91"/>
  <c r="Q40" i="91"/>
  <c r="R40" i="91"/>
  <c r="S40" i="91"/>
  <c r="T40" i="91"/>
  <c r="U40" i="91"/>
  <c r="V40" i="91"/>
  <c r="W40" i="91"/>
  <c r="X40" i="91"/>
  <c r="Y40" i="91"/>
  <c r="Z40" i="91"/>
  <c r="AA40" i="91"/>
  <c r="AB40" i="91"/>
  <c r="AC40" i="91"/>
  <c r="AD40" i="91"/>
  <c r="AE40" i="91"/>
  <c r="AF40" i="91"/>
  <c r="AG40" i="91"/>
  <c r="AH40" i="91"/>
  <c r="AI40" i="91"/>
  <c r="AJ40" i="91"/>
  <c r="AK40" i="91"/>
  <c r="AL40" i="91"/>
  <c r="AM40" i="91"/>
  <c r="AN40" i="91"/>
  <c r="AO40" i="91"/>
  <c r="AP40" i="91"/>
  <c r="AQ40" i="91"/>
  <c r="AR40" i="91"/>
  <c r="AS40" i="91"/>
  <c r="AT40" i="91"/>
  <c r="AU40" i="91"/>
  <c r="AV40" i="91"/>
  <c r="AW40" i="91"/>
  <c r="AX40" i="91"/>
  <c r="AY40" i="91"/>
  <c r="AZ40" i="91"/>
  <c r="BA40" i="91"/>
  <c r="C5" i="92"/>
  <c r="D5" i="92"/>
  <c r="E5" i="92"/>
  <c r="F5" i="92"/>
  <c r="F24" i="92" s="1"/>
  <c r="G5" i="92"/>
  <c r="H5" i="92"/>
  <c r="I5" i="92"/>
  <c r="J5" i="92"/>
  <c r="K5" i="92"/>
  <c r="L5" i="92"/>
  <c r="M5" i="92"/>
  <c r="N5" i="92"/>
  <c r="O5" i="92"/>
  <c r="P5" i="92"/>
  <c r="Q5" i="92"/>
  <c r="R5" i="92"/>
  <c r="R24" i="92" s="1"/>
  <c r="S5" i="92"/>
  <c r="T5" i="92"/>
  <c r="U5" i="92"/>
  <c r="V5" i="92"/>
  <c r="W5" i="92"/>
  <c r="X5" i="92"/>
  <c r="Y5" i="92"/>
  <c r="Z5" i="92"/>
  <c r="AA5" i="92"/>
  <c r="AB5" i="92"/>
  <c r="AC5" i="92"/>
  <c r="AD5" i="92"/>
  <c r="AE5" i="92"/>
  <c r="AF5" i="92"/>
  <c r="AG5" i="92"/>
  <c r="AH5" i="92"/>
  <c r="AI5" i="92"/>
  <c r="AJ5" i="92"/>
  <c r="AK5" i="92"/>
  <c r="AL5" i="92"/>
  <c r="AM5" i="92"/>
  <c r="AN5" i="92"/>
  <c r="AO5" i="92"/>
  <c r="AP5" i="92"/>
  <c r="AQ5" i="92"/>
  <c r="AR5" i="92"/>
  <c r="AS5" i="92"/>
  <c r="AT5" i="92"/>
  <c r="AU5" i="92"/>
  <c r="AV5" i="92"/>
  <c r="AW5" i="92"/>
  <c r="AX5" i="92"/>
  <c r="AY5" i="92"/>
  <c r="AZ5" i="92"/>
  <c r="BA5" i="92"/>
  <c r="C6" i="92"/>
  <c r="D6" i="92"/>
  <c r="E6" i="92"/>
  <c r="F6" i="92"/>
  <c r="G6" i="92"/>
  <c r="H6" i="92"/>
  <c r="I6" i="92"/>
  <c r="J6" i="92"/>
  <c r="K6" i="92"/>
  <c r="L6" i="92"/>
  <c r="M6" i="92"/>
  <c r="N6" i="92"/>
  <c r="O6" i="92"/>
  <c r="P6" i="92"/>
  <c r="Q6" i="92"/>
  <c r="R6" i="92"/>
  <c r="S6" i="92"/>
  <c r="T6" i="92"/>
  <c r="U6" i="92"/>
  <c r="V6" i="92"/>
  <c r="W6" i="92"/>
  <c r="X6" i="92"/>
  <c r="Y6" i="92"/>
  <c r="Z6" i="92"/>
  <c r="AA6" i="92"/>
  <c r="AB6" i="92"/>
  <c r="AC6" i="92"/>
  <c r="AD6" i="92"/>
  <c r="AE6" i="92"/>
  <c r="AF6" i="92"/>
  <c r="AG6" i="92"/>
  <c r="AH6" i="92"/>
  <c r="AI6" i="92"/>
  <c r="AJ6" i="92"/>
  <c r="AK6" i="92"/>
  <c r="AL6" i="92"/>
  <c r="AM6" i="92"/>
  <c r="AN6" i="92"/>
  <c r="AO6" i="92"/>
  <c r="AP6" i="92"/>
  <c r="AQ6" i="92"/>
  <c r="AR6" i="92"/>
  <c r="AS6" i="92"/>
  <c r="AT6" i="92"/>
  <c r="AU6" i="92"/>
  <c r="AV6" i="92"/>
  <c r="AW6" i="92"/>
  <c r="AX6" i="92"/>
  <c r="AY6" i="92"/>
  <c r="AZ6" i="92"/>
  <c r="BA6" i="92"/>
  <c r="C8" i="92"/>
  <c r="D8" i="92"/>
  <c r="E8" i="92"/>
  <c r="F8" i="92"/>
  <c r="G8" i="92"/>
  <c r="H8" i="92"/>
  <c r="I8" i="92"/>
  <c r="J8" i="92"/>
  <c r="K8" i="92"/>
  <c r="L8" i="92"/>
  <c r="M8" i="92"/>
  <c r="N8" i="92"/>
  <c r="O8" i="92"/>
  <c r="P8" i="92"/>
  <c r="Q8" i="92"/>
  <c r="R8" i="92"/>
  <c r="S8" i="92"/>
  <c r="T8" i="92"/>
  <c r="U8" i="92"/>
  <c r="V8" i="92"/>
  <c r="W8" i="92"/>
  <c r="X8" i="92"/>
  <c r="Y8" i="92"/>
  <c r="Z8" i="92"/>
  <c r="AA8" i="92"/>
  <c r="AB8" i="92"/>
  <c r="AC8" i="92"/>
  <c r="AD8" i="92"/>
  <c r="AE8" i="92"/>
  <c r="AF8" i="92"/>
  <c r="AG8" i="92"/>
  <c r="AH8" i="92"/>
  <c r="AI8" i="92"/>
  <c r="AJ8" i="92"/>
  <c r="AK8" i="92"/>
  <c r="AL8" i="92"/>
  <c r="AM8" i="92"/>
  <c r="AN8" i="92"/>
  <c r="AO8" i="92"/>
  <c r="AP8" i="92"/>
  <c r="AQ8" i="92"/>
  <c r="AR8" i="92"/>
  <c r="AS8" i="92"/>
  <c r="AT8" i="92"/>
  <c r="AU8" i="92"/>
  <c r="AV8" i="92"/>
  <c r="AW8" i="92"/>
  <c r="AX8" i="92"/>
  <c r="AY8" i="92"/>
  <c r="AZ8" i="92"/>
  <c r="BA8" i="92"/>
  <c r="C9" i="92"/>
  <c r="D9" i="92"/>
  <c r="E9" i="92"/>
  <c r="F9" i="92"/>
  <c r="G9" i="92"/>
  <c r="H9" i="92"/>
  <c r="I9" i="92"/>
  <c r="J9" i="92"/>
  <c r="K9" i="92"/>
  <c r="L9" i="92"/>
  <c r="M9" i="92"/>
  <c r="N9" i="92"/>
  <c r="O9" i="92"/>
  <c r="P9" i="92"/>
  <c r="Q9" i="92"/>
  <c r="R9" i="92"/>
  <c r="S9" i="92"/>
  <c r="T9" i="92"/>
  <c r="U9" i="92"/>
  <c r="V9" i="92"/>
  <c r="W9" i="92"/>
  <c r="X9" i="92"/>
  <c r="Y9" i="92"/>
  <c r="Z9" i="92"/>
  <c r="AA9" i="92"/>
  <c r="AB9" i="92"/>
  <c r="AC9" i="92"/>
  <c r="AD9" i="92"/>
  <c r="AE9" i="92"/>
  <c r="AF9" i="92"/>
  <c r="AG9" i="92"/>
  <c r="AH9" i="92"/>
  <c r="AI9" i="92"/>
  <c r="AJ9" i="92"/>
  <c r="AK9" i="92"/>
  <c r="AL9" i="92"/>
  <c r="AM9" i="92"/>
  <c r="AN9" i="92"/>
  <c r="AO9" i="92"/>
  <c r="AP9" i="92"/>
  <c r="AQ9" i="92"/>
  <c r="AR9" i="92"/>
  <c r="AS9" i="92"/>
  <c r="AT9" i="92"/>
  <c r="AU9" i="92"/>
  <c r="AV9" i="92"/>
  <c r="AW9" i="92"/>
  <c r="AX9" i="92"/>
  <c r="AY9" i="92"/>
  <c r="AZ9" i="92"/>
  <c r="BA9" i="92"/>
  <c r="C11" i="92"/>
  <c r="D11" i="92"/>
  <c r="E11" i="92"/>
  <c r="F11" i="92"/>
  <c r="G11" i="92"/>
  <c r="H11" i="92"/>
  <c r="I11" i="92"/>
  <c r="J11" i="92"/>
  <c r="K11" i="92"/>
  <c r="L11" i="92"/>
  <c r="M11" i="92"/>
  <c r="N11" i="92"/>
  <c r="O11" i="92"/>
  <c r="P11" i="92"/>
  <c r="Q11" i="92"/>
  <c r="R11" i="92"/>
  <c r="S11" i="92"/>
  <c r="T11" i="92"/>
  <c r="U11" i="92"/>
  <c r="V11" i="92"/>
  <c r="W11" i="92"/>
  <c r="X11" i="92"/>
  <c r="Y11" i="92"/>
  <c r="Z11" i="92"/>
  <c r="AA11" i="92"/>
  <c r="AB11" i="92"/>
  <c r="AC11" i="92"/>
  <c r="AD11" i="92"/>
  <c r="AE11" i="92"/>
  <c r="AF11" i="92"/>
  <c r="AG11" i="92"/>
  <c r="AH11" i="92"/>
  <c r="AI11" i="92"/>
  <c r="AJ11" i="92"/>
  <c r="AK11" i="92"/>
  <c r="AL11" i="92"/>
  <c r="AM11" i="92"/>
  <c r="AN11" i="92"/>
  <c r="AO11" i="92"/>
  <c r="AP11" i="92"/>
  <c r="AQ11" i="92"/>
  <c r="AR11" i="92"/>
  <c r="AS11" i="92"/>
  <c r="AT11" i="92"/>
  <c r="AU11" i="92"/>
  <c r="AV11" i="92"/>
  <c r="AW11" i="92"/>
  <c r="AX11" i="92"/>
  <c r="AY11" i="92"/>
  <c r="AZ11" i="92"/>
  <c r="BA11" i="92"/>
  <c r="C12" i="92"/>
  <c r="D12" i="92"/>
  <c r="E12" i="92"/>
  <c r="F12" i="92"/>
  <c r="G12" i="92"/>
  <c r="H12" i="92"/>
  <c r="I12" i="92"/>
  <c r="J12" i="92"/>
  <c r="K12" i="92"/>
  <c r="L12" i="92"/>
  <c r="M12" i="92"/>
  <c r="N12" i="92"/>
  <c r="O12" i="92"/>
  <c r="P12" i="92"/>
  <c r="Q12" i="92"/>
  <c r="R12" i="92"/>
  <c r="S12" i="92"/>
  <c r="T12" i="92"/>
  <c r="U12" i="92"/>
  <c r="V12" i="92"/>
  <c r="W12" i="92"/>
  <c r="X12" i="92"/>
  <c r="Y12" i="92"/>
  <c r="Z12" i="92"/>
  <c r="AA12" i="92"/>
  <c r="AB12" i="92"/>
  <c r="AC12" i="92"/>
  <c r="AD12" i="92"/>
  <c r="AE12" i="92"/>
  <c r="AF12" i="92"/>
  <c r="AG12" i="92"/>
  <c r="AH12" i="92"/>
  <c r="AI12" i="92"/>
  <c r="AJ12" i="92"/>
  <c r="AK12" i="92"/>
  <c r="AL12" i="92"/>
  <c r="AM12" i="92"/>
  <c r="AN12" i="92"/>
  <c r="AO12" i="92"/>
  <c r="AP12" i="92"/>
  <c r="AQ12" i="92"/>
  <c r="AR12" i="92"/>
  <c r="AS12" i="92"/>
  <c r="AT12" i="92"/>
  <c r="AU12" i="92"/>
  <c r="AV12" i="92"/>
  <c r="AW12" i="92"/>
  <c r="AX12" i="92"/>
  <c r="AY12" i="92"/>
  <c r="AZ12" i="92"/>
  <c r="BA12" i="92"/>
  <c r="C14" i="92"/>
  <c r="D14" i="92"/>
  <c r="E14" i="92"/>
  <c r="F14" i="92"/>
  <c r="G14" i="92"/>
  <c r="H14" i="92"/>
  <c r="I14" i="92"/>
  <c r="J14" i="92"/>
  <c r="K14" i="92"/>
  <c r="L14" i="92"/>
  <c r="M14" i="92"/>
  <c r="N14" i="92"/>
  <c r="O14" i="92"/>
  <c r="P14" i="92"/>
  <c r="Q14" i="92"/>
  <c r="R14" i="92"/>
  <c r="S14" i="92"/>
  <c r="T14" i="92"/>
  <c r="U14" i="92"/>
  <c r="V14" i="92"/>
  <c r="W14" i="92"/>
  <c r="X14" i="92"/>
  <c r="Y14" i="92"/>
  <c r="Z14" i="92"/>
  <c r="AA14" i="92"/>
  <c r="AB14" i="92"/>
  <c r="AC14" i="92"/>
  <c r="AD14" i="92"/>
  <c r="AE14" i="92"/>
  <c r="AF14" i="92"/>
  <c r="AG14" i="92"/>
  <c r="AH14" i="92"/>
  <c r="AI14" i="92"/>
  <c r="AJ14" i="92"/>
  <c r="AK14" i="92"/>
  <c r="AL14" i="92"/>
  <c r="AM14" i="92"/>
  <c r="AN14" i="92"/>
  <c r="AO14" i="92"/>
  <c r="AP14" i="92"/>
  <c r="AQ14" i="92"/>
  <c r="AR14" i="92"/>
  <c r="AS14" i="92"/>
  <c r="AT14" i="92"/>
  <c r="AU14" i="92"/>
  <c r="AV14" i="92"/>
  <c r="AW14" i="92"/>
  <c r="AX14" i="92"/>
  <c r="AY14" i="92"/>
  <c r="AZ14" i="92"/>
  <c r="BA14" i="92"/>
  <c r="C15" i="92"/>
  <c r="D15" i="92"/>
  <c r="E15" i="92"/>
  <c r="F15" i="92"/>
  <c r="G15" i="92"/>
  <c r="H15" i="92"/>
  <c r="I15" i="92"/>
  <c r="J15" i="92"/>
  <c r="K15" i="92"/>
  <c r="L15" i="92"/>
  <c r="M15" i="92"/>
  <c r="N15" i="92"/>
  <c r="O15" i="92"/>
  <c r="P15" i="92"/>
  <c r="Q15" i="92"/>
  <c r="R15" i="92"/>
  <c r="S15" i="92"/>
  <c r="T15" i="92"/>
  <c r="U15" i="92"/>
  <c r="V15" i="92"/>
  <c r="W15" i="92"/>
  <c r="X15" i="92"/>
  <c r="Y15" i="92"/>
  <c r="Z15" i="92"/>
  <c r="AA15" i="92"/>
  <c r="AB15" i="92"/>
  <c r="AC15" i="92"/>
  <c r="AD15" i="92"/>
  <c r="AE15" i="92"/>
  <c r="AF15" i="92"/>
  <c r="AG15" i="92"/>
  <c r="AH15" i="92"/>
  <c r="AI15" i="92"/>
  <c r="AJ15" i="92"/>
  <c r="AK15" i="92"/>
  <c r="AL15" i="92"/>
  <c r="AM15" i="92"/>
  <c r="AN15" i="92"/>
  <c r="AO15" i="92"/>
  <c r="AP15" i="92"/>
  <c r="AQ15" i="92"/>
  <c r="AR15" i="92"/>
  <c r="AS15" i="92"/>
  <c r="AT15" i="92"/>
  <c r="AU15" i="92"/>
  <c r="AV15" i="92"/>
  <c r="AW15" i="92"/>
  <c r="AX15" i="92"/>
  <c r="AY15" i="92"/>
  <c r="AZ15" i="92"/>
  <c r="BA15" i="92"/>
  <c r="C17" i="92"/>
  <c r="D17" i="92"/>
  <c r="E17" i="92"/>
  <c r="F17" i="92"/>
  <c r="G17" i="92"/>
  <c r="H17" i="92"/>
  <c r="I17" i="92"/>
  <c r="J17" i="92"/>
  <c r="K17" i="92"/>
  <c r="L17" i="92"/>
  <c r="M17" i="92"/>
  <c r="N17" i="92"/>
  <c r="O17" i="92"/>
  <c r="P17" i="92"/>
  <c r="Q17" i="92"/>
  <c r="R17" i="92"/>
  <c r="S17" i="92"/>
  <c r="T17" i="92"/>
  <c r="U17" i="92"/>
  <c r="V17" i="92"/>
  <c r="W17" i="92"/>
  <c r="X17" i="92"/>
  <c r="Y17" i="92"/>
  <c r="Z17" i="92"/>
  <c r="AA17" i="92"/>
  <c r="AB17" i="92"/>
  <c r="AC17" i="92"/>
  <c r="AD17" i="92"/>
  <c r="AE17" i="92"/>
  <c r="AF17" i="92"/>
  <c r="AG17" i="92"/>
  <c r="AH17" i="92"/>
  <c r="AI17" i="92"/>
  <c r="AJ17" i="92"/>
  <c r="AK17" i="92"/>
  <c r="AL17" i="92"/>
  <c r="AM17" i="92"/>
  <c r="AN17" i="92"/>
  <c r="AO17" i="92"/>
  <c r="AP17" i="92"/>
  <c r="AQ17" i="92"/>
  <c r="AR17" i="92"/>
  <c r="AS17" i="92"/>
  <c r="AT17" i="92"/>
  <c r="AU17" i="92"/>
  <c r="AV17" i="92"/>
  <c r="AW17" i="92"/>
  <c r="AX17" i="92"/>
  <c r="AY17" i="92"/>
  <c r="AZ17" i="92"/>
  <c r="BA17" i="92"/>
  <c r="C18" i="92"/>
  <c r="D18" i="92"/>
  <c r="E18" i="92"/>
  <c r="F18" i="92"/>
  <c r="G18" i="92"/>
  <c r="H18" i="92"/>
  <c r="I18" i="92"/>
  <c r="J18" i="92"/>
  <c r="K18" i="92"/>
  <c r="L18" i="92"/>
  <c r="M18" i="92"/>
  <c r="N18" i="92"/>
  <c r="O18" i="92"/>
  <c r="P18" i="92"/>
  <c r="Q18" i="92"/>
  <c r="R18" i="92"/>
  <c r="S18" i="92"/>
  <c r="T18" i="92"/>
  <c r="U18" i="92"/>
  <c r="V18" i="92"/>
  <c r="W18" i="92"/>
  <c r="X18" i="92"/>
  <c r="Y18" i="92"/>
  <c r="Z18" i="92"/>
  <c r="AA18" i="92"/>
  <c r="AB18" i="92"/>
  <c r="AC18" i="92"/>
  <c r="AD18" i="92"/>
  <c r="AE18" i="92"/>
  <c r="AF18" i="92"/>
  <c r="AG18" i="92"/>
  <c r="AH18" i="92"/>
  <c r="AI18" i="92"/>
  <c r="AJ18" i="92"/>
  <c r="AK18" i="92"/>
  <c r="AL18" i="92"/>
  <c r="AM18" i="92"/>
  <c r="AN18" i="92"/>
  <c r="AO18" i="92"/>
  <c r="AP18" i="92"/>
  <c r="AQ18" i="92"/>
  <c r="AR18" i="92"/>
  <c r="AS18" i="92"/>
  <c r="AT18" i="92"/>
  <c r="AU18" i="92"/>
  <c r="AV18" i="92"/>
  <c r="AW18" i="92"/>
  <c r="AX18" i="92"/>
  <c r="AY18" i="92"/>
  <c r="AZ18" i="92"/>
  <c r="BA18" i="92"/>
  <c r="C20" i="92"/>
  <c r="D20" i="92"/>
  <c r="E20" i="92"/>
  <c r="F20" i="92"/>
  <c r="G20" i="92"/>
  <c r="H20" i="92"/>
  <c r="I20" i="92"/>
  <c r="J20" i="92"/>
  <c r="K20" i="92"/>
  <c r="L20" i="92"/>
  <c r="M20" i="92"/>
  <c r="N20" i="92"/>
  <c r="O20" i="92"/>
  <c r="P20" i="92"/>
  <c r="Q20" i="92"/>
  <c r="R20" i="92"/>
  <c r="S20" i="92"/>
  <c r="T20" i="92"/>
  <c r="U20" i="92"/>
  <c r="V20" i="92"/>
  <c r="W20" i="92"/>
  <c r="X20" i="92"/>
  <c r="Y20" i="92"/>
  <c r="Z20" i="92"/>
  <c r="AA20" i="92"/>
  <c r="AB20" i="92"/>
  <c r="AC20" i="92"/>
  <c r="AD20" i="92"/>
  <c r="AE20" i="92"/>
  <c r="AF20" i="92"/>
  <c r="AG20" i="92"/>
  <c r="AH20" i="92"/>
  <c r="AI20" i="92"/>
  <c r="AJ20" i="92"/>
  <c r="AK20" i="92"/>
  <c r="AL20" i="92"/>
  <c r="AM20" i="92"/>
  <c r="AN20" i="92"/>
  <c r="AO20" i="92"/>
  <c r="AP20" i="92"/>
  <c r="AQ20" i="92"/>
  <c r="AR20" i="92"/>
  <c r="AS20" i="92"/>
  <c r="AT20" i="92"/>
  <c r="AU20" i="92"/>
  <c r="AV20" i="92"/>
  <c r="AW20" i="92"/>
  <c r="AX20" i="92"/>
  <c r="AY20" i="92"/>
  <c r="AZ20" i="92"/>
  <c r="BA20" i="92"/>
  <c r="C21" i="92"/>
  <c r="D21" i="92"/>
  <c r="E21" i="92"/>
  <c r="F21" i="92"/>
  <c r="G21" i="92"/>
  <c r="H21" i="92"/>
  <c r="I21" i="92"/>
  <c r="J21" i="92"/>
  <c r="K21" i="92"/>
  <c r="L21" i="92"/>
  <c r="M21" i="92"/>
  <c r="N21" i="92"/>
  <c r="O21" i="92"/>
  <c r="P21" i="92"/>
  <c r="Q21" i="92"/>
  <c r="R21" i="92"/>
  <c r="S21" i="92"/>
  <c r="T21" i="92"/>
  <c r="U21" i="92"/>
  <c r="V21" i="92"/>
  <c r="W21" i="92"/>
  <c r="X21" i="92"/>
  <c r="Y21" i="92"/>
  <c r="Z21" i="92"/>
  <c r="AA21" i="92"/>
  <c r="AB21" i="92"/>
  <c r="AC21" i="92"/>
  <c r="AD21" i="92"/>
  <c r="AE21" i="92"/>
  <c r="AF21" i="92"/>
  <c r="AG21" i="92"/>
  <c r="AH21" i="92"/>
  <c r="AI21" i="92"/>
  <c r="AJ21" i="92"/>
  <c r="AK21" i="92"/>
  <c r="AL21" i="92"/>
  <c r="AM21" i="92"/>
  <c r="AN21" i="92"/>
  <c r="AO21" i="92"/>
  <c r="AP21" i="92"/>
  <c r="AQ21" i="92"/>
  <c r="AR21" i="92"/>
  <c r="AS21" i="92"/>
  <c r="AT21" i="92"/>
  <c r="AU21" i="92"/>
  <c r="AV21" i="92"/>
  <c r="AW21" i="92"/>
  <c r="AX21" i="92"/>
  <c r="AY21" i="92"/>
  <c r="AZ21" i="92"/>
  <c r="BA21" i="92"/>
  <c r="C24" i="92"/>
  <c r="D24" i="92"/>
  <c r="E24" i="92"/>
  <c r="G24" i="92"/>
  <c r="H24" i="92"/>
  <c r="I24" i="92"/>
  <c r="J24" i="92"/>
  <c r="K24" i="92"/>
  <c r="L24" i="92"/>
  <c r="M24" i="92"/>
  <c r="N24" i="92"/>
  <c r="O24" i="92"/>
  <c r="P24" i="92"/>
  <c r="Q24" i="92"/>
  <c r="S24" i="92"/>
  <c r="T24" i="92"/>
  <c r="U24" i="92"/>
  <c r="V24" i="92"/>
  <c r="W24" i="92"/>
  <c r="X24" i="92"/>
  <c r="Y24" i="92"/>
  <c r="Z24" i="92"/>
  <c r="AA24" i="92"/>
  <c r="AB24" i="92"/>
  <c r="AC24" i="92"/>
  <c r="AD24" i="92"/>
  <c r="AE24" i="92"/>
  <c r="AF24" i="92"/>
  <c r="AG24" i="92"/>
  <c r="AH24" i="92"/>
  <c r="AI24" i="92"/>
  <c r="AJ24" i="92"/>
  <c r="AK24" i="92"/>
  <c r="AL24" i="92"/>
  <c r="AM24" i="92"/>
  <c r="AN24" i="92"/>
  <c r="AO24" i="92"/>
  <c r="AP24" i="92"/>
  <c r="AQ24" i="92"/>
  <c r="AR24" i="92"/>
  <c r="AS24" i="92"/>
  <c r="AT24" i="92"/>
  <c r="AU24" i="92"/>
  <c r="AV24" i="92"/>
  <c r="AW24" i="92"/>
  <c r="AX24" i="92"/>
  <c r="AY24" i="92"/>
  <c r="AZ24" i="92"/>
  <c r="BA24" i="92"/>
  <c r="C25" i="92"/>
  <c r="D25" i="92"/>
  <c r="E25" i="92"/>
  <c r="F25" i="92"/>
  <c r="G25" i="92"/>
  <c r="H25" i="92"/>
  <c r="I25" i="92"/>
  <c r="J25" i="92"/>
  <c r="K25" i="92"/>
  <c r="L25" i="92"/>
  <c r="M25" i="92"/>
  <c r="N25" i="92"/>
  <c r="O25" i="92"/>
  <c r="P25" i="92"/>
  <c r="Q25" i="92"/>
  <c r="R25" i="92"/>
  <c r="S25" i="92"/>
  <c r="T25" i="92"/>
  <c r="U25" i="92"/>
  <c r="V25" i="92"/>
  <c r="W25" i="92"/>
  <c r="X25" i="92"/>
  <c r="Y25" i="92"/>
  <c r="Z25" i="92"/>
  <c r="AA25" i="92"/>
  <c r="AB25" i="92"/>
  <c r="AC25" i="92"/>
  <c r="AD25" i="92"/>
  <c r="AE25" i="92"/>
  <c r="AF25" i="92"/>
  <c r="AG25" i="92"/>
  <c r="AH25" i="92"/>
  <c r="AI25" i="92"/>
  <c r="AJ25" i="92"/>
  <c r="AK25" i="92"/>
  <c r="AL25" i="92"/>
  <c r="AM25" i="92"/>
  <c r="AN25" i="92"/>
  <c r="AO25" i="92"/>
  <c r="AP25" i="92"/>
  <c r="AQ25" i="92"/>
  <c r="AR25" i="92"/>
  <c r="AS25" i="92"/>
  <c r="AT25" i="92"/>
  <c r="AU25" i="92"/>
  <c r="AV25" i="92"/>
  <c r="AW25" i="92"/>
  <c r="AX25" i="92"/>
  <c r="AY25" i="92"/>
  <c r="AZ25" i="92"/>
  <c r="BA25" i="92"/>
  <c r="C27" i="92"/>
  <c r="D27" i="92"/>
  <c r="E27" i="92"/>
  <c r="F27" i="92"/>
  <c r="G27" i="92"/>
  <c r="H27" i="92"/>
  <c r="I27" i="92"/>
  <c r="J27" i="92"/>
  <c r="K27" i="92"/>
  <c r="L27" i="92"/>
  <c r="M27" i="92"/>
  <c r="N27" i="92"/>
  <c r="O27" i="92"/>
  <c r="P27" i="92"/>
  <c r="Q27" i="92"/>
  <c r="R27" i="92"/>
  <c r="S27" i="92"/>
  <c r="T27" i="92"/>
  <c r="U27" i="92"/>
  <c r="V27" i="92"/>
  <c r="W27" i="92"/>
  <c r="X27" i="92"/>
  <c r="Y27" i="92"/>
  <c r="Z27" i="92"/>
  <c r="AA27" i="92"/>
  <c r="AB27" i="92"/>
  <c r="AC27" i="92"/>
  <c r="AD27" i="92"/>
  <c r="AE27" i="92"/>
  <c r="AF27" i="92"/>
  <c r="AG27" i="92"/>
  <c r="AH27" i="92"/>
  <c r="AI27" i="92"/>
  <c r="AJ27" i="92"/>
  <c r="AK27" i="92"/>
  <c r="AL27" i="92"/>
  <c r="AM27" i="92"/>
  <c r="AN27" i="92"/>
  <c r="AO27" i="92"/>
  <c r="AP27" i="92"/>
  <c r="AQ27" i="92"/>
  <c r="AR27" i="92"/>
  <c r="AS27" i="92"/>
  <c r="AT27" i="92"/>
  <c r="AU27" i="92"/>
  <c r="AV27" i="92"/>
  <c r="AW27" i="92"/>
  <c r="AX27" i="92"/>
  <c r="AY27" i="92"/>
  <c r="AZ27" i="92"/>
  <c r="BA27" i="92"/>
  <c r="C28" i="92"/>
  <c r="D28" i="92"/>
  <c r="E28" i="92"/>
  <c r="F28" i="92"/>
  <c r="G28" i="92"/>
  <c r="H28" i="92"/>
  <c r="I28" i="92"/>
  <c r="J28" i="92"/>
  <c r="K28" i="92"/>
  <c r="L28" i="92"/>
  <c r="M28" i="92"/>
  <c r="N28" i="92"/>
  <c r="O28" i="92"/>
  <c r="P28" i="92"/>
  <c r="Q28" i="92"/>
  <c r="R28" i="92"/>
  <c r="S28" i="92"/>
  <c r="T28" i="92"/>
  <c r="U28" i="92"/>
  <c r="V28" i="92"/>
  <c r="W28" i="92"/>
  <c r="X28" i="92"/>
  <c r="Y28" i="92"/>
  <c r="Z28" i="92"/>
  <c r="AA28" i="92"/>
  <c r="AB28" i="92"/>
  <c r="AC28" i="92"/>
  <c r="AD28" i="92"/>
  <c r="AE28" i="92"/>
  <c r="AF28" i="92"/>
  <c r="AG28" i="92"/>
  <c r="AH28" i="92"/>
  <c r="AI28" i="92"/>
  <c r="AJ28" i="92"/>
  <c r="AK28" i="92"/>
  <c r="AL28" i="92"/>
  <c r="AM28" i="92"/>
  <c r="AN28" i="92"/>
  <c r="AO28" i="92"/>
  <c r="AP28" i="92"/>
  <c r="AQ28" i="92"/>
  <c r="AR28" i="92"/>
  <c r="AS28" i="92"/>
  <c r="AT28" i="92"/>
  <c r="AU28" i="92"/>
  <c r="AV28" i="92"/>
  <c r="AW28" i="92"/>
  <c r="AX28" i="92"/>
  <c r="AY28" i="92"/>
  <c r="AZ28" i="92"/>
  <c r="BA28" i="92"/>
  <c r="C30" i="92"/>
  <c r="D30" i="92"/>
  <c r="E30" i="92"/>
  <c r="F30" i="92"/>
  <c r="G30" i="92"/>
  <c r="H30" i="92"/>
  <c r="I30" i="92"/>
  <c r="J30" i="92"/>
  <c r="K30" i="92"/>
  <c r="L30" i="92"/>
  <c r="M30" i="92"/>
  <c r="N30" i="92"/>
  <c r="O30" i="92"/>
  <c r="P30" i="92"/>
  <c r="Q30" i="92"/>
  <c r="R30" i="92"/>
  <c r="S30" i="92"/>
  <c r="T30" i="92"/>
  <c r="U30" i="92"/>
  <c r="V30" i="92"/>
  <c r="W30" i="92"/>
  <c r="X30" i="92"/>
  <c r="Y30" i="92"/>
  <c r="Z30" i="92"/>
  <c r="AA30" i="92"/>
  <c r="AB30" i="92"/>
  <c r="AC30" i="92"/>
  <c r="AD30" i="92"/>
  <c r="AE30" i="92"/>
  <c r="AF30" i="92"/>
  <c r="AG30" i="92"/>
  <c r="AH30" i="92"/>
  <c r="AI30" i="92"/>
  <c r="AJ30" i="92"/>
  <c r="AK30" i="92"/>
  <c r="AL30" i="92"/>
  <c r="AM30" i="92"/>
  <c r="AN30" i="92"/>
  <c r="AO30" i="92"/>
  <c r="AP30" i="92"/>
  <c r="AQ30" i="92"/>
  <c r="AR30" i="92"/>
  <c r="AS30" i="92"/>
  <c r="AT30" i="92"/>
  <c r="AU30" i="92"/>
  <c r="AV30" i="92"/>
  <c r="AW30" i="92"/>
  <c r="AX30" i="92"/>
  <c r="AY30" i="92"/>
  <c r="AZ30" i="92"/>
  <c r="BA30" i="92"/>
  <c r="C31" i="92"/>
  <c r="D31" i="92"/>
  <c r="E31" i="92"/>
  <c r="F31" i="92"/>
  <c r="G31" i="92"/>
  <c r="H31" i="92"/>
  <c r="I31" i="92"/>
  <c r="J31" i="92"/>
  <c r="K31" i="92"/>
  <c r="L31" i="92"/>
  <c r="M31" i="92"/>
  <c r="N31" i="92"/>
  <c r="O31" i="92"/>
  <c r="P31" i="92"/>
  <c r="Q31" i="92"/>
  <c r="R31" i="92"/>
  <c r="S31" i="92"/>
  <c r="T31" i="92"/>
  <c r="U31" i="92"/>
  <c r="V31" i="92"/>
  <c r="W31" i="92"/>
  <c r="X31" i="92"/>
  <c r="Y31" i="92"/>
  <c r="Z31" i="92"/>
  <c r="AA31" i="92"/>
  <c r="AB31" i="92"/>
  <c r="AC31" i="92"/>
  <c r="AD31" i="92"/>
  <c r="AE31" i="92"/>
  <c r="AF31" i="92"/>
  <c r="AG31" i="92"/>
  <c r="AH31" i="92"/>
  <c r="AI31" i="92"/>
  <c r="AJ31" i="92"/>
  <c r="AK31" i="92"/>
  <c r="AL31" i="92"/>
  <c r="AM31" i="92"/>
  <c r="AN31" i="92"/>
  <c r="AO31" i="92"/>
  <c r="AP31" i="92"/>
  <c r="AQ31" i="92"/>
  <c r="AR31" i="92"/>
  <c r="AS31" i="92"/>
  <c r="AT31" i="92"/>
  <c r="AU31" i="92"/>
  <c r="AV31" i="92"/>
  <c r="AW31" i="92"/>
  <c r="AX31" i="92"/>
  <c r="AY31" i="92"/>
  <c r="AZ31" i="92"/>
  <c r="BA31" i="92"/>
  <c r="C33" i="92"/>
  <c r="D33" i="92"/>
  <c r="E33" i="92"/>
  <c r="F33" i="92"/>
  <c r="G33" i="92"/>
  <c r="H33" i="92"/>
  <c r="I33" i="92"/>
  <c r="J33" i="92"/>
  <c r="K33" i="92"/>
  <c r="L33" i="92"/>
  <c r="M33" i="92"/>
  <c r="N33" i="92"/>
  <c r="O33" i="92"/>
  <c r="P33" i="92"/>
  <c r="Q33" i="92"/>
  <c r="R33" i="92"/>
  <c r="S33" i="92"/>
  <c r="T33" i="92"/>
  <c r="U33" i="92"/>
  <c r="V33" i="92"/>
  <c r="W33" i="92"/>
  <c r="X33" i="92"/>
  <c r="Y33" i="92"/>
  <c r="Z33" i="92"/>
  <c r="AA33" i="92"/>
  <c r="AB33" i="92"/>
  <c r="AC33" i="92"/>
  <c r="AD33" i="92"/>
  <c r="AE33" i="92"/>
  <c r="AF33" i="92"/>
  <c r="AG33" i="92"/>
  <c r="AH33" i="92"/>
  <c r="AI33" i="92"/>
  <c r="AJ33" i="92"/>
  <c r="AK33" i="92"/>
  <c r="AL33" i="92"/>
  <c r="AM33" i="92"/>
  <c r="AN33" i="92"/>
  <c r="AO33" i="92"/>
  <c r="AP33" i="92"/>
  <c r="AQ33" i="92"/>
  <c r="AR33" i="92"/>
  <c r="AS33" i="92"/>
  <c r="AT33" i="92"/>
  <c r="AU33" i="92"/>
  <c r="AV33" i="92"/>
  <c r="AW33" i="92"/>
  <c r="AX33" i="92"/>
  <c r="AY33" i="92"/>
  <c r="AZ33" i="92"/>
  <c r="BA33" i="92"/>
  <c r="C34" i="92"/>
  <c r="D34" i="92"/>
  <c r="E34" i="92"/>
  <c r="F34" i="92"/>
  <c r="G34" i="92"/>
  <c r="H34" i="92"/>
  <c r="I34" i="92"/>
  <c r="J34" i="92"/>
  <c r="K34" i="92"/>
  <c r="L34" i="92"/>
  <c r="M34" i="92"/>
  <c r="N34" i="92"/>
  <c r="O34" i="92"/>
  <c r="P34" i="92"/>
  <c r="Q34" i="92"/>
  <c r="R34" i="92"/>
  <c r="S34" i="92"/>
  <c r="T34" i="92"/>
  <c r="U34" i="92"/>
  <c r="V34" i="92"/>
  <c r="W34" i="92"/>
  <c r="X34" i="92"/>
  <c r="Y34" i="92"/>
  <c r="Z34" i="92"/>
  <c r="AA34" i="92"/>
  <c r="AB34" i="92"/>
  <c r="AC34" i="92"/>
  <c r="AD34" i="92"/>
  <c r="AE34" i="92"/>
  <c r="AF34" i="92"/>
  <c r="AG34" i="92"/>
  <c r="AH34" i="92"/>
  <c r="AI34" i="92"/>
  <c r="AJ34" i="92"/>
  <c r="AK34" i="92"/>
  <c r="AL34" i="92"/>
  <c r="AM34" i="92"/>
  <c r="AN34" i="92"/>
  <c r="AO34" i="92"/>
  <c r="AP34" i="92"/>
  <c r="AQ34" i="92"/>
  <c r="AR34" i="92"/>
  <c r="AS34" i="92"/>
  <c r="AT34" i="92"/>
  <c r="AU34" i="92"/>
  <c r="AV34" i="92"/>
  <c r="AW34" i="92"/>
  <c r="AX34" i="92"/>
  <c r="AY34" i="92"/>
  <c r="AZ34" i="92"/>
  <c r="BA34" i="92"/>
  <c r="C36" i="92"/>
  <c r="D36" i="92"/>
  <c r="E36" i="92"/>
  <c r="F36" i="92"/>
  <c r="G36" i="92"/>
  <c r="H36" i="92"/>
  <c r="I36" i="92"/>
  <c r="J36" i="92"/>
  <c r="K36" i="92"/>
  <c r="L36" i="92"/>
  <c r="M36" i="92"/>
  <c r="N36" i="92"/>
  <c r="O36" i="92"/>
  <c r="P36" i="92"/>
  <c r="Q36" i="92"/>
  <c r="R36" i="92"/>
  <c r="S36" i="92"/>
  <c r="T36" i="92"/>
  <c r="U36" i="92"/>
  <c r="V36" i="92"/>
  <c r="W36" i="92"/>
  <c r="X36" i="92"/>
  <c r="Y36" i="92"/>
  <c r="Z36" i="92"/>
  <c r="AA36" i="92"/>
  <c r="AB36" i="92"/>
  <c r="AC36" i="92"/>
  <c r="AD36" i="92"/>
  <c r="AE36" i="92"/>
  <c r="AF36" i="92"/>
  <c r="AG36" i="92"/>
  <c r="AH36" i="92"/>
  <c r="AI36" i="92"/>
  <c r="AJ36" i="92"/>
  <c r="AK36" i="92"/>
  <c r="AL36" i="92"/>
  <c r="AM36" i="92"/>
  <c r="AN36" i="92"/>
  <c r="AO36" i="92"/>
  <c r="AP36" i="92"/>
  <c r="AQ36" i="92"/>
  <c r="AR36" i="92"/>
  <c r="AS36" i="92"/>
  <c r="AT36" i="92"/>
  <c r="AU36" i="92"/>
  <c r="AV36" i="92"/>
  <c r="AW36" i="92"/>
  <c r="AX36" i="92"/>
  <c r="AY36" i="92"/>
  <c r="AZ36" i="92"/>
  <c r="BA36" i="92"/>
  <c r="C37" i="92"/>
  <c r="D37" i="92"/>
  <c r="E37" i="92"/>
  <c r="F37" i="92"/>
  <c r="G37" i="92"/>
  <c r="H37" i="92"/>
  <c r="I37" i="92"/>
  <c r="J37" i="92"/>
  <c r="K37" i="92"/>
  <c r="L37" i="92"/>
  <c r="M37" i="92"/>
  <c r="N37" i="92"/>
  <c r="O37" i="92"/>
  <c r="P37" i="92"/>
  <c r="Q37" i="92"/>
  <c r="R37" i="92"/>
  <c r="S37" i="92"/>
  <c r="T37" i="92"/>
  <c r="U37" i="92"/>
  <c r="V37" i="92"/>
  <c r="W37" i="92"/>
  <c r="X37" i="92"/>
  <c r="Y37" i="92"/>
  <c r="Z37" i="92"/>
  <c r="AA37" i="92"/>
  <c r="AB37" i="92"/>
  <c r="AC37" i="92"/>
  <c r="AD37" i="92"/>
  <c r="AE37" i="92"/>
  <c r="AF37" i="92"/>
  <c r="AG37" i="92"/>
  <c r="AH37" i="92"/>
  <c r="AI37" i="92"/>
  <c r="AJ37" i="92"/>
  <c r="AK37" i="92"/>
  <c r="AL37" i="92"/>
  <c r="AM37" i="92"/>
  <c r="AN37" i="92"/>
  <c r="AO37" i="92"/>
  <c r="AP37" i="92"/>
  <c r="AQ37" i="92"/>
  <c r="AR37" i="92"/>
  <c r="AS37" i="92"/>
  <c r="AT37" i="92"/>
  <c r="AU37" i="92"/>
  <c r="AV37" i="92"/>
  <c r="AW37" i="92"/>
  <c r="AX37" i="92"/>
  <c r="AY37" i="92"/>
  <c r="AZ37" i="92"/>
  <c r="BA37" i="92"/>
  <c r="C39" i="92"/>
  <c r="D39" i="92"/>
  <c r="E39" i="92"/>
  <c r="F39" i="92"/>
  <c r="G39" i="92"/>
  <c r="H39" i="92"/>
  <c r="I39" i="92"/>
  <c r="J39" i="92"/>
  <c r="K39" i="92"/>
  <c r="L39" i="92"/>
  <c r="M39" i="92"/>
  <c r="N39" i="92"/>
  <c r="O39" i="92"/>
  <c r="P39" i="92"/>
  <c r="Q39" i="92"/>
  <c r="R39" i="92"/>
  <c r="S39" i="92"/>
  <c r="T39" i="92"/>
  <c r="U39" i="92"/>
  <c r="V39" i="92"/>
  <c r="W39" i="92"/>
  <c r="X39" i="92"/>
  <c r="Y39" i="92"/>
  <c r="Z39" i="92"/>
  <c r="AA39" i="92"/>
  <c r="AB39" i="92"/>
  <c r="AC39" i="92"/>
  <c r="AD39" i="92"/>
  <c r="AE39" i="92"/>
  <c r="AF39" i="92"/>
  <c r="AG39" i="92"/>
  <c r="AH39" i="92"/>
  <c r="AI39" i="92"/>
  <c r="AJ39" i="92"/>
  <c r="AK39" i="92"/>
  <c r="AL39" i="92"/>
  <c r="AM39" i="92"/>
  <c r="AN39" i="92"/>
  <c r="AO39" i="92"/>
  <c r="AP39" i="92"/>
  <c r="AQ39" i="92"/>
  <c r="AR39" i="92"/>
  <c r="AS39" i="92"/>
  <c r="AT39" i="92"/>
  <c r="AU39" i="92"/>
  <c r="AV39" i="92"/>
  <c r="AW39" i="92"/>
  <c r="AX39" i="92"/>
  <c r="AY39" i="92"/>
  <c r="AZ39" i="92"/>
  <c r="BA39" i="92"/>
  <c r="C40" i="92"/>
  <c r="D40" i="92"/>
  <c r="E40" i="92"/>
  <c r="F40" i="92"/>
  <c r="G40" i="92"/>
  <c r="H40" i="92"/>
  <c r="I40" i="92"/>
  <c r="J40" i="92"/>
  <c r="K40" i="92"/>
  <c r="L40" i="92"/>
  <c r="M40" i="92"/>
  <c r="N40" i="92"/>
  <c r="O40" i="92"/>
  <c r="P40" i="92"/>
  <c r="Q40" i="92"/>
  <c r="R40" i="92"/>
  <c r="S40" i="92"/>
  <c r="T40" i="92"/>
  <c r="U40" i="92"/>
  <c r="V40" i="92"/>
  <c r="W40" i="92"/>
  <c r="X40" i="92"/>
  <c r="Y40" i="92"/>
  <c r="Z40" i="92"/>
  <c r="AA40" i="92"/>
  <c r="AB40" i="92"/>
  <c r="AC40" i="92"/>
  <c r="AD40" i="92"/>
  <c r="AE40" i="92"/>
  <c r="AF40" i="92"/>
  <c r="AG40" i="92"/>
  <c r="AH40" i="92"/>
  <c r="AI40" i="92"/>
  <c r="AJ40" i="92"/>
  <c r="AK40" i="92"/>
  <c r="AL40" i="92"/>
  <c r="AM40" i="92"/>
  <c r="AN40" i="92"/>
  <c r="AO40" i="92"/>
  <c r="AP40" i="92"/>
  <c r="AQ40" i="92"/>
  <c r="AR40" i="92"/>
  <c r="AS40" i="92"/>
  <c r="AT40" i="92"/>
  <c r="AU40" i="92"/>
  <c r="AV40" i="92"/>
  <c r="AW40" i="92"/>
  <c r="AX40" i="92"/>
  <c r="AY40" i="92"/>
  <c r="AZ40" i="92"/>
  <c r="BA40" i="92"/>
  <c r="BG5" i="83"/>
  <c r="BG6" i="83"/>
  <c r="BG8" i="83"/>
  <c r="BG22" i="83" s="1"/>
  <c r="BG10" i="83"/>
  <c r="BG24" i="83" s="1"/>
  <c r="BG12" i="83"/>
  <c r="BG14" i="83"/>
  <c r="BG16" i="83"/>
  <c r="BG30" i="83" s="1"/>
  <c r="BG19" i="83"/>
  <c r="BG20" i="83"/>
  <c r="BG26" i="83"/>
  <c r="BG28" i="83"/>
  <c r="I5" i="83"/>
  <c r="J5" i="83"/>
  <c r="K5" i="83"/>
  <c r="K19" i="83" s="1"/>
  <c r="L5" i="83"/>
  <c r="M5" i="83"/>
  <c r="N5" i="83"/>
  <c r="O5" i="83"/>
  <c r="O19" i="83" s="1"/>
  <c r="P5" i="83"/>
  <c r="Q5" i="83"/>
  <c r="R5" i="83"/>
  <c r="S5" i="83"/>
  <c r="S19" i="83" s="1"/>
  <c r="T5" i="83"/>
  <c r="T19" i="83" s="1"/>
  <c r="U5" i="83"/>
  <c r="V5" i="83"/>
  <c r="W5" i="83"/>
  <c r="W19" i="83" s="1"/>
  <c r="X5" i="83"/>
  <c r="X19" i="83" s="1"/>
  <c r="Y5" i="83"/>
  <c r="Z5" i="83"/>
  <c r="AA5" i="83"/>
  <c r="AA19" i="83" s="1"/>
  <c r="AB5" i="83"/>
  <c r="AC5" i="83"/>
  <c r="AD5" i="83"/>
  <c r="AE5" i="83"/>
  <c r="AE19" i="83" s="1"/>
  <c r="AF5" i="83"/>
  <c r="AG5" i="83"/>
  <c r="AH5" i="83"/>
  <c r="AI5" i="83"/>
  <c r="AI19" i="83" s="1"/>
  <c r="AJ5" i="83"/>
  <c r="AJ19" i="83" s="1"/>
  <c r="AK5" i="83"/>
  <c r="AL5" i="83"/>
  <c r="AM5" i="83"/>
  <c r="AM19" i="83" s="1"/>
  <c r="AN5" i="83"/>
  <c r="AN19" i="83" s="1"/>
  <c r="AO5" i="83"/>
  <c r="AP5" i="83"/>
  <c r="AQ5" i="83"/>
  <c r="AQ19" i="83" s="1"/>
  <c r="AR5" i="83"/>
  <c r="AS5" i="83"/>
  <c r="AT5" i="83"/>
  <c r="AU5" i="83"/>
  <c r="AU19" i="83" s="1"/>
  <c r="AV5" i="83"/>
  <c r="AW5" i="83"/>
  <c r="AX5" i="83"/>
  <c r="AY5" i="83"/>
  <c r="AY19" i="83" s="1"/>
  <c r="AZ5" i="83"/>
  <c r="AZ19" i="83" s="1"/>
  <c r="BA5" i="83"/>
  <c r="BB5" i="83"/>
  <c r="BC5" i="83"/>
  <c r="BC19" i="83" s="1"/>
  <c r="BD5" i="83"/>
  <c r="BD19" i="83" s="1"/>
  <c r="BE5" i="83"/>
  <c r="BF5" i="83"/>
  <c r="I6" i="83"/>
  <c r="I20" i="83" s="1"/>
  <c r="J6" i="83"/>
  <c r="K6" i="83"/>
  <c r="L6" i="83"/>
  <c r="M6" i="83"/>
  <c r="M20" i="83" s="1"/>
  <c r="N6" i="83"/>
  <c r="O6" i="83"/>
  <c r="P6" i="83"/>
  <c r="Q6" i="83"/>
  <c r="Q20" i="83" s="1"/>
  <c r="R6" i="83"/>
  <c r="R20" i="83" s="1"/>
  <c r="S6" i="83"/>
  <c r="T6" i="83"/>
  <c r="U6" i="83"/>
  <c r="U20" i="83" s="1"/>
  <c r="V6" i="83"/>
  <c r="V20" i="83" s="1"/>
  <c r="W6" i="83"/>
  <c r="X6" i="83"/>
  <c r="Y6" i="83"/>
  <c r="Y20" i="83" s="1"/>
  <c r="Z6" i="83"/>
  <c r="AA6" i="83"/>
  <c r="AB6" i="83"/>
  <c r="AC6" i="83"/>
  <c r="AC20" i="83" s="1"/>
  <c r="AD6" i="83"/>
  <c r="AE6" i="83"/>
  <c r="AF6" i="83"/>
  <c r="AG6" i="83"/>
  <c r="AG20" i="83" s="1"/>
  <c r="AH6" i="83"/>
  <c r="AH20" i="83" s="1"/>
  <c r="AI6" i="83"/>
  <c r="AJ6" i="83"/>
  <c r="AK6" i="83"/>
  <c r="AK20" i="83" s="1"/>
  <c r="AL6" i="83"/>
  <c r="AL20" i="83" s="1"/>
  <c r="AM6" i="83"/>
  <c r="AN6" i="83"/>
  <c r="AO6" i="83"/>
  <c r="AO20" i="83" s="1"/>
  <c r="AP6" i="83"/>
  <c r="AQ6" i="83"/>
  <c r="AR6" i="83"/>
  <c r="AS6" i="83"/>
  <c r="AS20" i="83" s="1"/>
  <c r="AT6" i="83"/>
  <c r="AU6" i="83"/>
  <c r="AV6" i="83"/>
  <c r="AW6" i="83"/>
  <c r="AW20" i="83" s="1"/>
  <c r="AX6" i="83"/>
  <c r="AX20" i="83" s="1"/>
  <c r="AY6" i="83"/>
  <c r="AZ6" i="83"/>
  <c r="BA6" i="83"/>
  <c r="BA20" i="83" s="1"/>
  <c r="BB6" i="83"/>
  <c r="BB20" i="83" s="1"/>
  <c r="BC6" i="83"/>
  <c r="BD6" i="83"/>
  <c r="BE6" i="83"/>
  <c r="BE20" i="83" s="1"/>
  <c r="BF6" i="83"/>
  <c r="I8" i="83"/>
  <c r="J8" i="83"/>
  <c r="K8" i="83"/>
  <c r="K22" i="83" s="1"/>
  <c r="L8" i="83"/>
  <c r="M8" i="83"/>
  <c r="N8" i="83"/>
  <c r="O8" i="83"/>
  <c r="O22" i="83" s="1"/>
  <c r="P8" i="83"/>
  <c r="P22" i="83" s="1"/>
  <c r="Q8" i="83"/>
  <c r="R8" i="83"/>
  <c r="S8" i="83"/>
  <c r="S22" i="83" s="1"/>
  <c r="T8" i="83"/>
  <c r="T22" i="83" s="1"/>
  <c r="U8" i="83"/>
  <c r="V8" i="83"/>
  <c r="W8" i="83"/>
  <c r="W22" i="83" s="1"/>
  <c r="X8" i="83"/>
  <c r="Y8" i="83"/>
  <c r="Z8" i="83"/>
  <c r="AA8" i="83"/>
  <c r="AA22" i="83" s="1"/>
  <c r="AB8" i="83"/>
  <c r="AC8" i="83"/>
  <c r="AD8" i="83"/>
  <c r="AE8" i="83"/>
  <c r="AE22" i="83" s="1"/>
  <c r="AF8" i="83"/>
  <c r="AF22" i="83" s="1"/>
  <c r="AG8" i="83"/>
  <c r="AH8" i="83"/>
  <c r="AI8" i="83"/>
  <c r="AI22" i="83" s="1"/>
  <c r="AJ8" i="83"/>
  <c r="AJ22" i="83" s="1"/>
  <c r="AK8" i="83"/>
  <c r="AL8" i="83"/>
  <c r="AM8" i="83"/>
  <c r="AM22" i="83" s="1"/>
  <c r="AN8" i="83"/>
  <c r="AO8" i="83"/>
  <c r="AP8" i="83"/>
  <c r="AQ8" i="83"/>
  <c r="AQ22" i="83" s="1"/>
  <c r="AR8" i="83"/>
  <c r="AS8" i="83"/>
  <c r="AT8" i="83"/>
  <c r="AU8" i="83"/>
  <c r="AU22" i="83" s="1"/>
  <c r="AV8" i="83"/>
  <c r="AV22" i="83" s="1"/>
  <c r="AW8" i="83"/>
  <c r="AX8" i="83"/>
  <c r="AY8" i="83"/>
  <c r="AY22" i="83" s="1"/>
  <c r="AZ8" i="83"/>
  <c r="AZ22" i="83" s="1"/>
  <c r="BA8" i="83"/>
  <c r="BB8" i="83"/>
  <c r="BC8" i="83"/>
  <c r="BC22" i="83" s="1"/>
  <c r="BD8" i="83"/>
  <c r="BE8" i="83"/>
  <c r="BF8" i="83"/>
  <c r="I10" i="83"/>
  <c r="I24" i="83" s="1"/>
  <c r="J10" i="83"/>
  <c r="K10" i="83"/>
  <c r="L10" i="83"/>
  <c r="M10" i="83"/>
  <c r="M24" i="83" s="1"/>
  <c r="N10" i="83"/>
  <c r="N24" i="83" s="1"/>
  <c r="O10" i="83"/>
  <c r="P10" i="83"/>
  <c r="Q10" i="83"/>
  <c r="Q24" i="83" s="1"/>
  <c r="R10" i="83"/>
  <c r="R24" i="83" s="1"/>
  <c r="S10" i="83"/>
  <c r="T10" i="83"/>
  <c r="U10" i="83"/>
  <c r="U24" i="83" s="1"/>
  <c r="V10" i="83"/>
  <c r="W10" i="83"/>
  <c r="X10" i="83"/>
  <c r="Y10" i="83"/>
  <c r="Y24" i="83" s="1"/>
  <c r="Z10" i="83"/>
  <c r="AA10" i="83"/>
  <c r="AB10" i="83"/>
  <c r="AC10" i="83"/>
  <c r="AC24" i="83" s="1"/>
  <c r="AD10" i="83"/>
  <c r="AD24" i="83" s="1"/>
  <c r="AE10" i="83"/>
  <c r="AF10" i="83"/>
  <c r="AG10" i="83"/>
  <c r="AG24" i="83" s="1"/>
  <c r="AH10" i="83"/>
  <c r="AH24" i="83" s="1"/>
  <c r="AI10" i="83"/>
  <c r="AJ10" i="83"/>
  <c r="AK10" i="83"/>
  <c r="AK24" i="83" s="1"/>
  <c r="AL10" i="83"/>
  <c r="AM10" i="83"/>
  <c r="AN10" i="83"/>
  <c r="AO10" i="83"/>
  <c r="AO24" i="83" s="1"/>
  <c r="AP10" i="83"/>
  <c r="AQ10" i="83"/>
  <c r="AR10" i="83"/>
  <c r="AS10" i="83"/>
  <c r="AS24" i="83" s="1"/>
  <c r="AT10" i="83"/>
  <c r="AT24" i="83" s="1"/>
  <c r="AU10" i="83"/>
  <c r="AV10" i="83"/>
  <c r="AW10" i="83"/>
  <c r="AW24" i="83" s="1"/>
  <c r="AX10" i="83"/>
  <c r="AX24" i="83" s="1"/>
  <c r="AY10" i="83"/>
  <c r="AZ10" i="83"/>
  <c r="BA10" i="83"/>
  <c r="BA24" i="83" s="1"/>
  <c r="BB10" i="83"/>
  <c r="BC10" i="83"/>
  <c r="BD10" i="83"/>
  <c r="BE10" i="83"/>
  <c r="BE24" i="83" s="1"/>
  <c r="BF10" i="83"/>
  <c r="I12" i="83"/>
  <c r="J12" i="83"/>
  <c r="K12" i="83"/>
  <c r="K26" i="83" s="1"/>
  <c r="L12" i="83"/>
  <c r="L26" i="83" s="1"/>
  <c r="M12" i="83"/>
  <c r="N12" i="83"/>
  <c r="O12" i="83"/>
  <c r="O26" i="83" s="1"/>
  <c r="P12" i="83"/>
  <c r="P26" i="83" s="1"/>
  <c r="Q12" i="83"/>
  <c r="R12" i="83"/>
  <c r="S12" i="83"/>
  <c r="S26" i="83" s="1"/>
  <c r="T12" i="83"/>
  <c r="U12" i="83"/>
  <c r="V12" i="83"/>
  <c r="W12" i="83"/>
  <c r="W26" i="83" s="1"/>
  <c r="X12" i="83"/>
  <c r="Y12" i="83"/>
  <c r="Z12" i="83"/>
  <c r="AA12" i="83"/>
  <c r="AA26" i="83" s="1"/>
  <c r="AB12" i="83"/>
  <c r="AB26" i="83" s="1"/>
  <c r="AC12" i="83"/>
  <c r="AD12" i="83"/>
  <c r="AE12" i="83"/>
  <c r="AE26" i="83" s="1"/>
  <c r="AF12" i="83"/>
  <c r="AF26" i="83" s="1"/>
  <c r="AG12" i="83"/>
  <c r="AH12" i="83"/>
  <c r="AI12" i="83"/>
  <c r="AI26" i="83" s="1"/>
  <c r="AJ12" i="83"/>
  <c r="AK12" i="83"/>
  <c r="AL12" i="83"/>
  <c r="AM12" i="83"/>
  <c r="AM26" i="83" s="1"/>
  <c r="AN12" i="83"/>
  <c r="AO12" i="83"/>
  <c r="AP12" i="83"/>
  <c r="AQ12" i="83"/>
  <c r="AQ26" i="83" s="1"/>
  <c r="AR12" i="83"/>
  <c r="AR26" i="83" s="1"/>
  <c r="AS12" i="83"/>
  <c r="AT12" i="83"/>
  <c r="AU12" i="83"/>
  <c r="AU26" i="83" s="1"/>
  <c r="AV12" i="83"/>
  <c r="AV26" i="83" s="1"/>
  <c r="AW12" i="83"/>
  <c r="AX12" i="83"/>
  <c r="AY12" i="83"/>
  <c r="AY26" i="83" s="1"/>
  <c r="AZ12" i="83"/>
  <c r="BA12" i="83"/>
  <c r="BB12" i="83"/>
  <c r="BC12" i="83"/>
  <c r="BC26" i="83" s="1"/>
  <c r="BD12" i="83"/>
  <c r="BE12" i="83"/>
  <c r="BF12" i="83"/>
  <c r="I14" i="83"/>
  <c r="I28" i="83" s="1"/>
  <c r="J14" i="83"/>
  <c r="J28" i="83" s="1"/>
  <c r="K14" i="83"/>
  <c r="L14" i="83"/>
  <c r="M14" i="83"/>
  <c r="M28" i="83" s="1"/>
  <c r="N14" i="83"/>
  <c r="N28" i="83" s="1"/>
  <c r="O14" i="83"/>
  <c r="P14" i="83"/>
  <c r="Q14" i="83"/>
  <c r="Q28" i="83" s="1"/>
  <c r="R14" i="83"/>
  <c r="S14" i="83"/>
  <c r="T14" i="83"/>
  <c r="U14" i="83"/>
  <c r="U28" i="83" s="1"/>
  <c r="V14" i="83"/>
  <c r="W14" i="83"/>
  <c r="X14" i="83"/>
  <c r="Y14" i="83"/>
  <c r="Y28" i="83" s="1"/>
  <c r="Z14" i="83"/>
  <c r="Z28" i="83" s="1"/>
  <c r="AA14" i="83"/>
  <c r="AB14" i="83"/>
  <c r="AC14" i="83"/>
  <c r="AC28" i="83" s="1"/>
  <c r="AD14" i="83"/>
  <c r="AD28" i="83" s="1"/>
  <c r="AE14" i="83"/>
  <c r="AF14" i="83"/>
  <c r="AG14" i="83"/>
  <c r="AG28" i="83" s="1"/>
  <c r="AH14" i="83"/>
  <c r="AI14" i="83"/>
  <c r="AJ14" i="83"/>
  <c r="AK14" i="83"/>
  <c r="AK28" i="83" s="1"/>
  <c r="AL14" i="83"/>
  <c r="AM14" i="83"/>
  <c r="AN14" i="83"/>
  <c r="AO14" i="83"/>
  <c r="AO28" i="83" s="1"/>
  <c r="AP14" i="83"/>
  <c r="AP28" i="83" s="1"/>
  <c r="AQ14" i="83"/>
  <c r="AR14" i="83"/>
  <c r="AS14" i="83"/>
  <c r="AS28" i="83" s="1"/>
  <c r="AT14" i="83"/>
  <c r="AT28" i="83" s="1"/>
  <c r="AU14" i="83"/>
  <c r="AV14" i="83"/>
  <c r="AW14" i="83"/>
  <c r="AW28" i="83" s="1"/>
  <c r="AX14" i="83"/>
  <c r="AY14" i="83"/>
  <c r="AZ14" i="83"/>
  <c r="BA14" i="83"/>
  <c r="BA28" i="83" s="1"/>
  <c r="BB14" i="83"/>
  <c r="BC14" i="83"/>
  <c r="BD14" i="83"/>
  <c r="BE14" i="83"/>
  <c r="BE28" i="83" s="1"/>
  <c r="BF14" i="83"/>
  <c r="BF28" i="83" s="1"/>
  <c r="I16" i="83"/>
  <c r="J16" i="83"/>
  <c r="K16" i="83"/>
  <c r="K30" i="83" s="1"/>
  <c r="L16" i="83"/>
  <c r="L30" i="83" s="1"/>
  <c r="M16" i="83"/>
  <c r="N16" i="83"/>
  <c r="O16" i="83"/>
  <c r="O30" i="83" s="1"/>
  <c r="P16" i="83"/>
  <c r="Q16" i="83"/>
  <c r="R16" i="83"/>
  <c r="S16" i="83"/>
  <c r="S30" i="83" s="1"/>
  <c r="T16" i="83"/>
  <c r="U16" i="83"/>
  <c r="V16" i="83"/>
  <c r="W16" i="83"/>
  <c r="W30" i="83" s="1"/>
  <c r="X16" i="83"/>
  <c r="X30" i="83" s="1"/>
  <c r="Y16" i="83"/>
  <c r="Z16" i="83"/>
  <c r="AA16" i="83"/>
  <c r="AA30" i="83" s="1"/>
  <c r="AB16" i="83"/>
  <c r="AB30" i="83" s="1"/>
  <c r="AC16" i="83"/>
  <c r="AD16" i="83"/>
  <c r="AE16" i="83"/>
  <c r="AE30" i="83" s="1"/>
  <c r="AF16" i="83"/>
  <c r="AG16" i="83"/>
  <c r="AH16" i="83"/>
  <c r="AI16" i="83"/>
  <c r="AI30" i="83" s="1"/>
  <c r="AJ16" i="83"/>
  <c r="AK16" i="83"/>
  <c r="AL16" i="83"/>
  <c r="AM16" i="83"/>
  <c r="AM30" i="83" s="1"/>
  <c r="AN16" i="83"/>
  <c r="AN30" i="83" s="1"/>
  <c r="AO16" i="83"/>
  <c r="AP16" i="83"/>
  <c r="AQ16" i="83"/>
  <c r="AQ30" i="83" s="1"/>
  <c r="AR16" i="83"/>
  <c r="AR30" i="83" s="1"/>
  <c r="AS16" i="83"/>
  <c r="AT16" i="83"/>
  <c r="AU16" i="83"/>
  <c r="AU30" i="83" s="1"/>
  <c r="AV16" i="83"/>
  <c r="AW16" i="83"/>
  <c r="AX16" i="83"/>
  <c r="AY16" i="83"/>
  <c r="AZ16" i="83"/>
  <c r="BA16" i="83"/>
  <c r="BB16" i="83"/>
  <c r="BC16" i="83"/>
  <c r="BD16" i="83"/>
  <c r="BE16" i="83"/>
  <c r="BF16" i="83"/>
  <c r="I19" i="83"/>
  <c r="J19" i="83"/>
  <c r="L19" i="83"/>
  <c r="M19" i="83"/>
  <c r="N19" i="83"/>
  <c r="P19" i="83"/>
  <c r="Q19" i="83"/>
  <c r="R19" i="83"/>
  <c r="U19" i="83"/>
  <c r="V19" i="83"/>
  <c r="Y19" i="83"/>
  <c r="Z19" i="83"/>
  <c r="AB19" i="83"/>
  <c r="AC19" i="83"/>
  <c r="AD19" i="83"/>
  <c r="AF19" i="83"/>
  <c r="AG19" i="83"/>
  <c r="AH19" i="83"/>
  <c r="AK19" i="83"/>
  <c r="AL19" i="83"/>
  <c r="AO19" i="83"/>
  <c r="AP19" i="83"/>
  <c r="AR19" i="83"/>
  <c r="AS19" i="83"/>
  <c r="AT19" i="83"/>
  <c r="AV19" i="83"/>
  <c r="AW19" i="83"/>
  <c r="AX19" i="83"/>
  <c r="BA19" i="83"/>
  <c r="BB19" i="83"/>
  <c r="BE19" i="83"/>
  <c r="BF19" i="83"/>
  <c r="J20" i="83"/>
  <c r="K20" i="83"/>
  <c r="L20" i="83"/>
  <c r="N20" i="83"/>
  <c r="O20" i="83"/>
  <c r="P20" i="83"/>
  <c r="S20" i="83"/>
  <c r="T20" i="83"/>
  <c r="W20" i="83"/>
  <c r="X20" i="83"/>
  <c r="Z20" i="83"/>
  <c r="AA20" i="83"/>
  <c r="AB20" i="83"/>
  <c r="AD20" i="83"/>
  <c r="AE20" i="83"/>
  <c r="AF20" i="83"/>
  <c r="AI20" i="83"/>
  <c r="AJ20" i="83"/>
  <c r="AM20" i="83"/>
  <c r="AN20" i="83"/>
  <c r="AP20" i="83"/>
  <c r="AQ20" i="83"/>
  <c r="AR20" i="83"/>
  <c r="AT20" i="83"/>
  <c r="AU20" i="83"/>
  <c r="AV20" i="83"/>
  <c r="AY20" i="83"/>
  <c r="AZ20" i="83"/>
  <c r="BC20" i="83"/>
  <c r="BD20" i="83"/>
  <c r="BF20" i="83"/>
  <c r="I22" i="83"/>
  <c r="J22" i="83"/>
  <c r="L22" i="83"/>
  <c r="M22" i="83"/>
  <c r="N22" i="83"/>
  <c r="Q22" i="83"/>
  <c r="R22" i="83"/>
  <c r="U22" i="83"/>
  <c r="V22" i="83"/>
  <c r="X22" i="83"/>
  <c r="Y22" i="83"/>
  <c r="Z22" i="83"/>
  <c r="AB22" i="83"/>
  <c r="AC22" i="83"/>
  <c r="AD22" i="83"/>
  <c r="AG22" i="83"/>
  <c r="AH22" i="83"/>
  <c r="AK22" i="83"/>
  <c r="AL22" i="83"/>
  <c r="AN22" i="83"/>
  <c r="AO22" i="83"/>
  <c r="AP22" i="83"/>
  <c r="AR22" i="83"/>
  <c r="AS22" i="83"/>
  <c r="AT22" i="83"/>
  <c r="AW22" i="83"/>
  <c r="AX22" i="83"/>
  <c r="BA22" i="83"/>
  <c r="BB22" i="83"/>
  <c r="BD22" i="83"/>
  <c r="BE22" i="83"/>
  <c r="BF22" i="83"/>
  <c r="J24" i="83"/>
  <c r="K24" i="83"/>
  <c r="L24" i="83"/>
  <c r="O24" i="83"/>
  <c r="P24" i="83"/>
  <c r="S24" i="83"/>
  <c r="T24" i="83"/>
  <c r="V24" i="83"/>
  <c r="W24" i="83"/>
  <c r="X24" i="83"/>
  <c r="Z24" i="83"/>
  <c r="AA24" i="83"/>
  <c r="AB24" i="83"/>
  <c r="AE24" i="83"/>
  <c r="AF24" i="83"/>
  <c r="AI24" i="83"/>
  <c r="AJ24" i="83"/>
  <c r="AL24" i="83"/>
  <c r="AM24" i="83"/>
  <c r="AN24" i="83"/>
  <c r="AP24" i="83"/>
  <c r="AQ24" i="83"/>
  <c r="AR24" i="83"/>
  <c r="AU24" i="83"/>
  <c r="AV24" i="83"/>
  <c r="AY24" i="83"/>
  <c r="AZ24" i="83"/>
  <c r="BB24" i="83"/>
  <c r="BC24" i="83"/>
  <c r="BD24" i="83"/>
  <c r="BF24" i="83"/>
  <c r="I26" i="83"/>
  <c r="J26" i="83"/>
  <c r="M26" i="83"/>
  <c r="N26" i="83"/>
  <c r="Q26" i="83"/>
  <c r="R26" i="83"/>
  <c r="T26" i="83"/>
  <c r="U26" i="83"/>
  <c r="V26" i="83"/>
  <c r="X26" i="83"/>
  <c r="Y26" i="83"/>
  <c r="Z26" i="83"/>
  <c r="AC26" i="83"/>
  <c r="AD26" i="83"/>
  <c r="AG26" i="83"/>
  <c r="AH26" i="83"/>
  <c r="AJ26" i="83"/>
  <c r="AK26" i="83"/>
  <c r="AL26" i="83"/>
  <c r="AN26" i="83"/>
  <c r="AO26" i="83"/>
  <c r="AP26" i="83"/>
  <c r="AS26" i="83"/>
  <c r="AT26" i="83"/>
  <c r="AW26" i="83"/>
  <c r="AX26" i="83"/>
  <c r="AZ26" i="83"/>
  <c r="BA26" i="83"/>
  <c r="BB26" i="83"/>
  <c r="BD26" i="83"/>
  <c r="BE26" i="83"/>
  <c r="BF26" i="83"/>
  <c r="K28" i="83"/>
  <c r="L28" i="83"/>
  <c r="O28" i="83"/>
  <c r="P28" i="83"/>
  <c r="R28" i="83"/>
  <c r="S28" i="83"/>
  <c r="T28" i="83"/>
  <c r="V28" i="83"/>
  <c r="W28" i="83"/>
  <c r="X28" i="83"/>
  <c r="AA28" i="83"/>
  <c r="AB28" i="83"/>
  <c r="AE28" i="83"/>
  <c r="AF28" i="83"/>
  <c r="AH28" i="83"/>
  <c r="AI28" i="83"/>
  <c r="AJ28" i="83"/>
  <c r="AL28" i="83"/>
  <c r="AM28" i="83"/>
  <c r="AN28" i="83"/>
  <c r="AQ28" i="83"/>
  <c r="AR28" i="83"/>
  <c r="AU28" i="83"/>
  <c r="AV28" i="83"/>
  <c r="AX28" i="83"/>
  <c r="AY28" i="83"/>
  <c r="AZ28" i="83"/>
  <c r="BB28" i="83"/>
  <c r="BC28" i="83"/>
  <c r="BD28" i="83"/>
  <c r="I30" i="83"/>
  <c r="J30" i="83"/>
  <c r="M30" i="83"/>
  <c r="N30" i="83"/>
  <c r="P30" i="83"/>
  <c r="Q30" i="83"/>
  <c r="R30" i="83"/>
  <c r="T30" i="83"/>
  <c r="U30" i="83"/>
  <c r="V30" i="83"/>
  <c r="Y30" i="83"/>
  <c r="Z30" i="83"/>
  <c r="AC30" i="83"/>
  <c r="AD30" i="83"/>
  <c r="AF30" i="83"/>
  <c r="AG30" i="83"/>
  <c r="AH30" i="83"/>
  <c r="AJ30" i="83"/>
  <c r="AK30" i="83"/>
  <c r="AL30" i="83"/>
  <c r="AO30" i="83"/>
  <c r="AP30" i="83"/>
  <c r="AS30" i="83"/>
  <c r="AT30" i="83"/>
  <c r="AV30" i="83"/>
  <c r="AW30" i="83"/>
  <c r="AX30" i="83"/>
  <c r="AY30" i="83"/>
  <c r="AZ30" i="83"/>
  <c r="BA30" i="83"/>
  <c r="BB30" i="83"/>
  <c r="BC30" i="83"/>
  <c r="BD30" i="83"/>
  <c r="BE30" i="83"/>
  <c r="BF30" i="83"/>
  <c r="I5" i="89"/>
  <c r="J5" i="89"/>
  <c r="K5" i="89"/>
  <c r="L5" i="89"/>
  <c r="L19" i="89" s="1"/>
  <c r="M5" i="89"/>
  <c r="N5" i="89"/>
  <c r="O5" i="89"/>
  <c r="P5" i="89"/>
  <c r="P19" i="89" s="1"/>
  <c r="Q5" i="89"/>
  <c r="R5" i="89"/>
  <c r="S5" i="89"/>
  <c r="S19" i="89" s="1"/>
  <c r="T5" i="89"/>
  <c r="T19" i="89" s="1"/>
  <c r="U5" i="89"/>
  <c r="V5" i="89"/>
  <c r="W5" i="89"/>
  <c r="W19" i="89" s="1"/>
  <c r="X5" i="89"/>
  <c r="X19" i="89" s="1"/>
  <c r="Y5" i="89"/>
  <c r="Z5" i="89"/>
  <c r="AA5" i="89"/>
  <c r="AB5" i="89"/>
  <c r="AB19" i="89" s="1"/>
  <c r="AC5" i="89"/>
  <c r="AD5" i="89"/>
  <c r="AE5" i="89"/>
  <c r="AF5" i="89"/>
  <c r="AF19" i="89" s="1"/>
  <c r="AG5" i="89"/>
  <c r="AH5" i="89"/>
  <c r="AI5" i="89"/>
  <c r="AI19" i="89" s="1"/>
  <c r="AJ5" i="89"/>
  <c r="AJ19" i="89" s="1"/>
  <c r="AK5" i="89"/>
  <c r="AL5" i="89"/>
  <c r="AM5" i="89"/>
  <c r="AM19" i="89" s="1"/>
  <c r="AN5" i="89"/>
  <c r="AN19" i="89" s="1"/>
  <c r="AO5" i="89"/>
  <c r="AP5" i="89"/>
  <c r="AQ5" i="89"/>
  <c r="AR5" i="89"/>
  <c r="AR19" i="89" s="1"/>
  <c r="AS5" i="89"/>
  <c r="AT5" i="89"/>
  <c r="AU5" i="89"/>
  <c r="AV5" i="89"/>
  <c r="AV19" i="89" s="1"/>
  <c r="AW5" i="89"/>
  <c r="AX5" i="89"/>
  <c r="AY5" i="89"/>
  <c r="AY19" i="89" s="1"/>
  <c r="AZ5" i="89"/>
  <c r="AZ19" i="89" s="1"/>
  <c r="BA5" i="89"/>
  <c r="BB5" i="89"/>
  <c r="BC5" i="89"/>
  <c r="BC19" i="89" s="1"/>
  <c r="BD5" i="89"/>
  <c r="BD19" i="89" s="1"/>
  <c r="BE5" i="89"/>
  <c r="BF5" i="89"/>
  <c r="BG5" i="89"/>
  <c r="I6" i="89"/>
  <c r="I20" i="89" s="1"/>
  <c r="J6" i="89"/>
  <c r="K6" i="89"/>
  <c r="L6" i="89"/>
  <c r="M6" i="89"/>
  <c r="M20" i="89" s="1"/>
  <c r="N6" i="89"/>
  <c r="O6" i="89"/>
  <c r="P6" i="89"/>
  <c r="P20" i="89" s="1"/>
  <c r="Q6" i="89"/>
  <c r="Q20" i="89" s="1"/>
  <c r="R6" i="89"/>
  <c r="S6" i="89"/>
  <c r="T6" i="89"/>
  <c r="T20" i="89" s="1"/>
  <c r="U6" i="89"/>
  <c r="U20" i="89" s="1"/>
  <c r="V6" i="89"/>
  <c r="W6" i="89"/>
  <c r="X6" i="89"/>
  <c r="Y6" i="89"/>
  <c r="Y20" i="89" s="1"/>
  <c r="Z6" i="89"/>
  <c r="AA6" i="89"/>
  <c r="AB6" i="89"/>
  <c r="AC6" i="89"/>
  <c r="AC20" i="89" s="1"/>
  <c r="AD6" i="89"/>
  <c r="AE6" i="89"/>
  <c r="AF6" i="89"/>
  <c r="AF20" i="89" s="1"/>
  <c r="AG6" i="89"/>
  <c r="AG20" i="89" s="1"/>
  <c r="AH6" i="89"/>
  <c r="AI6" i="89"/>
  <c r="AJ6" i="89"/>
  <c r="AJ20" i="89" s="1"/>
  <c r="AK6" i="89"/>
  <c r="AK20" i="89" s="1"/>
  <c r="AL6" i="89"/>
  <c r="AM6" i="89"/>
  <c r="AN6" i="89"/>
  <c r="AO6" i="89"/>
  <c r="AO20" i="89" s="1"/>
  <c r="AP6" i="89"/>
  <c r="AQ6" i="89"/>
  <c r="AR6" i="89"/>
  <c r="AS6" i="89"/>
  <c r="AS20" i="89" s="1"/>
  <c r="AT6" i="89"/>
  <c r="AU6" i="89"/>
  <c r="AV6" i="89"/>
  <c r="AV20" i="89" s="1"/>
  <c r="AW6" i="89"/>
  <c r="AW20" i="89" s="1"/>
  <c r="AX6" i="89"/>
  <c r="AY6" i="89"/>
  <c r="AZ6" i="89"/>
  <c r="AZ20" i="89" s="1"/>
  <c r="BA6" i="89"/>
  <c r="BA20" i="89" s="1"/>
  <c r="BB6" i="89"/>
  <c r="BC6" i="89"/>
  <c r="BD6" i="89"/>
  <c r="BE6" i="89"/>
  <c r="BE20" i="89" s="1"/>
  <c r="BF6" i="89"/>
  <c r="BG6" i="89"/>
  <c r="I8" i="89"/>
  <c r="J8" i="89"/>
  <c r="J22" i="89" s="1"/>
  <c r="K8" i="89"/>
  <c r="L8" i="89"/>
  <c r="M8" i="89"/>
  <c r="M22" i="89" s="1"/>
  <c r="N8" i="89"/>
  <c r="N22" i="89" s="1"/>
  <c r="O8" i="89"/>
  <c r="P8" i="89"/>
  <c r="Q8" i="89"/>
  <c r="Q22" i="89" s="1"/>
  <c r="R8" i="89"/>
  <c r="R22" i="89" s="1"/>
  <c r="S8" i="89"/>
  <c r="T8" i="89"/>
  <c r="U8" i="89"/>
  <c r="V8" i="89"/>
  <c r="V22" i="89" s="1"/>
  <c r="W8" i="89"/>
  <c r="X8" i="89"/>
  <c r="Y8" i="89"/>
  <c r="Z8" i="89"/>
  <c r="Z22" i="89" s="1"/>
  <c r="AA8" i="89"/>
  <c r="AB8" i="89"/>
  <c r="AC8" i="89"/>
  <c r="AC22" i="89" s="1"/>
  <c r="AD8" i="89"/>
  <c r="AD22" i="89" s="1"/>
  <c r="AE8" i="89"/>
  <c r="AF8" i="89"/>
  <c r="AG8" i="89"/>
  <c r="AG22" i="89" s="1"/>
  <c r="AH8" i="89"/>
  <c r="AH22" i="89" s="1"/>
  <c r="AI8" i="89"/>
  <c r="AJ8" i="89"/>
  <c r="AK8" i="89"/>
  <c r="AL8" i="89"/>
  <c r="AL22" i="89" s="1"/>
  <c r="AM8" i="89"/>
  <c r="AN8" i="89"/>
  <c r="AO8" i="89"/>
  <c r="AP8" i="89"/>
  <c r="AP22" i="89" s="1"/>
  <c r="AQ8" i="89"/>
  <c r="AR8" i="89"/>
  <c r="AS8" i="89"/>
  <c r="AS22" i="89" s="1"/>
  <c r="AT8" i="89"/>
  <c r="AT22" i="89" s="1"/>
  <c r="AU8" i="89"/>
  <c r="AV8" i="89"/>
  <c r="AW8" i="89"/>
  <c r="AW22" i="89" s="1"/>
  <c r="AX8" i="89"/>
  <c r="AX22" i="89" s="1"/>
  <c r="AY8" i="89"/>
  <c r="AZ8" i="89"/>
  <c r="BA8" i="89"/>
  <c r="BB8" i="89"/>
  <c r="BB22" i="89" s="1"/>
  <c r="BC8" i="89"/>
  <c r="BD8" i="89"/>
  <c r="BE8" i="89"/>
  <c r="BF8" i="89"/>
  <c r="BF22" i="89" s="1"/>
  <c r="BG8" i="89"/>
  <c r="I10" i="89"/>
  <c r="J10" i="89"/>
  <c r="J24" i="89" s="1"/>
  <c r="K10" i="89"/>
  <c r="K24" i="89" s="1"/>
  <c r="L10" i="89"/>
  <c r="M10" i="89"/>
  <c r="N10" i="89"/>
  <c r="N24" i="89" s="1"/>
  <c r="O10" i="89"/>
  <c r="O24" i="89" s="1"/>
  <c r="P10" i="89"/>
  <c r="Q10" i="89"/>
  <c r="R10" i="89"/>
  <c r="S10" i="89"/>
  <c r="S24" i="89" s="1"/>
  <c r="T10" i="89"/>
  <c r="U10" i="89"/>
  <c r="V10" i="89"/>
  <c r="W10" i="89"/>
  <c r="W24" i="89" s="1"/>
  <c r="X10" i="89"/>
  <c r="Y10" i="89"/>
  <c r="Z10" i="89"/>
  <c r="Z24" i="89" s="1"/>
  <c r="AA10" i="89"/>
  <c r="AA24" i="89" s="1"/>
  <c r="AB10" i="89"/>
  <c r="AC10" i="89"/>
  <c r="AD10" i="89"/>
  <c r="AD24" i="89" s="1"/>
  <c r="AE10" i="89"/>
  <c r="AE24" i="89" s="1"/>
  <c r="AF10" i="89"/>
  <c r="AG10" i="89"/>
  <c r="AH10" i="89"/>
  <c r="AI10" i="89"/>
  <c r="AI24" i="89" s="1"/>
  <c r="AJ10" i="89"/>
  <c r="AK10" i="89"/>
  <c r="AL10" i="89"/>
  <c r="AM10" i="89"/>
  <c r="AM24" i="89" s="1"/>
  <c r="AN10" i="89"/>
  <c r="AO10" i="89"/>
  <c r="AP10" i="89"/>
  <c r="AP24" i="89" s="1"/>
  <c r="AQ10" i="89"/>
  <c r="AQ24" i="89" s="1"/>
  <c r="AR10" i="89"/>
  <c r="AS10" i="89"/>
  <c r="AT10" i="89"/>
  <c r="AT24" i="89" s="1"/>
  <c r="AU10" i="89"/>
  <c r="AU24" i="89" s="1"/>
  <c r="AV10" i="89"/>
  <c r="AW10" i="89"/>
  <c r="AX10" i="89"/>
  <c r="AY10" i="89"/>
  <c r="AY24" i="89" s="1"/>
  <c r="AZ10" i="89"/>
  <c r="BA10" i="89"/>
  <c r="BB10" i="89"/>
  <c r="BC10" i="89"/>
  <c r="BC24" i="89" s="1"/>
  <c r="BD10" i="89"/>
  <c r="BE10" i="89"/>
  <c r="BF10" i="89"/>
  <c r="BF24" i="89" s="1"/>
  <c r="BG10" i="89"/>
  <c r="BG24" i="89" s="1"/>
  <c r="I12" i="89"/>
  <c r="J12" i="89"/>
  <c r="K12" i="89"/>
  <c r="K26" i="89" s="1"/>
  <c r="L12" i="89"/>
  <c r="L26" i="89" s="1"/>
  <c r="M12" i="89"/>
  <c r="N12" i="89"/>
  <c r="O12" i="89"/>
  <c r="P12" i="89"/>
  <c r="P26" i="89" s="1"/>
  <c r="Q12" i="89"/>
  <c r="R12" i="89"/>
  <c r="S12" i="89"/>
  <c r="T12" i="89"/>
  <c r="T26" i="89" s="1"/>
  <c r="U12" i="89"/>
  <c r="V12" i="89"/>
  <c r="W12" i="89"/>
  <c r="W26" i="89" s="1"/>
  <c r="X12" i="89"/>
  <c r="X26" i="89" s="1"/>
  <c r="Y12" i="89"/>
  <c r="Z12" i="89"/>
  <c r="AA12" i="89"/>
  <c r="AA26" i="89" s="1"/>
  <c r="AB12" i="89"/>
  <c r="AB26" i="89" s="1"/>
  <c r="AC12" i="89"/>
  <c r="AD12" i="89"/>
  <c r="AE12" i="89"/>
  <c r="AF12" i="89"/>
  <c r="AF26" i="89" s="1"/>
  <c r="AG12" i="89"/>
  <c r="AH12" i="89"/>
  <c r="AI12" i="89"/>
  <c r="AJ12" i="89"/>
  <c r="AJ26" i="89" s="1"/>
  <c r="AK12" i="89"/>
  <c r="AL12" i="89"/>
  <c r="AM12" i="89"/>
  <c r="AM26" i="89" s="1"/>
  <c r="AN12" i="89"/>
  <c r="AN26" i="89" s="1"/>
  <c r="AO12" i="89"/>
  <c r="AP12" i="89"/>
  <c r="AQ12" i="89"/>
  <c r="AQ26" i="89" s="1"/>
  <c r="AR12" i="89"/>
  <c r="AR26" i="89" s="1"/>
  <c r="AS12" i="89"/>
  <c r="AT12" i="89"/>
  <c r="AU12" i="89"/>
  <c r="AV12" i="89"/>
  <c r="AV26" i="89" s="1"/>
  <c r="AW12" i="89"/>
  <c r="AX12" i="89"/>
  <c r="AY12" i="89"/>
  <c r="AZ12" i="89"/>
  <c r="AZ26" i="89" s="1"/>
  <c r="BA12" i="89"/>
  <c r="BB12" i="89"/>
  <c r="BC12" i="89"/>
  <c r="BC26" i="89" s="1"/>
  <c r="BD12" i="89"/>
  <c r="BD26" i="89" s="1"/>
  <c r="BE12" i="89"/>
  <c r="BF12" i="89"/>
  <c r="BG12" i="89"/>
  <c r="BG26" i="89" s="1"/>
  <c r="I14" i="89"/>
  <c r="I28" i="89" s="1"/>
  <c r="J14" i="89"/>
  <c r="K14" i="89"/>
  <c r="L14" i="89"/>
  <c r="M14" i="89"/>
  <c r="M28" i="89" s="1"/>
  <c r="N14" i="89"/>
  <c r="O14" i="89"/>
  <c r="P14" i="89"/>
  <c r="Q14" i="89"/>
  <c r="Q28" i="89" s="1"/>
  <c r="R14" i="89"/>
  <c r="S14" i="89"/>
  <c r="T14" i="89"/>
  <c r="T28" i="89" s="1"/>
  <c r="U14" i="89"/>
  <c r="U28" i="89" s="1"/>
  <c r="V14" i="89"/>
  <c r="W14" i="89"/>
  <c r="X14" i="89"/>
  <c r="X28" i="89" s="1"/>
  <c r="Y14" i="89"/>
  <c r="Y28" i="89" s="1"/>
  <c r="Z14" i="89"/>
  <c r="AA14" i="89"/>
  <c r="AB14" i="89"/>
  <c r="AC14" i="89"/>
  <c r="AC28" i="89" s="1"/>
  <c r="AD14" i="89"/>
  <c r="AE14" i="89"/>
  <c r="AF14" i="89"/>
  <c r="AG14" i="89"/>
  <c r="AG28" i="89" s="1"/>
  <c r="AH14" i="89"/>
  <c r="AI14" i="89"/>
  <c r="AJ14" i="89"/>
  <c r="AJ28" i="89" s="1"/>
  <c r="AK14" i="89"/>
  <c r="AK28" i="89" s="1"/>
  <c r="AL14" i="89"/>
  <c r="AM14" i="89"/>
  <c r="AN14" i="89"/>
  <c r="AN28" i="89" s="1"/>
  <c r="AO14" i="89"/>
  <c r="AO28" i="89" s="1"/>
  <c r="AP14" i="89"/>
  <c r="AQ14" i="89"/>
  <c r="AR14" i="89"/>
  <c r="AS14" i="89"/>
  <c r="AS28" i="89" s="1"/>
  <c r="AT14" i="89"/>
  <c r="AU14" i="89"/>
  <c r="AV14" i="89"/>
  <c r="AW14" i="89"/>
  <c r="AW28" i="89" s="1"/>
  <c r="AX14" i="89"/>
  <c r="AY14" i="89"/>
  <c r="AZ14" i="89"/>
  <c r="AZ28" i="89" s="1"/>
  <c r="BA14" i="89"/>
  <c r="BA28" i="89" s="1"/>
  <c r="BB14" i="89"/>
  <c r="BC14" i="89"/>
  <c r="BD14" i="89"/>
  <c r="BD28" i="89" s="1"/>
  <c r="BE14" i="89"/>
  <c r="BE28" i="89" s="1"/>
  <c r="BF14" i="89"/>
  <c r="BG14" i="89"/>
  <c r="I16" i="89"/>
  <c r="J16" i="89"/>
  <c r="J30" i="89" s="1"/>
  <c r="K16" i="89"/>
  <c r="L16" i="89"/>
  <c r="M16" i="89"/>
  <c r="N16" i="89"/>
  <c r="N30" i="89" s="1"/>
  <c r="O16" i="89"/>
  <c r="P16" i="89"/>
  <c r="Q16" i="89"/>
  <c r="Q30" i="89" s="1"/>
  <c r="R16" i="89"/>
  <c r="R30" i="89" s="1"/>
  <c r="S16" i="89"/>
  <c r="T16" i="89"/>
  <c r="U16" i="89"/>
  <c r="U30" i="89" s="1"/>
  <c r="V16" i="89"/>
  <c r="V30" i="89" s="1"/>
  <c r="W16" i="89"/>
  <c r="X16" i="89"/>
  <c r="Y16" i="89"/>
  <c r="Z16" i="89"/>
  <c r="Z30" i="89" s="1"/>
  <c r="AA16" i="89"/>
  <c r="AB16" i="89"/>
  <c r="AC16" i="89"/>
  <c r="AD16" i="89"/>
  <c r="AD30" i="89" s="1"/>
  <c r="AE16" i="89"/>
  <c r="AF16" i="89"/>
  <c r="AG16" i="89"/>
  <c r="AG30" i="89" s="1"/>
  <c r="AH16" i="89"/>
  <c r="AH30" i="89" s="1"/>
  <c r="AI16" i="89"/>
  <c r="AJ16" i="89"/>
  <c r="AK16" i="89"/>
  <c r="AK30" i="89" s="1"/>
  <c r="AL16" i="89"/>
  <c r="AL30" i="89" s="1"/>
  <c r="AM16" i="89"/>
  <c r="AN16" i="89"/>
  <c r="AO16" i="89"/>
  <c r="AP16" i="89"/>
  <c r="AP30" i="89" s="1"/>
  <c r="AQ16" i="89"/>
  <c r="AR16" i="89"/>
  <c r="AS16" i="89"/>
  <c r="AT16" i="89"/>
  <c r="AU16" i="89"/>
  <c r="AV16" i="89"/>
  <c r="AW16" i="89"/>
  <c r="AX16" i="89"/>
  <c r="AY16" i="89"/>
  <c r="AZ16" i="89"/>
  <c r="BA16" i="89"/>
  <c r="BB16" i="89"/>
  <c r="BC16" i="89"/>
  <c r="BD16" i="89"/>
  <c r="BE16" i="89"/>
  <c r="BF16" i="89"/>
  <c r="BG16" i="89"/>
  <c r="I19" i="89"/>
  <c r="J19" i="89"/>
  <c r="K19" i="89"/>
  <c r="M19" i="89"/>
  <c r="N19" i="89"/>
  <c r="O19" i="89"/>
  <c r="Q19" i="89"/>
  <c r="R19" i="89"/>
  <c r="U19" i="89"/>
  <c r="V19" i="89"/>
  <c r="Y19" i="89"/>
  <c r="Z19" i="89"/>
  <c r="AA19" i="89"/>
  <c r="AC19" i="89"/>
  <c r="AD19" i="89"/>
  <c r="AE19" i="89"/>
  <c r="AG19" i="89"/>
  <c r="AH19" i="89"/>
  <c r="AK19" i="89"/>
  <c r="AL19" i="89"/>
  <c r="AO19" i="89"/>
  <c r="AP19" i="89"/>
  <c r="AQ19" i="89"/>
  <c r="AS19" i="89"/>
  <c r="AT19" i="89"/>
  <c r="AU19" i="89"/>
  <c r="AW19" i="89"/>
  <c r="AX19" i="89"/>
  <c r="BA19" i="89"/>
  <c r="BB19" i="89"/>
  <c r="BE19" i="89"/>
  <c r="BF19" i="89"/>
  <c r="BG19" i="89"/>
  <c r="J20" i="89"/>
  <c r="K20" i="89"/>
  <c r="L20" i="89"/>
  <c r="N20" i="89"/>
  <c r="O20" i="89"/>
  <c r="R20" i="89"/>
  <c r="S20" i="89"/>
  <c r="V20" i="89"/>
  <c r="W20" i="89"/>
  <c r="X20" i="89"/>
  <c r="Z20" i="89"/>
  <c r="AA20" i="89"/>
  <c r="AB20" i="89"/>
  <c r="AD20" i="89"/>
  <c r="AE20" i="89"/>
  <c r="AH20" i="89"/>
  <c r="AI20" i="89"/>
  <c r="AL20" i="89"/>
  <c r="AM20" i="89"/>
  <c r="AN20" i="89"/>
  <c r="AP20" i="89"/>
  <c r="AQ20" i="89"/>
  <c r="AR20" i="89"/>
  <c r="AT20" i="89"/>
  <c r="AU20" i="89"/>
  <c r="AX20" i="89"/>
  <c r="AY20" i="89"/>
  <c r="BB20" i="89"/>
  <c r="BC20" i="89"/>
  <c r="BD20" i="89"/>
  <c r="BF20" i="89"/>
  <c r="BG20" i="89"/>
  <c r="I22" i="89"/>
  <c r="K22" i="89"/>
  <c r="L22" i="89"/>
  <c r="O22" i="89"/>
  <c r="P22" i="89"/>
  <c r="S22" i="89"/>
  <c r="T22" i="89"/>
  <c r="U22" i="89"/>
  <c r="W22" i="89"/>
  <c r="X22" i="89"/>
  <c r="Y22" i="89"/>
  <c r="AA22" i="89"/>
  <c r="AB22" i="89"/>
  <c r="AE22" i="89"/>
  <c r="AF22" i="89"/>
  <c r="AI22" i="89"/>
  <c r="AJ22" i="89"/>
  <c r="AK22" i="89"/>
  <c r="AM22" i="89"/>
  <c r="AN22" i="89"/>
  <c r="AO22" i="89"/>
  <c r="AQ22" i="89"/>
  <c r="AR22" i="89"/>
  <c r="AU22" i="89"/>
  <c r="AV22" i="89"/>
  <c r="AY22" i="89"/>
  <c r="AZ22" i="89"/>
  <c r="BA22" i="89"/>
  <c r="BC22" i="89"/>
  <c r="BD22" i="89"/>
  <c r="BE22" i="89"/>
  <c r="BG22" i="89"/>
  <c r="I24" i="89"/>
  <c r="L24" i="89"/>
  <c r="M24" i="89"/>
  <c r="P24" i="89"/>
  <c r="Q24" i="89"/>
  <c r="R24" i="89"/>
  <c r="T24" i="89"/>
  <c r="U24" i="89"/>
  <c r="V24" i="89"/>
  <c r="X24" i="89"/>
  <c r="Y24" i="89"/>
  <c r="AB24" i="89"/>
  <c r="AC24" i="89"/>
  <c r="AF24" i="89"/>
  <c r="AG24" i="89"/>
  <c r="AH24" i="89"/>
  <c r="AJ24" i="89"/>
  <c r="AK24" i="89"/>
  <c r="AL24" i="89"/>
  <c r="AN24" i="89"/>
  <c r="AO24" i="89"/>
  <c r="AR24" i="89"/>
  <c r="AS24" i="89"/>
  <c r="AV24" i="89"/>
  <c r="AW24" i="89"/>
  <c r="AX24" i="89"/>
  <c r="AZ24" i="89"/>
  <c r="BA24" i="89"/>
  <c r="BB24" i="89"/>
  <c r="BD24" i="89"/>
  <c r="BE24" i="89"/>
  <c r="I26" i="89"/>
  <c r="J26" i="89"/>
  <c r="M26" i="89"/>
  <c r="N26" i="89"/>
  <c r="O26" i="89"/>
  <c r="Q26" i="89"/>
  <c r="R26" i="89"/>
  <c r="S26" i="89"/>
  <c r="U26" i="89"/>
  <c r="V26" i="89"/>
  <c r="Y26" i="89"/>
  <c r="Z26" i="89"/>
  <c r="AC26" i="89"/>
  <c r="AD26" i="89"/>
  <c r="AE26" i="89"/>
  <c r="AG26" i="89"/>
  <c r="AH26" i="89"/>
  <c r="AI26" i="89"/>
  <c r="AK26" i="89"/>
  <c r="AL26" i="89"/>
  <c r="AO26" i="89"/>
  <c r="AP26" i="89"/>
  <c r="AS26" i="89"/>
  <c r="AT26" i="89"/>
  <c r="AU26" i="89"/>
  <c r="AW26" i="89"/>
  <c r="AX26" i="89"/>
  <c r="AY26" i="89"/>
  <c r="BA26" i="89"/>
  <c r="BB26" i="89"/>
  <c r="BE26" i="89"/>
  <c r="BF26" i="89"/>
  <c r="J28" i="89"/>
  <c r="K28" i="89"/>
  <c r="L28" i="89"/>
  <c r="N28" i="89"/>
  <c r="O28" i="89"/>
  <c r="P28" i="89"/>
  <c r="R28" i="89"/>
  <c r="S28" i="89"/>
  <c r="V28" i="89"/>
  <c r="W28" i="89"/>
  <c r="Z28" i="89"/>
  <c r="AA28" i="89"/>
  <c r="AB28" i="89"/>
  <c r="AD28" i="89"/>
  <c r="AE28" i="89"/>
  <c r="AF28" i="89"/>
  <c r="AH28" i="89"/>
  <c r="AI28" i="89"/>
  <c r="AL28" i="89"/>
  <c r="AM28" i="89"/>
  <c r="AP28" i="89"/>
  <c r="AQ28" i="89"/>
  <c r="AR28" i="89"/>
  <c r="AT28" i="89"/>
  <c r="AU28" i="89"/>
  <c r="AV28" i="89"/>
  <c r="AX28" i="89"/>
  <c r="AY28" i="89"/>
  <c r="BB28" i="89"/>
  <c r="BC28" i="89"/>
  <c r="BF28" i="89"/>
  <c r="BG28" i="89"/>
  <c r="I30" i="89"/>
  <c r="K30" i="89"/>
  <c r="L30" i="89"/>
  <c r="M30" i="89"/>
  <c r="O30" i="89"/>
  <c r="P30" i="89"/>
  <c r="S30" i="89"/>
  <c r="T30" i="89"/>
  <c r="W30" i="89"/>
  <c r="X30" i="89"/>
  <c r="Y30" i="89"/>
  <c r="AA30" i="89"/>
  <c r="AB30" i="89"/>
  <c r="AC30" i="89"/>
  <c r="AE30" i="89"/>
  <c r="AF30" i="89"/>
  <c r="AI30" i="89"/>
  <c r="AJ30" i="89"/>
  <c r="AM30" i="89"/>
  <c r="AN30" i="89"/>
  <c r="AO30" i="89"/>
  <c r="AQ30" i="89"/>
  <c r="AR30" i="89"/>
  <c r="AS30" i="89"/>
  <c r="AT30" i="89"/>
  <c r="AU30" i="89"/>
  <c r="AV30" i="89"/>
  <c r="AW30" i="89"/>
  <c r="AX30" i="89"/>
  <c r="AY30" i="89"/>
  <c r="AZ30" i="89"/>
  <c r="BA30" i="89"/>
  <c r="BB30" i="89"/>
  <c r="BC30" i="89"/>
  <c r="BD30" i="89"/>
  <c r="BE30" i="89"/>
  <c r="BF30" i="89"/>
  <c r="BG30" i="89"/>
  <c r="I5" i="90"/>
  <c r="J5" i="90"/>
  <c r="K5" i="90"/>
  <c r="L5" i="90"/>
  <c r="L19" i="90" s="1"/>
  <c r="M5" i="90"/>
  <c r="N5" i="90"/>
  <c r="O5" i="90"/>
  <c r="P5" i="90"/>
  <c r="P19" i="90" s="1"/>
  <c r="Q5" i="90"/>
  <c r="R5" i="90"/>
  <c r="S5" i="90"/>
  <c r="S19" i="90" s="1"/>
  <c r="T5" i="90"/>
  <c r="T19" i="90" s="1"/>
  <c r="U5" i="90"/>
  <c r="V5" i="90"/>
  <c r="W5" i="90"/>
  <c r="W19" i="90" s="1"/>
  <c r="X5" i="90"/>
  <c r="X19" i="90" s="1"/>
  <c r="Y5" i="90"/>
  <c r="Z5" i="90"/>
  <c r="AA5" i="90"/>
  <c r="AB5" i="90"/>
  <c r="AB19" i="90" s="1"/>
  <c r="AC5" i="90"/>
  <c r="AD5" i="90"/>
  <c r="AE5" i="90"/>
  <c r="AF5" i="90"/>
  <c r="AF19" i="90" s="1"/>
  <c r="AG5" i="90"/>
  <c r="AH5" i="90"/>
  <c r="AI5" i="90"/>
  <c r="AI19" i="90" s="1"/>
  <c r="AJ5" i="90"/>
  <c r="AJ19" i="90" s="1"/>
  <c r="AK5" i="90"/>
  <c r="AL5" i="90"/>
  <c r="AM5" i="90"/>
  <c r="AM19" i="90" s="1"/>
  <c r="AN5" i="90"/>
  <c r="AN19" i="90" s="1"/>
  <c r="AO5" i="90"/>
  <c r="AP5" i="90"/>
  <c r="AQ5" i="90"/>
  <c r="AR5" i="90"/>
  <c r="AR19" i="90" s="1"/>
  <c r="AS5" i="90"/>
  <c r="AT5" i="90"/>
  <c r="AU5" i="90"/>
  <c r="AV5" i="90"/>
  <c r="AV19" i="90" s="1"/>
  <c r="AW5" i="90"/>
  <c r="AX5" i="90"/>
  <c r="AY5" i="90"/>
  <c r="AY19" i="90" s="1"/>
  <c r="AZ5" i="90"/>
  <c r="AZ19" i="90" s="1"/>
  <c r="BA5" i="90"/>
  <c r="BB5" i="90"/>
  <c r="BC5" i="90"/>
  <c r="BC19" i="90" s="1"/>
  <c r="BD5" i="90"/>
  <c r="BD19" i="90" s="1"/>
  <c r="BE5" i="90"/>
  <c r="BF5" i="90"/>
  <c r="BG5" i="90"/>
  <c r="I6" i="90"/>
  <c r="I20" i="90" s="1"/>
  <c r="J6" i="90"/>
  <c r="K6" i="90"/>
  <c r="L6" i="90"/>
  <c r="M6" i="90"/>
  <c r="M20" i="90" s="1"/>
  <c r="N6" i="90"/>
  <c r="O6" i="90"/>
  <c r="P6" i="90"/>
  <c r="P20" i="90" s="1"/>
  <c r="Q6" i="90"/>
  <c r="Q20" i="90" s="1"/>
  <c r="R6" i="90"/>
  <c r="S6" i="90"/>
  <c r="T6" i="90"/>
  <c r="T20" i="90" s="1"/>
  <c r="U6" i="90"/>
  <c r="U20" i="90" s="1"/>
  <c r="V6" i="90"/>
  <c r="W6" i="90"/>
  <c r="X6" i="90"/>
  <c r="Y6" i="90"/>
  <c r="Y20" i="90" s="1"/>
  <c r="Z6" i="90"/>
  <c r="AA6" i="90"/>
  <c r="AB6" i="90"/>
  <c r="AC6" i="90"/>
  <c r="AC20" i="90" s="1"/>
  <c r="AD6" i="90"/>
  <c r="AE6" i="90"/>
  <c r="AF6" i="90"/>
  <c r="AF20" i="90" s="1"/>
  <c r="AG6" i="90"/>
  <c r="AG20" i="90" s="1"/>
  <c r="AH6" i="90"/>
  <c r="AI6" i="90"/>
  <c r="AJ6" i="90"/>
  <c r="AJ20" i="90" s="1"/>
  <c r="AK6" i="90"/>
  <c r="AK20" i="90" s="1"/>
  <c r="AL6" i="90"/>
  <c r="AM6" i="90"/>
  <c r="AN6" i="90"/>
  <c r="AO6" i="90"/>
  <c r="AO20" i="90" s="1"/>
  <c r="AP6" i="90"/>
  <c r="AQ6" i="90"/>
  <c r="AR6" i="90"/>
  <c r="AS6" i="90"/>
  <c r="AS20" i="90" s="1"/>
  <c r="AT6" i="90"/>
  <c r="AU6" i="90"/>
  <c r="AV6" i="90"/>
  <c r="AV20" i="90" s="1"/>
  <c r="AW6" i="90"/>
  <c r="AW20" i="90" s="1"/>
  <c r="AX6" i="90"/>
  <c r="AY6" i="90"/>
  <c r="AZ6" i="90"/>
  <c r="AZ20" i="90" s="1"/>
  <c r="BA6" i="90"/>
  <c r="BA20" i="90" s="1"/>
  <c r="BB6" i="90"/>
  <c r="BC6" i="90"/>
  <c r="BD6" i="90"/>
  <c r="BE6" i="90"/>
  <c r="BE20" i="90" s="1"/>
  <c r="BF6" i="90"/>
  <c r="BG6" i="90"/>
  <c r="I8" i="90"/>
  <c r="J8" i="90"/>
  <c r="J22" i="90" s="1"/>
  <c r="K8" i="90"/>
  <c r="L8" i="90"/>
  <c r="M8" i="90"/>
  <c r="M22" i="90" s="1"/>
  <c r="N8" i="90"/>
  <c r="N22" i="90" s="1"/>
  <c r="O8" i="90"/>
  <c r="P8" i="90"/>
  <c r="Q8" i="90"/>
  <c r="Q22" i="90" s="1"/>
  <c r="R8" i="90"/>
  <c r="R22" i="90" s="1"/>
  <c r="S8" i="90"/>
  <c r="T8" i="90"/>
  <c r="U8" i="90"/>
  <c r="V8" i="90"/>
  <c r="V22" i="90" s="1"/>
  <c r="W8" i="90"/>
  <c r="X8" i="90"/>
  <c r="Y8" i="90"/>
  <c r="Z8" i="90"/>
  <c r="Z22" i="90" s="1"/>
  <c r="AA8" i="90"/>
  <c r="AB8" i="90"/>
  <c r="AC8" i="90"/>
  <c r="AC22" i="90" s="1"/>
  <c r="AD8" i="90"/>
  <c r="AD22" i="90" s="1"/>
  <c r="AE8" i="90"/>
  <c r="AF8" i="90"/>
  <c r="AG8" i="90"/>
  <c r="AG22" i="90" s="1"/>
  <c r="AH8" i="90"/>
  <c r="AH22" i="90" s="1"/>
  <c r="AI8" i="90"/>
  <c r="AJ8" i="90"/>
  <c r="AK8" i="90"/>
  <c r="AL8" i="90"/>
  <c r="AL22" i="90" s="1"/>
  <c r="AM8" i="90"/>
  <c r="AN8" i="90"/>
  <c r="AO8" i="90"/>
  <c r="AP8" i="90"/>
  <c r="AP22" i="90" s="1"/>
  <c r="AQ8" i="90"/>
  <c r="AR8" i="90"/>
  <c r="AS8" i="90"/>
  <c r="AS22" i="90" s="1"/>
  <c r="AT8" i="90"/>
  <c r="AT22" i="90" s="1"/>
  <c r="AU8" i="90"/>
  <c r="AV8" i="90"/>
  <c r="AW8" i="90"/>
  <c r="AW22" i="90" s="1"/>
  <c r="AX8" i="90"/>
  <c r="AX22" i="90" s="1"/>
  <c r="AY8" i="90"/>
  <c r="AZ8" i="90"/>
  <c r="BA8" i="90"/>
  <c r="BB8" i="90"/>
  <c r="BB22" i="90" s="1"/>
  <c r="BC8" i="90"/>
  <c r="BD8" i="90"/>
  <c r="BE8" i="90"/>
  <c r="BF8" i="90"/>
  <c r="BF22" i="90" s="1"/>
  <c r="BG8" i="90"/>
  <c r="I10" i="90"/>
  <c r="J10" i="90"/>
  <c r="J24" i="90" s="1"/>
  <c r="K10" i="90"/>
  <c r="K24" i="90" s="1"/>
  <c r="L10" i="90"/>
  <c r="M10" i="90"/>
  <c r="N10" i="90"/>
  <c r="N24" i="90" s="1"/>
  <c r="O10" i="90"/>
  <c r="O24" i="90" s="1"/>
  <c r="P10" i="90"/>
  <c r="Q10" i="90"/>
  <c r="R10" i="90"/>
  <c r="S10" i="90"/>
  <c r="S24" i="90" s="1"/>
  <c r="T10" i="90"/>
  <c r="U10" i="90"/>
  <c r="V10" i="90"/>
  <c r="W10" i="90"/>
  <c r="W24" i="90" s="1"/>
  <c r="X10" i="90"/>
  <c r="Y10" i="90"/>
  <c r="Z10" i="90"/>
  <c r="Z24" i="90" s="1"/>
  <c r="AA10" i="90"/>
  <c r="AA24" i="90" s="1"/>
  <c r="AB10" i="90"/>
  <c r="AC10" i="90"/>
  <c r="AD10" i="90"/>
  <c r="AD24" i="90" s="1"/>
  <c r="AE10" i="90"/>
  <c r="AE24" i="90" s="1"/>
  <c r="AF10" i="90"/>
  <c r="AG10" i="90"/>
  <c r="AH10" i="90"/>
  <c r="AI10" i="90"/>
  <c r="AI24" i="90" s="1"/>
  <c r="AJ10" i="90"/>
  <c r="AK10" i="90"/>
  <c r="AL10" i="90"/>
  <c r="AM10" i="90"/>
  <c r="AM24" i="90" s="1"/>
  <c r="AN10" i="90"/>
  <c r="AO10" i="90"/>
  <c r="AP10" i="90"/>
  <c r="AP24" i="90" s="1"/>
  <c r="AQ10" i="90"/>
  <c r="AQ24" i="90" s="1"/>
  <c r="AR10" i="90"/>
  <c r="AS10" i="90"/>
  <c r="AT10" i="90"/>
  <c r="AT24" i="90" s="1"/>
  <c r="AU10" i="90"/>
  <c r="AU24" i="90" s="1"/>
  <c r="AV10" i="90"/>
  <c r="AW10" i="90"/>
  <c r="AX10" i="90"/>
  <c r="AY10" i="90"/>
  <c r="AY24" i="90" s="1"/>
  <c r="AZ10" i="90"/>
  <c r="BA10" i="90"/>
  <c r="BB10" i="90"/>
  <c r="BC10" i="90"/>
  <c r="BC24" i="90" s="1"/>
  <c r="BD10" i="90"/>
  <c r="BE10" i="90"/>
  <c r="BF10" i="90"/>
  <c r="BF24" i="90" s="1"/>
  <c r="BG10" i="90"/>
  <c r="BG24" i="90" s="1"/>
  <c r="I12" i="90"/>
  <c r="J12" i="90"/>
  <c r="K12" i="90"/>
  <c r="K26" i="90" s="1"/>
  <c r="L12" i="90"/>
  <c r="L26" i="90" s="1"/>
  <c r="M12" i="90"/>
  <c r="N12" i="90"/>
  <c r="O12" i="90"/>
  <c r="P12" i="90"/>
  <c r="P26" i="90" s="1"/>
  <c r="Q12" i="90"/>
  <c r="R12" i="90"/>
  <c r="S12" i="90"/>
  <c r="T12" i="90"/>
  <c r="T26" i="90" s="1"/>
  <c r="U12" i="90"/>
  <c r="V12" i="90"/>
  <c r="W12" i="90"/>
  <c r="W26" i="90" s="1"/>
  <c r="X12" i="90"/>
  <c r="X26" i="90" s="1"/>
  <c r="Y12" i="90"/>
  <c r="Z12" i="90"/>
  <c r="AA12" i="90"/>
  <c r="AA26" i="90" s="1"/>
  <c r="AB12" i="90"/>
  <c r="AB26" i="90" s="1"/>
  <c r="AC12" i="90"/>
  <c r="AD12" i="90"/>
  <c r="AE12" i="90"/>
  <c r="AF12" i="90"/>
  <c r="AF26" i="90" s="1"/>
  <c r="AG12" i="90"/>
  <c r="AH12" i="90"/>
  <c r="AI12" i="90"/>
  <c r="AJ12" i="90"/>
  <c r="AJ26" i="90" s="1"/>
  <c r="AK12" i="90"/>
  <c r="AL12" i="90"/>
  <c r="AM12" i="90"/>
  <c r="AM26" i="90" s="1"/>
  <c r="AN12" i="90"/>
  <c r="AN26" i="90" s="1"/>
  <c r="AO12" i="90"/>
  <c r="AP12" i="90"/>
  <c r="AQ12" i="90"/>
  <c r="AQ26" i="90" s="1"/>
  <c r="AR12" i="90"/>
  <c r="AR26" i="90" s="1"/>
  <c r="AS12" i="90"/>
  <c r="AT12" i="90"/>
  <c r="AU12" i="90"/>
  <c r="AV12" i="90"/>
  <c r="AV26" i="90" s="1"/>
  <c r="AW12" i="90"/>
  <c r="AX12" i="90"/>
  <c r="AY12" i="90"/>
  <c r="AZ12" i="90"/>
  <c r="AZ26" i="90" s="1"/>
  <c r="BA12" i="90"/>
  <c r="BB12" i="90"/>
  <c r="BC12" i="90"/>
  <c r="BC26" i="90" s="1"/>
  <c r="BD12" i="90"/>
  <c r="BD26" i="90" s="1"/>
  <c r="BE12" i="90"/>
  <c r="BF12" i="90"/>
  <c r="BG12" i="90"/>
  <c r="BG26" i="90" s="1"/>
  <c r="I14" i="90"/>
  <c r="I28" i="90" s="1"/>
  <c r="J14" i="90"/>
  <c r="K14" i="90"/>
  <c r="L14" i="90"/>
  <c r="M14" i="90"/>
  <c r="M28" i="90" s="1"/>
  <c r="N14" i="90"/>
  <c r="O14" i="90"/>
  <c r="P14" i="90"/>
  <c r="Q14" i="90"/>
  <c r="Q28" i="90" s="1"/>
  <c r="R14" i="90"/>
  <c r="S14" i="90"/>
  <c r="T14" i="90"/>
  <c r="T28" i="90" s="1"/>
  <c r="U14" i="90"/>
  <c r="U28" i="90" s="1"/>
  <c r="V14" i="90"/>
  <c r="W14" i="90"/>
  <c r="X14" i="90"/>
  <c r="X28" i="90" s="1"/>
  <c r="Y14" i="90"/>
  <c r="Y28" i="90" s="1"/>
  <c r="Z14" i="90"/>
  <c r="AA14" i="90"/>
  <c r="AB14" i="90"/>
  <c r="AC14" i="90"/>
  <c r="AC28" i="90" s="1"/>
  <c r="AD14" i="90"/>
  <c r="AE14" i="90"/>
  <c r="AF14" i="90"/>
  <c r="AG14" i="90"/>
  <c r="AG28" i="90" s="1"/>
  <c r="AH14" i="90"/>
  <c r="AI14" i="90"/>
  <c r="AJ14" i="90"/>
  <c r="AJ28" i="90" s="1"/>
  <c r="AK14" i="90"/>
  <c r="AK28" i="90" s="1"/>
  <c r="AL14" i="90"/>
  <c r="AM14" i="90"/>
  <c r="AN14" i="90"/>
  <c r="AN28" i="90" s="1"/>
  <c r="AO14" i="90"/>
  <c r="AO28" i="90" s="1"/>
  <c r="AP14" i="90"/>
  <c r="AQ14" i="90"/>
  <c r="AR14" i="90"/>
  <c r="AS14" i="90"/>
  <c r="AS28" i="90" s="1"/>
  <c r="AT14" i="90"/>
  <c r="AU14" i="90"/>
  <c r="AV14" i="90"/>
  <c r="AW14" i="90"/>
  <c r="AW28" i="90" s="1"/>
  <c r="AX14" i="90"/>
  <c r="AY14" i="90"/>
  <c r="AZ14" i="90"/>
  <c r="AZ28" i="90" s="1"/>
  <c r="BA14" i="90"/>
  <c r="BA28" i="90" s="1"/>
  <c r="BB14" i="90"/>
  <c r="BC14" i="90"/>
  <c r="BD14" i="90"/>
  <c r="BD28" i="90" s="1"/>
  <c r="BE14" i="90"/>
  <c r="BE28" i="90" s="1"/>
  <c r="BF14" i="90"/>
  <c r="BG14" i="90"/>
  <c r="I16" i="90"/>
  <c r="J16" i="90"/>
  <c r="J30" i="90" s="1"/>
  <c r="K16" i="90"/>
  <c r="L16" i="90"/>
  <c r="M16" i="90"/>
  <c r="N16" i="90"/>
  <c r="N30" i="90" s="1"/>
  <c r="O16" i="90"/>
  <c r="P16" i="90"/>
  <c r="Q16" i="90"/>
  <c r="Q30" i="90" s="1"/>
  <c r="R16" i="90"/>
  <c r="R30" i="90" s="1"/>
  <c r="S16" i="90"/>
  <c r="T16" i="90"/>
  <c r="U16" i="90"/>
  <c r="U30" i="90" s="1"/>
  <c r="V16" i="90"/>
  <c r="V30" i="90" s="1"/>
  <c r="W16" i="90"/>
  <c r="X16" i="90"/>
  <c r="Y16" i="90"/>
  <c r="Z16" i="90"/>
  <c r="Z30" i="90" s="1"/>
  <c r="AA16" i="90"/>
  <c r="AB16" i="90"/>
  <c r="AC16" i="90"/>
  <c r="AD16" i="90"/>
  <c r="AD30" i="90" s="1"/>
  <c r="AE16" i="90"/>
  <c r="AF16" i="90"/>
  <c r="AG16" i="90"/>
  <c r="AG30" i="90" s="1"/>
  <c r="AH16" i="90"/>
  <c r="AH30" i="90" s="1"/>
  <c r="AI16" i="90"/>
  <c r="AJ16" i="90"/>
  <c r="AK16" i="90"/>
  <c r="AK30" i="90" s="1"/>
  <c r="AL16" i="90"/>
  <c r="AL30" i="90" s="1"/>
  <c r="AM16" i="90"/>
  <c r="AN16" i="90"/>
  <c r="AO16" i="90"/>
  <c r="AP16" i="90"/>
  <c r="AP30" i="90" s="1"/>
  <c r="AQ16" i="90"/>
  <c r="AR16" i="90"/>
  <c r="AS16" i="90"/>
  <c r="AT16" i="90"/>
  <c r="AU16" i="90"/>
  <c r="AV16" i="90"/>
  <c r="AW16" i="90"/>
  <c r="AX16" i="90"/>
  <c r="AY16" i="90"/>
  <c r="AZ16" i="90"/>
  <c r="BA16" i="90"/>
  <c r="BB16" i="90"/>
  <c r="BC16" i="90"/>
  <c r="BD16" i="90"/>
  <c r="BE16" i="90"/>
  <c r="BF16" i="90"/>
  <c r="BG16" i="90"/>
  <c r="I19" i="90"/>
  <c r="J19" i="90"/>
  <c r="K19" i="90"/>
  <c r="M19" i="90"/>
  <c r="N19" i="90"/>
  <c r="O19" i="90"/>
  <c r="Q19" i="90"/>
  <c r="R19" i="90"/>
  <c r="U19" i="90"/>
  <c r="V19" i="90"/>
  <c r="Y19" i="90"/>
  <c r="Z19" i="90"/>
  <c r="AA19" i="90"/>
  <c r="AC19" i="90"/>
  <c r="AD19" i="90"/>
  <c r="AE19" i="90"/>
  <c r="AG19" i="90"/>
  <c r="AH19" i="90"/>
  <c r="AK19" i="90"/>
  <c r="AL19" i="90"/>
  <c r="AO19" i="90"/>
  <c r="AP19" i="90"/>
  <c r="AQ19" i="90"/>
  <c r="AS19" i="90"/>
  <c r="AT19" i="90"/>
  <c r="AU19" i="90"/>
  <c r="AW19" i="90"/>
  <c r="AX19" i="90"/>
  <c r="BA19" i="90"/>
  <c r="BB19" i="90"/>
  <c r="BE19" i="90"/>
  <c r="BF19" i="90"/>
  <c r="BG19" i="90"/>
  <c r="J20" i="90"/>
  <c r="K20" i="90"/>
  <c r="L20" i="90"/>
  <c r="N20" i="90"/>
  <c r="O20" i="90"/>
  <c r="R20" i="90"/>
  <c r="S20" i="90"/>
  <c r="V20" i="90"/>
  <c r="W20" i="90"/>
  <c r="X20" i="90"/>
  <c r="Z20" i="90"/>
  <c r="AA20" i="90"/>
  <c r="AB20" i="90"/>
  <c r="AD20" i="90"/>
  <c r="AE20" i="90"/>
  <c r="AH20" i="90"/>
  <c r="AI20" i="90"/>
  <c r="AL20" i="90"/>
  <c r="AM20" i="90"/>
  <c r="AN20" i="90"/>
  <c r="AP20" i="90"/>
  <c r="AQ20" i="90"/>
  <c r="AR20" i="90"/>
  <c r="AT20" i="90"/>
  <c r="AU20" i="90"/>
  <c r="AX20" i="90"/>
  <c r="AY20" i="90"/>
  <c r="BB20" i="90"/>
  <c r="BC20" i="90"/>
  <c r="BD20" i="90"/>
  <c r="BF20" i="90"/>
  <c r="BG20" i="90"/>
  <c r="I22" i="90"/>
  <c r="K22" i="90"/>
  <c r="L22" i="90"/>
  <c r="O22" i="90"/>
  <c r="P22" i="90"/>
  <c r="S22" i="90"/>
  <c r="T22" i="90"/>
  <c r="U22" i="90"/>
  <c r="W22" i="90"/>
  <c r="X22" i="90"/>
  <c r="Y22" i="90"/>
  <c r="AA22" i="90"/>
  <c r="AB22" i="90"/>
  <c r="AE22" i="90"/>
  <c r="AF22" i="90"/>
  <c r="AI22" i="90"/>
  <c r="AJ22" i="90"/>
  <c r="AK22" i="90"/>
  <c r="AM22" i="90"/>
  <c r="AN22" i="90"/>
  <c r="AO22" i="90"/>
  <c r="AQ22" i="90"/>
  <c r="AR22" i="90"/>
  <c r="AU22" i="90"/>
  <c r="AV22" i="90"/>
  <c r="AY22" i="90"/>
  <c r="AZ22" i="90"/>
  <c r="BA22" i="90"/>
  <c r="BC22" i="90"/>
  <c r="BD22" i="90"/>
  <c r="BE22" i="90"/>
  <c r="BG22" i="90"/>
  <c r="I24" i="90"/>
  <c r="L24" i="90"/>
  <c r="M24" i="90"/>
  <c r="P24" i="90"/>
  <c r="Q24" i="90"/>
  <c r="R24" i="90"/>
  <c r="T24" i="90"/>
  <c r="U24" i="90"/>
  <c r="V24" i="90"/>
  <c r="X24" i="90"/>
  <c r="Y24" i="90"/>
  <c r="AB24" i="90"/>
  <c r="AC24" i="90"/>
  <c r="AF24" i="90"/>
  <c r="AG24" i="90"/>
  <c r="AH24" i="90"/>
  <c r="AJ24" i="90"/>
  <c r="AK24" i="90"/>
  <c r="AL24" i="90"/>
  <c r="AN24" i="90"/>
  <c r="AO24" i="90"/>
  <c r="AR24" i="90"/>
  <c r="AS24" i="90"/>
  <c r="AV24" i="90"/>
  <c r="AW24" i="90"/>
  <c r="AX24" i="90"/>
  <c r="AZ24" i="90"/>
  <c r="BA24" i="90"/>
  <c r="BB24" i="90"/>
  <c r="BD24" i="90"/>
  <c r="BE24" i="90"/>
  <c r="I26" i="90"/>
  <c r="J26" i="90"/>
  <c r="M26" i="90"/>
  <c r="N26" i="90"/>
  <c r="O26" i="90"/>
  <c r="Q26" i="90"/>
  <c r="R26" i="90"/>
  <c r="S26" i="90"/>
  <c r="U26" i="90"/>
  <c r="V26" i="90"/>
  <c r="Y26" i="90"/>
  <c r="Z26" i="90"/>
  <c r="AC26" i="90"/>
  <c r="AD26" i="90"/>
  <c r="AE26" i="90"/>
  <c r="AG26" i="90"/>
  <c r="AH26" i="90"/>
  <c r="AI26" i="90"/>
  <c r="AK26" i="90"/>
  <c r="AL26" i="90"/>
  <c r="AO26" i="90"/>
  <c r="AP26" i="90"/>
  <c r="AS26" i="90"/>
  <c r="AT26" i="90"/>
  <c r="AU26" i="90"/>
  <c r="AW26" i="90"/>
  <c r="AX26" i="90"/>
  <c r="AY26" i="90"/>
  <c r="BA26" i="90"/>
  <c r="BB26" i="90"/>
  <c r="BE26" i="90"/>
  <c r="BF26" i="90"/>
  <c r="J28" i="90"/>
  <c r="K28" i="90"/>
  <c r="L28" i="90"/>
  <c r="N28" i="90"/>
  <c r="O28" i="90"/>
  <c r="P28" i="90"/>
  <c r="R28" i="90"/>
  <c r="S28" i="90"/>
  <c r="V28" i="90"/>
  <c r="W28" i="90"/>
  <c r="Z28" i="90"/>
  <c r="AA28" i="90"/>
  <c r="AB28" i="90"/>
  <c r="AD28" i="90"/>
  <c r="AE28" i="90"/>
  <c r="AF28" i="90"/>
  <c r="AH28" i="90"/>
  <c r="AI28" i="90"/>
  <c r="AL28" i="90"/>
  <c r="AM28" i="90"/>
  <c r="AP28" i="90"/>
  <c r="AQ28" i="90"/>
  <c r="AR28" i="90"/>
  <c r="AT28" i="90"/>
  <c r="AU28" i="90"/>
  <c r="AV28" i="90"/>
  <c r="AX28" i="90"/>
  <c r="AY28" i="90"/>
  <c r="BB28" i="90"/>
  <c r="BC28" i="90"/>
  <c r="BF28" i="90"/>
  <c r="BG28" i="90"/>
  <c r="I30" i="90"/>
  <c r="K30" i="90"/>
  <c r="L30" i="90"/>
  <c r="M30" i="90"/>
  <c r="O30" i="90"/>
  <c r="P30" i="90"/>
  <c r="S30" i="90"/>
  <c r="T30" i="90"/>
  <c r="W30" i="90"/>
  <c r="X30" i="90"/>
  <c r="Y30" i="90"/>
  <c r="AA30" i="90"/>
  <c r="AB30" i="90"/>
  <c r="AC30" i="90"/>
  <c r="AE30" i="90"/>
  <c r="AF30" i="90"/>
  <c r="AI30" i="90"/>
  <c r="AJ30" i="90"/>
  <c r="AM30" i="90"/>
  <c r="AN30" i="90"/>
  <c r="AO30" i="90"/>
  <c r="AQ30" i="90"/>
  <c r="AR30" i="90"/>
  <c r="AS30" i="90"/>
  <c r="AT30" i="90"/>
  <c r="AU30" i="90"/>
  <c r="AV30" i="90"/>
  <c r="AW30" i="90"/>
  <c r="AX30" i="90"/>
  <c r="AY30" i="90"/>
  <c r="AZ30" i="90"/>
  <c r="BA30" i="90"/>
  <c r="BB30" i="90"/>
  <c r="BC30" i="90"/>
  <c r="BD30" i="90"/>
  <c r="BE30" i="90"/>
  <c r="BF30" i="90"/>
  <c r="BG30" i="90"/>
  <c r="I5" i="82"/>
  <c r="J5" i="82"/>
  <c r="K5" i="82"/>
  <c r="L5" i="82"/>
  <c r="L19" i="82" s="1"/>
  <c r="M5" i="82"/>
  <c r="N5" i="82"/>
  <c r="O5" i="82"/>
  <c r="P5" i="82"/>
  <c r="P19" i="82" s="1"/>
  <c r="Q5" i="82"/>
  <c r="R5" i="82"/>
  <c r="S5" i="82"/>
  <c r="T5" i="82"/>
  <c r="T19" i="82" s="1"/>
  <c r="U5" i="82"/>
  <c r="V5" i="82"/>
  <c r="W5" i="82"/>
  <c r="X5" i="82"/>
  <c r="X19" i="82" s="1"/>
  <c r="Y5" i="82"/>
  <c r="Z5" i="82"/>
  <c r="AA5" i="82"/>
  <c r="AB5" i="82"/>
  <c r="AB19" i="82" s="1"/>
  <c r="AC5" i="82"/>
  <c r="AD5" i="82"/>
  <c r="AE5" i="82"/>
  <c r="AF5" i="82"/>
  <c r="AF19" i="82" s="1"/>
  <c r="AG5" i="82"/>
  <c r="AH5" i="82"/>
  <c r="AI5" i="82"/>
  <c r="AJ5" i="82"/>
  <c r="AJ19" i="82" s="1"/>
  <c r="AK5" i="82"/>
  <c r="AL5" i="82"/>
  <c r="AM5" i="82"/>
  <c r="AN5" i="82"/>
  <c r="AN19" i="82" s="1"/>
  <c r="AO5" i="82"/>
  <c r="AP5" i="82"/>
  <c r="AQ5" i="82"/>
  <c r="AR5" i="82"/>
  <c r="AR19" i="82" s="1"/>
  <c r="AS5" i="82"/>
  <c r="AT5" i="82"/>
  <c r="AU5" i="82"/>
  <c r="AV5" i="82"/>
  <c r="AV19" i="82" s="1"/>
  <c r="AW5" i="82"/>
  <c r="AX5" i="82"/>
  <c r="AY5" i="82"/>
  <c r="AZ5" i="82"/>
  <c r="AZ19" i="82" s="1"/>
  <c r="BA5" i="82"/>
  <c r="BB5" i="82"/>
  <c r="BC5" i="82"/>
  <c r="BD5" i="82"/>
  <c r="BD19" i="82" s="1"/>
  <c r="BE5" i="82"/>
  <c r="BF5" i="82"/>
  <c r="BG5" i="82"/>
  <c r="I6" i="82"/>
  <c r="I20" i="82" s="1"/>
  <c r="J6" i="82"/>
  <c r="K6" i="82"/>
  <c r="L6" i="82"/>
  <c r="M6" i="82"/>
  <c r="M20" i="82" s="1"/>
  <c r="N6" i="82"/>
  <c r="O6" i="82"/>
  <c r="P6" i="82"/>
  <c r="Q6" i="82"/>
  <c r="Q20" i="82" s="1"/>
  <c r="R6" i="82"/>
  <c r="S6" i="82"/>
  <c r="T6" i="82"/>
  <c r="U6" i="82"/>
  <c r="U20" i="82" s="1"/>
  <c r="V6" i="82"/>
  <c r="W6" i="82"/>
  <c r="X6" i="82"/>
  <c r="Y6" i="82"/>
  <c r="Y20" i="82" s="1"/>
  <c r="Z6" i="82"/>
  <c r="AA6" i="82"/>
  <c r="AB6" i="82"/>
  <c r="AC6" i="82"/>
  <c r="AC20" i="82" s="1"/>
  <c r="AD6" i="82"/>
  <c r="AE6" i="82"/>
  <c r="AF6" i="82"/>
  <c r="AG6" i="82"/>
  <c r="AG20" i="82" s="1"/>
  <c r="AH6" i="82"/>
  <c r="AI6" i="82"/>
  <c r="AJ6" i="82"/>
  <c r="AK6" i="82"/>
  <c r="AK20" i="82" s="1"/>
  <c r="AL6" i="82"/>
  <c r="AM6" i="82"/>
  <c r="AN6" i="82"/>
  <c r="AO6" i="82"/>
  <c r="AO20" i="82" s="1"/>
  <c r="AP6" i="82"/>
  <c r="AQ6" i="82"/>
  <c r="AR6" i="82"/>
  <c r="AS6" i="82"/>
  <c r="AS20" i="82" s="1"/>
  <c r="AT6" i="82"/>
  <c r="AU6" i="82"/>
  <c r="AV6" i="82"/>
  <c r="AW6" i="82"/>
  <c r="AW20" i="82" s="1"/>
  <c r="AX6" i="82"/>
  <c r="AY6" i="82"/>
  <c r="AZ6" i="82"/>
  <c r="BA6" i="82"/>
  <c r="BA20" i="82" s="1"/>
  <c r="BB6" i="82"/>
  <c r="BC6" i="82"/>
  <c r="BD6" i="82"/>
  <c r="BE6" i="82"/>
  <c r="BE20" i="82" s="1"/>
  <c r="BF6" i="82"/>
  <c r="BG6" i="82"/>
  <c r="I8" i="82"/>
  <c r="J8" i="82"/>
  <c r="J22" i="82" s="1"/>
  <c r="K8" i="82"/>
  <c r="L8" i="82"/>
  <c r="M8" i="82"/>
  <c r="N8" i="82"/>
  <c r="N22" i="82" s="1"/>
  <c r="O8" i="82"/>
  <c r="P8" i="82"/>
  <c r="Q8" i="82"/>
  <c r="R8" i="82"/>
  <c r="R22" i="82" s="1"/>
  <c r="S8" i="82"/>
  <c r="T8" i="82"/>
  <c r="U8" i="82"/>
  <c r="V8" i="82"/>
  <c r="V22" i="82" s="1"/>
  <c r="W8" i="82"/>
  <c r="X8" i="82"/>
  <c r="Y8" i="82"/>
  <c r="Z8" i="82"/>
  <c r="Z22" i="82" s="1"/>
  <c r="AA8" i="82"/>
  <c r="AB8" i="82"/>
  <c r="AC8" i="82"/>
  <c r="AD8" i="82"/>
  <c r="AD22" i="82" s="1"/>
  <c r="AE8" i="82"/>
  <c r="AF8" i="82"/>
  <c r="AG8" i="82"/>
  <c r="AH8" i="82"/>
  <c r="AH22" i="82" s="1"/>
  <c r="AI8" i="82"/>
  <c r="AJ8" i="82"/>
  <c r="AK8" i="82"/>
  <c r="AL8" i="82"/>
  <c r="AL22" i="82" s="1"/>
  <c r="AM8" i="82"/>
  <c r="AN8" i="82"/>
  <c r="AO8" i="82"/>
  <c r="AP8" i="82"/>
  <c r="AP22" i="82" s="1"/>
  <c r="AQ8" i="82"/>
  <c r="AR8" i="82"/>
  <c r="AS8" i="82"/>
  <c r="AT8" i="82"/>
  <c r="AT22" i="82" s="1"/>
  <c r="AU8" i="82"/>
  <c r="AV8" i="82"/>
  <c r="AW8" i="82"/>
  <c r="AX8" i="82"/>
  <c r="AX22" i="82" s="1"/>
  <c r="AY8" i="82"/>
  <c r="AZ8" i="82"/>
  <c r="BA8" i="82"/>
  <c r="BB8" i="82"/>
  <c r="BB22" i="82" s="1"/>
  <c r="BC8" i="82"/>
  <c r="BD8" i="82"/>
  <c r="BE8" i="82"/>
  <c r="BF8" i="82"/>
  <c r="BF22" i="82" s="1"/>
  <c r="BG8" i="82"/>
  <c r="I10" i="82"/>
  <c r="J10" i="82"/>
  <c r="K10" i="82"/>
  <c r="K24" i="82" s="1"/>
  <c r="L10" i="82"/>
  <c r="M10" i="82"/>
  <c r="N10" i="82"/>
  <c r="O10" i="82"/>
  <c r="O24" i="82" s="1"/>
  <c r="P10" i="82"/>
  <c r="Q10" i="82"/>
  <c r="R10" i="82"/>
  <c r="S10" i="82"/>
  <c r="S24" i="82" s="1"/>
  <c r="T10" i="82"/>
  <c r="U10" i="82"/>
  <c r="V10" i="82"/>
  <c r="W10" i="82"/>
  <c r="W24" i="82" s="1"/>
  <c r="X10" i="82"/>
  <c r="Y10" i="82"/>
  <c r="Z10" i="82"/>
  <c r="AA10" i="82"/>
  <c r="AA24" i="82" s="1"/>
  <c r="AB10" i="82"/>
  <c r="AC10" i="82"/>
  <c r="AD10" i="82"/>
  <c r="AE10" i="82"/>
  <c r="AE24" i="82" s="1"/>
  <c r="AF10" i="82"/>
  <c r="AG10" i="82"/>
  <c r="AH10" i="82"/>
  <c r="AI10" i="82"/>
  <c r="AI24" i="82" s="1"/>
  <c r="AJ10" i="82"/>
  <c r="AK10" i="82"/>
  <c r="AL10" i="82"/>
  <c r="AM10" i="82"/>
  <c r="AM24" i="82" s="1"/>
  <c r="AN10" i="82"/>
  <c r="AO10" i="82"/>
  <c r="AP10" i="82"/>
  <c r="AQ10" i="82"/>
  <c r="AQ24" i="82" s="1"/>
  <c r="AR10" i="82"/>
  <c r="AS10" i="82"/>
  <c r="AT10" i="82"/>
  <c r="AU10" i="82"/>
  <c r="AU24" i="82" s="1"/>
  <c r="AV10" i="82"/>
  <c r="AW10" i="82"/>
  <c r="AX10" i="82"/>
  <c r="AY10" i="82"/>
  <c r="AY24" i="82" s="1"/>
  <c r="AZ10" i="82"/>
  <c r="BA10" i="82"/>
  <c r="BB10" i="82"/>
  <c r="BC10" i="82"/>
  <c r="BC24" i="82" s="1"/>
  <c r="BD10" i="82"/>
  <c r="BE10" i="82"/>
  <c r="BF10" i="82"/>
  <c r="BG10" i="82"/>
  <c r="BG24" i="82" s="1"/>
  <c r="I12" i="82"/>
  <c r="J12" i="82"/>
  <c r="K12" i="82"/>
  <c r="L12" i="82"/>
  <c r="L26" i="82" s="1"/>
  <c r="M12" i="82"/>
  <c r="N12" i="82"/>
  <c r="O12" i="82"/>
  <c r="P12" i="82"/>
  <c r="P26" i="82" s="1"/>
  <c r="Q12" i="82"/>
  <c r="R12" i="82"/>
  <c r="S12" i="82"/>
  <c r="T12" i="82"/>
  <c r="T26" i="82" s="1"/>
  <c r="U12" i="82"/>
  <c r="V12" i="82"/>
  <c r="W12" i="82"/>
  <c r="W26" i="82" s="1"/>
  <c r="X12" i="82"/>
  <c r="X26" i="82" s="1"/>
  <c r="Y12" i="82"/>
  <c r="Z12" i="82"/>
  <c r="AA12" i="82"/>
  <c r="AA26" i="82" s="1"/>
  <c r="AB12" i="82"/>
  <c r="AB26" i="82" s="1"/>
  <c r="AC12" i="82"/>
  <c r="AD12" i="82"/>
  <c r="AE12" i="82"/>
  <c r="AF12" i="82"/>
  <c r="AF26" i="82" s="1"/>
  <c r="AG12" i="82"/>
  <c r="AH12" i="82"/>
  <c r="AI12" i="82"/>
  <c r="AJ12" i="82"/>
  <c r="AJ26" i="82" s="1"/>
  <c r="AK12" i="82"/>
  <c r="AL12" i="82"/>
  <c r="AM12" i="82"/>
  <c r="AM26" i="82" s="1"/>
  <c r="AN12" i="82"/>
  <c r="AN26" i="82" s="1"/>
  <c r="AO12" i="82"/>
  <c r="AP12" i="82"/>
  <c r="AQ12" i="82"/>
  <c r="AQ26" i="82" s="1"/>
  <c r="AR12" i="82"/>
  <c r="AR26" i="82" s="1"/>
  <c r="AS12" i="82"/>
  <c r="AT12" i="82"/>
  <c r="AU12" i="82"/>
  <c r="AV12" i="82"/>
  <c r="AV26" i="82" s="1"/>
  <c r="AW12" i="82"/>
  <c r="AX12" i="82"/>
  <c r="AY12" i="82"/>
  <c r="AZ12" i="82"/>
  <c r="AZ26" i="82" s="1"/>
  <c r="BA12" i="82"/>
  <c r="BB12" i="82"/>
  <c r="BC12" i="82"/>
  <c r="BC26" i="82" s="1"/>
  <c r="BD12" i="82"/>
  <c r="BD26" i="82" s="1"/>
  <c r="BE12" i="82"/>
  <c r="BF12" i="82"/>
  <c r="BG12" i="82"/>
  <c r="BG26" i="82" s="1"/>
  <c r="I14" i="82"/>
  <c r="I28" i="82" s="1"/>
  <c r="J14" i="82"/>
  <c r="K14" i="82"/>
  <c r="L14" i="82"/>
  <c r="M14" i="82"/>
  <c r="M28" i="82" s="1"/>
  <c r="N14" i="82"/>
  <c r="O14" i="82"/>
  <c r="P14" i="82"/>
  <c r="Q14" i="82"/>
  <c r="Q28" i="82" s="1"/>
  <c r="R14" i="82"/>
  <c r="S14" i="82"/>
  <c r="T14" i="82"/>
  <c r="T28" i="82" s="1"/>
  <c r="U14" i="82"/>
  <c r="U28" i="82" s="1"/>
  <c r="V14" i="82"/>
  <c r="W14" i="82"/>
  <c r="X14" i="82"/>
  <c r="X28" i="82" s="1"/>
  <c r="Y14" i="82"/>
  <c r="Y28" i="82" s="1"/>
  <c r="Z14" i="82"/>
  <c r="AA14" i="82"/>
  <c r="AB14" i="82"/>
  <c r="AC14" i="82"/>
  <c r="AC28" i="82" s="1"/>
  <c r="AD14" i="82"/>
  <c r="AE14" i="82"/>
  <c r="AF14" i="82"/>
  <c r="AG14" i="82"/>
  <c r="AG28" i="82" s="1"/>
  <c r="AH14" i="82"/>
  <c r="AI14" i="82"/>
  <c r="AJ14" i="82"/>
  <c r="AJ28" i="82" s="1"/>
  <c r="AK14" i="82"/>
  <c r="AK28" i="82" s="1"/>
  <c r="AL14" i="82"/>
  <c r="AM14" i="82"/>
  <c r="AN14" i="82"/>
  <c r="AN28" i="82" s="1"/>
  <c r="AO14" i="82"/>
  <c r="AO28" i="82" s="1"/>
  <c r="AP14" i="82"/>
  <c r="AQ14" i="82"/>
  <c r="AR14" i="82"/>
  <c r="AS14" i="82"/>
  <c r="AS28" i="82" s="1"/>
  <c r="AT14" i="82"/>
  <c r="AU14" i="82"/>
  <c r="AV14" i="82"/>
  <c r="AW14" i="82"/>
  <c r="AW28" i="82" s="1"/>
  <c r="AX14" i="82"/>
  <c r="AY14" i="82"/>
  <c r="AZ14" i="82"/>
  <c r="AZ28" i="82" s="1"/>
  <c r="BA14" i="82"/>
  <c r="BA28" i="82" s="1"/>
  <c r="BB14" i="82"/>
  <c r="BC14" i="82"/>
  <c r="BD14" i="82"/>
  <c r="BD28" i="82" s="1"/>
  <c r="BE14" i="82"/>
  <c r="BE28" i="82" s="1"/>
  <c r="BF14" i="82"/>
  <c r="BG14" i="82"/>
  <c r="I16" i="82"/>
  <c r="J16" i="82"/>
  <c r="J30" i="82" s="1"/>
  <c r="K16" i="82"/>
  <c r="L16" i="82"/>
  <c r="M16" i="82"/>
  <c r="N16" i="82"/>
  <c r="N30" i="82" s="1"/>
  <c r="O16" i="82"/>
  <c r="P16" i="82"/>
  <c r="Q16" i="82"/>
  <c r="Q30" i="82" s="1"/>
  <c r="R16" i="82"/>
  <c r="R30" i="82" s="1"/>
  <c r="S16" i="82"/>
  <c r="T16" i="82"/>
  <c r="U16" i="82"/>
  <c r="U30" i="82" s="1"/>
  <c r="V16" i="82"/>
  <c r="V30" i="82" s="1"/>
  <c r="W16" i="82"/>
  <c r="X16" i="82"/>
  <c r="Y16" i="82"/>
  <c r="Z16" i="82"/>
  <c r="Z30" i="82" s="1"/>
  <c r="AA16" i="82"/>
  <c r="AB16" i="82"/>
  <c r="AC16" i="82"/>
  <c r="AD16" i="82"/>
  <c r="AD30" i="82" s="1"/>
  <c r="AE16" i="82"/>
  <c r="AF16" i="82"/>
  <c r="AG16" i="82"/>
  <c r="AG30" i="82" s="1"/>
  <c r="AH16" i="82"/>
  <c r="AH30" i="82" s="1"/>
  <c r="AI16" i="82"/>
  <c r="AJ16" i="82"/>
  <c r="AK16" i="82"/>
  <c r="AK30" i="82" s="1"/>
  <c r="AL16" i="82"/>
  <c r="AL30" i="82" s="1"/>
  <c r="AM16" i="82"/>
  <c r="AN16" i="82"/>
  <c r="AO16" i="82"/>
  <c r="AP16" i="82"/>
  <c r="AP30" i="82" s="1"/>
  <c r="AQ16" i="82"/>
  <c r="AR16" i="82"/>
  <c r="AS16" i="82"/>
  <c r="AT16" i="82"/>
  <c r="AU16" i="82"/>
  <c r="AV16" i="82"/>
  <c r="AW16" i="82"/>
  <c r="AX16" i="82"/>
  <c r="AY16" i="82"/>
  <c r="AZ16" i="82"/>
  <c r="BA16" i="82"/>
  <c r="BB16" i="82"/>
  <c r="BC16" i="82"/>
  <c r="BD16" i="82"/>
  <c r="BE16" i="82"/>
  <c r="BF16" i="82"/>
  <c r="BG16" i="82"/>
  <c r="I19" i="82"/>
  <c r="J19" i="82"/>
  <c r="K19" i="82"/>
  <c r="M19" i="82"/>
  <c r="N19" i="82"/>
  <c r="O19" i="82"/>
  <c r="Q19" i="82"/>
  <c r="R19" i="82"/>
  <c r="S19" i="82"/>
  <c r="U19" i="82"/>
  <c r="V19" i="82"/>
  <c r="W19" i="82"/>
  <c r="Y19" i="82"/>
  <c r="Z19" i="82"/>
  <c r="AA19" i="82"/>
  <c r="AC19" i="82"/>
  <c r="AD19" i="82"/>
  <c r="AE19" i="82"/>
  <c r="AG19" i="82"/>
  <c r="AH19" i="82"/>
  <c r="AI19" i="82"/>
  <c r="AK19" i="82"/>
  <c r="AL19" i="82"/>
  <c r="AM19" i="82"/>
  <c r="AO19" i="82"/>
  <c r="AP19" i="82"/>
  <c r="AQ19" i="82"/>
  <c r="AS19" i="82"/>
  <c r="AT19" i="82"/>
  <c r="AU19" i="82"/>
  <c r="AW19" i="82"/>
  <c r="AX19" i="82"/>
  <c r="AY19" i="82"/>
  <c r="BA19" i="82"/>
  <c r="BB19" i="82"/>
  <c r="BC19" i="82"/>
  <c r="BE19" i="82"/>
  <c r="BF19" i="82"/>
  <c r="BG19" i="82"/>
  <c r="J20" i="82"/>
  <c r="K20" i="82"/>
  <c r="L20" i="82"/>
  <c r="N20" i="82"/>
  <c r="O20" i="82"/>
  <c r="P20" i="82"/>
  <c r="R20" i="82"/>
  <c r="S20" i="82"/>
  <c r="T20" i="82"/>
  <c r="V20" i="82"/>
  <c r="W20" i="82"/>
  <c r="X20" i="82"/>
  <c r="Z20" i="82"/>
  <c r="AA20" i="82"/>
  <c r="AB20" i="82"/>
  <c r="AD20" i="82"/>
  <c r="AE20" i="82"/>
  <c r="AF20" i="82"/>
  <c r="AH20" i="82"/>
  <c r="AI20" i="82"/>
  <c r="AJ20" i="82"/>
  <c r="AL20" i="82"/>
  <c r="AM20" i="82"/>
  <c r="AN20" i="82"/>
  <c r="AP20" i="82"/>
  <c r="AQ20" i="82"/>
  <c r="AR20" i="82"/>
  <c r="AT20" i="82"/>
  <c r="AU20" i="82"/>
  <c r="AV20" i="82"/>
  <c r="AX20" i="82"/>
  <c r="AY20" i="82"/>
  <c r="AZ20" i="82"/>
  <c r="BB20" i="82"/>
  <c r="BC20" i="82"/>
  <c r="BD20" i="82"/>
  <c r="BF20" i="82"/>
  <c r="BG20" i="82"/>
  <c r="I22" i="82"/>
  <c r="K22" i="82"/>
  <c r="L22" i="82"/>
  <c r="M22" i="82"/>
  <c r="O22" i="82"/>
  <c r="P22" i="82"/>
  <c r="Q22" i="82"/>
  <c r="S22" i="82"/>
  <c r="T22" i="82"/>
  <c r="U22" i="82"/>
  <c r="W22" i="82"/>
  <c r="X22" i="82"/>
  <c r="Y22" i="82"/>
  <c r="AA22" i="82"/>
  <c r="AB22" i="82"/>
  <c r="AC22" i="82"/>
  <c r="AE22" i="82"/>
  <c r="AF22" i="82"/>
  <c r="AG22" i="82"/>
  <c r="AI22" i="82"/>
  <c r="AJ22" i="82"/>
  <c r="AK22" i="82"/>
  <c r="AM22" i="82"/>
  <c r="AN22" i="82"/>
  <c r="AO22" i="82"/>
  <c r="AQ22" i="82"/>
  <c r="AR22" i="82"/>
  <c r="AS22" i="82"/>
  <c r="AU22" i="82"/>
  <c r="AV22" i="82"/>
  <c r="AW22" i="82"/>
  <c r="AY22" i="82"/>
  <c r="AZ22" i="82"/>
  <c r="BA22" i="82"/>
  <c r="BC22" i="82"/>
  <c r="BD22" i="82"/>
  <c r="BE22" i="82"/>
  <c r="BG22" i="82"/>
  <c r="I24" i="82"/>
  <c r="J24" i="82"/>
  <c r="L24" i="82"/>
  <c r="M24" i="82"/>
  <c r="N24" i="82"/>
  <c r="P24" i="82"/>
  <c r="Q24" i="82"/>
  <c r="R24" i="82"/>
  <c r="T24" i="82"/>
  <c r="U24" i="82"/>
  <c r="V24" i="82"/>
  <c r="X24" i="82"/>
  <c r="Y24" i="82"/>
  <c r="Z24" i="82"/>
  <c r="AB24" i="82"/>
  <c r="AC24" i="82"/>
  <c r="AD24" i="82"/>
  <c r="AF24" i="82"/>
  <c r="AG24" i="82"/>
  <c r="AH24" i="82"/>
  <c r="AJ24" i="82"/>
  <c r="AK24" i="82"/>
  <c r="AL24" i="82"/>
  <c r="AN24" i="82"/>
  <c r="AO24" i="82"/>
  <c r="AP24" i="82"/>
  <c r="AR24" i="82"/>
  <c r="AS24" i="82"/>
  <c r="AT24" i="82"/>
  <c r="AV24" i="82"/>
  <c r="AW24" i="82"/>
  <c r="AX24" i="82"/>
  <c r="AZ24" i="82"/>
  <c r="BA24" i="82"/>
  <c r="BB24" i="82"/>
  <c r="BD24" i="82"/>
  <c r="BE24" i="82"/>
  <c r="BF24" i="82"/>
  <c r="I26" i="82"/>
  <c r="J26" i="82"/>
  <c r="K26" i="82"/>
  <c r="M26" i="82"/>
  <c r="N26" i="82"/>
  <c r="O26" i="82"/>
  <c r="Q26" i="82"/>
  <c r="R26" i="82"/>
  <c r="S26" i="82"/>
  <c r="U26" i="82"/>
  <c r="V26" i="82"/>
  <c r="Y26" i="82"/>
  <c r="Z26" i="82"/>
  <c r="AC26" i="82"/>
  <c r="AD26" i="82"/>
  <c r="AE26" i="82"/>
  <c r="AG26" i="82"/>
  <c r="AH26" i="82"/>
  <c r="AI26" i="82"/>
  <c r="AK26" i="82"/>
  <c r="AL26" i="82"/>
  <c r="AO26" i="82"/>
  <c r="AP26" i="82"/>
  <c r="AS26" i="82"/>
  <c r="AT26" i="82"/>
  <c r="AU26" i="82"/>
  <c r="AW26" i="82"/>
  <c r="AX26" i="82"/>
  <c r="AY26" i="82"/>
  <c r="BA26" i="82"/>
  <c r="BB26" i="82"/>
  <c r="BE26" i="82"/>
  <c r="BF26" i="82"/>
  <c r="J28" i="82"/>
  <c r="K28" i="82"/>
  <c r="L28" i="82"/>
  <c r="N28" i="82"/>
  <c r="O28" i="82"/>
  <c r="P28" i="82"/>
  <c r="R28" i="82"/>
  <c r="S28" i="82"/>
  <c r="V28" i="82"/>
  <c r="W28" i="82"/>
  <c r="Z28" i="82"/>
  <c r="AA28" i="82"/>
  <c r="AB28" i="82"/>
  <c r="AD28" i="82"/>
  <c r="AE28" i="82"/>
  <c r="AF28" i="82"/>
  <c r="AH28" i="82"/>
  <c r="AI28" i="82"/>
  <c r="AL28" i="82"/>
  <c r="AM28" i="82"/>
  <c r="AP28" i="82"/>
  <c r="AQ28" i="82"/>
  <c r="AR28" i="82"/>
  <c r="AT28" i="82"/>
  <c r="AU28" i="82"/>
  <c r="AV28" i="82"/>
  <c r="AX28" i="82"/>
  <c r="AY28" i="82"/>
  <c r="BB28" i="82"/>
  <c r="BC28" i="82"/>
  <c r="BF28" i="82"/>
  <c r="BG28" i="82"/>
  <c r="I30" i="82"/>
  <c r="K30" i="82"/>
  <c r="L30" i="82"/>
  <c r="M30" i="82"/>
  <c r="O30" i="82"/>
  <c r="P30" i="82"/>
  <c r="S30" i="82"/>
  <c r="T30" i="82"/>
  <c r="W30" i="82"/>
  <c r="X30" i="82"/>
  <c r="Y30" i="82"/>
  <c r="AA30" i="82"/>
  <c r="AB30" i="82"/>
  <c r="AC30" i="82"/>
  <c r="AE30" i="82"/>
  <c r="AF30" i="82"/>
  <c r="AI30" i="82"/>
  <c r="AJ30" i="82"/>
  <c r="AM30" i="82"/>
  <c r="AN30" i="82"/>
  <c r="AO30" i="82"/>
  <c r="AQ30" i="82"/>
  <c r="AR30" i="82"/>
  <c r="AS30" i="82"/>
  <c r="AT30" i="82"/>
  <c r="AU30" i="82"/>
  <c r="AV30" i="82"/>
  <c r="AW30" i="82"/>
  <c r="AX30" i="82"/>
  <c r="AY30" i="82"/>
  <c r="AZ30" i="82"/>
  <c r="BA30" i="82"/>
  <c r="BB30" i="82"/>
  <c r="BC30" i="82"/>
  <c r="BD30" i="82"/>
  <c r="BE30" i="82"/>
  <c r="BF30" i="82"/>
  <c r="BG30" i="82"/>
  <c r="C5" i="54"/>
  <c r="D5" i="54"/>
  <c r="E5" i="54"/>
  <c r="F5" i="54"/>
  <c r="G5" i="54"/>
  <c r="H5" i="54"/>
  <c r="I5" i="54"/>
  <c r="J5" i="54"/>
  <c r="K5" i="54"/>
  <c r="L5" i="54"/>
  <c r="M5" i="54"/>
  <c r="N5" i="54"/>
  <c r="O5" i="54"/>
  <c r="P5" i="54"/>
  <c r="Q5" i="54"/>
  <c r="R5" i="54"/>
  <c r="S5" i="54"/>
  <c r="T5" i="54"/>
  <c r="U5" i="54"/>
  <c r="V5" i="54"/>
  <c r="W5" i="54"/>
  <c r="X5" i="54"/>
  <c r="Y5" i="54"/>
  <c r="Z5" i="54"/>
  <c r="AA5" i="54"/>
  <c r="AB5" i="54"/>
  <c r="AC5" i="54"/>
  <c r="AD5" i="54"/>
  <c r="AE5" i="54"/>
  <c r="AF5" i="54"/>
  <c r="AG5" i="54"/>
  <c r="AH5" i="54"/>
  <c r="AI5" i="54"/>
  <c r="AJ5" i="54"/>
  <c r="AK5" i="54"/>
  <c r="AL5" i="54"/>
  <c r="AM5" i="54"/>
  <c r="AN5" i="54"/>
  <c r="AO5" i="54"/>
  <c r="AP5" i="54"/>
  <c r="AQ5" i="54"/>
  <c r="AR5" i="54"/>
  <c r="AS5" i="54"/>
  <c r="AT5" i="54"/>
  <c r="AU5" i="54"/>
  <c r="AV5" i="54"/>
  <c r="AW5" i="54"/>
  <c r="AX5" i="54"/>
  <c r="AY5" i="54"/>
  <c r="AZ5" i="54"/>
  <c r="BA5" i="54"/>
  <c r="C6" i="54"/>
  <c r="D6" i="54"/>
  <c r="E6" i="54"/>
  <c r="F6" i="54"/>
  <c r="G6" i="54"/>
  <c r="H6" i="54"/>
  <c r="I6" i="54"/>
  <c r="J6" i="54"/>
  <c r="K6" i="54"/>
  <c r="L6" i="54"/>
  <c r="M6" i="54"/>
  <c r="N6" i="54"/>
  <c r="O6" i="54"/>
  <c r="P6" i="54"/>
  <c r="Q6" i="54"/>
  <c r="R6" i="54"/>
  <c r="S6" i="54"/>
  <c r="T6" i="54"/>
  <c r="U6" i="54"/>
  <c r="V6" i="54"/>
  <c r="W6" i="54"/>
  <c r="X6" i="54"/>
  <c r="Y6" i="54"/>
  <c r="Z6" i="54"/>
  <c r="AA6" i="54"/>
  <c r="AB6" i="54"/>
  <c r="AC6" i="54"/>
  <c r="AD6" i="54"/>
  <c r="AE6" i="54"/>
  <c r="AF6" i="54"/>
  <c r="AG6" i="54"/>
  <c r="AH6" i="54"/>
  <c r="AI6" i="54"/>
  <c r="AJ6" i="54"/>
  <c r="AK6" i="54"/>
  <c r="AL6" i="54"/>
  <c r="AM6" i="54"/>
  <c r="AN6" i="54"/>
  <c r="AO6" i="54"/>
  <c r="AP6" i="54"/>
  <c r="AQ6" i="54"/>
  <c r="AR6" i="54"/>
  <c r="AS6" i="54"/>
  <c r="AT6" i="54"/>
  <c r="AU6" i="54"/>
  <c r="AV6" i="54"/>
  <c r="AW6" i="54"/>
  <c r="AX6" i="54"/>
  <c r="AY6" i="54"/>
  <c r="AZ6" i="54"/>
  <c r="BA6" i="54"/>
  <c r="C8" i="54"/>
  <c r="D8" i="54"/>
  <c r="E8" i="54"/>
  <c r="F8" i="54"/>
  <c r="G8" i="54"/>
  <c r="H8" i="54"/>
  <c r="I8" i="54"/>
  <c r="J8" i="54"/>
  <c r="K8" i="54"/>
  <c r="L8" i="54"/>
  <c r="M8" i="54"/>
  <c r="N8" i="54"/>
  <c r="O8" i="54"/>
  <c r="P8" i="54"/>
  <c r="Q8" i="54"/>
  <c r="R8" i="54"/>
  <c r="S8" i="54"/>
  <c r="T8" i="54"/>
  <c r="U8" i="54"/>
  <c r="V8" i="54"/>
  <c r="W8" i="54"/>
  <c r="X8" i="54"/>
  <c r="Y8" i="54"/>
  <c r="Z8" i="54"/>
  <c r="AA8" i="54"/>
  <c r="AB8" i="54"/>
  <c r="AC8" i="54"/>
  <c r="AD8" i="54"/>
  <c r="AE8" i="54"/>
  <c r="AF8" i="54"/>
  <c r="AG8" i="54"/>
  <c r="AH8" i="54"/>
  <c r="AI8" i="54"/>
  <c r="AJ8" i="54"/>
  <c r="AK8" i="54"/>
  <c r="AL8" i="54"/>
  <c r="AM8" i="54"/>
  <c r="AN8" i="54"/>
  <c r="AO8" i="54"/>
  <c r="AP8" i="54"/>
  <c r="AQ8" i="54"/>
  <c r="AR8" i="54"/>
  <c r="AS8" i="54"/>
  <c r="AT8" i="54"/>
  <c r="AU8" i="54"/>
  <c r="AV8" i="54"/>
  <c r="AW8" i="54"/>
  <c r="AX8" i="54"/>
  <c r="AY8" i="54"/>
  <c r="AZ8" i="54"/>
  <c r="BA8"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9" i="54"/>
  <c r="AM9" i="54"/>
  <c r="AN9" i="54"/>
  <c r="AO9" i="54"/>
  <c r="AP9" i="54"/>
  <c r="AQ9" i="54"/>
  <c r="AR9" i="54"/>
  <c r="AS9" i="54"/>
  <c r="AT9" i="54"/>
  <c r="AU9" i="54"/>
  <c r="AV9" i="54"/>
  <c r="AW9" i="54"/>
  <c r="AX9" i="54"/>
  <c r="AY9" i="54"/>
  <c r="AZ9" i="54"/>
  <c r="BA9" i="54"/>
  <c r="C11" i="54"/>
  <c r="D11" i="54"/>
  <c r="E11" i="54"/>
  <c r="F11" i="54"/>
  <c r="G11" i="54"/>
  <c r="H11" i="54"/>
  <c r="I11" i="54"/>
  <c r="J11" i="54"/>
  <c r="K11" i="54"/>
  <c r="L11" i="54"/>
  <c r="M11" i="54"/>
  <c r="N11" i="54"/>
  <c r="O11" i="54"/>
  <c r="P11" i="54"/>
  <c r="Q11" i="54"/>
  <c r="R11" i="54"/>
  <c r="S11" i="54"/>
  <c r="T11" i="54"/>
  <c r="U11" i="54"/>
  <c r="V11" i="54"/>
  <c r="W11" i="54"/>
  <c r="X11" i="54"/>
  <c r="Y11" i="54"/>
  <c r="Z11" i="54"/>
  <c r="AA11" i="54"/>
  <c r="AB11" i="54"/>
  <c r="AC11" i="54"/>
  <c r="AD11" i="54"/>
  <c r="AE11" i="54"/>
  <c r="AF11" i="54"/>
  <c r="AG11" i="54"/>
  <c r="AH11" i="54"/>
  <c r="AI11" i="54"/>
  <c r="AJ11" i="54"/>
  <c r="AK11" i="54"/>
  <c r="AL11" i="54"/>
  <c r="AM11" i="54"/>
  <c r="AN11" i="54"/>
  <c r="AO11" i="54"/>
  <c r="AP11" i="54"/>
  <c r="AQ11" i="54"/>
  <c r="AR11" i="54"/>
  <c r="AS11" i="54"/>
  <c r="AT11" i="54"/>
  <c r="AU11" i="54"/>
  <c r="AV11" i="54"/>
  <c r="AW11" i="54"/>
  <c r="AX11" i="54"/>
  <c r="AY11" i="54"/>
  <c r="AZ11" i="54"/>
  <c r="BA11" i="54"/>
  <c r="C12" i="54"/>
  <c r="D12" i="54"/>
  <c r="E12" i="54"/>
  <c r="F12" i="54"/>
  <c r="G12" i="54"/>
  <c r="H12" i="54"/>
  <c r="I12" i="54"/>
  <c r="J12" i="54"/>
  <c r="K12" i="54"/>
  <c r="L12" i="54"/>
  <c r="M12" i="54"/>
  <c r="N12" i="54"/>
  <c r="O12" i="54"/>
  <c r="P12" i="54"/>
  <c r="Q12" i="54"/>
  <c r="R12" i="54"/>
  <c r="S12" i="54"/>
  <c r="T12" i="54"/>
  <c r="U12" i="54"/>
  <c r="V12" i="54"/>
  <c r="W12" i="54"/>
  <c r="X12" i="54"/>
  <c r="Y12" i="54"/>
  <c r="Z12" i="54"/>
  <c r="AA12" i="54"/>
  <c r="AB12" i="54"/>
  <c r="AC12" i="54"/>
  <c r="AD12" i="54"/>
  <c r="AE12" i="54"/>
  <c r="AF12" i="54"/>
  <c r="AG12" i="54"/>
  <c r="AH12" i="54"/>
  <c r="AI12" i="54"/>
  <c r="AJ12" i="54"/>
  <c r="AK12" i="54"/>
  <c r="AL12" i="54"/>
  <c r="AM12" i="54"/>
  <c r="AN12" i="54"/>
  <c r="AO12" i="54"/>
  <c r="AP12" i="54"/>
  <c r="AQ12" i="54"/>
  <c r="AR12" i="54"/>
  <c r="AS12" i="54"/>
  <c r="AT12" i="54"/>
  <c r="AU12" i="54"/>
  <c r="AV12" i="54"/>
  <c r="AW12" i="54"/>
  <c r="AX12" i="54"/>
  <c r="AY12" i="54"/>
  <c r="AZ12" i="54"/>
  <c r="BA12"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AE14" i="54"/>
  <c r="AF14" i="54"/>
  <c r="AG14" i="54"/>
  <c r="AH14" i="54"/>
  <c r="AI14" i="54"/>
  <c r="AJ14" i="54"/>
  <c r="AK14" i="54"/>
  <c r="AL14" i="54"/>
  <c r="AM14" i="54"/>
  <c r="AN14" i="54"/>
  <c r="AO14" i="54"/>
  <c r="AP14" i="54"/>
  <c r="AQ14" i="54"/>
  <c r="AR14" i="54"/>
  <c r="AS14" i="54"/>
  <c r="AT14" i="54"/>
  <c r="AU14" i="54"/>
  <c r="AV14" i="54"/>
  <c r="AW14" i="54"/>
  <c r="AX14" i="54"/>
  <c r="AY14" i="54"/>
  <c r="AZ14" i="54"/>
  <c r="BA14" i="54"/>
  <c r="C15" i="54"/>
  <c r="D15" i="54"/>
  <c r="E15" i="54"/>
  <c r="F15" i="54"/>
  <c r="G15" i="54"/>
  <c r="H15" i="54"/>
  <c r="I15" i="54"/>
  <c r="J15" i="54"/>
  <c r="K15" i="54"/>
  <c r="L15" i="54"/>
  <c r="M15" i="54"/>
  <c r="N15" i="54"/>
  <c r="O15" i="54"/>
  <c r="P15" i="54"/>
  <c r="Q15" i="54"/>
  <c r="R15" i="54"/>
  <c r="S15" i="54"/>
  <c r="T15" i="54"/>
  <c r="U15" i="54"/>
  <c r="V15" i="54"/>
  <c r="W15" i="54"/>
  <c r="X15" i="54"/>
  <c r="Y15" i="54"/>
  <c r="Z15" i="54"/>
  <c r="AA15" i="54"/>
  <c r="AB15" i="54"/>
  <c r="AC15" i="54"/>
  <c r="AD15" i="54"/>
  <c r="AE15" i="54"/>
  <c r="AF15" i="54"/>
  <c r="AG15" i="54"/>
  <c r="AH15" i="54"/>
  <c r="AI15" i="54"/>
  <c r="AJ15" i="54"/>
  <c r="AK15" i="54"/>
  <c r="AL15" i="54"/>
  <c r="AM15" i="54"/>
  <c r="AN15" i="54"/>
  <c r="AO15" i="54"/>
  <c r="AP15" i="54"/>
  <c r="AQ15" i="54"/>
  <c r="AR15" i="54"/>
  <c r="AS15" i="54"/>
  <c r="AT15" i="54"/>
  <c r="AU15" i="54"/>
  <c r="AV15" i="54"/>
  <c r="AW15" i="54"/>
  <c r="AX15" i="54"/>
  <c r="AY15" i="54"/>
  <c r="AZ15" i="54"/>
  <c r="BA15" i="54"/>
  <c r="C17" i="54"/>
  <c r="D17" i="54"/>
  <c r="E17" i="54"/>
  <c r="F17" i="54"/>
  <c r="G17" i="54"/>
  <c r="H17" i="54"/>
  <c r="I17" i="54"/>
  <c r="J17" i="54"/>
  <c r="K17" i="54"/>
  <c r="L17" i="54"/>
  <c r="M17" i="54"/>
  <c r="N17" i="54"/>
  <c r="O17" i="54"/>
  <c r="P17" i="54"/>
  <c r="Q17" i="54"/>
  <c r="R17" i="54"/>
  <c r="S17" i="54"/>
  <c r="T17" i="54"/>
  <c r="U17" i="54"/>
  <c r="V17" i="54"/>
  <c r="V36" i="54" s="1"/>
  <c r="W17" i="54"/>
  <c r="X17" i="54"/>
  <c r="Y17" i="54"/>
  <c r="Z17" i="54"/>
  <c r="AA17" i="54"/>
  <c r="AB17" i="54"/>
  <c r="AC17" i="54"/>
  <c r="AD17" i="54"/>
  <c r="AE17" i="54"/>
  <c r="AF17" i="54"/>
  <c r="AG17" i="54"/>
  <c r="AH17" i="54"/>
  <c r="AI17" i="54"/>
  <c r="AJ17" i="54"/>
  <c r="AK17" i="54"/>
  <c r="AL17" i="54"/>
  <c r="AM17" i="54"/>
  <c r="AN17" i="54"/>
  <c r="AO17" i="54"/>
  <c r="AP17" i="54"/>
  <c r="AQ17" i="54"/>
  <c r="AR17" i="54"/>
  <c r="AS17" i="54"/>
  <c r="AT17" i="54"/>
  <c r="AU17" i="54"/>
  <c r="AV17" i="54"/>
  <c r="AW17" i="54"/>
  <c r="AX17" i="54"/>
  <c r="AY17" i="54"/>
  <c r="AZ17" i="54"/>
  <c r="BA17" i="54"/>
  <c r="C18" i="54"/>
  <c r="D18" i="54"/>
  <c r="E18" i="54"/>
  <c r="F18" i="54"/>
  <c r="G18" i="54"/>
  <c r="H18" i="54"/>
  <c r="I18" i="54"/>
  <c r="J18" i="54"/>
  <c r="K18" i="54"/>
  <c r="L18" i="54"/>
  <c r="M18" i="54"/>
  <c r="N18" i="54"/>
  <c r="O18" i="54"/>
  <c r="P18" i="54"/>
  <c r="Q18" i="54"/>
  <c r="R18" i="54"/>
  <c r="S18" i="54"/>
  <c r="T18" i="54"/>
  <c r="U18" i="54"/>
  <c r="V18" i="54"/>
  <c r="W18" i="54"/>
  <c r="X18" i="54"/>
  <c r="Y18" i="54"/>
  <c r="Z18" i="54"/>
  <c r="AA18" i="54"/>
  <c r="AB18" i="54"/>
  <c r="AC18" i="54"/>
  <c r="AD18" i="54"/>
  <c r="AE18" i="54"/>
  <c r="AF18" i="54"/>
  <c r="AG18" i="54"/>
  <c r="AH18" i="54"/>
  <c r="AI18" i="54"/>
  <c r="AJ18" i="54"/>
  <c r="AK18" i="54"/>
  <c r="AL18" i="54"/>
  <c r="AM18" i="54"/>
  <c r="AN18" i="54"/>
  <c r="AO18" i="54"/>
  <c r="AP18" i="54"/>
  <c r="AQ18" i="54"/>
  <c r="AR18" i="54"/>
  <c r="AS18" i="54"/>
  <c r="AT18" i="54"/>
  <c r="AU18" i="54"/>
  <c r="AV18" i="54"/>
  <c r="AW18" i="54"/>
  <c r="AX18" i="54"/>
  <c r="AY18" i="54"/>
  <c r="AZ18" i="54"/>
  <c r="BA18" i="54"/>
  <c r="C20" i="54"/>
  <c r="D20" i="54"/>
  <c r="E20" i="54"/>
  <c r="F20" i="54"/>
  <c r="G20" i="54"/>
  <c r="H20" i="54"/>
  <c r="I20" i="54"/>
  <c r="J20" i="54"/>
  <c r="K20" i="54"/>
  <c r="L20" i="54"/>
  <c r="M20" i="54"/>
  <c r="N20" i="54"/>
  <c r="O20" i="54"/>
  <c r="P20" i="54"/>
  <c r="Q20" i="54"/>
  <c r="R20" i="54"/>
  <c r="S20" i="54"/>
  <c r="T20" i="54"/>
  <c r="U20" i="54"/>
  <c r="V20" i="54"/>
  <c r="W20" i="54"/>
  <c r="X20" i="54"/>
  <c r="Y20" i="54"/>
  <c r="Z20" i="54"/>
  <c r="AA20" i="54"/>
  <c r="AB20" i="54"/>
  <c r="AC20" i="54"/>
  <c r="AD20" i="54"/>
  <c r="AE20" i="54"/>
  <c r="AF20" i="54"/>
  <c r="AG20" i="54"/>
  <c r="AH20" i="54"/>
  <c r="AI20" i="54"/>
  <c r="AJ20" i="54"/>
  <c r="AK20" i="54"/>
  <c r="AL20" i="54"/>
  <c r="AM20" i="54"/>
  <c r="AN20" i="54"/>
  <c r="AO20" i="54"/>
  <c r="AP20" i="54"/>
  <c r="AQ20" i="54"/>
  <c r="AR20" i="54"/>
  <c r="AS20" i="54"/>
  <c r="AT20" i="54"/>
  <c r="AU20" i="54"/>
  <c r="AV20" i="54"/>
  <c r="AW20" i="54"/>
  <c r="AX20" i="54"/>
  <c r="AY20" i="54"/>
  <c r="AZ20" i="54"/>
  <c r="BA20" i="54"/>
  <c r="C21" i="54"/>
  <c r="D21" i="54"/>
  <c r="E21" i="54"/>
  <c r="F21" i="54"/>
  <c r="G21" i="54"/>
  <c r="H21" i="54"/>
  <c r="I21" i="54"/>
  <c r="J21" i="54"/>
  <c r="K21" i="54"/>
  <c r="L21" i="54"/>
  <c r="M21" i="54"/>
  <c r="N21" i="54"/>
  <c r="O21" i="54"/>
  <c r="P21" i="54"/>
  <c r="Q21" i="54"/>
  <c r="R21" i="54"/>
  <c r="S21" i="54"/>
  <c r="T21" i="54"/>
  <c r="U21" i="54"/>
  <c r="V21" i="54"/>
  <c r="W21" i="54"/>
  <c r="X21" i="54"/>
  <c r="Y21" i="54"/>
  <c r="Z21" i="54"/>
  <c r="AA21" i="54"/>
  <c r="AB21" i="54"/>
  <c r="AC21" i="54"/>
  <c r="AD21" i="54"/>
  <c r="AE21" i="54"/>
  <c r="AF21" i="54"/>
  <c r="AG21" i="54"/>
  <c r="AH21" i="54"/>
  <c r="AI21" i="54"/>
  <c r="AJ21" i="54"/>
  <c r="AK21" i="54"/>
  <c r="AL21" i="54"/>
  <c r="AM21" i="54"/>
  <c r="AN21" i="54"/>
  <c r="AO21" i="54"/>
  <c r="AP21" i="54"/>
  <c r="AQ21" i="54"/>
  <c r="AR21" i="54"/>
  <c r="AS21" i="54"/>
  <c r="AT21" i="54"/>
  <c r="AU21" i="54"/>
  <c r="AV21" i="54"/>
  <c r="AW21" i="54"/>
  <c r="AX21" i="54"/>
  <c r="AY21" i="54"/>
  <c r="AZ21" i="54"/>
  <c r="BA21"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AO24" i="54"/>
  <c r="AP24" i="54"/>
  <c r="AQ24" i="54"/>
  <c r="AR24" i="54"/>
  <c r="AS24" i="54"/>
  <c r="AT24" i="54"/>
  <c r="AU24" i="54"/>
  <c r="AV24" i="54"/>
  <c r="AW24" i="54"/>
  <c r="AX24" i="54"/>
  <c r="AY24" i="54"/>
  <c r="AZ24" i="54"/>
  <c r="BA24"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O25" i="54"/>
  <c r="AP25" i="54"/>
  <c r="AQ25" i="54"/>
  <c r="AR25" i="54"/>
  <c r="AS25" i="54"/>
  <c r="AT25" i="54"/>
  <c r="AU25" i="54"/>
  <c r="AV25" i="54"/>
  <c r="AW25" i="54"/>
  <c r="AX25" i="54"/>
  <c r="AY25" i="54"/>
  <c r="AZ25" i="54"/>
  <c r="BA25" i="54"/>
  <c r="C27" i="54"/>
  <c r="D27" i="54"/>
  <c r="E27" i="54"/>
  <c r="F27" i="54"/>
  <c r="G27" i="54"/>
  <c r="H27" i="54"/>
  <c r="I27" i="54"/>
  <c r="J27" i="54"/>
  <c r="K27" i="54"/>
  <c r="L27" i="54"/>
  <c r="M27" i="54"/>
  <c r="N27" i="54"/>
  <c r="O27" i="54"/>
  <c r="P27" i="54"/>
  <c r="Q27" i="54"/>
  <c r="R27" i="54"/>
  <c r="S27" i="54"/>
  <c r="T27" i="54"/>
  <c r="U27" i="54"/>
  <c r="V27" i="54"/>
  <c r="W27" i="54"/>
  <c r="X27" i="54"/>
  <c r="Y27" i="54"/>
  <c r="Z27" i="54"/>
  <c r="AA27" i="54"/>
  <c r="AB27" i="54"/>
  <c r="AC27" i="54"/>
  <c r="AD27" i="54"/>
  <c r="AE27" i="54"/>
  <c r="AF27" i="54"/>
  <c r="AG27" i="54"/>
  <c r="AH27" i="54"/>
  <c r="AI27" i="54"/>
  <c r="AJ27" i="54"/>
  <c r="AK27" i="54"/>
  <c r="AL27" i="54"/>
  <c r="AM27" i="54"/>
  <c r="AN27" i="54"/>
  <c r="AO27" i="54"/>
  <c r="AP27" i="54"/>
  <c r="AQ27" i="54"/>
  <c r="AR27" i="54"/>
  <c r="AS27" i="54"/>
  <c r="AT27" i="54"/>
  <c r="AU27" i="54"/>
  <c r="AV27" i="54"/>
  <c r="AW27" i="54"/>
  <c r="AX27" i="54"/>
  <c r="AY27" i="54"/>
  <c r="AZ27" i="54"/>
  <c r="BA27"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O28" i="54"/>
  <c r="AP28" i="54"/>
  <c r="AQ28" i="54"/>
  <c r="AR28" i="54"/>
  <c r="AS28" i="54"/>
  <c r="AT28" i="54"/>
  <c r="AU28" i="54"/>
  <c r="AV28" i="54"/>
  <c r="AW28" i="54"/>
  <c r="AX28" i="54"/>
  <c r="AY28" i="54"/>
  <c r="AZ28" i="54"/>
  <c r="BA28" i="54"/>
  <c r="C30" i="54"/>
  <c r="D30" i="54"/>
  <c r="E30" i="54"/>
  <c r="F30" i="54"/>
  <c r="G30" i="54"/>
  <c r="H30" i="54"/>
  <c r="I30" i="54"/>
  <c r="J30" i="54"/>
  <c r="K30" i="54"/>
  <c r="L30" i="54"/>
  <c r="M30" i="54"/>
  <c r="N30" i="54"/>
  <c r="O30" i="54"/>
  <c r="P30" i="54"/>
  <c r="Q30" i="54"/>
  <c r="R30" i="54"/>
  <c r="S30" i="54"/>
  <c r="T30" i="54"/>
  <c r="U30" i="54"/>
  <c r="V30" i="54"/>
  <c r="W30" i="54"/>
  <c r="X30" i="54"/>
  <c r="Y30" i="54"/>
  <c r="Z30" i="54"/>
  <c r="AA30" i="54"/>
  <c r="AB30" i="54"/>
  <c r="AC30" i="54"/>
  <c r="AD30" i="54"/>
  <c r="AE30" i="54"/>
  <c r="AF30" i="54"/>
  <c r="AG30" i="54"/>
  <c r="AH30" i="54"/>
  <c r="AI30" i="54"/>
  <c r="AJ30" i="54"/>
  <c r="AK30" i="54"/>
  <c r="AL30" i="54"/>
  <c r="AM30" i="54"/>
  <c r="AN30" i="54"/>
  <c r="AO30" i="54"/>
  <c r="AP30" i="54"/>
  <c r="AQ30" i="54"/>
  <c r="AR30" i="54"/>
  <c r="AS30" i="54"/>
  <c r="AT30" i="54"/>
  <c r="AU30" i="54"/>
  <c r="AV30" i="54"/>
  <c r="AW30" i="54"/>
  <c r="AX30" i="54"/>
  <c r="AY30" i="54"/>
  <c r="AZ30" i="54"/>
  <c r="BA30" i="54"/>
  <c r="C31" i="54"/>
  <c r="D31" i="54"/>
  <c r="E31" i="54"/>
  <c r="F31" i="54"/>
  <c r="G31" i="54"/>
  <c r="H31" i="54"/>
  <c r="I31" i="54"/>
  <c r="J31" i="54"/>
  <c r="K31" i="54"/>
  <c r="L31" i="54"/>
  <c r="M31" i="54"/>
  <c r="N31" i="54"/>
  <c r="O31" i="54"/>
  <c r="P31" i="54"/>
  <c r="Q31" i="54"/>
  <c r="R31" i="54"/>
  <c r="S31" i="54"/>
  <c r="T31" i="54"/>
  <c r="U31" i="54"/>
  <c r="V31" i="54"/>
  <c r="W31" i="54"/>
  <c r="X31" i="54"/>
  <c r="Y31" i="54"/>
  <c r="Z31" i="54"/>
  <c r="AA31" i="54"/>
  <c r="AB31" i="54"/>
  <c r="AC31" i="54"/>
  <c r="AD31" i="54"/>
  <c r="AE31" i="54"/>
  <c r="AF31" i="54"/>
  <c r="AG31" i="54"/>
  <c r="AH31" i="54"/>
  <c r="AI31" i="54"/>
  <c r="AJ31" i="54"/>
  <c r="AK31" i="54"/>
  <c r="AL31" i="54"/>
  <c r="AM31" i="54"/>
  <c r="AN31" i="54"/>
  <c r="AO31" i="54"/>
  <c r="AP31" i="54"/>
  <c r="AQ31" i="54"/>
  <c r="AR31" i="54"/>
  <c r="AS31" i="54"/>
  <c r="AT31" i="54"/>
  <c r="AU31" i="54"/>
  <c r="AV31" i="54"/>
  <c r="AW31" i="54"/>
  <c r="AX31" i="54"/>
  <c r="AY31" i="54"/>
  <c r="AZ31" i="54"/>
  <c r="BA31"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O33" i="54"/>
  <c r="AP33" i="54"/>
  <c r="AQ33" i="54"/>
  <c r="AR33" i="54"/>
  <c r="AS33" i="54"/>
  <c r="AT33" i="54"/>
  <c r="AU33" i="54"/>
  <c r="AV33" i="54"/>
  <c r="AW33" i="54"/>
  <c r="AX33" i="54"/>
  <c r="AY33" i="54"/>
  <c r="AZ33" i="54"/>
  <c r="BA33" i="54"/>
  <c r="C34" i="54"/>
  <c r="D34" i="54"/>
  <c r="E34" i="54"/>
  <c r="F34" i="54"/>
  <c r="G34" i="54"/>
  <c r="H34" i="54"/>
  <c r="I34" i="54"/>
  <c r="J34" i="54"/>
  <c r="K34" i="54"/>
  <c r="L34" i="54"/>
  <c r="M34" i="54"/>
  <c r="N34" i="54"/>
  <c r="O34" i="54"/>
  <c r="P34" i="54"/>
  <c r="Q34" i="54"/>
  <c r="R34" i="54"/>
  <c r="S34" i="54"/>
  <c r="T34" i="54"/>
  <c r="U34" i="54"/>
  <c r="V34" i="54"/>
  <c r="W34" i="54"/>
  <c r="X34" i="54"/>
  <c r="Y34" i="54"/>
  <c r="Z34" i="54"/>
  <c r="AA34" i="54"/>
  <c r="AB34" i="54"/>
  <c r="AC34" i="54"/>
  <c r="AD34" i="54"/>
  <c r="AE34" i="54"/>
  <c r="AF34" i="54"/>
  <c r="AG34" i="54"/>
  <c r="AH34" i="54"/>
  <c r="AI34" i="54"/>
  <c r="AJ34" i="54"/>
  <c r="AK34" i="54"/>
  <c r="AL34" i="54"/>
  <c r="AM34" i="54"/>
  <c r="AN34" i="54"/>
  <c r="AO34" i="54"/>
  <c r="AP34" i="54"/>
  <c r="AQ34" i="54"/>
  <c r="AR34" i="54"/>
  <c r="AS34" i="54"/>
  <c r="AT34" i="54"/>
  <c r="AU34" i="54"/>
  <c r="AV34" i="54"/>
  <c r="AW34" i="54"/>
  <c r="AX34" i="54"/>
  <c r="AY34" i="54"/>
  <c r="AZ34" i="54"/>
  <c r="BA34" i="54"/>
  <c r="C36" i="54"/>
  <c r="D36" i="54"/>
  <c r="E36" i="54"/>
  <c r="F36" i="54"/>
  <c r="G36" i="54"/>
  <c r="H36" i="54"/>
  <c r="I36" i="54"/>
  <c r="J36" i="54"/>
  <c r="K36" i="54"/>
  <c r="L36" i="54"/>
  <c r="M36" i="54"/>
  <c r="N36" i="54"/>
  <c r="O36" i="54"/>
  <c r="P36" i="54"/>
  <c r="Q36" i="54"/>
  <c r="R36" i="54"/>
  <c r="S36" i="54"/>
  <c r="T36" i="54"/>
  <c r="U36" i="54"/>
  <c r="W36" i="54"/>
  <c r="X36" i="54"/>
  <c r="Y36" i="54"/>
  <c r="Z36" i="54"/>
  <c r="AA36" i="54"/>
  <c r="AB36" i="54"/>
  <c r="AC36" i="54"/>
  <c r="AD36" i="54"/>
  <c r="AE36" i="54"/>
  <c r="AF36" i="54"/>
  <c r="AG36" i="54"/>
  <c r="AH36" i="54"/>
  <c r="AI36" i="54"/>
  <c r="AJ36" i="54"/>
  <c r="AK36" i="54"/>
  <c r="AL36" i="54"/>
  <c r="AM36" i="54"/>
  <c r="AN36" i="54"/>
  <c r="AO36" i="54"/>
  <c r="AP36" i="54"/>
  <c r="AQ36" i="54"/>
  <c r="AR36" i="54"/>
  <c r="AS36" i="54"/>
  <c r="AT36" i="54"/>
  <c r="AU36" i="54"/>
  <c r="AV36" i="54"/>
  <c r="AW36" i="54"/>
  <c r="AX36" i="54"/>
  <c r="AY36" i="54"/>
  <c r="AZ36" i="54"/>
  <c r="BA36" i="54"/>
  <c r="C37" i="54"/>
  <c r="D37" i="54"/>
  <c r="E37" i="54"/>
  <c r="F37" i="54"/>
  <c r="G37" i="54"/>
  <c r="H37" i="54"/>
  <c r="I37" i="54"/>
  <c r="J37" i="54"/>
  <c r="K37" i="54"/>
  <c r="L37" i="54"/>
  <c r="M37" i="54"/>
  <c r="N37" i="54"/>
  <c r="O37" i="54"/>
  <c r="P37" i="54"/>
  <c r="Q37" i="54"/>
  <c r="R37" i="54"/>
  <c r="S37" i="54"/>
  <c r="T37" i="54"/>
  <c r="U37" i="54"/>
  <c r="V37" i="54"/>
  <c r="W37" i="54"/>
  <c r="X37" i="54"/>
  <c r="Y37" i="54"/>
  <c r="Z37" i="54"/>
  <c r="AA37" i="54"/>
  <c r="AB37" i="54"/>
  <c r="AC37" i="54"/>
  <c r="AD37" i="54"/>
  <c r="AE37" i="54"/>
  <c r="AF37" i="54"/>
  <c r="AG37" i="54"/>
  <c r="AH37" i="54"/>
  <c r="AI37" i="54"/>
  <c r="AJ37" i="54"/>
  <c r="AK37" i="54"/>
  <c r="AL37" i="54"/>
  <c r="AM37" i="54"/>
  <c r="AN37" i="54"/>
  <c r="AO37" i="54"/>
  <c r="AP37" i="54"/>
  <c r="AQ37" i="54"/>
  <c r="AR37" i="54"/>
  <c r="AS37" i="54"/>
  <c r="AT37" i="54"/>
  <c r="AU37" i="54"/>
  <c r="AV37" i="54"/>
  <c r="AW37" i="54"/>
  <c r="AX37" i="54"/>
  <c r="AY37" i="54"/>
  <c r="AZ37" i="54"/>
  <c r="BA37"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O39" i="54"/>
  <c r="AP39" i="54"/>
  <c r="AQ39" i="54"/>
  <c r="AR39" i="54"/>
  <c r="AS39" i="54"/>
  <c r="AT39" i="54"/>
  <c r="AU39" i="54"/>
  <c r="AV39" i="54"/>
  <c r="AW39" i="54"/>
  <c r="AX39" i="54"/>
  <c r="AY39" i="54"/>
  <c r="AZ39" i="54"/>
  <c r="BA39" i="54"/>
  <c r="C40" i="54"/>
  <c r="D40" i="54"/>
  <c r="E40" i="54"/>
  <c r="F40" i="54"/>
  <c r="G40" i="54"/>
  <c r="H40" i="54"/>
  <c r="I40" i="54"/>
  <c r="J40" i="54"/>
  <c r="K40" i="54"/>
  <c r="L40" i="54"/>
  <c r="M40" i="54"/>
  <c r="N40" i="54"/>
  <c r="O40" i="54"/>
  <c r="P40" i="54"/>
  <c r="Q40" i="54"/>
  <c r="R40" i="54"/>
  <c r="S40" i="54"/>
  <c r="T40" i="54"/>
  <c r="U40" i="54"/>
  <c r="V40" i="54"/>
  <c r="W40" i="54"/>
  <c r="X40" i="54"/>
  <c r="Y40" i="54"/>
  <c r="Z40" i="54"/>
  <c r="AA40" i="54"/>
  <c r="AB40" i="54"/>
  <c r="AC40" i="54"/>
  <c r="AD40" i="54"/>
  <c r="AE40" i="54"/>
  <c r="AF40" i="54"/>
  <c r="AG40" i="54"/>
  <c r="AH40" i="54"/>
  <c r="AI40" i="54"/>
  <c r="AJ40" i="54"/>
  <c r="AK40" i="54"/>
  <c r="AL40" i="54"/>
  <c r="AM40" i="54"/>
  <c r="AN40" i="54"/>
  <c r="AO40" i="54"/>
  <c r="AP40" i="54"/>
  <c r="AQ40" i="54"/>
  <c r="AR40" i="54"/>
  <c r="AS40" i="54"/>
  <c r="AT40" i="54"/>
  <c r="AU40" i="54"/>
  <c r="AV40" i="54"/>
  <c r="AW40" i="54"/>
  <c r="AX40" i="54"/>
  <c r="AY40" i="54"/>
  <c r="AZ40" i="54"/>
  <c r="BA40" i="54"/>
  <c r="C5" i="87"/>
  <c r="D5" i="87"/>
  <c r="E5" i="87"/>
  <c r="E24" i="87" s="1"/>
  <c r="F5" i="87"/>
  <c r="G5" i="87"/>
  <c r="H5" i="87"/>
  <c r="I5" i="87"/>
  <c r="J5" i="87"/>
  <c r="K5" i="87"/>
  <c r="L5" i="87"/>
  <c r="M5" i="87"/>
  <c r="N5" i="87"/>
  <c r="O5" i="87"/>
  <c r="P5" i="87"/>
  <c r="Q5" i="87"/>
  <c r="R5" i="87"/>
  <c r="S5" i="87"/>
  <c r="T5" i="87"/>
  <c r="U5" i="87"/>
  <c r="V5" i="87"/>
  <c r="W5" i="87"/>
  <c r="X5" i="87"/>
  <c r="Y5" i="87"/>
  <c r="Z5" i="87"/>
  <c r="AA5" i="87"/>
  <c r="AB5" i="87"/>
  <c r="AC5" i="87"/>
  <c r="AD5" i="87"/>
  <c r="AE5" i="87"/>
  <c r="AF5" i="87"/>
  <c r="AG5" i="87"/>
  <c r="AH5" i="87"/>
  <c r="AI5" i="87"/>
  <c r="AJ5" i="87"/>
  <c r="AK5" i="87"/>
  <c r="AL5" i="87"/>
  <c r="AM5" i="87"/>
  <c r="AN5" i="87"/>
  <c r="AO5" i="87"/>
  <c r="AP5" i="87"/>
  <c r="AQ5" i="87"/>
  <c r="AR5" i="87"/>
  <c r="AS5" i="87"/>
  <c r="AT5" i="87"/>
  <c r="AU5" i="87"/>
  <c r="AV5" i="87"/>
  <c r="AW5" i="87"/>
  <c r="AX5" i="87"/>
  <c r="AY5" i="87"/>
  <c r="AZ5" i="87"/>
  <c r="BA5" i="87"/>
  <c r="C6" i="87"/>
  <c r="D6" i="87"/>
  <c r="E6" i="87"/>
  <c r="F6" i="87"/>
  <c r="G6" i="87"/>
  <c r="H6" i="87"/>
  <c r="I6" i="87"/>
  <c r="J6" i="87"/>
  <c r="K6" i="87"/>
  <c r="L6" i="87"/>
  <c r="M6" i="87"/>
  <c r="N6" i="87"/>
  <c r="O6" i="87"/>
  <c r="P6" i="87"/>
  <c r="Q6" i="87"/>
  <c r="R6" i="87"/>
  <c r="S6" i="87"/>
  <c r="T6" i="87"/>
  <c r="U6" i="87"/>
  <c r="V6" i="87"/>
  <c r="W6" i="87"/>
  <c r="X6" i="87"/>
  <c r="Y6" i="87"/>
  <c r="Z6" i="87"/>
  <c r="AA6" i="87"/>
  <c r="AB6" i="87"/>
  <c r="AC6" i="87"/>
  <c r="AD6" i="87"/>
  <c r="AE6" i="87"/>
  <c r="AF6" i="87"/>
  <c r="AG6" i="87"/>
  <c r="AH6" i="87"/>
  <c r="AI6" i="87"/>
  <c r="AJ6" i="87"/>
  <c r="AK6" i="87"/>
  <c r="AL6" i="87"/>
  <c r="AM6" i="87"/>
  <c r="AN6" i="87"/>
  <c r="AO6" i="87"/>
  <c r="AP6" i="87"/>
  <c r="AQ6" i="87"/>
  <c r="AR6" i="87"/>
  <c r="AS6" i="87"/>
  <c r="AT6" i="87"/>
  <c r="AU6" i="87"/>
  <c r="AV6" i="87"/>
  <c r="AW6" i="87"/>
  <c r="AX6" i="87"/>
  <c r="AY6" i="87"/>
  <c r="AZ6" i="87"/>
  <c r="BA6" i="87"/>
  <c r="C8" i="87"/>
  <c r="D8" i="87"/>
  <c r="E8" i="87"/>
  <c r="F8" i="87"/>
  <c r="G8" i="87"/>
  <c r="H8" i="87"/>
  <c r="I8" i="87"/>
  <c r="J8" i="87"/>
  <c r="K8" i="87"/>
  <c r="L8" i="87"/>
  <c r="M8" i="87"/>
  <c r="N8" i="87"/>
  <c r="O8" i="87"/>
  <c r="P8" i="87"/>
  <c r="Q8" i="87"/>
  <c r="R8" i="87"/>
  <c r="S8" i="87"/>
  <c r="T8" i="87"/>
  <c r="U8" i="87"/>
  <c r="V8" i="87"/>
  <c r="W8" i="87"/>
  <c r="X8" i="87"/>
  <c r="Y8" i="87"/>
  <c r="Z8" i="87"/>
  <c r="AA8" i="87"/>
  <c r="AB8" i="87"/>
  <c r="AC8" i="87"/>
  <c r="AD8" i="87"/>
  <c r="AE8" i="87"/>
  <c r="AF8" i="87"/>
  <c r="AG8" i="87"/>
  <c r="AH8" i="87"/>
  <c r="AI8" i="87"/>
  <c r="AJ8" i="87"/>
  <c r="AK8" i="87"/>
  <c r="AL8" i="87"/>
  <c r="AM8" i="87"/>
  <c r="AN8" i="87"/>
  <c r="AO8" i="87"/>
  <c r="AP8" i="87"/>
  <c r="AQ8" i="87"/>
  <c r="AR8" i="87"/>
  <c r="AS8" i="87"/>
  <c r="AT8" i="87"/>
  <c r="AU8" i="87"/>
  <c r="AV8" i="87"/>
  <c r="AW8" i="87"/>
  <c r="AX8" i="87"/>
  <c r="AY8" i="87"/>
  <c r="AZ8" i="87"/>
  <c r="BA8" i="87"/>
  <c r="C9" i="87"/>
  <c r="D9" i="87"/>
  <c r="E9" i="87"/>
  <c r="F9" i="87"/>
  <c r="G9" i="87"/>
  <c r="H9" i="87"/>
  <c r="I9" i="87"/>
  <c r="J9" i="87"/>
  <c r="K9" i="87"/>
  <c r="L9" i="87"/>
  <c r="M9" i="87"/>
  <c r="N9" i="87"/>
  <c r="O9" i="87"/>
  <c r="P9" i="87"/>
  <c r="Q9" i="87"/>
  <c r="R9" i="87"/>
  <c r="S9" i="87"/>
  <c r="T9" i="87"/>
  <c r="U9" i="87"/>
  <c r="V9" i="87"/>
  <c r="W9" i="87"/>
  <c r="X9" i="87"/>
  <c r="Y9" i="87"/>
  <c r="Z9" i="87"/>
  <c r="AA9" i="87"/>
  <c r="AB9" i="87"/>
  <c r="AC9" i="87"/>
  <c r="AD9" i="87"/>
  <c r="AE9" i="87"/>
  <c r="AF9" i="87"/>
  <c r="AG9" i="87"/>
  <c r="AH9" i="87"/>
  <c r="AI9" i="87"/>
  <c r="AJ9" i="87"/>
  <c r="AK9" i="87"/>
  <c r="AL9" i="87"/>
  <c r="AM9" i="87"/>
  <c r="AN9" i="87"/>
  <c r="AO9" i="87"/>
  <c r="AP9" i="87"/>
  <c r="AQ9" i="87"/>
  <c r="AR9" i="87"/>
  <c r="AS9" i="87"/>
  <c r="AT9" i="87"/>
  <c r="AU9" i="87"/>
  <c r="AV9" i="87"/>
  <c r="AW9" i="87"/>
  <c r="AX9" i="87"/>
  <c r="AY9" i="87"/>
  <c r="AZ9" i="87"/>
  <c r="BA9" i="87"/>
  <c r="C11" i="87"/>
  <c r="D11" i="87"/>
  <c r="E11" i="87"/>
  <c r="F11" i="87"/>
  <c r="G11" i="87"/>
  <c r="H11" i="87"/>
  <c r="I11" i="87"/>
  <c r="J11" i="87"/>
  <c r="K11" i="87"/>
  <c r="L11" i="87"/>
  <c r="M11" i="87"/>
  <c r="N11" i="87"/>
  <c r="O11" i="87"/>
  <c r="P11" i="87"/>
  <c r="Q11" i="87"/>
  <c r="R11" i="87"/>
  <c r="S11" i="87"/>
  <c r="T11" i="87"/>
  <c r="U11" i="87"/>
  <c r="V11" i="87"/>
  <c r="W11" i="87"/>
  <c r="X11" i="87"/>
  <c r="Y11" i="87"/>
  <c r="Z11" i="87"/>
  <c r="AA11" i="87"/>
  <c r="AB11" i="87"/>
  <c r="AC11" i="87"/>
  <c r="AD11" i="87"/>
  <c r="AE11" i="87"/>
  <c r="AF11" i="87"/>
  <c r="AG11" i="87"/>
  <c r="AH11" i="87"/>
  <c r="AI11" i="87"/>
  <c r="AJ11" i="87"/>
  <c r="AK11" i="87"/>
  <c r="AL11" i="87"/>
  <c r="AM11" i="87"/>
  <c r="AN11" i="87"/>
  <c r="AO11" i="87"/>
  <c r="AP11" i="87"/>
  <c r="AQ11" i="87"/>
  <c r="AR11" i="87"/>
  <c r="AS11" i="87"/>
  <c r="AT11" i="87"/>
  <c r="AU11" i="87"/>
  <c r="AV11" i="87"/>
  <c r="AW11" i="87"/>
  <c r="AX11" i="87"/>
  <c r="AY11" i="87"/>
  <c r="AZ11" i="87"/>
  <c r="BA11" i="87"/>
  <c r="C12" i="87"/>
  <c r="D12" i="87"/>
  <c r="E12" i="87"/>
  <c r="F12" i="87"/>
  <c r="G12" i="87"/>
  <c r="H12" i="87"/>
  <c r="I12" i="87"/>
  <c r="J12" i="87"/>
  <c r="K12" i="87"/>
  <c r="L12" i="87"/>
  <c r="M12" i="87"/>
  <c r="N12" i="87"/>
  <c r="O12" i="87"/>
  <c r="P12" i="87"/>
  <c r="Q12" i="87"/>
  <c r="R12" i="87"/>
  <c r="S12" i="87"/>
  <c r="T12" i="87"/>
  <c r="U12" i="87"/>
  <c r="V12" i="87"/>
  <c r="W12" i="87"/>
  <c r="X12" i="87"/>
  <c r="Y12" i="87"/>
  <c r="Z12" i="87"/>
  <c r="AA12" i="87"/>
  <c r="AB12" i="87"/>
  <c r="AC12" i="87"/>
  <c r="AD12" i="87"/>
  <c r="AE12" i="87"/>
  <c r="AF12" i="87"/>
  <c r="AG12" i="87"/>
  <c r="AH12" i="87"/>
  <c r="AI12" i="87"/>
  <c r="AJ12" i="87"/>
  <c r="AK12" i="87"/>
  <c r="AL12" i="87"/>
  <c r="AM12" i="87"/>
  <c r="AN12" i="87"/>
  <c r="AO12" i="87"/>
  <c r="AP12" i="87"/>
  <c r="AQ12" i="87"/>
  <c r="AR12" i="87"/>
  <c r="AS12" i="87"/>
  <c r="AT12" i="87"/>
  <c r="AU12" i="87"/>
  <c r="AV12" i="87"/>
  <c r="AW12" i="87"/>
  <c r="AX12" i="87"/>
  <c r="AY12" i="87"/>
  <c r="AZ12" i="87"/>
  <c r="BA12" i="87"/>
  <c r="C14" i="87"/>
  <c r="D14" i="87"/>
  <c r="E14" i="87"/>
  <c r="F14" i="87"/>
  <c r="G14" i="87"/>
  <c r="H14" i="87"/>
  <c r="I14" i="87"/>
  <c r="J14" i="87"/>
  <c r="K14" i="87"/>
  <c r="L14" i="87"/>
  <c r="M14" i="87"/>
  <c r="N14" i="87"/>
  <c r="O14" i="87"/>
  <c r="P14" i="87"/>
  <c r="Q14" i="87"/>
  <c r="R14" i="87"/>
  <c r="S14" i="87"/>
  <c r="T14" i="87"/>
  <c r="U14" i="87"/>
  <c r="V14" i="87"/>
  <c r="W14" i="87"/>
  <c r="X14" i="87"/>
  <c r="Y14" i="87"/>
  <c r="Z14" i="87"/>
  <c r="AA14" i="87"/>
  <c r="AB14" i="87"/>
  <c r="AC14" i="87"/>
  <c r="AD14" i="87"/>
  <c r="AE14" i="87"/>
  <c r="AF14" i="87"/>
  <c r="AG14" i="87"/>
  <c r="AH14" i="87"/>
  <c r="AI14" i="87"/>
  <c r="AJ14" i="87"/>
  <c r="AK14" i="87"/>
  <c r="AL14" i="87"/>
  <c r="AM14" i="87"/>
  <c r="AN14" i="87"/>
  <c r="AO14" i="87"/>
  <c r="AP14" i="87"/>
  <c r="AQ14" i="87"/>
  <c r="AR14" i="87"/>
  <c r="AS14" i="87"/>
  <c r="AT14" i="87"/>
  <c r="AU14" i="87"/>
  <c r="AV14" i="87"/>
  <c r="AW14" i="87"/>
  <c r="AX14" i="87"/>
  <c r="AY14" i="87"/>
  <c r="AZ14" i="87"/>
  <c r="BA14" i="87"/>
  <c r="C15" i="87"/>
  <c r="D15" i="87"/>
  <c r="E15" i="87"/>
  <c r="F15" i="87"/>
  <c r="G15" i="87"/>
  <c r="H15" i="87"/>
  <c r="I15" i="87"/>
  <c r="J15" i="87"/>
  <c r="K15" i="87"/>
  <c r="L15" i="87"/>
  <c r="M15" i="87"/>
  <c r="N15" i="87"/>
  <c r="O15" i="87"/>
  <c r="P15" i="87"/>
  <c r="Q15" i="87"/>
  <c r="R15" i="87"/>
  <c r="S15" i="87"/>
  <c r="T15" i="87"/>
  <c r="U15" i="87"/>
  <c r="V15" i="87"/>
  <c r="W15" i="87"/>
  <c r="X15" i="87"/>
  <c r="Y15" i="87"/>
  <c r="Z15" i="87"/>
  <c r="AA15" i="87"/>
  <c r="AB15" i="87"/>
  <c r="AC15" i="87"/>
  <c r="AD15" i="87"/>
  <c r="AE15" i="87"/>
  <c r="AF15" i="87"/>
  <c r="AG15" i="87"/>
  <c r="AH15" i="87"/>
  <c r="AI15" i="87"/>
  <c r="AJ15" i="87"/>
  <c r="AK15" i="87"/>
  <c r="AL15" i="87"/>
  <c r="AM15" i="87"/>
  <c r="AN15" i="87"/>
  <c r="AO15" i="87"/>
  <c r="AP15" i="87"/>
  <c r="AQ15" i="87"/>
  <c r="AR15" i="87"/>
  <c r="AS15" i="87"/>
  <c r="AT15" i="87"/>
  <c r="AU15" i="87"/>
  <c r="AV15" i="87"/>
  <c r="AW15" i="87"/>
  <c r="AX15" i="87"/>
  <c r="AY15" i="87"/>
  <c r="AZ15" i="87"/>
  <c r="BA15" i="87"/>
  <c r="C17" i="87"/>
  <c r="D17" i="87"/>
  <c r="E17" i="87"/>
  <c r="F17" i="87"/>
  <c r="G17" i="87"/>
  <c r="H17" i="87"/>
  <c r="I17" i="87"/>
  <c r="J17" i="87"/>
  <c r="K17" i="87"/>
  <c r="L17" i="87"/>
  <c r="M17" i="87"/>
  <c r="N17" i="87"/>
  <c r="O17" i="87"/>
  <c r="P17" i="87"/>
  <c r="Q17" i="87"/>
  <c r="R17" i="87"/>
  <c r="S17" i="87"/>
  <c r="T17" i="87"/>
  <c r="U17" i="87"/>
  <c r="V17" i="87"/>
  <c r="W17" i="87"/>
  <c r="X17" i="87"/>
  <c r="Y17" i="87"/>
  <c r="Z17" i="87"/>
  <c r="AA17" i="87"/>
  <c r="AB17" i="87"/>
  <c r="AC17" i="87"/>
  <c r="AD17" i="87"/>
  <c r="AE17" i="87"/>
  <c r="AF17" i="87"/>
  <c r="AG17" i="87"/>
  <c r="AH17" i="87"/>
  <c r="AH36" i="87" s="1"/>
  <c r="AI17" i="87"/>
  <c r="AJ17" i="87"/>
  <c r="AK17" i="87"/>
  <c r="AL17" i="87"/>
  <c r="AM17" i="87"/>
  <c r="AN17" i="87"/>
  <c r="AO17" i="87"/>
  <c r="AP17" i="87"/>
  <c r="AQ17" i="87"/>
  <c r="AR17" i="87"/>
  <c r="AS17" i="87"/>
  <c r="AT17" i="87"/>
  <c r="AU17" i="87"/>
  <c r="AV17" i="87"/>
  <c r="AW17" i="87"/>
  <c r="AX17" i="87"/>
  <c r="AY17" i="87"/>
  <c r="AZ17" i="87"/>
  <c r="BA17" i="87"/>
  <c r="C18" i="87"/>
  <c r="D18" i="87"/>
  <c r="E18" i="87"/>
  <c r="F18" i="87"/>
  <c r="G18" i="87"/>
  <c r="H18" i="87"/>
  <c r="I18" i="87"/>
  <c r="J18" i="87"/>
  <c r="K18" i="87"/>
  <c r="L18" i="87"/>
  <c r="M18" i="87"/>
  <c r="N18" i="87"/>
  <c r="O18" i="87"/>
  <c r="P18" i="87"/>
  <c r="Q18" i="87"/>
  <c r="R18" i="87"/>
  <c r="S18" i="87"/>
  <c r="T18" i="87"/>
  <c r="U18" i="87"/>
  <c r="V18" i="87"/>
  <c r="W18" i="87"/>
  <c r="X18" i="87"/>
  <c r="Y18" i="87"/>
  <c r="Z18" i="87"/>
  <c r="AA18" i="87"/>
  <c r="AB18" i="87"/>
  <c r="AC18" i="87"/>
  <c r="AD18" i="87"/>
  <c r="AE18" i="87"/>
  <c r="AF18" i="87"/>
  <c r="AG18" i="87"/>
  <c r="AH18" i="87"/>
  <c r="AI18" i="87"/>
  <c r="AJ18" i="87"/>
  <c r="AK18" i="87"/>
  <c r="AL18" i="87"/>
  <c r="AM18" i="87"/>
  <c r="AN18" i="87"/>
  <c r="AO18" i="87"/>
  <c r="AP18" i="87"/>
  <c r="AQ18" i="87"/>
  <c r="AR18" i="87"/>
  <c r="AS18" i="87"/>
  <c r="AT18" i="87"/>
  <c r="AU18" i="87"/>
  <c r="AV18" i="87"/>
  <c r="AW18" i="87"/>
  <c r="AX18" i="87"/>
  <c r="AY18" i="87"/>
  <c r="AZ18" i="87"/>
  <c r="BA18" i="87"/>
  <c r="C20" i="87"/>
  <c r="D20" i="87"/>
  <c r="E20" i="87"/>
  <c r="F20" i="87"/>
  <c r="G20" i="87"/>
  <c r="H20" i="87"/>
  <c r="I20" i="87"/>
  <c r="J20" i="87"/>
  <c r="K20" i="87"/>
  <c r="L20" i="87"/>
  <c r="M20" i="87"/>
  <c r="N20" i="87"/>
  <c r="O20" i="87"/>
  <c r="P20" i="87"/>
  <c r="Q20" i="87"/>
  <c r="R20" i="87"/>
  <c r="S20" i="87"/>
  <c r="T20" i="87"/>
  <c r="U20" i="87"/>
  <c r="V20" i="87"/>
  <c r="W20" i="87"/>
  <c r="X20" i="87"/>
  <c r="Y20" i="87"/>
  <c r="Z20" i="87"/>
  <c r="AA20" i="87"/>
  <c r="AB20" i="87"/>
  <c r="AC20" i="87"/>
  <c r="AD20" i="87"/>
  <c r="AE20" i="87"/>
  <c r="AF20" i="87"/>
  <c r="AG20" i="87"/>
  <c r="AH20" i="87"/>
  <c r="AI20" i="87"/>
  <c r="AJ20" i="87"/>
  <c r="AK20" i="87"/>
  <c r="AL20" i="87"/>
  <c r="AM20" i="87"/>
  <c r="AN20" i="87"/>
  <c r="AO20" i="87"/>
  <c r="AP20" i="87"/>
  <c r="AQ20" i="87"/>
  <c r="AR20" i="87"/>
  <c r="AS20" i="87"/>
  <c r="AT20" i="87"/>
  <c r="AU20" i="87"/>
  <c r="AV20" i="87"/>
  <c r="AW20" i="87"/>
  <c r="AX20" i="87"/>
  <c r="AY20" i="87"/>
  <c r="AZ20" i="87"/>
  <c r="BA20" i="87"/>
  <c r="C21" i="87"/>
  <c r="D21" i="87"/>
  <c r="E21" i="87"/>
  <c r="F21" i="87"/>
  <c r="G21" i="87"/>
  <c r="H21" i="87"/>
  <c r="I21" i="87"/>
  <c r="J21" i="87"/>
  <c r="K21" i="87"/>
  <c r="L21" i="87"/>
  <c r="M21" i="87"/>
  <c r="N21" i="87"/>
  <c r="O21" i="87"/>
  <c r="P21" i="87"/>
  <c r="Q21" i="87"/>
  <c r="R21" i="87"/>
  <c r="S21" i="87"/>
  <c r="T21" i="87"/>
  <c r="U21" i="87"/>
  <c r="V21" i="87"/>
  <c r="W21" i="87"/>
  <c r="X21" i="87"/>
  <c r="Y21" i="87"/>
  <c r="Z21" i="87"/>
  <c r="AA21" i="87"/>
  <c r="AB21" i="87"/>
  <c r="AC21" i="87"/>
  <c r="AD21" i="87"/>
  <c r="AE21" i="87"/>
  <c r="AF21" i="87"/>
  <c r="AG21" i="87"/>
  <c r="AH21" i="87"/>
  <c r="AI21" i="87"/>
  <c r="AJ21" i="87"/>
  <c r="AK21" i="87"/>
  <c r="AL21" i="87"/>
  <c r="AM21" i="87"/>
  <c r="AN21" i="87"/>
  <c r="AO21" i="87"/>
  <c r="AP21" i="87"/>
  <c r="AQ21" i="87"/>
  <c r="AR21" i="87"/>
  <c r="AS21" i="87"/>
  <c r="AT21" i="87"/>
  <c r="AU21" i="87"/>
  <c r="AV21" i="87"/>
  <c r="AW21" i="87"/>
  <c r="AX21" i="87"/>
  <c r="AY21" i="87"/>
  <c r="AZ21" i="87"/>
  <c r="BA21" i="87"/>
  <c r="C24" i="87"/>
  <c r="D24" i="87"/>
  <c r="F24" i="87"/>
  <c r="G24" i="87"/>
  <c r="H24" i="87"/>
  <c r="I24" i="87"/>
  <c r="J24" i="87"/>
  <c r="K24" i="87"/>
  <c r="L24" i="87"/>
  <c r="M24" i="87"/>
  <c r="N24" i="87"/>
  <c r="O24" i="87"/>
  <c r="P24" i="87"/>
  <c r="Q24" i="87"/>
  <c r="R24" i="87"/>
  <c r="S24" i="87"/>
  <c r="T24" i="87"/>
  <c r="U24" i="87"/>
  <c r="V24" i="87"/>
  <c r="W24" i="87"/>
  <c r="X24" i="87"/>
  <c r="Y24" i="87"/>
  <c r="Z24" i="87"/>
  <c r="AA24" i="87"/>
  <c r="AB24" i="87"/>
  <c r="AC24" i="87"/>
  <c r="AD24" i="87"/>
  <c r="AE24" i="87"/>
  <c r="AF24" i="87"/>
  <c r="AG24" i="87"/>
  <c r="AH24" i="87"/>
  <c r="AI24" i="87"/>
  <c r="AJ24" i="87"/>
  <c r="AK24" i="87"/>
  <c r="AL24" i="87"/>
  <c r="AM24" i="87"/>
  <c r="AN24" i="87"/>
  <c r="AO24" i="87"/>
  <c r="AP24" i="87"/>
  <c r="AQ24" i="87"/>
  <c r="AR24" i="87"/>
  <c r="AS24" i="87"/>
  <c r="AT24" i="87"/>
  <c r="AU24" i="87"/>
  <c r="AV24" i="87"/>
  <c r="AW24" i="87"/>
  <c r="AX24" i="87"/>
  <c r="AY24" i="87"/>
  <c r="AZ24" i="87"/>
  <c r="BA24" i="87"/>
  <c r="C25" i="87"/>
  <c r="D25" i="87"/>
  <c r="E25" i="87"/>
  <c r="F25" i="87"/>
  <c r="G25" i="87"/>
  <c r="H25" i="87"/>
  <c r="I25" i="87"/>
  <c r="J25" i="87"/>
  <c r="K25" i="87"/>
  <c r="L25" i="87"/>
  <c r="M25" i="87"/>
  <c r="N25" i="87"/>
  <c r="O25" i="87"/>
  <c r="P25" i="87"/>
  <c r="Q25" i="87"/>
  <c r="R25" i="87"/>
  <c r="S25" i="87"/>
  <c r="T25" i="87"/>
  <c r="U25" i="87"/>
  <c r="V25" i="87"/>
  <c r="W25" i="87"/>
  <c r="X25" i="87"/>
  <c r="Y25" i="87"/>
  <c r="Z25" i="87"/>
  <c r="AA25" i="87"/>
  <c r="AB25" i="87"/>
  <c r="AC25" i="87"/>
  <c r="AD25" i="87"/>
  <c r="AE25" i="87"/>
  <c r="AF25" i="87"/>
  <c r="AG25" i="87"/>
  <c r="AH25" i="87"/>
  <c r="AI25" i="87"/>
  <c r="AJ25" i="87"/>
  <c r="AK25" i="87"/>
  <c r="AL25" i="87"/>
  <c r="AM25" i="87"/>
  <c r="AN25" i="87"/>
  <c r="AO25" i="87"/>
  <c r="AP25" i="87"/>
  <c r="AQ25" i="87"/>
  <c r="AR25" i="87"/>
  <c r="AS25" i="87"/>
  <c r="AT25" i="87"/>
  <c r="AU25" i="87"/>
  <c r="AV25" i="87"/>
  <c r="AW25" i="87"/>
  <c r="AX25" i="87"/>
  <c r="AY25" i="87"/>
  <c r="AZ25" i="87"/>
  <c r="BA25" i="87"/>
  <c r="C27" i="87"/>
  <c r="D27" i="87"/>
  <c r="E27" i="87"/>
  <c r="F27" i="87"/>
  <c r="G27" i="87"/>
  <c r="H27" i="87"/>
  <c r="I27" i="87"/>
  <c r="J27" i="87"/>
  <c r="K27" i="87"/>
  <c r="L27" i="87"/>
  <c r="M27" i="87"/>
  <c r="N27" i="87"/>
  <c r="O27" i="87"/>
  <c r="P27" i="87"/>
  <c r="Q27" i="87"/>
  <c r="R27" i="87"/>
  <c r="S27" i="87"/>
  <c r="T27" i="87"/>
  <c r="U27" i="87"/>
  <c r="V27" i="87"/>
  <c r="W27" i="87"/>
  <c r="X27" i="87"/>
  <c r="Y27" i="87"/>
  <c r="Z27" i="87"/>
  <c r="AA27" i="87"/>
  <c r="AB27" i="87"/>
  <c r="AC27" i="87"/>
  <c r="AD27" i="87"/>
  <c r="AE27" i="87"/>
  <c r="AF27" i="87"/>
  <c r="AG27" i="87"/>
  <c r="AH27" i="87"/>
  <c r="AI27" i="87"/>
  <c r="AJ27" i="87"/>
  <c r="AK27" i="87"/>
  <c r="AL27" i="87"/>
  <c r="AM27" i="87"/>
  <c r="AN27" i="87"/>
  <c r="AO27" i="87"/>
  <c r="AP27" i="87"/>
  <c r="AQ27" i="87"/>
  <c r="AR27" i="87"/>
  <c r="AS27" i="87"/>
  <c r="AT27" i="87"/>
  <c r="AU27" i="87"/>
  <c r="AV27" i="87"/>
  <c r="AW27" i="87"/>
  <c r="AX27" i="87"/>
  <c r="AY27" i="87"/>
  <c r="AZ27" i="87"/>
  <c r="BA27" i="87"/>
  <c r="C28" i="87"/>
  <c r="D28" i="87"/>
  <c r="E28" i="87"/>
  <c r="F28" i="87"/>
  <c r="G28" i="87"/>
  <c r="H28" i="87"/>
  <c r="I28" i="87"/>
  <c r="J28" i="87"/>
  <c r="K28" i="87"/>
  <c r="L28" i="87"/>
  <c r="M28" i="87"/>
  <c r="N28" i="87"/>
  <c r="O28" i="87"/>
  <c r="P28" i="87"/>
  <c r="Q28" i="87"/>
  <c r="R28" i="87"/>
  <c r="S28" i="87"/>
  <c r="T28" i="87"/>
  <c r="U28" i="87"/>
  <c r="V28" i="87"/>
  <c r="W28" i="87"/>
  <c r="X28" i="87"/>
  <c r="Y28" i="87"/>
  <c r="Z28" i="87"/>
  <c r="AA28" i="87"/>
  <c r="AB28" i="87"/>
  <c r="AC28" i="87"/>
  <c r="AD28" i="87"/>
  <c r="AE28" i="87"/>
  <c r="AF28" i="87"/>
  <c r="AG28" i="87"/>
  <c r="AH28" i="87"/>
  <c r="AI28" i="87"/>
  <c r="AJ28" i="87"/>
  <c r="AK28" i="87"/>
  <c r="AL28" i="87"/>
  <c r="AM28" i="87"/>
  <c r="AN28" i="87"/>
  <c r="AO28" i="87"/>
  <c r="AP28" i="87"/>
  <c r="AQ28" i="87"/>
  <c r="AR28" i="87"/>
  <c r="AS28" i="87"/>
  <c r="AT28" i="87"/>
  <c r="AU28" i="87"/>
  <c r="AV28" i="87"/>
  <c r="AW28" i="87"/>
  <c r="AX28" i="87"/>
  <c r="AY28" i="87"/>
  <c r="AZ28" i="87"/>
  <c r="BA28" i="87"/>
  <c r="C30" i="87"/>
  <c r="D30" i="87"/>
  <c r="E30" i="87"/>
  <c r="F30" i="87"/>
  <c r="G30" i="87"/>
  <c r="H30" i="87"/>
  <c r="I30" i="87"/>
  <c r="J30" i="87"/>
  <c r="K30" i="87"/>
  <c r="L30" i="87"/>
  <c r="M30" i="87"/>
  <c r="N30" i="87"/>
  <c r="O30" i="87"/>
  <c r="P30" i="87"/>
  <c r="Q30" i="87"/>
  <c r="R30" i="87"/>
  <c r="S30" i="87"/>
  <c r="T30" i="87"/>
  <c r="U30" i="87"/>
  <c r="V30" i="87"/>
  <c r="W30" i="87"/>
  <c r="X30" i="87"/>
  <c r="Y30" i="87"/>
  <c r="Z30" i="87"/>
  <c r="AA30" i="87"/>
  <c r="AB30" i="87"/>
  <c r="AC30" i="87"/>
  <c r="AD30" i="87"/>
  <c r="AE30" i="87"/>
  <c r="AF30" i="87"/>
  <c r="AG30" i="87"/>
  <c r="AH30" i="87"/>
  <c r="AI30" i="87"/>
  <c r="AJ30" i="87"/>
  <c r="AK30" i="87"/>
  <c r="AL30" i="87"/>
  <c r="AM30" i="87"/>
  <c r="AN30" i="87"/>
  <c r="AO30" i="87"/>
  <c r="AP30" i="87"/>
  <c r="AQ30" i="87"/>
  <c r="AR30" i="87"/>
  <c r="AS30" i="87"/>
  <c r="AT30" i="87"/>
  <c r="AU30" i="87"/>
  <c r="AV30" i="87"/>
  <c r="AW30" i="87"/>
  <c r="AX30" i="87"/>
  <c r="AY30" i="87"/>
  <c r="AZ30" i="87"/>
  <c r="BA30" i="87"/>
  <c r="C31" i="87"/>
  <c r="D31" i="87"/>
  <c r="E31" i="87"/>
  <c r="F31" i="87"/>
  <c r="G31" i="87"/>
  <c r="H31" i="87"/>
  <c r="I31" i="87"/>
  <c r="J31" i="87"/>
  <c r="K31" i="87"/>
  <c r="L31" i="87"/>
  <c r="M31" i="87"/>
  <c r="N31" i="87"/>
  <c r="O31" i="87"/>
  <c r="P31" i="87"/>
  <c r="Q31" i="87"/>
  <c r="R31" i="87"/>
  <c r="S31" i="87"/>
  <c r="T31" i="87"/>
  <c r="U31" i="87"/>
  <c r="V31" i="87"/>
  <c r="W31" i="87"/>
  <c r="X31" i="87"/>
  <c r="Y31" i="87"/>
  <c r="Z31" i="87"/>
  <c r="AA31" i="87"/>
  <c r="AB31" i="87"/>
  <c r="AC31" i="87"/>
  <c r="AD31" i="87"/>
  <c r="AE31" i="87"/>
  <c r="AF31" i="87"/>
  <c r="AG31" i="87"/>
  <c r="AH31" i="87"/>
  <c r="AI31" i="87"/>
  <c r="AJ31" i="87"/>
  <c r="AK31" i="87"/>
  <c r="AL31" i="87"/>
  <c r="AM31" i="87"/>
  <c r="AN31" i="87"/>
  <c r="AO31" i="87"/>
  <c r="AP31" i="87"/>
  <c r="AQ31" i="87"/>
  <c r="AR31" i="87"/>
  <c r="AS31" i="87"/>
  <c r="AT31" i="87"/>
  <c r="AU31" i="87"/>
  <c r="AV31" i="87"/>
  <c r="AW31" i="87"/>
  <c r="AX31" i="87"/>
  <c r="AY31" i="87"/>
  <c r="AZ31" i="87"/>
  <c r="BA31" i="87"/>
  <c r="C33" i="87"/>
  <c r="D33" i="87"/>
  <c r="E33" i="87"/>
  <c r="F33" i="87"/>
  <c r="G33" i="87"/>
  <c r="H33" i="87"/>
  <c r="I33" i="87"/>
  <c r="J33" i="87"/>
  <c r="K33" i="87"/>
  <c r="L33" i="87"/>
  <c r="M33" i="87"/>
  <c r="N33" i="87"/>
  <c r="O33" i="87"/>
  <c r="P33" i="87"/>
  <c r="Q33" i="87"/>
  <c r="R33" i="87"/>
  <c r="S33" i="87"/>
  <c r="T33" i="87"/>
  <c r="U33" i="87"/>
  <c r="V33" i="87"/>
  <c r="W33" i="87"/>
  <c r="X33" i="87"/>
  <c r="Y33" i="87"/>
  <c r="Z33" i="87"/>
  <c r="AA33" i="87"/>
  <c r="AB33" i="87"/>
  <c r="AC33" i="87"/>
  <c r="AD33" i="87"/>
  <c r="AE33" i="87"/>
  <c r="AF33" i="87"/>
  <c r="AG33" i="87"/>
  <c r="AH33" i="87"/>
  <c r="AI33" i="87"/>
  <c r="AJ33" i="87"/>
  <c r="AK33" i="87"/>
  <c r="AL33" i="87"/>
  <c r="AM33" i="87"/>
  <c r="AN33" i="87"/>
  <c r="AO33" i="87"/>
  <c r="AP33" i="87"/>
  <c r="AQ33" i="87"/>
  <c r="AR33" i="87"/>
  <c r="AS33" i="87"/>
  <c r="AT33" i="87"/>
  <c r="AU33" i="87"/>
  <c r="AV33" i="87"/>
  <c r="AW33" i="87"/>
  <c r="AX33" i="87"/>
  <c r="AY33" i="87"/>
  <c r="AZ33" i="87"/>
  <c r="BA33" i="87"/>
  <c r="C34" i="87"/>
  <c r="D34" i="87"/>
  <c r="E34" i="87"/>
  <c r="F34" i="87"/>
  <c r="G34" i="87"/>
  <c r="H34" i="87"/>
  <c r="I34" i="87"/>
  <c r="J34" i="87"/>
  <c r="K34" i="87"/>
  <c r="L34" i="87"/>
  <c r="M34" i="87"/>
  <c r="N34" i="87"/>
  <c r="O34" i="87"/>
  <c r="P34" i="87"/>
  <c r="Q34" i="87"/>
  <c r="R34" i="87"/>
  <c r="S34" i="87"/>
  <c r="T34" i="87"/>
  <c r="U34" i="87"/>
  <c r="V34" i="87"/>
  <c r="W34" i="87"/>
  <c r="X34" i="87"/>
  <c r="Y34" i="87"/>
  <c r="Z34" i="87"/>
  <c r="AA34" i="87"/>
  <c r="AB34" i="87"/>
  <c r="AC34" i="87"/>
  <c r="AD34" i="87"/>
  <c r="AE34" i="87"/>
  <c r="AF34" i="87"/>
  <c r="AG34" i="87"/>
  <c r="AH34" i="87"/>
  <c r="AI34" i="87"/>
  <c r="AJ34" i="87"/>
  <c r="AK34" i="87"/>
  <c r="AL34" i="87"/>
  <c r="AM34" i="87"/>
  <c r="AN34" i="87"/>
  <c r="AO34" i="87"/>
  <c r="AP34" i="87"/>
  <c r="AQ34" i="87"/>
  <c r="AR34" i="87"/>
  <c r="AS34" i="87"/>
  <c r="AT34" i="87"/>
  <c r="AU34" i="87"/>
  <c r="AV34" i="87"/>
  <c r="AW34" i="87"/>
  <c r="AX34" i="87"/>
  <c r="AY34" i="87"/>
  <c r="AZ34" i="87"/>
  <c r="BA34" i="87"/>
  <c r="C36" i="87"/>
  <c r="D36" i="87"/>
  <c r="E36" i="87"/>
  <c r="F36" i="87"/>
  <c r="G36" i="87"/>
  <c r="H36" i="87"/>
  <c r="I36" i="87"/>
  <c r="J36" i="87"/>
  <c r="K36" i="87"/>
  <c r="L36" i="87"/>
  <c r="M36" i="87"/>
  <c r="N36" i="87"/>
  <c r="O36" i="87"/>
  <c r="P36" i="87"/>
  <c r="Q36" i="87"/>
  <c r="R36" i="87"/>
  <c r="S36" i="87"/>
  <c r="T36" i="87"/>
  <c r="U36" i="87"/>
  <c r="V36" i="87"/>
  <c r="W36" i="87"/>
  <c r="X36" i="87"/>
  <c r="Y36" i="87"/>
  <c r="Z36" i="87"/>
  <c r="AA36" i="87"/>
  <c r="AB36" i="87"/>
  <c r="AC36" i="87"/>
  <c r="AD36" i="87"/>
  <c r="AE36" i="87"/>
  <c r="AF36" i="87"/>
  <c r="AG36" i="87"/>
  <c r="AI36" i="87"/>
  <c r="AJ36" i="87"/>
  <c r="AK36" i="87"/>
  <c r="AL36" i="87"/>
  <c r="AM36" i="87"/>
  <c r="AN36" i="87"/>
  <c r="AO36" i="87"/>
  <c r="AP36" i="87"/>
  <c r="AQ36" i="87"/>
  <c r="AR36" i="87"/>
  <c r="AS36" i="87"/>
  <c r="AT36" i="87"/>
  <c r="AU36" i="87"/>
  <c r="AV36" i="87"/>
  <c r="AW36" i="87"/>
  <c r="AX36" i="87"/>
  <c r="AY36" i="87"/>
  <c r="AZ36" i="87"/>
  <c r="BA36" i="87"/>
  <c r="C37" i="87"/>
  <c r="D37" i="87"/>
  <c r="E37" i="87"/>
  <c r="F37" i="87"/>
  <c r="G37" i="87"/>
  <c r="H37" i="87"/>
  <c r="I37" i="87"/>
  <c r="J37" i="87"/>
  <c r="K37" i="87"/>
  <c r="L37" i="87"/>
  <c r="M37" i="87"/>
  <c r="N37" i="87"/>
  <c r="O37" i="87"/>
  <c r="P37" i="87"/>
  <c r="Q37" i="87"/>
  <c r="R37" i="87"/>
  <c r="S37" i="87"/>
  <c r="T37" i="87"/>
  <c r="U37" i="87"/>
  <c r="V37" i="87"/>
  <c r="W37" i="87"/>
  <c r="X37" i="87"/>
  <c r="Y37" i="87"/>
  <c r="Z37" i="87"/>
  <c r="AA37" i="87"/>
  <c r="AB37" i="87"/>
  <c r="AC37" i="87"/>
  <c r="AD37" i="87"/>
  <c r="AE37" i="87"/>
  <c r="AF37" i="87"/>
  <c r="AG37" i="87"/>
  <c r="AH37" i="87"/>
  <c r="AI37" i="87"/>
  <c r="AJ37" i="87"/>
  <c r="AK37" i="87"/>
  <c r="AL37" i="87"/>
  <c r="AM37" i="87"/>
  <c r="AN37" i="87"/>
  <c r="AO37" i="87"/>
  <c r="AP37" i="87"/>
  <c r="AQ37" i="87"/>
  <c r="AR37" i="87"/>
  <c r="AS37" i="87"/>
  <c r="AT37" i="87"/>
  <c r="AU37" i="87"/>
  <c r="AV37" i="87"/>
  <c r="AW37" i="87"/>
  <c r="AX37" i="87"/>
  <c r="AY37" i="87"/>
  <c r="AZ37" i="87"/>
  <c r="BA37" i="87"/>
  <c r="C39" i="87"/>
  <c r="D39" i="87"/>
  <c r="E39" i="87"/>
  <c r="F39" i="87"/>
  <c r="G39" i="87"/>
  <c r="H39" i="87"/>
  <c r="I39" i="87"/>
  <c r="J39" i="87"/>
  <c r="K39" i="87"/>
  <c r="L39" i="87"/>
  <c r="M39" i="87"/>
  <c r="N39" i="87"/>
  <c r="O39" i="87"/>
  <c r="P39" i="87"/>
  <c r="Q39" i="87"/>
  <c r="R39" i="87"/>
  <c r="S39" i="87"/>
  <c r="T39" i="87"/>
  <c r="U39" i="87"/>
  <c r="V39" i="87"/>
  <c r="W39" i="87"/>
  <c r="X39" i="87"/>
  <c r="Y39" i="87"/>
  <c r="Z39" i="87"/>
  <c r="AA39" i="87"/>
  <c r="AB39" i="87"/>
  <c r="AC39" i="87"/>
  <c r="AD39" i="87"/>
  <c r="AE39" i="87"/>
  <c r="AF39" i="87"/>
  <c r="AG39" i="87"/>
  <c r="AH39" i="87"/>
  <c r="AI39" i="87"/>
  <c r="AJ39" i="87"/>
  <c r="AK39" i="87"/>
  <c r="AL39" i="87"/>
  <c r="AM39" i="87"/>
  <c r="AN39" i="87"/>
  <c r="AO39" i="87"/>
  <c r="AP39" i="87"/>
  <c r="AQ39" i="87"/>
  <c r="AR39" i="87"/>
  <c r="AS39" i="87"/>
  <c r="AT39" i="87"/>
  <c r="AU39" i="87"/>
  <c r="AV39" i="87"/>
  <c r="AW39" i="87"/>
  <c r="AX39" i="87"/>
  <c r="AY39" i="87"/>
  <c r="AZ39" i="87"/>
  <c r="BA39" i="87"/>
  <c r="C40" i="87"/>
  <c r="D40" i="87"/>
  <c r="E40" i="87"/>
  <c r="F40" i="87"/>
  <c r="G40" i="87"/>
  <c r="H40" i="87"/>
  <c r="I40" i="87"/>
  <c r="J40" i="87"/>
  <c r="K40" i="87"/>
  <c r="L40" i="87"/>
  <c r="M40" i="87"/>
  <c r="N40" i="87"/>
  <c r="O40" i="87"/>
  <c r="P40" i="87"/>
  <c r="Q40" i="87"/>
  <c r="R40" i="87"/>
  <c r="S40" i="87"/>
  <c r="T40" i="87"/>
  <c r="U40" i="87"/>
  <c r="V40" i="87"/>
  <c r="W40" i="87"/>
  <c r="X40" i="87"/>
  <c r="Y40" i="87"/>
  <c r="Z40" i="87"/>
  <c r="AA40" i="87"/>
  <c r="AB40" i="87"/>
  <c r="AC40" i="87"/>
  <c r="AD40" i="87"/>
  <c r="AE40" i="87"/>
  <c r="AF40" i="87"/>
  <c r="AG40" i="87"/>
  <c r="AH40" i="87"/>
  <c r="AI40" i="87"/>
  <c r="AJ40" i="87"/>
  <c r="AK40" i="87"/>
  <c r="AL40" i="87"/>
  <c r="AM40" i="87"/>
  <c r="AN40" i="87"/>
  <c r="AO40" i="87"/>
  <c r="AP40" i="87"/>
  <c r="AQ40" i="87"/>
  <c r="AR40" i="87"/>
  <c r="AS40" i="87"/>
  <c r="AT40" i="87"/>
  <c r="AU40" i="87"/>
  <c r="AV40" i="87"/>
  <c r="AW40" i="87"/>
  <c r="AX40" i="87"/>
  <c r="AY40" i="87"/>
  <c r="AZ40" i="87"/>
  <c r="BA40" i="87"/>
  <c r="C5" i="88"/>
  <c r="D5" i="88"/>
  <c r="E5" i="88"/>
  <c r="F5" i="88"/>
  <c r="G5" i="88"/>
  <c r="H5" i="88"/>
  <c r="I5" i="88"/>
  <c r="J5" i="88"/>
  <c r="K5" i="88"/>
  <c r="L5" i="88"/>
  <c r="M5" i="88"/>
  <c r="N5" i="88"/>
  <c r="O5" i="88"/>
  <c r="P5" i="88"/>
  <c r="Q5" i="88"/>
  <c r="R5" i="88"/>
  <c r="S5" i="88"/>
  <c r="T5" i="88"/>
  <c r="U5" i="88"/>
  <c r="V5" i="88"/>
  <c r="W5" i="88"/>
  <c r="X5" i="88"/>
  <c r="Y5" i="88"/>
  <c r="Z5" i="88"/>
  <c r="AA5" i="88"/>
  <c r="AB5" i="88"/>
  <c r="AC5" i="88"/>
  <c r="AD5" i="88"/>
  <c r="AE5" i="88"/>
  <c r="AF5" i="88"/>
  <c r="AG5" i="88"/>
  <c r="AH5" i="88"/>
  <c r="AI5" i="88"/>
  <c r="AJ5" i="88"/>
  <c r="AK5" i="88"/>
  <c r="AL5" i="88"/>
  <c r="AM5" i="88"/>
  <c r="AN5" i="88"/>
  <c r="AO5" i="88"/>
  <c r="AP5" i="88"/>
  <c r="AQ5" i="88"/>
  <c r="AR5" i="88"/>
  <c r="AS5" i="88"/>
  <c r="AT5" i="88"/>
  <c r="AU5" i="88"/>
  <c r="AV5" i="88"/>
  <c r="AW5" i="88"/>
  <c r="AX5" i="88"/>
  <c r="AY5" i="88"/>
  <c r="AZ5" i="88"/>
  <c r="BA5" i="88"/>
  <c r="C6" i="88"/>
  <c r="D6" i="88"/>
  <c r="E6" i="88"/>
  <c r="F6" i="88"/>
  <c r="G6" i="88"/>
  <c r="H6" i="88"/>
  <c r="I6" i="88"/>
  <c r="J6" i="88"/>
  <c r="K6" i="88"/>
  <c r="L6" i="88"/>
  <c r="M6" i="88"/>
  <c r="N6" i="88"/>
  <c r="O6" i="88"/>
  <c r="P6" i="88"/>
  <c r="Q6" i="88"/>
  <c r="R6" i="88"/>
  <c r="S6" i="88"/>
  <c r="T6" i="88"/>
  <c r="U6" i="88"/>
  <c r="V6" i="88"/>
  <c r="W6" i="88"/>
  <c r="X6" i="88"/>
  <c r="Y6" i="88"/>
  <c r="Z6" i="88"/>
  <c r="AA6" i="88"/>
  <c r="AB6" i="88"/>
  <c r="AC6" i="88"/>
  <c r="AD6" i="88"/>
  <c r="AE6" i="88"/>
  <c r="AF6" i="88"/>
  <c r="AG6" i="88"/>
  <c r="AH6" i="88"/>
  <c r="AI6" i="88"/>
  <c r="AJ6" i="88"/>
  <c r="AK6" i="88"/>
  <c r="AL6" i="88"/>
  <c r="AM6" i="88"/>
  <c r="AN6" i="88"/>
  <c r="AO6" i="88"/>
  <c r="AP6" i="88"/>
  <c r="AQ6" i="88"/>
  <c r="AR6" i="88"/>
  <c r="AS6" i="88"/>
  <c r="AT6" i="88"/>
  <c r="AU6" i="88"/>
  <c r="AV6" i="88"/>
  <c r="AW6" i="88"/>
  <c r="AX6" i="88"/>
  <c r="AY6" i="88"/>
  <c r="AZ6" i="88"/>
  <c r="BA6" i="88"/>
  <c r="C8" i="88"/>
  <c r="D8" i="88"/>
  <c r="E8" i="88"/>
  <c r="F8" i="88"/>
  <c r="G8" i="88"/>
  <c r="H8" i="88"/>
  <c r="I8" i="88"/>
  <c r="J8" i="88"/>
  <c r="K8" i="88"/>
  <c r="L8" i="88"/>
  <c r="M8" i="88"/>
  <c r="N8" i="88"/>
  <c r="O8" i="88"/>
  <c r="P8" i="88"/>
  <c r="Q8" i="88"/>
  <c r="R8" i="88"/>
  <c r="S8" i="88"/>
  <c r="T8" i="88"/>
  <c r="U8" i="88"/>
  <c r="V8" i="88"/>
  <c r="W8" i="88"/>
  <c r="X8" i="88"/>
  <c r="Y8" i="88"/>
  <c r="Z8" i="88"/>
  <c r="AA8" i="88"/>
  <c r="AB8" i="88"/>
  <c r="AC8" i="88"/>
  <c r="AD8" i="88"/>
  <c r="AE8" i="88"/>
  <c r="AF8" i="88"/>
  <c r="AG8" i="88"/>
  <c r="AH8" i="88"/>
  <c r="AI8" i="88"/>
  <c r="AJ8" i="88"/>
  <c r="AK8" i="88"/>
  <c r="AL8" i="88"/>
  <c r="AM8" i="88"/>
  <c r="AN8" i="88"/>
  <c r="AO8" i="88"/>
  <c r="AP8" i="88"/>
  <c r="AQ8" i="88"/>
  <c r="AR8" i="88"/>
  <c r="AS8" i="88"/>
  <c r="AT8" i="88"/>
  <c r="AU8" i="88"/>
  <c r="AV8" i="88"/>
  <c r="AW8" i="88"/>
  <c r="AX8" i="88"/>
  <c r="AY8" i="88"/>
  <c r="AZ8" i="88"/>
  <c r="BA8" i="88"/>
  <c r="C9" i="88"/>
  <c r="D9" i="88"/>
  <c r="E9" i="88"/>
  <c r="F9" i="88"/>
  <c r="G9" i="88"/>
  <c r="H9" i="88"/>
  <c r="I9" i="88"/>
  <c r="J9" i="88"/>
  <c r="K9" i="88"/>
  <c r="L9" i="88"/>
  <c r="M9" i="88"/>
  <c r="N9" i="88"/>
  <c r="O9" i="88"/>
  <c r="P9" i="88"/>
  <c r="Q9" i="88"/>
  <c r="R9" i="88"/>
  <c r="S9" i="88"/>
  <c r="T9" i="88"/>
  <c r="U9" i="88"/>
  <c r="V9" i="88"/>
  <c r="W9" i="88"/>
  <c r="X9" i="88"/>
  <c r="Y9" i="88"/>
  <c r="Z9" i="88"/>
  <c r="AA9" i="88"/>
  <c r="AB9" i="88"/>
  <c r="AC9" i="88"/>
  <c r="AD9" i="88"/>
  <c r="AE9" i="88"/>
  <c r="AF9" i="88"/>
  <c r="AG9" i="88"/>
  <c r="AH9" i="88"/>
  <c r="AI9" i="88"/>
  <c r="AJ9" i="88"/>
  <c r="AK9" i="88"/>
  <c r="AL9" i="88"/>
  <c r="AM9" i="88"/>
  <c r="AN9" i="88"/>
  <c r="AO9" i="88"/>
  <c r="AP9" i="88"/>
  <c r="AQ9" i="88"/>
  <c r="AR9" i="88"/>
  <c r="AS9" i="88"/>
  <c r="AT9" i="88"/>
  <c r="AU9" i="88"/>
  <c r="AV9" i="88"/>
  <c r="AW9" i="88"/>
  <c r="AX9" i="88"/>
  <c r="AY9" i="88"/>
  <c r="AZ9" i="88"/>
  <c r="BA9" i="88"/>
  <c r="C11" i="88"/>
  <c r="D11" i="88"/>
  <c r="E11" i="88"/>
  <c r="F11" i="88"/>
  <c r="G11" i="88"/>
  <c r="H11" i="88"/>
  <c r="I11" i="88"/>
  <c r="J11" i="88"/>
  <c r="K11" i="88"/>
  <c r="L11" i="88"/>
  <c r="M11" i="88"/>
  <c r="N11" i="88"/>
  <c r="O11" i="88"/>
  <c r="P11" i="88"/>
  <c r="Q11" i="88"/>
  <c r="R11" i="88"/>
  <c r="S11" i="88"/>
  <c r="T11" i="88"/>
  <c r="U11" i="88"/>
  <c r="V11" i="88"/>
  <c r="W11" i="88"/>
  <c r="X11" i="88"/>
  <c r="Y11" i="88"/>
  <c r="Z11" i="88"/>
  <c r="AA11" i="88"/>
  <c r="AB11" i="88"/>
  <c r="AC11" i="88"/>
  <c r="AD11" i="88"/>
  <c r="AE11" i="88"/>
  <c r="AF11" i="88"/>
  <c r="AG11" i="88"/>
  <c r="AH11" i="88"/>
  <c r="AI11" i="88"/>
  <c r="AJ11" i="88"/>
  <c r="AK11" i="88"/>
  <c r="AL11" i="88"/>
  <c r="AM11" i="88"/>
  <c r="AN11" i="88"/>
  <c r="AO11" i="88"/>
  <c r="AP11" i="88"/>
  <c r="AQ11" i="88"/>
  <c r="AR11" i="88"/>
  <c r="AS11" i="88"/>
  <c r="AT11" i="88"/>
  <c r="AU11" i="88"/>
  <c r="AV11" i="88"/>
  <c r="AW11" i="88"/>
  <c r="AX11" i="88"/>
  <c r="AY11" i="88"/>
  <c r="AZ11" i="88"/>
  <c r="BA11" i="88"/>
  <c r="C12" i="88"/>
  <c r="D12" i="88"/>
  <c r="E12" i="88"/>
  <c r="F12" i="88"/>
  <c r="G12" i="88"/>
  <c r="H12" i="88"/>
  <c r="I12" i="88"/>
  <c r="J12" i="88"/>
  <c r="K12" i="88"/>
  <c r="L12" i="88"/>
  <c r="M12" i="88"/>
  <c r="N12" i="88"/>
  <c r="O12" i="88"/>
  <c r="P12" i="88"/>
  <c r="Q12" i="88"/>
  <c r="R12" i="88"/>
  <c r="S12" i="88"/>
  <c r="T12" i="88"/>
  <c r="U12" i="88"/>
  <c r="V12" i="88"/>
  <c r="W12" i="88"/>
  <c r="X12" i="88"/>
  <c r="Y12" i="88"/>
  <c r="Z12" i="88"/>
  <c r="AA12" i="88"/>
  <c r="AB12" i="88"/>
  <c r="AC12" i="88"/>
  <c r="AD12" i="88"/>
  <c r="AE12" i="88"/>
  <c r="AF12" i="88"/>
  <c r="AG12" i="88"/>
  <c r="AH12" i="88"/>
  <c r="AI12" i="88"/>
  <c r="AJ12" i="88"/>
  <c r="AK12" i="88"/>
  <c r="AL12" i="88"/>
  <c r="AM12" i="88"/>
  <c r="AN12" i="88"/>
  <c r="AO12" i="88"/>
  <c r="AP12" i="88"/>
  <c r="AQ12" i="88"/>
  <c r="AR12" i="88"/>
  <c r="AS12" i="88"/>
  <c r="AT12" i="88"/>
  <c r="AU12" i="88"/>
  <c r="AV12" i="88"/>
  <c r="AW12" i="88"/>
  <c r="AX12" i="88"/>
  <c r="AY12" i="88"/>
  <c r="AZ12" i="88"/>
  <c r="BA12" i="88"/>
  <c r="C14" i="88"/>
  <c r="D14" i="88"/>
  <c r="E14" i="88"/>
  <c r="F14" i="88"/>
  <c r="G14" i="88"/>
  <c r="H14" i="88"/>
  <c r="I14" i="88"/>
  <c r="J14" i="88"/>
  <c r="K14" i="88"/>
  <c r="L14" i="88"/>
  <c r="M14" i="88"/>
  <c r="N14" i="88"/>
  <c r="O14" i="88"/>
  <c r="P14" i="88"/>
  <c r="Q14" i="88"/>
  <c r="R14" i="88"/>
  <c r="S14" i="88"/>
  <c r="T14" i="88"/>
  <c r="U14" i="88"/>
  <c r="V14" i="88"/>
  <c r="W14" i="88"/>
  <c r="X14" i="88"/>
  <c r="Y14" i="88"/>
  <c r="Z14" i="88"/>
  <c r="AA14" i="88"/>
  <c r="AB14" i="88"/>
  <c r="AC14" i="88"/>
  <c r="AD14" i="88"/>
  <c r="AE14" i="88"/>
  <c r="AF14" i="88"/>
  <c r="AG14" i="88"/>
  <c r="AH14" i="88"/>
  <c r="AI14" i="88"/>
  <c r="AJ14" i="88"/>
  <c r="AK14" i="88"/>
  <c r="AL14" i="88"/>
  <c r="AM14" i="88"/>
  <c r="AN14" i="88"/>
  <c r="AO14" i="88"/>
  <c r="AP14" i="88"/>
  <c r="AQ14" i="88"/>
  <c r="AR14" i="88"/>
  <c r="AS14" i="88"/>
  <c r="AT14" i="88"/>
  <c r="AU14" i="88"/>
  <c r="AV14" i="88"/>
  <c r="AW14" i="88"/>
  <c r="AX14" i="88"/>
  <c r="AY14" i="88"/>
  <c r="AZ14" i="88"/>
  <c r="BA14" i="88"/>
  <c r="C15" i="88"/>
  <c r="D15" i="88"/>
  <c r="E15" i="88"/>
  <c r="F15" i="88"/>
  <c r="G15" i="88"/>
  <c r="H15" i="88"/>
  <c r="I15" i="88"/>
  <c r="J15" i="88"/>
  <c r="K15" i="88"/>
  <c r="L15" i="88"/>
  <c r="M15" i="88"/>
  <c r="N15" i="88"/>
  <c r="O15" i="88"/>
  <c r="P15" i="88"/>
  <c r="Q15" i="88"/>
  <c r="R15" i="88"/>
  <c r="S15" i="88"/>
  <c r="T15" i="88"/>
  <c r="U15" i="88"/>
  <c r="V15" i="88"/>
  <c r="W15" i="88"/>
  <c r="X15" i="88"/>
  <c r="Y15" i="88"/>
  <c r="Z15" i="88"/>
  <c r="AA15" i="88"/>
  <c r="AB15" i="88"/>
  <c r="AC15" i="88"/>
  <c r="AD15" i="88"/>
  <c r="AE15" i="88"/>
  <c r="AF15" i="88"/>
  <c r="AG15" i="88"/>
  <c r="AH15" i="88"/>
  <c r="AI15" i="88"/>
  <c r="AJ15" i="88"/>
  <c r="AK15" i="88"/>
  <c r="AL15" i="88"/>
  <c r="AM15" i="88"/>
  <c r="AN15" i="88"/>
  <c r="AO15" i="88"/>
  <c r="AP15" i="88"/>
  <c r="AQ15" i="88"/>
  <c r="AR15" i="88"/>
  <c r="AS15" i="88"/>
  <c r="AT15" i="88"/>
  <c r="AU15" i="88"/>
  <c r="AV15" i="88"/>
  <c r="AW15" i="88"/>
  <c r="AX15" i="88"/>
  <c r="AY15" i="88"/>
  <c r="AZ15" i="88"/>
  <c r="BA15" i="88"/>
  <c r="C17" i="88"/>
  <c r="D17" i="88"/>
  <c r="E17" i="88"/>
  <c r="F17" i="88"/>
  <c r="G17" i="88"/>
  <c r="H17" i="88"/>
  <c r="I17" i="88"/>
  <c r="J17" i="88"/>
  <c r="K17" i="88"/>
  <c r="L17" i="88"/>
  <c r="M17" i="88"/>
  <c r="N17" i="88"/>
  <c r="O17" i="88"/>
  <c r="P17" i="88"/>
  <c r="Q17" i="88"/>
  <c r="R17" i="88"/>
  <c r="S17" i="88"/>
  <c r="T17" i="88"/>
  <c r="U17" i="88"/>
  <c r="V17" i="88"/>
  <c r="W17" i="88"/>
  <c r="X17" i="88"/>
  <c r="Y17" i="88"/>
  <c r="Z17" i="88"/>
  <c r="AA17" i="88"/>
  <c r="AB17" i="88"/>
  <c r="AC17" i="88"/>
  <c r="AD17" i="88"/>
  <c r="AE17" i="88"/>
  <c r="AF17" i="88"/>
  <c r="AG17" i="88"/>
  <c r="AH17" i="88"/>
  <c r="AI17" i="88"/>
  <c r="AJ17" i="88"/>
  <c r="AK17" i="88"/>
  <c r="AL17" i="88"/>
  <c r="AM17" i="88"/>
  <c r="AN17" i="88"/>
  <c r="AO17" i="88"/>
  <c r="AP17" i="88"/>
  <c r="AQ17" i="88"/>
  <c r="AR17" i="88"/>
  <c r="AS17" i="88"/>
  <c r="AT17" i="88"/>
  <c r="AU17" i="88"/>
  <c r="AV17" i="88"/>
  <c r="AW17" i="88"/>
  <c r="AX17" i="88"/>
  <c r="AY17" i="88"/>
  <c r="AZ17" i="88"/>
  <c r="BA17" i="88"/>
  <c r="C18" i="88"/>
  <c r="D18" i="88"/>
  <c r="E18" i="88"/>
  <c r="F18" i="88"/>
  <c r="G18" i="88"/>
  <c r="H18" i="88"/>
  <c r="I18" i="88"/>
  <c r="J18" i="88"/>
  <c r="K18" i="88"/>
  <c r="L18" i="88"/>
  <c r="M18" i="88"/>
  <c r="N18" i="88"/>
  <c r="O18" i="88"/>
  <c r="P18" i="88"/>
  <c r="Q18" i="88"/>
  <c r="R18" i="88"/>
  <c r="S18" i="88"/>
  <c r="T18" i="88"/>
  <c r="U18" i="88"/>
  <c r="V18" i="88"/>
  <c r="W18" i="88"/>
  <c r="X18" i="88"/>
  <c r="Y18" i="88"/>
  <c r="Z18" i="88"/>
  <c r="AA18" i="88"/>
  <c r="AB18" i="88"/>
  <c r="AC18" i="88"/>
  <c r="AD18" i="88"/>
  <c r="AE18" i="88"/>
  <c r="AF18" i="88"/>
  <c r="AG18" i="88"/>
  <c r="AH18" i="88"/>
  <c r="AI18" i="88"/>
  <c r="AJ18" i="88"/>
  <c r="AK18" i="88"/>
  <c r="AL18" i="88"/>
  <c r="AM18" i="88"/>
  <c r="AN18" i="88"/>
  <c r="AO18" i="88"/>
  <c r="AP18" i="88"/>
  <c r="AQ18" i="88"/>
  <c r="AR18" i="88"/>
  <c r="AS18" i="88"/>
  <c r="AT18" i="88"/>
  <c r="AU18" i="88"/>
  <c r="AV18" i="88"/>
  <c r="AW18" i="88"/>
  <c r="AX18" i="88"/>
  <c r="AY18" i="88"/>
  <c r="AZ18" i="88"/>
  <c r="BA18" i="88"/>
  <c r="C20" i="88"/>
  <c r="D20" i="88"/>
  <c r="E20" i="88"/>
  <c r="F20" i="88"/>
  <c r="G20" i="88"/>
  <c r="H20" i="88"/>
  <c r="I20" i="88"/>
  <c r="J20" i="88"/>
  <c r="K20" i="88"/>
  <c r="L20" i="88"/>
  <c r="M20" i="88"/>
  <c r="N20" i="88"/>
  <c r="O20" i="88"/>
  <c r="P20" i="88"/>
  <c r="Q20" i="88"/>
  <c r="R20" i="88"/>
  <c r="S20" i="88"/>
  <c r="T20" i="88"/>
  <c r="U20" i="88"/>
  <c r="V20" i="88"/>
  <c r="W20" i="88"/>
  <c r="X20" i="88"/>
  <c r="Y20" i="88"/>
  <c r="Z20" i="88"/>
  <c r="AA20" i="88"/>
  <c r="AB20" i="88"/>
  <c r="AC20" i="88"/>
  <c r="AD20" i="88"/>
  <c r="AE20" i="88"/>
  <c r="AF20" i="88"/>
  <c r="AG20" i="88"/>
  <c r="AH20" i="88"/>
  <c r="AI20" i="88"/>
  <c r="AJ20" i="88"/>
  <c r="AK20" i="88"/>
  <c r="AL20" i="88"/>
  <c r="AM20" i="88"/>
  <c r="AN20" i="88"/>
  <c r="AO20" i="88"/>
  <c r="AP20" i="88"/>
  <c r="AQ20" i="88"/>
  <c r="AR20" i="88"/>
  <c r="AS20" i="88"/>
  <c r="AT20" i="88"/>
  <c r="AU20" i="88"/>
  <c r="AV20" i="88"/>
  <c r="AW20" i="88"/>
  <c r="AX20" i="88"/>
  <c r="AY20" i="88"/>
  <c r="AZ20" i="88"/>
  <c r="BA20" i="88"/>
  <c r="C21" i="88"/>
  <c r="D21" i="88"/>
  <c r="E21" i="88"/>
  <c r="F21" i="88"/>
  <c r="G21" i="88"/>
  <c r="H21" i="88"/>
  <c r="I21" i="88"/>
  <c r="J21" i="88"/>
  <c r="K21" i="88"/>
  <c r="L21" i="88"/>
  <c r="M21" i="88"/>
  <c r="N21" i="88"/>
  <c r="O21" i="88"/>
  <c r="P21" i="88"/>
  <c r="Q21" i="88"/>
  <c r="R21" i="88"/>
  <c r="S21" i="88"/>
  <c r="T21" i="88"/>
  <c r="U21" i="88"/>
  <c r="V21" i="88"/>
  <c r="W21" i="88"/>
  <c r="X21" i="88"/>
  <c r="Y21" i="88"/>
  <c r="Z21" i="88"/>
  <c r="AA21" i="88"/>
  <c r="AB21" i="88"/>
  <c r="AC21" i="88"/>
  <c r="AD21" i="88"/>
  <c r="AE21" i="88"/>
  <c r="AF21" i="88"/>
  <c r="AG21" i="88"/>
  <c r="AH21" i="88"/>
  <c r="AI21" i="88"/>
  <c r="AJ21" i="88"/>
  <c r="AK21" i="88"/>
  <c r="AL21" i="88"/>
  <c r="AM21" i="88"/>
  <c r="AN21" i="88"/>
  <c r="AO21" i="88"/>
  <c r="AP21" i="88"/>
  <c r="AQ21" i="88"/>
  <c r="AR21" i="88"/>
  <c r="AS21" i="88"/>
  <c r="AT21" i="88"/>
  <c r="AU21" i="88"/>
  <c r="AV21" i="88"/>
  <c r="AW21" i="88"/>
  <c r="AX21" i="88"/>
  <c r="AY21" i="88"/>
  <c r="AZ21" i="88"/>
  <c r="BA21" i="88"/>
  <c r="C24" i="88"/>
  <c r="D24" i="88"/>
  <c r="E24" i="88"/>
  <c r="F24" i="88"/>
  <c r="G24" i="88"/>
  <c r="H24" i="88"/>
  <c r="I24" i="88"/>
  <c r="J24" i="88"/>
  <c r="K24" i="88"/>
  <c r="L24" i="88"/>
  <c r="M24" i="88"/>
  <c r="N24" i="88"/>
  <c r="O24" i="88"/>
  <c r="P24" i="88"/>
  <c r="Q24" i="88"/>
  <c r="R24" i="88"/>
  <c r="S24" i="88"/>
  <c r="T24" i="88"/>
  <c r="U24" i="88"/>
  <c r="V24" i="88"/>
  <c r="W24" i="88"/>
  <c r="X24" i="88"/>
  <c r="Y24" i="88"/>
  <c r="Z24" i="88"/>
  <c r="AA24" i="88"/>
  <c r="AB24" i="88"/>
  <c r="AC24" i="88"/>
  <c r="AD24" i="88"/>
  <c r="AE24" i="88"/>
  <c r="AF24" i="88"/>
  <c r="AG24" i="88"/>
  <c r="AH24" i="88"/>
  <c r="AI24" i="88"/>
  <c r="AJ24" i="88"/>
  <c r="AK24" i="88"/>
  <c r="AL24" i="88"/>
  <c r="AM24" i="88"/>
  <c r="AN24" i="88"/>
  <c r="AO24" i="88"/>
  <c r="AP24" i="88"/>
  <c r="AQ24" i="88"/>
  <c r="AR24" i="88"/>
  <c r="AS24" i="88"/>
  <c r="AT24" i="88"/>
  <c r="AU24" i="88"/>
  <c r="AV24" i="88"/>
  <c r="AW24" i="88"/>
  <c r="AX24" i="88"/>
  <c r="AY24" i="88"/>
  <c r="AZ24" i="88"/>
  <c r="BA24" i="88"/>
  <c r="C25" i="88"/>
  <c r="D25" i="88"/>
  <c r="E25" i="88"/>
  <c r="F25" i="88"/>
  <c r="G25" i="88"/>
  <c r="H25" i="88"/>
  <c r="I25" i="88"/>
  <c r="J25" i="88"/>
  <c r="K25" i="88"/>
  <c r="L25" i="88"/>
  <c r="M25" i="88"/>
  <c r="N25" i="88"/>
  <c r="O25" i="88"/>
  <c r="P25" i="88"/>
  <c r="Q25" i="88"/>
  <c r="R25" i="88"/>
  <c r="S25" i="88"/>
  <c r="T25" i="88"/>
  <c r="U25" i="88"/>
  <c r="V25" i="88"/>
  <c r="W25" i="88"/>
  <c r="X25" i="88"/>
  <c r="Y25" i="88"/>
  <c r="Z25" i="88"/>
  <c r="AA25" i="88"/>
  <c r="AB25" i="88"/>
  <c r="AC25" i="88"/>
  <c r="AD25" i="88"/>
  <c r="AE25" i="88"/>
  <c r="AF25" i="88"/>
  <c r="AG25" i="88"/>
  <c r="AH25" i="88"/>
  <c r="AI25" i="88"/>
  <c r="AJ25" i="88"/>
  <c r="AK25" i="88"/>
  <c r="AL25" i="88"/>
  <c r="AM25" i="88"/>
  <c r="AN25" i="88"/>
  <c r="AO25" i="88"/>
  <c r="AP25" i="88"/>
  <c r="AQ25" i="88"/>
  <c r="AR25" i="88"/>
  <c r="AS25" i="88"/>
  <c r="AT25" i="88"/>
  <c r="AU25" i="88"/>
  <c r="AV25" i="88"/>
  <c r="AW25" i="88"/>
  <c r="AX25" i="88"/>
  <c r="AY25" i="88"/>
  <c r="AZ25" i="88"/>
  <c r="BA25" i="88"/>
  <c r="C27" i="88"/>
  <c r="D27" i="88"/>
  <c r="E27" i="88"/>
  <c r="F27" i="88"/>
  <c r="G27" i="88"/>
  <c r="H27" i="88"/>
  <c r="I27" i="88"/>
  <c r="J27" i="88"/>
  <c r="K27" i="88"/>
  <c r="L27" i="88"/>
  <c r="M27" i="88"/>
  <c r="N27" i="88"/>
  <c r="O27" i="88"/>
  <c r="P27" i="88"/>
  <c r="Q27" i="88"/>
  <c r="R27" i="88"/>
  <c r="S27" i="88"/>
  <c r="T27" i="88"/>
  <c r="U27" i="88"/>
  <c r="V27" i="88"/>
  <c r="W27" i="88"/>
  <c r="X27" i="88"/>
  <c r="Y27" i="88"/>
  <c r="Z27" i="88"/>
  <c r="AA27" i="88"/>
  <c r="AB27" i="88"/>
  <c r="AC27" i="88"/>
  <c r="AD27" i="88"/>
  <c r="AE27" i="88"/>
  <c r="AF27" i="88"/>
  <c r="AG27" i="88"/>
  <c r="AH27" i="88"/>
  <c r="AI27" i="88"/>
  <c r="AJ27" i="88"/>
  <c r="AK27" i="88"/>
  <c r="AL27" i="88"/>
  <c r="AM27" i="88"/>
  <c r="AN27" i="88"/>
  <c r="AO27" i="88"/>
  <c r="AP27" i="88"/>
  <c r="AQ27" i="88"/>
  <c r="AR27" i="88"/>
  <c r="AS27" i="88"/>
  <c r="AT27" i="88"/>
  <c r="AU27" i="88"/>
  <c r="AV27" i="88"/>
  <c r="AW27" i="88"/>
  <c r="AX27" i="88"/>
  <c r="AY27" i="88"/>
  <c r="AZ27" i="88"/>
  <c r="BA27" i="88"/>
  <c r="C28" i="88"/>
  <c r="D28" i="88"/>
  <c r="E28" i="88"/>
  <c r="F28" i="88"/>
  <c r="G28" i="88"/>
  <c r="H28" i="88"/>
  <c r="I28" i="88"/>
  <c r="J28" i="88"/>
  <c r="K28" i="88"/>
  <c r="L28" i="88"/>
  <c r="M28" i="88"/>
  <c r="N28" i="88"/>
  <c r="O28" i="88"/>
  <c r="P28" i="88"/>
  <c r="Q28" i="88"/>
  <c r="R28" i="88"/>
  <c r="S28" i="88"/>
  <c r="T28" i="88"/>
  <c r="U28" i="88"/>
  <c r="V28" i="88"/>
  <c r="W28" i="88"/>
  <c r="X28" i="88"/>
  <c r="Y28" i="88"/>
  <c r="Z28" i="88"/>
  <c r="AA28" i="88"/>
  <c r="AB28" i="88"/>
  <c r="AC28" i="88"/>
  <c r="AD28" i="88"/>
  <c r="AE28" i="88"/>
  <c r="AF28" i="88"/>
  <c r="AG28" i="88"/>
  <c r="AH28" i="88"/>
  <c r="AI28" i="88"/>
  <c r="AJ28" i="88"/>
  <c r="AK28" i="88"/>
  <c r="AL28" i="88"/>
  <c r="AM28" i="88"/>
  <c r="AN28" i="88"/>
  <c r="AO28" i="88"/>
  <c r="AP28" i="88"/>
  <c r="AQ28" i="88"/>
  <c r="AR28" i="88"/>
  <c r="AS28" i="88"/>
  <c r="AT28" i="88"/>
  <c r="AU28" i="88"/>
  <c r="AV28" i="88"/>
  <c r="AW28" i="88"/>
  <c r="AX28" i="88"/>
  <c r="AY28" i="88"/>
  <c r="AZ28" i="88"/>
  <c r="BA28" i="88"/>
  <c r="C30" i="88"/>
  <c r="D30" i="88"/>
  <c r="E30" i="88"/>
  <c r="F30" i="88"/>
  <c r="G30" i="88"/>
  <c r="H30" i="88"/>
  <c r="I30" i="88"/>
  <c r="J30" i="88"/>
  <c r="K30" i="88"/>
  <c r="L30" i="88"/>
  <c r="M30" i="88"/>
  <c r="N30" i="88"/>
  <c r="O30" i="88"/>
  <c r="P30" i="88"/>
  <c r="Q30" i="88"/>
  <c r="R30" i="88"/>
  <c r="S30" i="88"/>
  <c r="T30" i="88"/>
  <c r="U30" i="88"/>
  <c r="V30" i="88"/>
  <c r="W30" i="88"/>
  <c r="X30" i="88"/>
  <c r="Y30" i="88"/>
  <c r="Z30" i="88"/>
  <c r="AA30" i="88"/>
  <c r="AB30" i="88"/>
  <c r="AC30" i="88"/>
  <c r="AD30" i="88"/>
  <c r="AE30" i="88"/>
  <c r="AF30" i="88"/>
  <c r="AG30" i="88"/>
  <c r="AH30" i="88"/>
  <c r="AI30" i="88"/>
  <c r="AJ30" i="88"/>
  <c r="AK30" i="88"/>
  <c r="AL30" i="88"/>
  <c r="AM30" i="88"/>
  <c r="AN30" i="88"/>
  <c r="AO30" i="88"/>
  <c r="AP30" i="88"/>
  <c r="AQ30" i="88"/>
  <c r="AR30" i="88"/>
  <c r="AS30" i="88"/>
  <c r="AT30" i="88"/>
  <c r="AU30" i="88"/>
  <c r="AV30" i="88"/>
  <c r="AW30" i="88"/>
  <c r="AX30" i="88"/>
  <c r="AY30" i="88"/>
  <c r="AZ30" i="88"/>
  <c r="BA30" i="88"/>
  <c r="C31" i="88"/>
  <c r="D31" i="88"/>
  <c r="E31" i="88"/>
  <c r="F31" i="88"/>
  <c r="G31" i="88"/>
  <c r="H31" i="88"/>
  <c r="I31" i="88"/>
  <c r="J31" i="88"/>
  <c r="K31" i="88"/>
  <c r="L31" i="88"/>
  <c r="M31" i="88"/>
  <c r="N31" i="88"/>
  <c r="O31" i="88"/>
  <c r="P31" i="88"/>
  <c r="Q31" i="88"/>
  <c r="R31" i="88"/>
  <c r="S31" i="88"/>
  <c r="T31" i="88"/>
  <c r="U31" i="88"/>
  <c r="V31" i="88"/>
  <c r="W31" i="88"/>
  <c r="X31" i="88"/>
  <c r="Y31" i="88"/>
  <c r="Z31" i="88"/>
  <c r="AA31" i="88"/>
  <c r="AB31" i="88"/>
  <c r="AC31" i="88"/>
  <c r="AD31" i="88"/>
  <c r="AE31" i="88"/>
  <c r="AF31" i="88"/>
  <c r="AG31" i="88"/>
  <c r="AH31" i="88"/>
  <c r="AI31" i="88"/>
  <c r="AJ31" i="88"/>
  <c r="AK31" i="88"/>
  <c r="AL31" i="88"/>
  <c r="AM31" i="88"/>
  <c r="AN31" i="88"/>
  <c r="AO31" i="88"/>
  <c r="AP31" i="88"/>
  <c r="AQ31" i="88"/>
  <c r="AR31" i="88"/>
  <c r="AS31" i="88"/>
  <c r="AT31" i="88"/>
  <c r="AU31" i="88"/>
  <c r="AV31" i="88"/>
  <c r="AW31" i="88"/>
  <c r="AX31" i="88"/>
  <c r="AY31" i="88"/>
  <c r="AZ31" i="88"/>
  <c r="BA31" i="88"/>
  <c r="C33" i="88"/>
  <c r="D33" i="88"/>
  <c r="E33" i="88"/>
  <c r="F33" i="88"/>
  <c r="G33" i="88"/>
  <c r="H33" i="88"/>
  <c r="I33" i="88"/>
  <c r="J33" i="88"/>
  <c r="K33" i="88"/>
  <c r="L33" i="88"/>
  <c r="M33" i="88"/>
  <c r="N33" i="88"/>
  <c r="O33" i="88"/>
  <c r="P33" i="88"/>
  <c r="Q33" i="88"/>
  <c r="R33" i="88"/>
  <c r="S33" i="88"/>
  <c r="T33" i="88"/>
  <c r="U33" i="88"/>
  <c r="V33" i="88"/>
  <c r="W33" i="88"/>
  <c r="X33" i="88"/>
  <c r="Y33" i="88"/>
  <c r="Z33" i="88"/>
  <c r="AA33" i="88"/>
  <c r="AB33" i="88"/>
  <c r="AC33" i="88"/>
  <c r="AD33" i="88"/>
  <c r="AE33" i="88"/>
  <c r="AF33" i="88"/>
  <c r="AG33" i="88"/>
  <c r="AH33" i="88"/>
  <c r="AI33" i="88"/>
  <c r="AJ33" i="88"/>
  <c r="AK33" i="88"/>
  <c r="AL33" i="88"/>
  <c r="AM33" i="88"/>
  <c r="AN33" i="88"/>
  <c r="AO33" i="88"/>
  <c r="AP33" i="88"/>
  <c r="AQ33" i="88"/>
  <c r="AR33" i="88"/>
  <c r="AS33" i="88"/>
  <c r="AT33" i="88"/>
  <c r="AU33" i="88"/>
  <c r="AV33" i="88"/>
  <c r="AW33" i="88"/>
  <c r="AX33" i="88"/>
  <c r="AY33" i="88"/>
  <c r="AZ33" i="88"/>
  <c r="BA33" i="88"/>
  <c r="C34" i="88"/>
  <c r="D34" i="88"/>
  <c r="E34" i="88"/>
  <c r="F34" i="88"/>
  <c r="G34" i="88"/>
  <c r="H34" i="88"/>
  <c r="I34" i="88"/>
  <c r="J34" i="88"/>
  <c r="K34" i="88"/>
  <c r="L34" i="88"/>
  <c r="M34" i="88"/>
  <c r="N34" i="88"/>
  <c r="O34" i="88"/>
  <c r="P34" i="88"/>
  <c r="Q34" i="88"/>
  <c r="R34" i="88"/>
  <c r="S34" i="88"/>
  <c r="T34" i="88"/>
  <c r="U34" i="88"/>
  <c r="V34" i="88"/>
  <c r="W34" i="88"/>
  <c r="X34" i="88"/>
  <c r="Y34" i="88"/>
  <c r="Z34" i="88"/>
  <c r="AA34" i="88"/>
  <c r="AB34" i="88"/>
  <c r="AC34" i="88"/>
  <c r="AD34" i="88"/>
  <c r="AE34" i="88"/>
  <c r="AF34" i="88"/>
  <c r="AG34" i="88"/>
  <c r="AH34" i="88"/>
  <c r="AI34" i="88"/>
  <c r="AJ34" i="88"/>
  <c r="AK34" i="88"/>
  <c r="AL34" i="88"/>
  <c r="AM34" i="88"/>
  <c r="AN34" i="88"/>
  <c r="AO34" i="88"/>
  <c r="AP34" i="88"/>
  <c r="AQ34" i="88"/>
  <c r="AR34" i="88"/>
  <c r="AS34" i="88"/>
  <c r="AT34" i="88"/>
  <c r="AU34" i="88"/>
  <c r="AV34" i="88"/>
  <c r="AW34" i="88"/>
  <c r="AX34" i="88"/>
  <c r="AY34" i="88"/>
  <c r="AZ34" i="88"/>
  <c r="BA34" i="88"/>
  <c r="C36" i="88"/>
  <c r="D36" i="88"/>
  <c r="E36" i="88"/>
  <c r="F36" i="88"/>
  <c r="G36" i="88"/>
  <c r="H36" i="88"/>
  <c r="I36" i="88"/>
  <c r="J36" i="88"/>
  <c r="K36" i="88"/>
  <c r="L36" i="88"/>
  <c r="M36" i="88"/>
  <c r="N36" i="88"/>
  <c r="O36" i="88"/>
  <c r="P36" i="88"/>
  <c r="Q36" i="88"/>
  <c r="R36" i="88"/>
  <c r="S36" i="88"/>
  <c r="T36" i="88"/>
  <c r="U36" i="88"/>
  <c r="V36" i="88"/>
  <c r="W36" i="88"/>
  <c r="X36" i="88"/>
  <c r="Y36" i="88"/>
  <c r="Z36" i="88"/>
  <c r="AA36" i="88"/>
  <c r="AB36" i="88"/>
  <c r="AC36" i="88"/>
  <c r="AD36" i="88"/>
  <c r="AE36" i="88"/>
  <c r="AF36" i="88"/>
  <c r="AG36" i="88"/>
  <c r="AH36" i="88"/>
  <c r="AI36" i="88"/>
  <c r="AJ36" i="88"/>
  <c r="AK36" i="88"/>
  <c r="AL36" i="88"/>
  <c r="AM36" i="88"/>
  <c r="AN36" i="88"/>
  <c r="AO36" i="88"/>
  <c r="AP36" i="88"/>
  <c r="AQ36" i="88"/>
  <c r="AR36" i="88"/>
  <c r="AS36" i="88"/>
  <c r="AT36" i="88"/>
  <c r="AU36" i="88"/>
  <c r="AV36" i="88"/>
  <c r="AW36" i="88"/>
  <c r="AX36" i="88"/>
  <c r="AY36" i="88"/>
  <c r="AZ36" i="88"/>
  <c r="BA36" i="88"/>
  <c r="C37" i="88"/>
  <c r="D37" i="88"/>
  <c r="E37" i="88"/>
  <c r="F37" i="88"/>
  <c r="G37" i="88"/>
  <c r="H37" i="88"/>
  <c r="I37" i="88"/>
  <c r="J37" i="88"/>
  <c r="K37" i="88"/>
  <c r="L37" i="88"/>
  <c r="M37" i="88"/>
  <c r="N37" i="88"/>
  <c r="O37" i="88"/>
  <c r="P37" i="88"/>
  <c r="Q37" i="88"/>
  <c r="R37" i="88"/>
  <c r="S37" i="88"/>
  <c r="T37" i="88"/>
  <c r="U37" i="88"/>
  <c r="V37" i="88"/>
  <c r="W37" i="88"/>
  <c r="X37" i="88"/>
  <c r="Y37" i="88"/>
  <c r="Z37" i="88"/>
  <c r="AA37" i="88"/>
  <c r="AB37" i="88"/>
  <c r="AC37" i="88"/>
  <c r="AD37" i="88"/>
  <c r="AE37" i="88"/>
  <c r="AF37" i="88"/>
  <c r="AG37" i="88"/>
  <c r="AH37" i="88"/>
  <c r="AI37" i="88"/>
  <c r="AJ37" i="88"/>
  <c r="AK37" i="88"/>
  <c r="AL37" i="88"/>
  <c r="AM37" i="88"/>
  <c r="AN37" i="88"/>
  <c r="AO37" i="88"/>
  <c r="AP37" i="88"/>
  <c r="AQ37" i="88"/>
  <c r="AR37" i="88"/>
  <c r="AS37" i="88"/>
  <c r="AT37" i="88"/>
  <c r="AU37" i="88"/>
  <c r="AV37" i="88"/>
  <c r="AW37" i="88"/>
  <c r="AX37" i="88"/>
  <c r="AY37" i="88"/>
  <c r="AZ37" i="88"/>
  <c r="BA37" i="88"/>
  <c r="C39" i="88"/>
  <c r="D39" i="88"/>
  <c r="E39" i="88"/>
  <c r="F39" i="88"/>
  <c r="G39" i="88"/>
  <c r="H39" i="88"/>
  <c r="I39" i="88"/>
  <c r="J39" i="88"/>
  <c r="K39" i="88"/>
  <c r="L39" i="88"/>
  <c r="M39" i="88"/>
  <c r="N39" i="88"/>
  <c r="O39" i="88"/>
  <c r="P39" i="88"/>
  <c r="Q39" i="88"/>
  <c r="R39" i="88"/>
  <c r="S39" i="88"/>
  <c r="T39" i="88"/>
  <c r="U39" i="88"/>
  <c r="V39" i="88"/>
  <c r="W39" i="88"/>
  <c r="X39" i="88"/>
  <c r="Y39" i="88"/>
  <c r="Z39" i="88"/>
  <c r="AA39" i="88"/>
  <c r="AB39" i="88"/>
  <c r="AC39" i="88"/>
  <c r="AD39" i="88"/>
  <c r="AE39" i="88"/>
  <c r="AF39" i="88"/>
  <c r="AG39" i="88"/>
  <c r="AH39" i="88"/>
  <c r="AI39" i="88"/>
  <c r="AJ39" i="88"/>
  <c r="AK39" i="88"/>
  <c r="AL39" i="88"/>
  <c r="AM39" i="88"/>
  <c r="AN39" i="88"/>
  <c r="AO39" i="88"/>
  <c r="AP39" i="88"/>
  <c r="AQ39" i="88"/>
  <c r="AR39" i="88"/>
  <c r="AS39" i="88"/>
  <c r="AT39" i="88"/>
  <c r="AU39" i="88"/>
  <c r="AV39" i="88"/>
  <c r="AW39" i="88"/>
  <c r="AX39" i="88"/>
  <c r="AY39" i="88"/>
  <c r="AZ39" i="88"/>
  <c r="BA39" i="88"/>
  <c r="C40" i="88"/>
  <c r="D40" i="88"/>
  <c r="E40" i="88"/>
  <c r="F40" i="88"/>
  <c r="G40" i="88"/>
  <c r="H40" i="88"/>
  <c r="I40" i="88"/>
  <c r="J40" i="88"/>
  <c r="K40" i="88"/>
  <c r="L40" i="88"/>
  <c r="M40" i="88"/>
  <c r="N40" i="88"/>
  <c r="O40" i="88"/>
  <c r="P40" i="88"/>
  <c r="Q40" i="88"/>
  <c r="R40" i="88"/>
  <c r="S40" i="88"/>
  <c r="T40" i="88"/>
  <c r="U40" i="88"/>
  <c r="V40" i="88"/>
  <c r="W40" i="88"/>
  <c r="X40" i="88"/>
  <c r="Y40" i="88"/>
  <c r="Z40" i="88"/>
  <c r="AA40" i="88"/>
  <c r="AB40" i="88"/>
  <c r="AC40" i="88"/>
  <c r="AD40" i="88"/>
  <c r="AE40" i="88"/>
  <c r="AF40" i="88"/>
  <c r="AG40" i="88"/>
  <c r="AH40" i="88"/>
  <c r="AI40" i="88"/>
  <c r="AJ40" i="88"/>
  <c r="AK40" i="88"/>
  <c r="AL40" i="88"/>
  <c r="AM40" i="88"/>
  <c r="AN40" i="88"/>
  <c r="AO40" i="88"/>
  <c r="AP40" i="88"/>
  <c r="AQ40" i="88"/>
  <c r="AR40" i="88"/>
  <c r="AS40" i="88"/>
  <c r="AT40" i="88"/>
  <c r="AU40" i="88"/>
  <c r="AV40" i="88"/>
  <c r="AW40" i="88"/>
  <c r="AX40" i="88"/>
  <c r="AY40" i="88"/>
  <c r="AZ40" i="88"/>
  <c r="BA40" i="88"/>
  <c r="C5" i="12"/>
  <c r="D5" i="12"/>
  <c r="E5" i="12"/>
  <c r="F5" i="12"/>
  <c r="G5" i="12"/>
  <c r="H5" i="12"/>
  <c r="I5" i="12"/>
  <c r="J5" i="12"/>
  <c r="K5" i="12"/>
  <c r="L5" i="12"/>
  <c r="M5" i="12"/>
  <c r="N5" i="12"/>
  <c r="O5" i="12"/>
  <c r="P5" i="12"/>
  <c r="Q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AO8" i="12"/>
  <c r="AP8" i="12"/>
  <c r="AQ8" i="12"/>
  <c r="AR8" i="12"/>
  <c r="AS8" i="12"/>
  <c r="AT8" i="12"/>
  <c r="AU8" i="12"/>
  <c r="AV8" i="12"/>
  <c r="AW8" i="12"/>
  <c r="AX8" i="12"/>
  <c r="AY8" i="12"/>
  <c r="AZ8" i="12"/>
  <c r="BA8"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W11" i="12"/>
  <c r="AX11" i="12"/>
  <c r="AY11" i="12"/>
  <c r="AZ11" i="12"/>
  <c r="BA11"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S17" i="12"/>
  <c r="AT17" i="12"/>
  <c r="AU17" i="12"/>
  <c r="AV17" i="12"/>
  <c r="AW17" i="12"/>
  <c r="AX17" i="12"/>
  <c r="AY17" i="12"/>
  <c r="AZ17" i="12"/>
  <c r="BA17"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C37"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C5" i="95"/>
  <c r="D5" i="95"/>
  <c r="E5" i="95"/>
  <c r="F5" i="95"/>
  <c r="G5" i="95"/>
  <c r="H5" i="95"/>
  <c r="I5" i="95"/>
  <c r="J5" i="95"/>
  <c r="K5" i="95"/>
  <c r="L5" i="95"/>
  <c r="M5" i="95"/>
  <c r="N5" i="95"/>
  <c r="O5" i="95"/>
  <c r="P5" i="95"/>
  <c r="Q5" i="95"/>
  <c r="R5" i="95"/>
  <c r="S5" i="95"/>
  <c r="C6" i="95"/>
  <c r="D6" i="95"/>
  <c r="E6" i="95"/>
  <c r="F6" i="95"/>
  <c r="G6" i="95"/>
  <c r="H6" i="95"/>
  <c r="I6" i="95"/>
  <c r="J6" i="95"/>
  <c r="K6" i="95"/>
  <c r="L6" i="95"/>
  <c r="M6" i="95"/>
  <c r="N6" i="95"/>
  <c r="O6" i="95"/>
  <c r="P6" i="95"/>
  <c r="Q6" i="95"/>
  <c r="R6" i="95"/>
  <c r="S6" i="95"/>
  <c r="C8" i="95"/>
  <c r="D8" i="95"/>
  <c r="E8" i="95"/>
  <c r="F8" i="95"/>
  <c r="G8" i="95"/>
  <c r="H8" i="95"/>
  <c r="I8" i="95"/>
  <c r="J8" i="95"/>
  <c r="K8" i="95"/>
  <c r="L8" i="95"/>
  <c r="M8" i="95"/>
  <c r="N8" i="95"/>
  <c r="O8" i="95"/>
  <c r="P8" i="95"/>
  <c r="Q8" i="95"/>
  <c r="R8" i="95"/>
  <c r="S8" i="95"/>
  <c r="C9" i="95"/>
  <c r="D9" i="95"/>
  <c r="E9" i="95"/>
  <c r="F9" i="95"/>
  <c r="G9" i="95"/>
  <c r="H9" i="95"/>
  <c r="I9" i="95"/>
  <c r="J9" i="95"/>
  <c r="K9" i="95"/>
  <c r="L9" i="95"/>
  <c r="M9" i="95"/>
  <c r="N9" i="95"/>
  <c r="O9" i="95"/>
  <c r="P9" i="95"/>
  <c r="Q9" i="95"/>
  <c r="R9" i="95"/>
  <c r="S9" i="95"/>
  <c r="C11" i="95"/>
  <c r="D11" i="95"/>
  <c r="E11" i="95"/>
  <c r="F11" i="95"/>
  <c r="G11" i="95"/>
  <c r="H11" i="95"/>
  <c r="I11" i="95"/>
  <c r="J11" i="95"/>
  <c r="K11" i="95"/>
  <c r="L11" i="95"/>
  <c r="M11" i="95"/>
  <c r="N11" i="95"/>
  <c r="O11" i="95"/>
  <c r="P11" i="95"/>
  <c r="Q11" i="95"/>
  <c r="R11" i="95"/>
  <c r="S11" i="95"/>
  <c r="C12" i="95"/>
  <c r="D12" i="95"/>
  <c r="E12" i="95"/>
  <c r="F12" i="95"/>
  <c r="G12" i="95"/>
  <c r="H12" i="95"/>
  <c r="I12" i="95"/>
  <c r="J12" i="95"/>
  <c r="K12" i="95"/>
  <c r="L12" i="95"/>
  <c r="M12" i="95"/>
  <c r="N12" i="95"/>
  <c r="O12" i="95"/>
  <c r="P12" i="95"/>
  <c r="Q12" i="95"/>
  <c r="R12" i="95"/>
  <c r="S12" i="95"/>
  <c r="C14" i="95"/>
  <c r="D14" i="95"/>
  <c r="E14" i="95"/>
  <c r="F14" i="95"/>
  <c r="G14" i="95"/>
  <c r="H14" i="95"/>
  <c r="I14" i="95"/>
  <c r="J14" i="95"/>
  <c r="K14" i="95"/>
  <c r="L14" i="95"/>
  <c r="M14" i="95"/>
  <c r="N14" i="95"/>
  <c r="O14" i="95"/>
  <c r="P14" i="95"/>
  <c r="Q14" i="95"/>
  <c r="R14" i="95"/>
  <c r="S14" i="95"/>
  <c r="C15" i="95"/>
  <c r="D15" i="95"/>
  <c r="E15" i="95"/>
  <c r="F15" i="95"/>
  <c r="G15" i="95"/>
  <c r="H15" i="95"/>
  <c r="I15" i="95"/>
  <c r="J15" i="95"/>
  <c r="K15" i="95"/>
  <c r="L15" i="95"/>
  <c r="M15" i="95"/>
  <c r="N15" i="95"/>
  <c r="O15" i="95"/>
  <c r="P15" i="95"/>
  <c r="Q15" i="95"/>
  <c r="R15" i="95"/>
  <c r="S15" i="95"/>
  <c r="C17" i="95"/>
  <c r="D17" i="95"/>
  <c r="E17" i="95"/>
  <c r="F17" i="95"/>
  <c r="G17" i="95"/>
  <c r="H17" i="95"/>
  <c r="I17" i="95"/>
  <c r="J17" i="95"/>
  <c r="K17" i="95"/>
  <c r="L17" i="95"/>
  <c r="M17" i="95"/>
  <c r="N17" i="95"/>
  <c r="O17" i="95"/>
  <c r="P17" i="95"/>
  <c r="Q17" i="95"/>
  <c r="R17" i="95"/>
  <c r="S17" i="95"/>
  <c r="C18" i="95"/>
  <c r="D18" i="95"/>
  <c r="E18" i="95"/>
  <c r="F18" i="95"/>
  <c r="G18" i="95"/>
  <c r="H18" i="95"/>
  <c r="I18" i="95"/>
  <c r="J18" i="95"/>
  <c r="K18" i="95"/>
  <c r="L18" i="95"/>
  <c r="M18" i="95"/>
  <c r="N18" i="95"/>
  <c r="O18" i="95"/>
  <c r="P18" i="95"/>
  <c r="Q18" i="95"/>
  <c r="R18" i="95"/>
  <c r="S18" i="95"/>
  <c r="C20" i="95"/>
  <c r="D20" i="95"/>
  <c r="E20" i="95"/>
  <c r="F20" i="95"/>
  <c r="G20" i="95"/>
  <c r="H20" i="95"/>
  <c r="I20" i="95"/>
  <c r="J20" i="95"/>
  <c r="K20" i="95"/>
  <c r="L20" i="95"/>
  <c r="M20" i="95"/>
  <c r="N20" i="95"/>
  <c r="O20" i="95"/>
  <c r="P20" i="95"/>
  <c r="Q20" i="95"/>
  <c r="R20" i="95"/>
  <c r="S20" i="95"/>
  <c r="C21" i="95"/>
  <c r="D21" i="95"/>
  <c r="E21" i="95"/>
  <c r="F21" i="95"/>
  <c r="G21" i="95"/>
  <c r="H21" i="95"/>
  <c r="I21" i="95"/>
  <c r="J21" i="95"/>
  <c r="K21" i="95"/>
  <c r="L21" i="95"/>
  <c r="M21" i="95"/>
  <c r="N21" i="95"/>
  <c r="O21" i="95"/>
  <c r="P21" i="95"/>
  <c r="Q21" i="95"/>
  <c r="R21" i="95"/>
  <c r="S21" i="95"/>
  <c r="C23" i="95"/>
  <c r="D23" i="95"/>
  <c r="E23" i="95"/>
  <c r="F23" i="95"/>
  <c r="G23" i="95"/>
  <c r="H23" i="95"/>
  <c r="I23" i="95"/>
  <c r="J23" i="95"/>
  <c r="K23" i="95"/>
  <c r="L23" i="95"/>
  <c r="M23" i="95"/>
  <c r="N23" i="95"/>
  <c r="O23" i="95"/>
  <c r="P23" i="95"/>
  <c r="Q23" i="95"/>
  <c r="R23" i="95"/>
  <c r="S23" i="95"/>
  <c r="C24" i="95"/>
  <c r="D24" i="95"/>
  <c r="E24" i="95"/>
  <c r="F24" i="95"/>
  <c r="G24" i="95"/>
  <c r="H24" i="95"/>
  <c r="I24" i="95"/>
  <c r="J24" i="95"/>
  <c r="K24" i="95"/>
  <c r="L24" i="95"/>
  <c r="M24" i="95"/>
  <c r="N24" i="95"/>
  <c r="O24" i="95"/>
  <c r="P24" i="95"/>
  <c r="Q24" i="95"/>
  <c r="R24" i="95"/>
  <c r="S24" i="95"/>
  <c r="C26" i="95"/>
  <c r="D26" i="95"/>
  <c r="E26" i="95"/>
  <c r="F26" i="95"/>
  <c r="G26" i="95"/>
  <c r="H26" i="95"/>
  <c r="I26" i="95"/>
  <c r="J26" i="95"/>
  <c r="K26" i="95"/>
  <c r="L26" i="95"/>
  <c r="M26" i="95"/>
  <c r="N26" i="95"/>
  <c r="O26" i="95"/>
  <c r="P26" i="95"/>
  <c r="Q26" i="95"/>
  <c r="R26" i="95"/>
  <c r="S26" i="95"/>
  <c r="C27" i="95"/>
  <c r="D27" i="95"/>
  <c r="E27" i="95"/>
  <c r="F27" i="95"/>
  <c r="G27" i="95"/>
  <c r="H27" i="95"/>
  <c r="I27" i="95"/>
  <c r="J27" i="95"/>
  <c r="K27" i="95"/>
  <c r="L27" i="95"/>
  <c r="M27" i="95"/>
  <c r="N27" i="95"/>
  <c r="O27" i="95"/>
  <c r="P27" i="95"/>
  <c r="Q27" i="95"/>
  <c r="R27" i="95"/>
  <c r="S27" i="95"/>
  <c r="C29" i="95"/>
  <c r="D29" i="95"/>
  <c r="E29" i="95"/>
  <c r="F29" i="95"/>
  <c r="G29" i="95"/>
  <c r="H29" i="95"/>
  <c r="I29" i="95"/>
  <c r="J29" i="95"/>
  <c r="K29" i="95"/>
  <c r="L29" i="95"/>
  <c r="M29" i="95"/>
  <c r="N29" i="95"/>
  <c r="O29" i="95"/>
  <c r="P29" i="95"/>
  <c r="Q29" i="95"/>
  <c r="R29" i="95"/>
  <c r="S29" i="95"/>
  <c r="C30" i="95"/>
  <c r="D30" i="95"/>
  <c r="E30" i="95"/>
  <c r="F30" i="95"/>
  <c r="G30" i="95"/>
  <c r="H30" i="95"/>
  <c r="I30" i="95"/>
  <c r="J30" i="95"/>
  <c r="K30" i="95"/>
  <c r="L30" i="95"/>
  <c r="M30" i="95"/>
  <c r="N30" i="95"/>
  <c r="O30" i="95"/>
  <c r="P30" i="95"/>
  <c r="Q30" i="95"/>
  <c r="R30" i="95"/>
  <c r="S30" i="95"/>
  <c r="C32" i="95"/>
  <c r="D32" i="95"/>
  <c r="E32" i="95"/>
  <c r="F32" i="95"/>
  <c r="G32" i="95"/>
  <c r="H32" i="95"/>
  <c r="I32" i="95"/>
  <c r="J32" i="95"/>
  <c r="K32" i="95"/>
  <c r="L32" i="95"/>
  <c r="M32" i="95"/>
  <c r="N32" i="95"/>
  <c r="O32" i="95"/>
  <c r="P32" i="95"/>
  <c r="Q32" i="95"/>
  <c r="R32" i="95"/>
  <c r="S32" i="95"/>
  <c r="C33" i="95"/>
  <c r="D33" i="95"/>
  <c r="E33" i="95"/>
  <c r="F33" i="95"/>
  <c r="G33" i="95"/>
  <c r="H33" i="95"/>
  <c r="I33" i="95"/>
  <c r="J33" i="95"/>
  <c r="K33" i="95"/>
  <c r="L33" i="95"/>
  <c r="M33" i="95"/>
  <c r="N33" i="95"/>
  <c r="O33" i="95"/>
  <c r="P33" i="95"/>
  <c r="Q33" i="95"/>
  <c r="R33" i="95"/>
  <c r="S33" i="95"/>
  <c r="C35" i="95"/>
  <c r="D35" i="95"/>
  <c r="E35" i="95"/>
  <c r="F35" i="95"/>
  <c r="G35" i="95"/>
  <c r="H35" i="95"/>
  <c r="I35" i="95"/>
  <c r="J35" i="95"/>
  <c r="K35" i="95"/>
  <c r="L35" i="95"/>
  <c r="M35" i="95"/>
  <c r="N35" i="95"/>
  <c r="O35" i="95"/>
  <c r="P35" i="95"/>
  <c r="Q35" i="95"/>
  <c r="R35" i="95"/>
  <c r="S35" i="95"/>
  <c r="C36" i="95"/>
  <c r="D36" i="95"/>
  <c r="E36" i="95"/>
  <c r="F36" i="95"/>
  <c r="G36" i="95"/>
  <c r="H36" i="95"/>
  <c r="I36" i="95"/>
  <c r="J36" i="95"/>
  <c r="K36" i="95"/>
  <c r="L36" i="95"/>
  <c r="M36" i="95"/>
  <c r="N36" i="95"/>
  <c r="O36" i="95"/>
  <c r="P36" i="95"/>
  <c r="Q36" i="95"/>
  <c r="R36" i="95"/>
  <c r="S36" i="95"/>
  <c r="C38" i="95"/>
  <c r="D38" i="95"/>
  <c r="E38" i="95"/>
  <c r="F38" i="95"/>
  <c r="G38" i="95"/>
  <c r="H38" i="95"/>
  <c r="I38" i="95"/>
  <c r="J38" i="95"/>
  <c r="K38" i="95"/>
  <c r="L38" i="95"/>
  <c r="M38" i="95"/>
  <c r="N38" i="95"/>
  <c r="O38" i="95"/>
  <c r="P38" i="95"/>
  <c r="Q38" i="95"/>
  <c r="R38" i="95"/>
  <c r="S38" i="95"/>
  <c r="C39" i="95"/>
  <c r="D39" i="95"/>
  <c r="E39" i="95"/>
  <c r="F39" i="95"/>
  <c r="G39" i="95"/>
  <c r="H39" i="95"/>
  <c r="I39" i="95"/>
  <c r="J39" i="95"/>
  <c r="K39" i="95"/>
  <c r="L39" i="95"/>
  <c r="M39" i="95"/>
  <c r="N39" i="95"/>
  <c r="O39" i="95"/>
  <c r="P39" i="95"/>
  <c r="Q39" i="95"/>
  <c r="R39" i="95"/>
  <c r="S39" i="95"/>
  <c r="C5" i="96"/>
  <c r="D5" i="96"/>
  <c r="E5" i="96"/>
  <c r="F5" i="96"/>
  <c r="G5" i="96"/>
  <c r="H5" i="96"/>
  <c r="I5" i="96"/>
  <c r="J5" i="96"/>
  <c r="K5" i="96"/>
  <c r="L5" i="96"/>
  <c r="M5" i="96"/>
  <c r="N5" i="96"/>
  <c r="O5" i="96"/>
  <c r="P5" i="96"/>
  <c r="Q5" i="96"/>
  <c r="R5" i="96"/>
  <c r="S5" i="96"/>
  <c r="C6" i="96"/>
  <c r="D6" i="96"/>
  <c r="E6" i="96"/>
  <c r="F6" i="96"/>
  <c r="G6" i="96"/>
  <c r="H6" i="96"/>
  <c r="I6" i="96"/>
  <c r="J6" i="96"/>
  <c r="K6" i="96"/>
  <c r="L6" i="96"/>
  <c r="M6" i="96"/>
  <c r="N6" i="96"/>
  <c r="O6" i="96"/>
  <c r="P6" i="96"/>
  <c r="Q6" i="96"/>
  <c r="R6" i="96"/>
  <c r="S6" i="96"/>
  <c r="C8" i="96"/>
  <c r="D8" i="96"/>
  <c r="E8" i="96"/>
  <c r="F8" i="96"/>
  <c r="G8" i="96"/>
  <c r="H8" i="96"/>
  <c r="I8" i="96"/>
  <c r="J8" i="96"/>
  <c r="K8" i="96"/>
  <c r="L8" i="96"/>
  <c r="M8" i="96"/>
  <c r="N8" i="96"/>
  <c r="O8" i="96"/>
  <c r="P8" i="96"/>
  <c r="Q8" i="96"/>
  <c r="R8" i="96"/>
  <c r="S8" i="96"/>
  <c r="C9" i="96"/>
  <c r="D9" i="96"/>
  <c r="E9" i="96"/>
  <c r="F9" i="96"/>
  <c r="G9" i="96"/>
  <c r="H9" i="96"/>
  <c r="I9" i="96"/>
  <c r="J9" i="96"/>
  <c r="K9" i="96"/>
  <c r="L9" i="96"/>
  <c r="M9" i="96"/>
  <c r="N9" i="96"/>
  <c r="O9" i="96"/>
  <c r="P9" i="96"/>
  <c r="Q9" i="96"/>
  <c r="R9" i="96"/>
  <c r="S9" i="96"/>
  <c r="C11" i="96"/>
  <c r="D11" i="96"/>
  <c r="E11" i="96"/>
  <c r="F11" i="96"/>
  <c r="G11" i="96"/>
  <c r="H11" i="96"/>
  <c r="I11" i="96"/>
  <c r="J11" i="96"/>
  <c r="K11" i="96"/>
  <c r="L11" i="96"/>
  <c r="M11" i="96"/>
  <c r="N11" i="96"/>
  <c r="O11" i="96"/>
  <c r="P11" i="96"/>
  <c r="Q11" i="96"/>
  <c r="R11" i="96"/>
  <c r="S11" i="96"/>
  <c r="C12" i="96"/>
  <c r="D12" i="96"/>
  <c r="E12" i="96"/>
  <c r="F12" i="96"/>
  <c r="G12" i="96"/>
  <c r="H12" i="96"/>
  <c r="I12" i="96"/>
  <c r="J12" i="96"/>
  <c r="K12" i="96"/>
  <c r="L12" i="96"/>
  <c r="M12" i="96"/>
  <c r="N12" i="96"/>
  <c r="O12" i="96"/>
  <c r="P12" i="96"/>
  <c r="Q12" i="96"/>
  <c r="R12" i="96"/>
  <c r="S12" i="96"/>
  <c r="C14" i="96"/>
  <c r="D14" i="96"/>
  <c r="E14" i="96"/>
  <c r="F14" i="96"/>
  <c r="G14" i="96"/>
  <c r="H14" i="96"/>
  <c r="I14" i="96"/>
  <c r="J14" i="96"/>
  <c r="K14" i="96"/>
  <c r="L14" i="96"/>
  <c r="M14" i="96"/>
  <c r="N14" i="96"/>
  <c r="O14" i="96"/>
  <c r="P14" i="96"/>
  <c r="Q14" i="96"/>
  <c r="R14" i="96"/>
  <c r="S14" i="96"/>
  <c r="C15" i="96"/>
  <c r="D15" i="96"/>
  <c r="E15" i="96"/>
  <c r="F15" i="96"/>
  <c r="G15" i="96"/>
  <c r="H15" i="96"/>
  <c r="I15" i="96"/>
  <c r="J15" i="96"/>
  <c r="K15" i="96"/>
  <c r="L15" i="96"/>
  <c r="M15" i="96"/>
  <c r="N15" i="96"/>
  <c r="O15" i="96"/>
  <c r="P15" i="96"/>
  <c r="Q15" i="96"/>
  <c r="R15" i="96"/>
  <c r="S15" i="96"/>
  <c r="C17" i="96"/>
  <c r="D17" i="96"/>
  <c r="E17" i="96"/>
  <c r="F17" i="96"/>
  <c r="G17" i="96"/>
  <c r="H17" i="96"/>
  <c r="I17" i="96"/>
  <c r="J17" i="96"/>
  <c r="K17" i="96"/>
  <c r="L17" i="96"/>
  <c r="M17" i="96"/>
  <c r="N17" i="96"/>
  <c r="O17" i="96"/>
  <c r="P17" i="96"/>
  <c r="Q17" i="96"/>
  <c r="R17" i="96"/>
  <c r="S17" i="96"/>
  <c r="C18" i="96"/>
  <c r="D18" i="96"/>
  <c r="E18" i="96"/>
  <c r="F18" i="96"/>
  <c r="G18" i="96"/>
  <c r="H18" i="96"/>
  <c r="I18" i="96"/>
  <c r="J18" i="96"/>
  <c r="K18" i="96"/>
  <c r="L18" i="96"/>
  <c r="M18" i="96"/>
  <c r="N18" i="96"/>
  <c r="O18" i="96"/>
  <c r="P18" i="96"/>
  <c r="Q18" i="96"/>
  <c r="R18" i="96"/>
  <c r="S18" i="96"/>
  <c r="C20" i="96"/>
  <c r="D20" i="96"/>
  <c r="E20" i="96"/>
  <c r="F20" i="96"/>
  <c r="G20" i="96"/>
  <c r="H20" i="96"/>
  <c r="I20" i="96"/>
  <c r="J20" i="96"/>
  <c r="K20" i="96"/>
  <c r="L20" i="96"/>
  <c r="M20" i="96"/>
  <c r="N20" i="96"/>
  <c r="O20" i="96"/>
  <c r="P20" i="96"/>
  <c r="Q20" i="96"/>
  <c r="R20" i="96"/>
  <c r="S20" i="96"/>
  <c r="C21" i="96"/>
  <c r="D21" i="96"/>
  <c r="E21" i="96"/>
  <c r="F21" i="96"/>
  <c r="G21" i="96"/>
  <c r="H21" i="96"/>
  <c r="I21" i="96"/>
  <c r="J21" i="96"/>
  <c r="K21" i="96"/>
  <c r="L21" i="96"/>
  <c r="M21" i="96"/>
  <c r="N21" i="96"/>
  <c r="O21" i="96"/>
  <c r="P21" i="96"/>
  <c r="Q21" i="96"/>
  <c r="R21" i="96"/>
  <c r="S21" i="96"/>
  <c r="C23" i="96"/>
  <c r="D23" i="96"/>
  <c r="E23" i="96"/>
  <c r="F23" i="96"/>
  <c r="G23" i="96"/>
  <c r="H23" i="96"/>
  <c r="I23" i="96"/>
  <c r="J23" i="96"/>
  <c r="K23" i="96"/>
  <c r="L23" i="96"/>
  <c r="M23" i="96"/>
  <c r="N23" i="96"/>
  <c r="O23" i="96"/>
  <c r="P23" i="96"/>
  <c r="Q23" i="96"/>
  <c r="R23" i="96"/>
  <c r="S23" i="96"/>
  <c r="C24" i="96"/>
  <c r="D24" i="96"/>
  <c r="E24" i="96"/>
  <c r="F24" i="96"/>
  <c r="G24" i="96"/>
  <c r="H24" i="96"/>
  <c r="I24" i="96"/>
  <c r="J24" i="96"/>
  <c r="K24" i="96"/>
  <c r="L24" i="96"/>
  <c r="M24" i="96"/>
  <c r="N24" i="96"/>
  <c r="O24" i="96"/>
  <c r="P24" i="96"/>
  <c r="Q24" i="96"/>
  <c r="R24" i="96"/>
  <c r="S24" i="96"/>
  <c r="C26" i="96"/>
  <c r="D26" i="96"/>
  <c r="E26" i="96"/>
  <c r="F26" i="96"/>
  <c r="G26" i="96"/>
  <c r="H26" i="96"/>
  <c r="I26" i="96"/>
  <c r="J26" i="96"/>
  <c r="K26" i="96"/>
  <c r="L26" i="96"/>
  <c r="M26" i="96"/>
  <c r="N26" i="96"/>
  <c r="O26" i="96"/>
  <c r="P26" i="96"/>
  <c r="Q26" i="96"/>
  <c r="R26" i="96"/>
  <c r="S26" i="96"/>
  <c r="C27" i="96"/>
  <c r="D27" i="96"/>
  <c r="E27" i="96"/>
  <c r="F27" i="96"/>
  <c r="G27" i="96"/>
  <c r="H27" i="96"/>
  <c r="I27" i="96"/>
  <c r="J27" i="96"/>
  <c r="K27" i="96"/>
  <c r="L27" i="96"/>
  <c r="M27" i="96"/>
  <c r="N27" i="96"/>
  <c r="O27" i="96"/>
  <c r="P27" i="96"/>
  <c r="Q27" i="96"/>
  <c r="R27" i="96"/>
  <c r="S27" i="96"/>
  <c r="C29" i="96"/>
  <c r="D29" i="96"/>
  <c r="E29" i="96"/>
  <c r="F29" i="96"/>
  <c r="G29" i="96"/>
  <c r="H29" i="96"/>
  <c r="I29" i="96"/>
  <c r="J29" i="96"/>
  <c r="K29" i="96"/>
  <c r="L29" i="96"/>
  <c r="M29" i="96"/>
  <c r="N29" i="96"/>
  <c r="O29" i="96"/>
  <c r="P29" i="96"/>
  <c r="Q29" i="96"/>
  <c r="R29" i="96"/>
  <c r="S29" i="96"/>
  <c r="C30" i="96"/>
  <c r="D30" i="96"/>
  <c r="E30" i="96"/>
  <c r="F30" i="96"/>
  <c r="G30" i="96"/>
  <c r="H30" i="96"/>
  <c r="I30" i="96"/>
  <c r="J30" i="96"/>
  <c r="K30" i="96"/>
  <c r="L30" i="96"/>
  <c r="M30" i="96"/>
  <c r="N30" i="96"/>
  <c r="O30" i="96"/>
  <c r="P30" i="96"/>
  <c r="Q30" i="96"/>
  <c r="R30" i="96"/>
  <c r="S30" i="96"/>
  <c r="C32" i="96"/>
  <c r="D32" i="96"/>
  <c r="E32" i="96"/>
  <c r="F32" i="96"/>
  <c r="G32" i="96"/>
  <c r="H32" i="96"/>
  <c r="I32" i="96"/>
  <c r="J32" i="96"/>
  <c r="K32" i="96"/>
  <c r="L32" i="96"/>
  <c r="M32" i="96"/>
  <c r="N32" i="96"/>
  <c r="O32" i="96"/>
  <c r="P32" i="96"/>
  <c r="Q32" i="96"/>
  <c r="R32" i="96"/>
  <c r="S32" i="96"/>
  <c r="C33" i="96"/>
  <c r="D33" i="96"/>
  <c r="E33" i="96"/>
  <c r="F33" i="96"/>
  <c r="G33" i="96"/>
  <c r="H33" i="96"/>
  <c r="I33" i="96"/>
  <c r="J33" i="96"/>
  <c r="K33" i="96"/>
  <c r="L33" i="96"/>
  <c r="M33" i="96"/>
  <c r="N33" i="96"/>
  <c r="O33" i="96"/>
  <c r="P33" i="96"/>
  <c r="Q33" i="96"/>
  <c r="R33" i="96"/>
  <c r="S33" i="96"/>
  <c r="C35" i="96"/>
  <c r="D35" i="96"/>
  <c r="E35" i="96"/>
  <c r="F35" i="96"/>
  <c r="G35" i="96"/>
  <c r="H35" i="96"/>
  <c r="I35" i="96"/>
  <c r="J35" i="96"/>
  <c r="K35" i="96"/>
  <c r="L35" i="96"/>
  <c r="M35" i="96"/>
  <c r="N35" i="96"/>
  <c r="O35" i="96"/>
  <c r="P35" i="96"/>
  <c r="Q35" i="96"/>
  <c r="R35" i="96"/>
  <c r="S35" i="96"/>
  <c r="C36" i="96"/>
  <c r="D36" i="96"/>
  <c r="E36" i="96"/>
  <c r="F36" i="96"/>
  <c r="G36" i="96"/>
  <c r="H36" i="96"/>
  <c r="I36" i="96"/>
  <c r="J36" i="96"/>
  <c r="K36" i="96"/>
  <c r="L36" i="96"/>
  <c r="M36" i="96"/>
  <c r="N36" i="96"/>
  <c r="O36" i="96"/>
  <c r="P36" i="96"/>
  <c r="Q36" i="96"/>
  <c r="R36" i="96"/>
  <c r="S36" i="96"/>
  <c r="C38" i="96"/>
  <c r="D38" i="96"/>
  <c r="E38" i="96"/>
  <c r="F38" i="96"/>
  <c r="G38" i="96"/>
  <c r="H38" i="96"/>
  <c r="I38" i="96"/>
  <c r="J38" i="96"/>
  <c r="K38" i="96"/>
  <c r="L38" i="96"/>
  <c r="M38" i="96"/>
  <c r="N38" i="96"/>
  <c r="O38" i="96"/>
  <c r="P38" i="96"/>
  <c r="Q38" i="96"/>
  <c r="R38" i="96"/>
  <c r="S38" i="96"/>
  <c r="C39" i="96"/>
  <c r="D39" i="96"/>
  <c r="E39" i="96"/>
  <c r="F39" i="96"/>
  <c r="G39" i="96"/>
  <c r="H39" i="96"/>
  <c r="I39" i="96"/>
  <c r="J39" i="96"/>
  <c r="K39" i="96"/>
  <c r="L39" i="96"/>
  <c r="M39" i="96"/>
  <c r="N39" i="96"/>
  <c r="O39" i="96"/>
  <c r="P39" i="96"/>
  <c r="Q39" i="96"/>
  <c r="R39" i="96"/>
  <c r="S39" i="96"/>
  <c r="C5" i="97"/>
  <c r="D5" i="97"/>
  <c r="E5" i="97"/>
  <c r="F5" i="97"/>
  <c r="G5" i="97"/>
  <c r="H5" i="97"/>
  <c r="I5" i="97"/>
  <c r="J5" i="97"/>
  <c r="K5" i="97"/>
  <c r="L5" i="97"/>
  <c r="M5" i="97"/>
  <c r="N5" i="97"/>
  <c r="O5" i="97"/>
  <c r="P5" i="97"/>
  <c r="Q5" i="97"/>
  <c r="R5" i="97"/>
  <c r="S5" i="97"/>
  <c r="C6" i="97"/>
  <c r="D6" i="97"/>
  <c r="E6" i="97"/>
  <c r="F6" i="97"/>
  <c r="G6" i="97"/>
  <c r="H6" i="97"/>
  <c r="I6" i="97"/>
  <c r="J6" i="97"/>
  <c r="K6" i="97"/>
  <c r="L6" i="97"/>
  <c r="M6" i="97"/>
  <c r="N6" i="97"/>
  <c r="O6" i="97"/>
  <c r="P6" i="97"/>
  <c r="Q6" i="97"/>
  <c r="R6" i="97"/>
  <c r="S6" i="97"/>
  <c r="C8" i="97"/>
  <c r="D8" i="97"/>
  <c r="E8" i="97"/>
  <c r="F8" i="97"/>
  <c r="G8" i="97"/>
  <c r="H8" i="97"/>
  <c r="I8" i="97"/>
  <c r="J8" i="97"/>
  <c r="K8" i="97"/>
  <c r="L8" i="97"/>
  <c r="M8" i="97"/>
  <c r="N8" i="97"/>
  <c r="O8" i="97"/>
  <c r="P8" i="97"/>
  <c r="Q8" i="97"/>
  <c r="R8" i="97"/>
  <c r="S8" i="97"/>
  <c r="C9" i="97"/>
  <c r="D9" i="97"/>
  <c r="E9" i="97"/>
  <c r="F9" i="97"/>
  <c r="G9" i="97"/>
  <c r="H9" i="97"/>
  <c r="I9" i="97"/>
  <c r="J9" i="97"/>
  <c r="K9" i="97"/>
  <c r="L9" i="97"/>
  <c r="M9" i="97"/>
  <c r="N9" i="97"/>
  <c r="O9" i="97"/>
  <c r="P9" i="97"/>
  <c r="Q9" i="97"/>
  <c r="R9" i="97"/>
  <c r="S9" i="97"/>
  <c r="C11" i="97"/>
  <c r="D11" i="97"/>
  <c r="E11" i="97"/>
  <c r="F11" i="97"/>
  <c r="G11" i="97"/>
  <c r="H11" i="97"/>
  <c r="I11" i="97"/>
  <c r="J11" i="97"/>
  <c r="K11" i="97"/>
  <c r="L11" i="97"/>
  <c r="M11" i="97"/>
  <c r="N11" i="97"/>
  <c r="O11" i="97"/>
  <c r="P11" i="97"/>
  <c r="Q11" i="97"/>
  <c r="R11" i="97"/>
  <c r="S11" i="97"/>
  <c r="C12" i="97"/>
  <c r="D12" i="97"/>
  <c r="E12" i="97"/>
  <c r="F12" i="97"/>
  <c r="G12" i="97"/>
  <c r="H12" i="97"/>
  <c r="I12" i="97"/>
  <c r="J12" i="97"/>
  <c r="K12" i="97"/>
  <c r="L12" i="97"/>
  <c r="M12" i="97"/>
  <c r="N12" i="97"/>
  <c r="O12" i="97"/>
  <c r="P12" i="97"/>
  <c r="Q12" i="97"/>
  <c r="R12" i="97"/>
  <c r="S12" i="97"/>
  <c r="C14" i="97"/>
  <c r="D14" i="97"/>
  <c r="E14" i="97"/>
  <c r="F14" i="97"/>
  <c r="G14" i="97"/>
  <c r="H14" i="97"/>
  <c r="I14" i="97"/>
  <c r="J14" i="97"/>
  <c r="K14" i="97"/>
  <c r="L14" i="97"/>
  <c r="M14" i="97"/>
  <c r="N14" i="97"/>
  <c r="O14" i="97"/>
  <c r="P14" i="97"/>
  <c r="Q14" i="97"/>
  <c r="R14" i="97"/>
  <c r="S14" i="97"/>
  <c r="C15" i="97"/>
  <c r="D15" i="97"/>
  <c r="E15" i="97"/>
  <c r="F15" i="97"/>
  <c r="G15" i="97"/>
  <c r="H15" i="97"/>
  <c r="I15" i="97"/>
  <c r="J15" i="97"/>
  <c r="K15" i="97"/>
  <c r="L15" i="97"/>
  <c r="M15" i="97"/>
  <c r="N15" i="97"/>
  <c r="O15" i="97"/>
  <c r="P15" i="97"/>
  <c r="Q15" i="97"/>
  <c r="R15" i="97"/>
  <c r="S15" i="97"/>
  <c r="C17" i="97"/>
  <c r="D17" i="97"/>
  <c r="E17" i="97"/>
  <c r="F17" i="97"/>
  <c r="G17" i="97"/>
  <c r="H17" i="97"/>
  <c r="I17" i="97"/>
  <c r="J17" i="97"/>
  <c r="K17" i="97"/>
  <c r="L17" i="97"/>
  <c r="M17" i="97"/>
  <c r="N17" i="97"/>
  <c r="O17" i="97"/>
  <c r="P17" i="97"/>
  <c r="Q17" i="97"/>
  <c r="R17" i="97"/>
  <c r="S17" i="97"/>
  <c r="C18" i="97"/>
  <c r="D18" i="97"/>
  <c r="E18" i="97"/>
  <c r="F18" i="97"/>
  <c r="G18" i="97"/>
  <c r="H18" i="97"/>
  <c r="I18" i="97"/>
  <c r="J18" i="97"/>
  <c r="K18" i="97"/>
  <c r="L18" i="97"/>
  <c r="M18" i="97"/>
  <c r="N18" i="97"/>
  <c r="O18" i="97"/>
  <c r="P18" i="97"/>
  <c r="Q18" i="97"/>
  <c r="R18" i="97"/>
  <c r="S18" i="97"/>
  <c r="C20" i="97"/>
  <c r="D20" i="97"/>
  <c r="E20" i="97"/>
  <c r="F20" i="97"/>
  <c r="G20" i="97"/>
  <c r="H20" i="97"/>
  <c r="I20" i="97"/>
  <c r="J20" i="97"/>
  <c r="K20" i="97"/>
  <c r="L20" i="97"/>
  <c r="M20" i="97"/>
  <c r="N20" i="97"/>
  <c r="O20" i="97"/>
  <c r="P20" i="97"/>
  <c r="Q20" i="97"/>
  <c r="R20" i="97"/>
  <c r="S20" i="97"/>
  <c r="C21" i="97"/>
  <c r="D21" i="97"/>
  <c r="E21" i="97"/>
  <c r="F21" i="97"/>
  <c r="G21" i="97"/>
  <c r="H21" i="97"/>
  <c r="I21" i="97"/>
  <c r="J21" i="97"/>
  <c r="K21" i="97"/>
  <c r="L21" i="97"/>
  <c r="M21" i="97"/>
  <c r="N21" i="97"/>
  <c r="O21" i="97"/>
  <c r="P21" i="97"/>
  <c r="Q21" i="97"/>
  <c r="R21" i="97"/>
  <c r="S21" i="97"/>
  <c r="C23" i="97"/>
  <c r="D23" i="97"/>
  <c r="E23" i="97"/>
  <c r="F23" i="97"/>
  <c r="G23" i="97"/>
  <c r="H23" i="97"/>
  <c r="I23" i="97"/>
  <c r="J23" i="97"/>
  <c r="K23" i="97"/>
  <c r="L23" i="97"/>
  <c r="M23" i="97"/>
  <c r="N23" i="97"/>
  <c r="O23" i="97"/>
  <c r="P23" i="97"/>
  <c r="Q23" i="97"/>
  <c r="R23" i="97"/>
  <c r="S23" i="97"/>
  <c r="C24" i="97"/>
  <c r="D24" i="97"/>
  <c r="E24" i="97"/>
  <c r="F24" i="97"/>
  <c r="G24" i="97"/>
  <c r="H24" i="97"/>
  <c r="I24" i="97"/>
  <c r="J24" i="97"/>
  <c r="K24" i="97"/>
  <c r="L24" i="97"/>
  <c r="M24" i="97"/>
  <c r="N24" i="97"/>
  <c r="O24" i="97"/>
  <c r="P24" i="97"/>
  <c r="Q24" i="97"/>
  <c r="R24" i="97"/>
  <c r="S24" i="97"/>
  <c r="C26" i="97"/>
  <c r="D26" i="97"/>
  <c r="E26" i="97"/>
  <c r="F26" i="97"/>
  <c r="G26" i="97"/>
  <c r="H26" i="97"/>
  <c r="I26" i="97"/>
  <c r="J26" i="97"/>
  <c r="K26" i="97"/>
  <c r="L26" i="97"/>
  <c r="M26" i="97"/>
  <c r="N26" i="97"/>
  <c r="O26" i="97"/>
  <c r="P26" i="97"/>
  <c r="Q26" i="97"/>
  <c r="R26" i="97"/>
  <c r="S26" i="97"/>
  <c r="C27" i="97"/>
  <c r="D27" i="97"/>
  <c r="E27" i="97"/>
  <c r="F27" i="97"/>
  <c r="G27" i="97"/>
  <c r="H27" i="97"/>
  <c r="I27" i="97"/>
  <c r="J27" i="97"/>
  <c r="K27" i="97"/>
  <c r="L27" i="97"/>
  <c r="M27" i="97"/>
  <c r="N27" i="97"/>
  <c r="O27" i="97"/>
  <c r="P27" i="97"/>
  <c r="Q27" i="97"/>
  <c r="R27" i="97"/>
  <c r="S27" i="97"/>
  <c r="C29" i="97"/>
  <c r="D29" i="97"/>
  <c r="E29" i="97"/>
  <c r="F29" i="97"/>
  <c r="G29" i="97"/>
  <c r="H29" i="97"/>
  <c r="I29" i="97"/>
  <c r="J29" i="97"/>
  <c r="K29" i="97"/>
  <c r="L29" i="97"/>
  <c r="M29" i="97"/>
  <c r="N29" i="97"/>
  <c r="O29" i="97"/>
  <c r="P29" i="97"/>
  <c r="Q29" i="97"/>
  <c r="R29" i="97"/>
  <c r="S29" i="97"/>
  <c r="C30" i="97"/>
  <c r="D30" i="97"/>
  <c r="E30" i="97"/>
  <c r="F30" i="97"/>
  <c r="G30" i="97"/>
  <c r="H30" i="97"/>
  <c r="I30" i="97"/>
  <c r="J30" i="97"/>
  <c r="K30" i="97"/>
  <c r="L30" i="97"/>
  <c r="M30" i="97"/>
  <c r="N30" i="97"/>
  <c r="O30" i="97"/>
  <c r="P30" i="97"/>
  <c r="Q30" i="97"/>
  <c r="R30" i="97"/>
  <c r="S30" i="97"/>
  <c r="C32" i="97"/>
  <c r="D32" i="97"/>
  <c r="E32" i="97"/>
  <c r="F32" i="97"/>
  <c r="G32" i="97"/>
  <c r="H32" i="97"/>
  <c r="I32" i="97"/>
  <c r="J32" i="97"/>
  <c r="K32" i="97"/>
  <c r="L32" i="97"/>
  <c r="M32" i="97"/>
  <c r="N32" i="97"/>
  <c r="O32" i="97"/>
  <c r="P32" i="97"/>
  <c r="Q32" i="97"/>
  <c r="R32" i="97"/>
  <c r="S32" i="97"/>
  <c r="C33" i="97"/>
  <c r="D33" i="97"/>
  <c r="E33" i="97"/>
  <c r="F33" i="97"/>
  <c r="G33" i="97"/>
  <c r="H33" i="97"/>
  <c r="I33" i="97"/>
  <c r="J33" i="97"/>
  <c r="K33" i="97"/>
  <c r="L33" i="97"/>
  <c r="M33" i="97"/>
  <c r="N33" i="97"/>
  <c r="O33" i="97"/>
  <c r="P33" i="97"/>
  <c r="Q33" i="97"/>
  <c r="R33" i="97"/>
  <c r="S33" i="97"/>
  <c r="C35" i="97"/>
  <c r="D35" i="97"/>
  <c r="E35" i="97"/>
  <c r="F35" i="97"/>
  <c r="G35" i="97"/>
  <c r="H35" i="97"/>
  <c r="I35" i="97"/>
  <c r="J35" i="97"/>
  <c r="K35" i="97"/>
  <c r="L35" i="97"/>
  <c r="M35" i="97"/>
  <c r="N35" i="97"/>
  <c r="O35" i="97"/>
  <c r="P35" i="97"/>
  <c r="Q35" i="97"/>
  <c r="R35" i="97"/>
  <c r="S35" i="97"/>
  <c r="C36" i="97"/>
  <c r="D36" i="97"/>
  <c r="E36" i="97"/>
  <c r="F36" i="97"/>
  <c r="G36" i="97"/>
  <c r="H36" i="97"/>
  <c r="I36" i="97"/>
  <c r="J36" i="97"/>
  <c r="K36" i="97"/>
  <c r="L36" i="97"/>
  <c r="M36" i="97"/>
  <c r="N36" i="97"/>
  <c r="O36" i="97"/>
  <c r="P36" i="97"/>
  <c r="Q36" i="97"/>
  <c r="R36" i="97"/>
  <c r="S36" i="97"/>
  <c r="C38" i="97"/>
  <c r="D38" i="97"/>
  <c r="E38" i="97"/>
  <c r="F38" i="97"/>
  <c r="G38" i="97"/>
  <c r="H38" i="97"/>
  <c r="I38" i="97"/>
  <c r="J38" i="97"/>
  <c r="K38" i="97"/>
  <c r="L38" i="97"/>
  <c r="M38" i="97"/>
  <c r="N38" i="97"/>
  <c r="O38" i="97"/>
  <c r="P38" i="97"/>
  <c r="Q38" i="97"/>
  <c r="R38" i="97"/>
  <c r="S38" i="97"/>
  <c r="C39" i="97"/>
  <c r="D39" i="97"/>
  <c r="E39" i="97"/>
  <c r="F39" i="97"/>
  <c r="G39" i="97"/>
  <c r="H39" i="97"/>
  <c r="I39" i="97"/>
  <c r="J39" i="97"/>
  <c r="K39" i="97"/>
  <c r="L39" i="97"/>
  <c r="M39" i="97"/>
  <c r="N39" i="97"/>
  <c r="O39" i="97"/>
  <c r="P39" i="97"/>
  <c r="Q39" i="97"/>
  <c r="R39" i="97"/>
  <c r="S39" i="97"/>
  <c r="C5" i="24"/>
  <c r="D5" i="24"/>
  <c r="E5" i="24"/>
  <c r="F5" i="24"/>
  <c r="G5" i="24"/>
  <c r="H5" i="24"/>
  <c r="I5" i="24"/>
  <c r="J5" i="24"/>
  <c r="K5" i="24"/>
  <c r="L5" i="24"/>
  <c r="M5" i="24"/>
  <c r="N5" i="24"/>
  <c r="O5" i="24"/>
  <c r="P5" i="24"/>
  <c r="Q5" i="24"/>
  <c r="R5" i="24"/>
  <c r="S5" i="24"/>
  <c r="C6" i="24"/>
  <c r="D6" i="24"/>
  <c r="E6" i="24"/>
  <c r="F6" i="24"/>
  <c r="G6" i="24"/>
  <c r="H6" i="24"/>
  <c r="I6" i="24"/>
  <c r="J6" i="24"/>
  <c r="K6" i="24"/>
  <c r="L6" i="24"/>
  <c r="M6" i="24"/>
  <c r="N6" i="24"/>
  <c r="O6" i="24"/>
  <c r="P6" i="24"/>
  <c r="Q6" i="24"/>
  <c r="R6" i="24"/>
  <c r="S6" i="24"/>
  <c r="C8" i="24"/>
  <c r="D8" i="24"/>
  <c r="E8" i="24"/>
  <c r="F8" i="24"/>
  <c r="G8" i="24"/>
  <c r="H8" i="24"/>
  <c r="I8" i="24"/>
  <c r="J8" i="24"/>
  <c r="K8" i="24"/>
  <c r="L8" i="24"/>
  <c r="M8" i="24"/>
  <c r="N8" i="24"/>
  <c r="O8" i="24"/>
  <c r="P8" i="24"/>
  <c r="Q8" i="24"/>
  <c r="R8" i="24"/>
  <c r="S8" i="24"/>
  <c r="C9" i="24"/>
  <c r="D9" i="24"/>
  <c r="E9" i="24"/>
  <c r="F9" i="24"/>
  <c r="G9" i="24"/>
  <c r="H9" i="24"/>
  <c r="I9" i="24"/>
  <c r="J9" i="24"/>
  <c r="K9" i="24"/>
  <c r="L9" i="24"/>
  <c r="M9" i="24"/>
  <c r="N9" i="24"/>
  <c r="O9" i="24"/>
  <c r="P9" i="24"/>
  <c r="Q9" i="24"/>
  <c r="R9" i="24"/>
  <c r="S9" i="24"/>
  <c r="C11" i="24"/>
  <c r="D11" i="24"/>
  <c r="E11" i="24"/>
  <c r="F11" i="24"/>
  <c r="G11" i="24"/>
  <c r="H11" i="24"/>
  <c r="I11" i="24"/>
  <c r="J11" i="24"/>
  <c r="K11" i="24"/>
  <c r="L11" i="24"/>
  <c r="M11" i="24"/>
  <c r="N11" i="24"/>
  <c r="O11" i="24"/>
  <c r="P11" i="24"/>
  <c r="Q11" i="24"/>
  <c r="R11" i="24"/>
  <c r="S11" i="24"/>
  <c r="C12" i="24"/>
  <c r="D12" i="24"/>
  <c r="E12" i="24"/>
  <c r="F12" i="24"/>
  <c r="G12" i="24"/>
  <c r="H12" i="24"/>
  <c r="I12" i="24"/>
  <c r="J12" i="24"/>
  <c r="K12" i="24"/>
  <c r="L12" i="24"/>
  <c r="M12" i="24"/>
  <c r="N12" i="24"/>
  <c r="O12" i="24"/>
  <c r="P12" i="24"/>
  <c r="Q12" i="24"/>
  <c r="R12" i="24"/>
  <c r="S12" i="24"/>
  <c r="C14" i="24"/>
  <c r="D14" i="24"/>
  <c r="E14" i="24"/>
  <c r="F14" i="24"/>
  <c r="G14" i="24"/>
  <c r="H14" i="24"/>
  <c r="I14" i="24"/>
  <c r="J14" i="24"/>
  <c r="K14" i="24"/>
  <c r="L14" i="24"/>
  <c r="M14" i="24"/>
  <c r="N14" i="24"/>
  <c r="O14" i="24"/>
  <c r="P14" i="24"/>
  <c r="Q14" i="24"/>
  <c r="R14" i="24"/>
  <c r="S14" i="24"/>
  <c r="C15" i="24"/>
  <c r="D15" i="24"/>
  <c r="E15" i="24"/>
  <c r="F15" i="24"/>
  <c r="G15" i="24"/>
  <c r="H15" i="24"/>
  <c r="I15" i="24"/>
  <c r="J15" i="24"/>
  <c r="K15" i="24"/>
  <c r="L15" i="24"/>
  <c r="M15" i="24"/>
  <c r="N15" i="24"/>
  <c r="O15" i="24"/>
  <c r="P15" i="24"/>
  <c r="Q15" i="24"/>
  <c r="R15" i="24"/>
  <c r="S15" i="24"/>
  <c r="C17" i="24"/>
  <c r="D17" i="24"/>
  <c r="E17" i="24"/>
  <c r="F17" i="24"/>
  <c r="G17" i="24"/>
  <c r="H17" i="24"/>
  <c r="I17" i="24"/>
  <c r="J17" i="24"/>
  <c r="K17" i="24"/>
  <c r="L17" i="24"/>
  <c r="M17" i="24"/>
  <c r="N17" i="24"/>
  <c r="O17" i="24"/>
  <c r="P17" i="24"/>
  <c r="Q17" i="24"/>
  <c r="R17" i="24"/>
  <c r="S17" i="24"/>
  <c r="C18" i="24"/>
  <c r="D18" i="24"/>
  <c r="E18" i="24"/>
  <c r="F18" i="24"/>
  <c r="G18" i="24"/>
  <c r="H18" i="24"/>
  <c r="I18" i="24"/>
  <c r="J18" i="24"/>
  <c r="K18" i="24"/>
  <c r="L18" i="24"/>
  <c r="M18" i="24"/>
  <c r="N18" i="24"/>
  <c r="O18" i="24"/>
  <c r="P18" i="24"/>
  <c r="Q18" i="24"/>
  <c r="R18" i="24"/>
  <c r="S18" i="24"/>
  <c r="C20" i="24"/>
  <c r="D20" i="24"/>
  <c r="E20" i="24"/>
  <c r="F20" i="24"/>
  <c r="G20" i="24"/>
  <c r="H20" i="24"/>
  <c r="I20" i="24"/>
  <c r="J20" i="24"/>
  <c r="K20" i="24"/>
  <c r="L20" i="24"/>
  <c r="M20" i="24"/>
  <c r="N20" i="24"/>
  <c r="O20" i="24"/>
  <c r="P20" i="24"/>
  <c r="Q20" i="24"/>
  <c r="R20" i="24"/>
  <c r="S20" i="24"/>
  <c r="C21" i="24"/>
  <c r="D21" i="24"/>
  <c r="E21" i="24"/>
  <c r="F21" i="24"/>
  <c r="G21" i="24"/>
  <c r="H21" i="24"/>
  <c r="I21" i="24"/>
  <c r="J21" i="24"/>
  <c r="K21" i="24"/>
  <c r="L21" i="24"/>
  <c r="M21" i="24"/>
  <c r="N21" i="24"/>
  <c r="O21" i="24"/>
  <c r="P21" i="24"/>
  <c r="Q21" i="24"/>
  <c r="R21" i="24"/>
  <c r="S21" i="24"/>
  <c r="C24" i="24"/>
  <c r="D24" i="24"/>
  <c r="E24" i="24"/>
  <c r="F24" i="24"/>
  <c r="G24" i="24"/>
  <c r="H24" i="24"/>
  <c r="I24" i="24"/>
  <c r="J24" i="24"/>
  <c r="K24" i="24"/>
  <c r="L24" i="24"/>
  <c r="M24" i="24"/>
  <c r="N24" i="24"/>
  <c r="O24" i="24"/>
  <c r="P24" i="24"/>
  <c r="Q24" i="24"/>
  <c r="R24" i="24"/>
  <c r="S24" i="24"/>
  <c r="C25" i="24"/>
  <c r="D25" i="24"/>
  <c r="E25" i="24"/>
  <c r="F25" i="24"/>
  <c r="G25" i="24"/>
  <c r="H25" i="24"/>
  <c r="I25" i="24"/>
  <c r="J25" i="24"/>
  <c r="K25" i="24"/>
  <c r="L25" i="24"/>
  <c r="M25" i="24"/>
  <c r="N25" i="24"/>
  <c r="O25" i="24"/>
  <c r="P25" i="24"/>
  <c r="Q25" i="24"/>
  <c r="R25" i="24"/>
  <c r="S25" i="24"/>
  <c r="C27" i="24"/>
  <c r="D27" i="24"/>
  <c r="E27" i="24"/>
  <c r="F27" i="24"/>
  <c r="G27" i="24"/>
  <c r="H27" i="24"/>
  <c r="I27" i="24"/>
  <c r="J27" i="24"/>
  <c r="K27" i="24"/>
  <c r="L27" i="24"/>
  <c r="M27" i="24"/>
  <c r="N27" i="24"/>
  <c r="O27" i="24"/>
  <c r="P27" i="24"/>
  <c r="Q27" i="24"/>
  <c r="R27" i="24"/>
  <c r="S27" i="24"/>
  <c r="C28" i="24"/>
  <c r="D28" i="24"/>
  <c r="E28" i="24"/>
  <c r="F28" i="24"/>
  <c r="G28" i="24"/>
  <c r="H28" i="24"/>
  <c r="I28" i="24"/>
  <c r="J28" i="24"/>
  <c r="K28" i="24"/>
  <c r="L28" i="24"/>
  <c r="M28" i="24"/>
  <c r="N28" i="24"/>
  <c r="O28" i="24"/>
  <c r="P28" i="24"/>
  <c r="Q28" i="24"/>
  <c r="R28" i="24"/>
  <c r="S28" i="24"/>
  <c r="C30" i="24"/>
  <c r="D30" i="24"/>
  <c r="E30" i="24"/>
  <c r="F30" i="24"/>
  <c r="G30" i="24"/>
  <c r="H30" i="24"/>
  <c r="I30" i="24"/>
  <c r="J30" i="24"/>
  <c r="K30" i="24"/>
  <c r="L30" i="24"/>
  <c r="M30" i="24"/>
  <c r="N30" i="24"/>
  <c r="O30" i="24"/>
  <c r="P30" i="24"/>
  <c r="Q30" i="24"/>
  <c r="R30" i="24"/>
  <c r="S30" i="24"/>
  <c r="C31" i="24"/>
  <c r="D31" i="24"/>
  <c r="E31" i="24"/>
  <c r="F31" i="24"/>
  <c r="G31" i="24"/>
  <c r="H31" i="24"/>
  <c r="I31" i="24"/>
  <c r="J31" i="24"/>
  <c r="K31" i="24"/>
  <c r="L31" i="24"/>
  <c r="M31" i="24"/>
  <c r="N31" i="24"/>
  <c r="O31" i="24"/>
  <c r="P31" i="24"/>
  <c r="Q31" i="24"/>
  <c r="R31" i="24"/>
  <c r="S31" i="24"/>
  <c r="C33" i="24"/>
  <c r="D33" i="24"/>
  <c r="E33" i="24"/>
  <c r="F33" i="24"/>
  <c r="G33" i="24"/>
  <c r="H33" i="24"/>
  <c r="I33" i="24"/>
  <c r="J33" i="24"/>
  <c r="K33" i="24"/>
  <c r="L33" i="24"/>
  <c r="M33" i="24"/>
  <c r="N33" i="24"/>
  <c r="O33" i="24"/>
  <c r="P33" i="24"/>
  <c r="Q33" i="24"/>
  <c r="R33" i="24"/>
  <c r="S33" i="24"/>
  <c r="C34" i="24"/>
  <c r="D34" i="24"/>
  <c r="E34" i="24"/>
  <c r="F34" i="24"/>
  <c r="G34" i="24"/>
  <c r="H34" i="24"/>
  <c r="I34" i="24"/>
  <c r="J34" i="24"/>
  <c r="K34" i="24"/>
  <c r="L34" i="24"/>
  <c r="M34" i="24"/>
  <c r="N34" i="24"/>
  <c r="O34" i="24"/>
  <c r="P34" i="24"/>
  <c r="Q34" i="24"/>
  <c r="R34" i="24"/>
  <c r="S34" i="24"/>
  <c r="C36" i="24"/>
  <c r="D36" i="24"/>
  <c r="E36" i="24"/>
  <c r="F36" i="24"/>
  <c r="G36" i="24"/>
  <c r="H36" i="24"/>
  <c r="I36" i="24"/>
  <c r="J36" i="24"/>
  <c r="K36" i="24"/>
  <c r="L36" i="24"/>
  <c r="M36" i="24"/>
  <c r="N36" i="24"/>
  <c r="O36" i="24"/>
  <c r="P36" i="24"/>
  <c r="Q36" i="24"/>
  <c r="R36" i="24"/>
  <c r="S36" i="24"/>
  <c r="C37" i="24"/>
  <c r="D37" i="24"/>
  <c r="E37" i="24"/>
  <c r="F37" i="24"/>
  <c r="G37" i="24"/>
  <c r="H37" i="24"/>
  <c r="I37" i="24"/>
  <c r="J37" i="24"/>
  <c r="K37" i="24"/>
  <c r="L37" i="24"/>
  <c r="M37" i="24"/>
  <c r="N37" i="24"/>
  <c r="O37" i="24"/>
  <c r="P37" i="24"/>
  <c r="Q37" i="24"/>
  <c r="R37" i="24"/>
  <c r="S37" i="24"/>
  <c r="C39" i="24"/>
  <c r="D39" i="24"/>
  <c r="E39" i="24"/>
  <c r="F39" i="24"/>
  <c r="G39" i="24"/>
  <c r="H39" i="24"/>
  <c r="I39" i="24"/>
  <c r="J39" i="24"/>
  <c r="K39" i="24"/>
  <c r="L39" i="24"/>
  <c r="M39" i="24"/>
  <c r="N39" i="24"/>
  <c r="O39" i="24"/>
  <c r="P39" i="24"/>
  <c r="Q39" i="24"/>
  <c r="R39" i="24"/>
  <c r="S39" i="24"/>
  <c r="C40" i="24"/>
  <c r="D40" i="24"/>
  <c r="E40" i="24"/>
  <c r="F40" i="24"/>
  <c r="G40" i="24"/>
  <c r="H40" i="24"/>
  <c r="I40" i="24"/>
  <c r="J40" i="24"/>
  <c r="K40" i="24"/>
  <c r="L40" i="24"/>
  <c r="M40" i="24"/>
  <c r="N40" i="24"/>
  <c r="O40" i="24"/>
  <c r="P40" i="24"/>
  <c r="Q40" i="24"/>
  <c r="R40" i="24"/>
  <c r="S40" i="24"/>
  <c r="C5" i="98" l="1"/>
  <c r="D5" i="98"/>
  <c r="E5" i="98"/>
  <c r="F5" i="98"/>
  <c r="G5" i="98"/>
  <c r="H5" i="98"/>
  <c r="I5" i="98"/>
  <c r="J5" i="98"/>
  <c r="K5" i="98"/>
  <c r="L5" i="98"/>
  <c r="M5" i="98"/>
  <c r="N5" i="98"/>
  <c r="O5" i="98"/>
  <c r="P5" i="98"/>
  <c r="Q5" i="98"/>
  <c r="R5" i="98"/>
  <c r="S5" i="98"/>
  <c r="C6" i="98"/>
  <c r="D6" i="98"/>
  <c r="E6" i="98"/>
  <c r="F6" i="98"/>
  <c r="G6" i="98"/>
  <c r="H6" i="98"/>
  <c r="I6" i="98"/>
  <c r="J6" i="98"/>
  <c r="K6" i="98"/>
  <c r="L6" i="98"/>
  <c r="M6" i="98"/>
  <c r="N6" i="98"/>
  <c r="O6" i="98"/>
  <c r="P6" i="98"/>
  <c r="Q6" i="98"/>
  <c r="R6" i="98"/>
  <c r="S6" i="98"/>
  <c r="C8" i="98"/>
  <c r="D8" i="98"/>
  <c r="E8" i="98"/>
  <c r="F8" i="98"/>
  <c r="G8" i="98"/>
  <c r="H8" i="98"/>
  <c r="I8" i="98"/>
  <c r="J8" i="98"/>
  <c r="K8" i="98"/>
  <c r="L8" i="98"/>
  <c r="M8" i="98"/>
  <c r="N8" i="98"/>
  <c r="O8" i="98"/>
  <c r="P8" i="98"/>
  <c r="Q8" i="98"/>
  <c r="R8" i="98"/>
  <c r="S8" i="98"/>
  <c r="C9" i="98"/>
  <c r="D9" i="98"/>
  <c r="E9" i="98"/>
  <c r="F9" i="98"/>
  <c r="G9" i="98"/>
  <c r="H9" i="98"/>
  <c r="I9" i="98"/>
  <c r="J9" i="98"/>
  <c r="K9" i="98"/>
  <c r="L9" i="98"/>
  <c r="M9" i="98"/>
  <c r="N9" i="98"/>
  <c r="O9" i="98"/>
  <c r="P9" i="98"/>
  <c r="Q9" i="98"/>
  <c r="R9" i="98"/>
  <c r="S9" i="98"/>
  <c r="C11" i="98"/>
  <c r="D11" i="98"/>
  <c r="E11" i="98"/>
  <c r="F11" i="98"/>
  <c r="G11" i="98"/>
  <c r="H11" i="98"/>
  <c r="I11" i="98"/>
  <c r="J11" i="98"/>
  <c r="K11" i="98"/>
  <c r="L11" i="98"/>
  <c r="M11" i="98"/>
  <c r="N11" i="98"/>
  <c r="O11" i="98"/>
  <c r="P11" i="98"/>
  <c r="Q11" i="98"/>
  <c r="R11" i="98"/>
  <c r="S11" i="98"/>
  <c r="C12" i="98"/>
  <c r="D12" i="98"/>
  <c r="E12" i="98"/>
  <c r="F12" i="98"/>
  <c r="G12" i="98"/>
  <c r="H12" i="98"/>
  <c r="I12" i="98"/>
  <c r="J12" i="98"/>
  <c r="K12" i="98"/>
  <c r="L12" i="98"/>
  <c r="M12" i="98"/>
  <c r="N12" i="98"/>
  <c r="O12" i="98"/>
  <c r="P12" i="98"/>
  <c r="Q12" i="98"/>
  <c r="R12" i="98"/>
  <c r="S12" i="98"/>
  <c r="C14" i="98"/>
  <c r="D14" i="98"/>
  <c r="E14" i="98"/>
  <c r="F14" i="98"/>
  <c r="G14" i="98"/>
  <c r="H14" i="98"/>
  <c r="I14" i="98"/>
  <c r="J14" i="98"/>
  <c r="K14" i="98"/>
  <c r="L14" i="98"/>
  <c r="M14" i="98"/>
  <c r="N14" i="98"/>
  <c r="O14" i="98"/>
  <c r="P14" i="98"/>
  <c r="Q14" i="98"/>
  <c r="R14" i="98"/>
  <c r="S14" i="98"/>
  <c r="C15" i="98"/>
  <c r="D15" i="98"/>
  <c r="E15" i="98"/>
  <c r="F15" i="98"/>
  <c r="G15" i="98"/>
  <c r="H15" i="98"/>
  <c r="I15" i="98"/>
  <c r="J15" i="98"/>
  <c r="K15" i="98"/>
  <c r="L15" i="98"/>
  <c r="M15" i="98"/>
  <c r="N15" i="98"/>
  <c r="O15" i="98"/>
  <c r="P15" i="98"/>
  <c r="Q15" i="98"/>
  <c r="R15" i="98"/>
  <c r="S15" i="98"/>
  <c r="C17" i="98"/>
  <c r="D17" i="98"/>
  <c r="E17" i="98"/>
  <c r="F17" i="98"/>
  <c r="G17" i="98"/>
  <c r="H17" i="98"/>
  <c r="I17" i="98"/>
  <c r="J17" i="98"/>
  <c r="K17" i="98"/>
  <c r="L17" i="98"/>
  <c r="M17" i="98"/>
  <c r="N17" i="98"/>
  <c r="O17" i="98"/>
  <c r="P17" i="98"/>
  <c r="Q17" i="98"/>
  <c r="R17" i="98"/>
  <c r="S17" i="98"/>
  <c r="C18" i="98"/>
  <c r="D18" i="98"/>
  <c r="E18" i="98"/>
  <c r="F18" i="98"/>
  <c r="G18" i="98"/>
  <c r="H18" i="98"/>
  <c r="I18" i="98"/>
  <c r="J18" i="98"/>
  <c r="K18" i="98"/>
  <c r="L18" i="98"/>
  <c r="M18" i="98"/>
  <c r="N18" i="98"/>
  <c r="O18" i="98"/>
  <c r="P18" i="98"/>
  <c r="Q18" i="98"/>
  <c r="R18" i="98"/>
  <c r="S18" i="98"/>
  <c r="C20" i="98"/>
  <c r="D20" i="98"/>
  <c r="E20" i="98"/>
  <c r="F20" i="98"/>
  <c r="G20" i="98"/>
  <c r="H20" i="98"/>
  <c r="I20" i="98"/>
  <c r="J20" i="98"/>
  <c r="K20" i="98"/>
  <c r="L20" i="98"/>
  <c r="M20" i="98"/>
  <c r="N20" i="98"/>
  <c r="O20" i="98"/>
  <c r="P20" i="98"/>
  <c r="Q20" i="98"/>
  <c r="R20" i="98"/>
  <c r="S20" i="98"/>
  <c r="C21" i="98"/>
  <c r="D21" i="98"/>
  <c r="E21" i="98"/>
  <c r="F21" i="98"/>
  <c r="G21" i="98"/>
  <c r="H21" i="98"/>
  <c r="I21" i="98"/>
  <c r="J21" i="98"/>
  <c r="K21" i="98"/>
  <c r="L21" i="98"/>
  <c r="M21" i="98"/>
  <c r="N21" i="98"/>
  <c r="O21" i="98"/>
  <c r="P21" i="98"/>
  <c r="Q21" i="98"/>
  <c r="R21" i="98"/>
  <c r="S21" i="98"/>
  <c r="N8" i="3"/>
  <c r="N9" i="3" s="1"/>
  <c r="N20" i="3" l="1"/>
  <c r="N21" i="3" s="1"/>
  <c r="N14" i="3"/>
  <c r="N15" i="3" s="1"/>
  <c r="N17" i="3"/>
  <c r="N18" i="3" s="1"/>
  <c r="N11" i="3"/>
  <c r="N12" i="3" s="1"/>
  <c r="C5" i="104"/>
  <c r="C23" i="104" s="1"/>
  <c r="D5" i="104"/>
  <c r="D23" i="104" s="1"/>
  <c r="E5" i="104"/>
  <c r="F5" i="104"/>
  <c r="G5" i="104"/>
  <c r="H5" i="104"/>
  <c r="I5" i="104"/>
  <c r="J5" i="104"/>
  <c r="K5" i="104"/>
  <c r="L5" i="104"/>
  <c r="M5" i="104"/>
  <c r="N5" i="104"/>
  <c r="O5" i="104"/>
  <c r="P5" i="104"/>
  <c r="Q5" i="104"/>
  <c r="R5" i="104"/>
  <c r="S5" i="104"/>
  <c r="T5" i="104"/>
  <c r="U5" i="104"/>
  <c r="V5" i="104"/>
  <c r="W5" i="104"/>
  <c r="X5" i="104"/>
  <c r="Y5" i="104"/>
  <c r="Z5" i="104"/>
  <c r="AA5" i="104"/>
  <c r="AB5" i="104"/>
  <c r="AC5" i="104"/>
  <c r="AD5" i="104"/>
  <c r="AE5" i="104"/>
  <c r="AF5" i="104"/>
  <c r="AG5" i="104"/>
  <c r="AH5" i="104"/>
  <c r="C6" i="104"/>
  <c r="D6" i="104"/>
  <c r="E6" i="104"/>
  <c r="F6" i="104"/>
  <c r="G6" i="104"/>
  <c r="H6" i="104"/>
  <c r="I6" i="104"/>
  <c r="J6" i="104"/>
  <c r="K6" i="104"/>
  <c r="L6" i="104"/>
  <c r="M6" i="104"/>
  <c r="N6" i="104"/>
  <c r="O6" i="104"/>
  <c r="P6" i="104"/>
  <c r="Q6" i="104"/>
  <c r="R6" i="104"/>
  <c r="S6" i="104"/>
  <c r="T6" i="104"/>
  <c r="U6" i="104"/>
  <c r="V6" i="104"/>
  <c r="W6" i="104"/>
  <c r="X6" i="104"/>
  <c r="Y6" i="104"/>
  <c r="Z6" i="104"/>
  <c r="AA6" i="104"/>
  <c r="AB6" i="104"/>
  <c r="AC6" i="104"/>
  <c r="AD6" i="104"/>
  <c r="AE6" i="104"/>
  <c r="AF6" i="104"/>
  <c r="AG6" i="104"/>
  <c r="AH6" i="104"/>
  <c r="E23" i="104"/>
  <c r="F23" i="104"/>
  <c r="G23" i="104"/>
  <c r="H23" i="104"/>
  <c r="I23" i="104"/>
  <c r="J23" i="104"/>
  <c r="K23" i="104"/>
  <c r="L23" i="104"/>
  <c r="M23" i="104"/>
  <c r="N23" i="104"/>
  <c r="O23" i="104"/>
  <c r="P23" i="104"/>
  <c r="Q23" i="104"/>
  <c r="R23" i="104"/>
  <c r="S23" i="104"/>
  <c r="T23" i="104"/>
  <c r="U23" i="104"/>
  <c r="V23" i="104"/>
  <c r="W23" i="104"/>
  <c r="X23" i="104"/>
  <c r="Y23" i="104"/>
  <c r="Z23" i="104"/>
  <c r="AA23" i="104"/>
  <c r="AB23" i="104"/>
  <c r="AC23" i="104"/>
  <c r="AD23" i="104"/>
  <c r="AE23" i="104"/>
  <c r="AF23" i="104"/>
  <c r="AG23" i="104"/>
  <c r="AH23" i="104"/>
  <c r="C24" i="104"/>
  <c r="D24" i="104"/>
  <c r="E24" i="104"/>
  <c r="F24" i="104"/>
  <c r="G24" i="104"/>
  <c r="H24" i="104"/>
  <c r="I24" i="104"/>
  <c r="J24" i="104"/>
  <c r="K24" i="104"/>
  <c r="L24" i="104"/>
  <c r="M24" i="104"/>
  <c r="N24" i="104"/>
  <c r="O24" i="104"/>
  <c r="P24" i="104"/>
  <c r="Q24" i="104"/>
  <c r="R24" i="104"/>
  <c r="S24" i="104"/>
  <c r="T24" i="104"/>
  <c r="U24" i="104"/>
  <c r="V24" i="104"/>
  <c r="W24" i="104"/>
  <c r="X24" i="104"/>
  <c r="Y24" i="104"/>
  <c r="Z24" i="104"/>
  <c r="AA24" i="104"/>
  <c r="AB24" i="104"/>
  <c r="AC24" i="104"/>
  <c r="AD24" i="104"/>
  <c r="AE24" i="104"/>
  <c r="AF24" i="104"/>
  <c r="AG24" i="104"/>
  <c r="AH24" i="104"/>
  <c r="C5" i="102"/>
  <c r="C23" i="102" s="1"/>
  <c r="D5" i="102"/>
  <c r="D23" i="102" s="1"/>
  <c r="E5" i="102"/>
  <c r="F5" i="102"/>
  <c r="G5" i="102"/>
  <c r="G23" i="102" s="1"/>
  <c r="H5" i="102"/>
  <c r="H23" i="102" s="1"/>
  <c r="I5" i="102"/>
  <c r="J5" i="102"/>
  <c r="K5" i="102"/>
  <c r="K23" i="102" s="1"/>
  <c r="L5" i="102"/>
  <c r="L23" i="102" s="1"/>
  <c r="M5" i="102"/>
  <c r="N5" i="102"/>
  <c r="O5" i="102"/>
  <c r="O23" i="102" s="1"/>
  <c r="P5" i="102"/>
  <c r="P23" i="102" s="1"/>
  <c r="Q5" i="102"/>
  <c r="R5" i="102"/>
  <c r="S5" i="102"/>
  <c r="S23" i="102" s="1"/>
  <c r="T5" i="102"/>
  <c r="T23" i="102" s="1"/>
  <c r="U5" i="102"/>
  <c r="V5" i="102"/>
  <c r="W5" i="102"/>
  <c r="W23" i="102" s="1"/>
  <c r="X5" i="102"/>
  <c r="X23" i="102" s="1"/>
  <c r="Y5" i="102"/>
  <c r="Z5" i="102"/>
  <c r="AA5" i="102"/>
  <c r="AA23" i="102" s="1"/>
  <c r="AB5" i="102"/>
  <c r="AB23" i="102" s="1"/>
  <c r="AC5" i="102"/>
  <c r="AD5" i="102"/>
  <c r="AE5" i="102"/>
  <c r="AE23" i="102" s="1"/>
  <c r="AF5" i="102"/>
  <c r="AF23" i="102" s="1"/>
  <c r="AG5" i="102"/>
  <c r="AH5" i="102"/>
  <c r="C6" i="102"/>
  <c r="C24" i="102" s="1"/>
  <c r="D6" i="102"/>
  <c r="D24" i="102" s="1"/>
  <c r="E6" i="102"/>
  <c r="F6" i="102"/>
  <c r="G6" i="102"/>
  <c r="G24" i="102" s="1"/>
  <c r="H6" i="102"/>
  <c r="H24" i="102" s="1"/>
  <c r="I6" i="102"/>
  <c r="J6" i="102"/>
  <c r="K6" i="102"/>
  <c r="K24" i="102" s="1"/>
  <c r="L6" i="102"/>
  <c r="L24" i="102" s="1"/>
  <c r="M6" i="102"/>
  <c r="N6" i="102"/>
  <c r="O6" i="102"/>
  <c r="O24" i="102" s="1"/>
  <c r="P6" i="102"/>
  <c r="P24" i="102" s="1"/>
  <c r="Q6" i="102"/>
  <c r="R6" i="102"/>
  <c r="S6" i="102"/>
  <c r="S24" i="102" s="1"/>
  <c r="T6" i="102"/>
  <c r="T24" i="102" s="1"/>
  <c r="U6" i="102"/>
  <c r="V6" i="102"/>
  <c r="W6" i="102"/>
  <c r="W24" i="102" s="1"/>
  <c r="X6" i="102"/>
  <c r="X24" i="102" s="1"/>
  <c r="Y6" i="102"/>
  <c r="Z6" i="102"/>
  <c r="AA6" i="102"/>
  <c r="AA24" i="102" s="1"/>
  <c r="AB6" i="102"/>
  <c r="AB24" i="102" s="1"/>
  <c r="AC6" i="102"/>
  <c r="AD6" i="102"/>
  <c r="AE6" i="102"/>
  <c r="AE24" i="102" s="1"/>
  <c r="AF6" i="102"/>
  <c r="AF24" i="102" s="1"/>
  <c r="AG6" i="102"/>
  <c r="AH6" i="102"/>
  <c r="E23" i="102"/>
  <c r="F23" i="102"/>
  <c r="I23" i="102"/>
  <c r="J23" i="102"/>
  <c r="M23" i="102"/>
  <c r="N23" i="102"/>
  <c r="Q23" i="102"/>
  <c r="R23" i="102"/>
  <c r="U23" i="102"/>
  <c r="V23" i="102"/>
  <c r="Y23" i="102"/>
  <c r="Z23" i="102"/>
  <c r="AC23" i="102"/>
  <c r="AD23" i="102"/>
  <c r="AG23" i="102"/>
  <c r="AH23" i="102"/>
  <c r="E24" i="102"/>
  <c r="F24" i="102"/>
  <c r="I24" i="102"/>
  <c r="J24" i="102"/>
  <c r="M24" i="102"/>
  <c r="N24" i="102"/>
  <c r="Q24" i="102"/>
  <c r="R24" i="102"/>
  <c r="U24" i="102"/>
  <c r="V24" i="102"/>
  <c r="Y24" i="102"/>
  <c r="Z24" i="102"/>
  <c r="AC24" i="102"/>
  <c r="AD24" i="102"/>
  <c r="AG24" i="102"/>
  <c r="AH24" i="102"/>
  <c r="AH5" i="103"/>
  <c r="AH23" i="103" s="1"/>
  <c r="AH6" i="103"/>
  <c r="AH24" i="103" s="1"/>
  <c r="C5" i="103"/>
  <c r="D5" i="103"/>
  <c r="E5" i="103"/>
  <c r="F5" i="103"/>
  <c r="G5" i="103"/>
  <c r="H5" i="103"/>
  <c r="I5" i="103"/>
  <c r="J5" i="103"/>
  <c r="K5" i="103"/>
  <c r="L5" i="103"/>
  <c r="M5" i="103"/>
  <c r="N5" i="103"/>
  <c r="O5" i="103"/>
  <c r="P5" i="103"/>
  <c r="Q5" i="103"/>
  <c r="R5" i="103"/>
  <c r="S5" i="103"/>
  <c r="T5" i="103"/>
  <c r="U5" i="103"/>
  <c r="V5" i="103"/>
  <c r="W5" i="103"/>
  <c r="X5" i="103"/>
  <c r="Y5" i="103"/>
  <c r="Z5" i="103"/>
  <c r="AA5" i="103"/>
  <c r="AB5" i="103"/>
  <c r="AC5" i="103"/>
  <c r="AD5" i="103"/>
  <c r="AE5" i="103"/>
  <c r="AF5" i="103"/>
  <c r="AG5" i="103"/>
  <c r="C6" i="103"/>
  <c r="D6" i="103"/>
  <c r="E6" i="103"/>
  <c r="F6" i="103"/>
  <c r="G6" i="103"/>
  <c r="H6" i="103"/>
  <c r="I6" i="103"/>
  <c r="J6" i="103"/>
  <c r="K6" i="103"/>
  <c r="L6" i="103"/>
  <c r="M6" i="103"/>
  <c r="N6" i="103"/>
  <c r="O6" i="103"/>
  <c r="P6" i="103"/>
  <c r="Q6" i="103"/>
  <c r="R6" i="103"/>
  <c r="S6" i="103"/>
  <c r="T6" i="103"/>
  <c r="U6" i="103"/>
  <c r="V6" i="103"/>
  <c r="W6" i="103"/>
  <c r="X6" i="103"/>
  <c r="Y6" i="103"/>
  <c r="Z6" i="103"/>
  <c r="AA6" i="103"/>
  <c r="AB6" i="103"/>
  <c r="AC6" i="103"/>
  <c r="AD6" i="103"/>
  <c r="AE6" i="103"/>
  <c r="AF6" i="103"/>
  <c r="AG6" i="103"/>
  <c r="C23" i="103"/>
  <c r="D23" i="103"/>
  <c r="E23" i="103"/>
  <c r="F23" i="103"/>
  <c r="G23" i="103"/>
  <c r="H23" i="103"/>
  <c r="I23" i="103"/>
  <c r="J23" i="103"/>
  <c r="K23" i="103"/>
  <c r="L23" i="103"/>
  <c r="M23" i="103"/>
  <c r="N23" i="103"/>
  <c r="O23" i="103"/>
  <c r="P23" i="103"/>
  <c r="Q23" i="103"/>
  <c r="R23" i="103"/>
  <c r="S23" i="103"/>
  <c r="T23" i="103"/>
  <c r="U23" i="103"/>
  <c r="V23" i="103"/>
  <c r="W23" i="103"/>
  <c r="X23" i="103"/>
  <c r="Y23" i="103"/>
  <c r="Z23" i="103"/>
  <c r="AA23" i="103"/>
  <c r="AB23" i="103"/>
  <c r="AC23" i="103"/>
  <c r="AD23" i="103"/>
  <c r="AE23" i="103"/>
  <c r="AF23" i="103"/>
  <c r="AG23" i="103"/>
  <c r="C24" i="103"/>
  <c r="D24" i="103"/>
  <c r="E24" i="103"/>
  <c r="F24" i="103"/>
  <c r="G24" i="103"/>
  <c r="H24" i="103"/>
  <c r="I24" i="103"/>
  <c r="J24" i="103"/>
  <c r="K24" i="103"/>
  <c r="L24" i="103"/>
  <c r="M24" i="103"/>
  <c r="N24" i="103"/>
  <c r="O24" i="103"/>
  <c r="P24" i="103"/>
  <c r="Q24" i="103"/>
  <c r="R24" i="103"/>
  <c r="S24" i="103"/>
  <c r="T24" i="103"/>
  <c r="U24" i="103"/>
  <c r="V24" i="103"/>
  <c r="W24" i="103"/>
  <c r="X24" i="103"/>
  <c r="Y24" i="103"/>
  <c r="Z24" i="103"/>
  <c r="AA24" i="103"/>
  <c r="AB24" i="103"/>
  <c r="AC24" i="103"/>
  <c r="AD24" i="103"/>
  <c r="AE24" i="103"/>
  <c r="AF24" i="103"/>
  <c r="AG24" i="103"/>
  <c r="C5" i="101"/>
  <c r="D5" i="101"/>
  <c r="E5" i="101"/>
  <c r="E24" i="101" s="1"/>
  <c r="F5" i="101"/>
  <c r="F24" i="101" s="1"/>
  <c r="G5" i="101"/>
  <c r="H5" i="101"/>
  <c r="I5" i="101"/>
  <c r="I24" i="101" s="1"/>
  <c r="J5" i="101"/>
  <c r="J24" i="101" s="1"/>
  <c r="K5" i="101"/>
  <c r="L5" i="101"/>
  <c r="M5" i="101"/>
  <c r="M24" i="101" s="1"/>
  <c r="N5" i="101"/>
  <c r="N24" i="101" s="1"/>
  <c r="O5" i="101"/>
  <c r="P5" i="101"/>
  <c r="Q5" i="101"/>
  <c r="Q24" i="101" s="1"/>
  <c r="R5" i="101"/>
  <c r="R24" i="101" s="1"/>
  <c r="S5" i="101"/>
  <c r="T5" i="101"/>
  <c r="U5" i="101"/>
  <c r="U24" i="101" s="1"/>
  <c r="V5" i="101"/>
  <c r="V24" i="101" s="1"/>
  <c r="W5" i="101"/>
  <c r="X5" i="101"/>
  <c r="Y5" i="101"/>
  <c r="Y24" i="101" s="1"/>
  <c r="Z5" i="101"/>
  <c r="Z24" i="101" s="1"/>
  <c r="AA5" i="101"/>
  <c r="AB5" i="101"/>
  <c r="AC5" i="101"/>
  <c r="AC24" i="101" s="1"/>
  <c r="AD5" i="101"/>
  <c r="AD24" i="101" s="1"/>
  <c r="AE5" i="101"/>
  <c r="AF5" i="101"/>
  <c r="AG5" i="101"/>
  <c r="AG24" i="101" s="1"/>
  <c r="AH5" i="101"/>
  <c r="AH24" i="101" s="1"/>
  <c r="C6" i="101"/>
  <c r="D6" i="101"/>
  <c r="E6" i="101"/>
  <c r="E25" i="101" s="1"/>
  <c r="F6" i="101"/>
  <c r="F25" i="101" s="1"/>
  <c r="G6" i="101"/>
  <c r="H6" i="101"/>
  <c r="I6" i="101"/>
  <c r="I25" i="101" s="1"/>
  <c r="J6" i="101"/>
  <c r="J25" i="101" s="1"/>
  <c r="K6" i="101"/>
  <c r="L6" i="101"/>
  <c r="M6" i="101"/>
  <c r="M25" i="101" s="1"/>
  <c r="N6" i="101"/>
  <c r="N25" i="101" s="1"/>
  <c r="O6" i="101"/>
  <c r="P6" i="101"/>
  <c r="Q6" i="101"/>
  <c r="Q25" i="101" s="1"/>
  <c r="R6" i="101"/>
  <c r="R25" i="101" s="1"/>
  <c r="S6" i="101"/>
  <c r="T6" i="101"/>
  <c r="U6" i="101"/>
  <c r="U25" i="101" s="1"/>
  <c r="V6" i="101"/>
  <c r="V25" i="101" s="1"/>
  <c r="W6" i="101"/>
  <c r="X6" i="101"/>
  <c r="Y6" i="101"/>
  <c r="Y25" i="101" s="1"/>
  <c r="Z6" i="101"/>
  <c r="Z25" i="101" s="1"/>
  <c r="AA6" i="101"/>
  <c r="AB6" i="101"/>
  <c r="AC6" i="101"/>
  <c r="AC25" i="101" s="1"/>
  <c r="AD6" i="101"/>
  <c r="AD25" i="101" s="1"/>
  <c r="AE6" i="101"/>
  <c r="AF6" i="101"/>
  <c r="AG6" i="101"/>
  <c r="AG25" i="101" s="1"/>
  <c r="AH6" i="101"/>
  <c r="AH25" i="101" s="1"/>
  <c r="C24" i="101"/>
  <c r="D24" i="101"/>
  <c r="G24" i="101"/>
  <c r="H24" i="101"/>
  <c r="K24" i="101"/>
  <c r="L24" i="101"/>
  <c r="O24" i="101"/>
  <c r="P24" i="101"/>
  <c r="S24" i="101"/>
  <c r="T24" i="101"/>
  <c r="W24" i="101"/>
  <c r="X24" i="101"/>
  <c r="AA24" i="101"/>
  <c r="AB24" i="101"/>
  <c r="AE24" i="101"/>
  <c r="AF24" i="101"/>
  <c r="C25" i="101"/>
  <c r="D25" i="101"/>
  <c r="G25" i="101"/>
  <c r="H25" i="101"/>
  <c r="K25" i="101"/>
  <c r="L25" i="101"/>
  <c r="O25" i="101"/>
  <c r="P25" i="101"/>
  <c r="S25" i="101"/>
  <c r="T25" i="101"/>
  <c r="W25" i="101"/>
  <c r="X25" i="101"/>
  <c r="AA25" i="101"/>
  <c r="AB25" i="101"/>
  <c r="AE25" i="101"/>
  <c r="AF25" i="101"/>
  <c r="C5" i="99"/>
  <c r="D5" i="99"/>
  <c r="E5" i="99"/>
  <c r="F5" i="99"/>
  <c r="G5" i="99"/>
  <c r="H5" i="99"/>
  <c r="I5" i="99"/>
  <c r="J5" i="99"/>
  <c r="K5" i="99"/>
  <c r="L5" i="99"/>
  <c r="M5" i="99"/>
  <c r="N5" i="99"/>
  <c r="O5" i="99"/>
  <c r="P5" i="99"/>
  <c r="Q5" i="99"/>
  <c r="R5" i="99"/>
  <c r="S5" i="99"/>
  <c r="T5" i="99"/>
  <c r="U5" i="99"/>
  <c r="V5" i="99"/>
  <c r="W5" i="99"/>
  <c r="X5" i="99"/>
  <c r="Y5" i="99"/>
  <c r="Z5" i="99"/>
  <c r="AA5" i="99"/>
  <c r="AB5" i="99"/>
  <c r="AC5" i="99"/>
  <c r="AD5" i="99"/>
  <c r="AE5" i="99"/>
  <c r="AF5" i="99"/>
  <c r="AG5" i="99"/>
  <c r="AH5" i="99"/>
  <c r="C6" i="99"/>
  <c r="D6" i="99"/>
  <c r="E6" i="99"/>
  <c r="F6" i="99"/>
  <c r="G6" i="99"/>
  <c r="H6" i="99"/>
  <c r="I6" i="99"/>
  <c r="J6" i="99"/>
  <c r="K6" i="99"/>
  <c r="L6" i="99"/>
  <c r="M6" i="99"/>
  <c r="N6" i="99"/>
  <c r="O6" i="99"/>
  <c r="P6" i="99"/>
  <c r="Q6" i="99"/>
  <c r="R6" i="99"/>
  <c r="S6" i="99"/>
  <c r="T6" i="99"/>
  <c r="U6" i="99"/>
  <c r="V6" i="99"/>
  <c r="W6" i="99"/>
  <c r="X6" i="99"/>
  <c r="Y6" i="99"/>
  <c r="Z6" i="99"/>
  <c r="AA6" i="99"/>
  <c r="AB6" i="99"/>
  <c r="AC6" i="99"/>
  <c r="AD6" i="99"/>
  <c r="AE6" i="99"/>
  <c r="AF6" i="99"/>
  <c r="AG6" i="99"/>
  <c r="AH6" i="99"/>
  <c r="AQ8" i="3"/>
  <c r="X8" i="104" s="1"/>
  <c r="X26" i="104" s="1"/>
  <c r="AQ9" i="3"/>
  <c r="X9" i="103" s="1"/>
  <c r="X27" i="103" s="1"/>
  <c r="AD8" i="3"/>
  <c r="AD20" i="3" s="1"/>
  <c r="S8" i="3"/>
  <c r="L8" i="3"/>
  <c r="M8" i="3"/>
  <c r="AQ20" i="3" l="1"/>
  <c r="X8" i="103"/>
  <c r="X26" i="103" s="1"/>
  <c r="X8" i="102"/>
  <c r="X26" i="102" s="1"/>
  <c r="AQ14" i="3"/>
  <c r="X8" i="99"/>
  <c r="X8" i="101"/>
  <c r="X27" i="101" s="1"/>
  <c r="K8" i="103"/>
  <c r="K26" i="103" s="1"/>
  <c r="AD21" i="3"/>
  <c r="K20" i="104"/>
  <c r="K38" i="104" s="1"/>
  <c r="K20" i="102"/>
  <c r="K38" i="102" s="1"/>
  <c r="K20" i="101"/>
  <c r="K39" i="101" s="1"/>
  <c r="K20" i="99"/>
  <c r="K20" i="103"/>
  <c r="K38" i="103" s="1"/>
  <c r="M11" i="3"/>
  <c r="AD11" i="3"/>
  <c r="K8" i="104"/>
  <c r="K26" i="104" s="1"/>
  <c r="K8" i="102"/>
  <c r="K26" i="102" s="1"/>
  <c r="K8" i="101"/>
  <c r="K27" i="101" s="1"/>
  <c r="K8" i="99"/>
  <c r="X14" i="104"/>
  <c r="X32" i="104" s="1"/>
  <c r="X14" i="102"/>
  <c r="X32" i="102" s="1"/>
  <c r="X14" i="101"/>
  <c r="X33" i="101" s="1"/>
  <c r="X14" i="99"/>
  <c r="L9" i="3"/>
  <c r="X9" i="99"/>
  <c r="X9" i="101"/>
  <c r="X28" i="101" s="1"/>
  <c r="X9" i="102"/>
  <c r="X27" i="102" s="1"/>
  <c r="X9" i="104"/>
  <c r="X27" i="104" s="1"/>
  <c r="S11" i="3"/>
  <c r="AQ11" i="3"/>
  <c r="AQ17" i="3"/>
  <c r="AD14" i="3"/>
  <c r="AD9" i="3"/>
  <c r="AD17" i="3"/>
  <c r="S20" i="3"/>
  <c r="S14" i="3"/>
  <c r="S9" i="3"/>
  <c r="S17" i="3"/>
  <c r="L20" i="3"/>
  <c r="L17" i="3"/>
  <c r="L14" i="3"/>
  <c r="L11" i="3"/>
  <c r="M9" i="3"/>
  <c r="M20" i="3"/>
  <c r="M17" i="3"/>
  <c r="M14" i="3"/>
  <c r="B5" i="102"/>
  <c r="B23" i="102" s="1"/>
  <c r="B6" i="102"/>
  <c r="B24" i="102"/>
  <c r="B5" i="103"/>
  <c r="B23" i="103" s="1"/>
  <c r="B6" i="103"/>
  <c r="B24" i="103" s="1"/>
  <c r="B5" i="101"/>
  <c r="B24" i="101" s="1"/>
  <c r="B6" i="101"/>
  <c r="B25" i="101" s="1"/>
  <c r="B5" i="99"/>
  <c r="B6" i="99"/>
  <c r="B5" i="104"/>
  <c r="B6" i="104"/>
  <c r="B24" i="104" s="1"/>
  <c r="B23" i="104"/>
  <c r="AQ15" i="3" l="1"/>
  <c r="X14" i="103"/>
  <c r="X32" i="103" s="1"/>
  <c r="X20" i="103"/>
  <c r="X38" i="103" s="1"/>
  <c r="X20" i="102"/>
  <c r="X38" i="102" s="1"/>
  <c r="X20" i="104"/>
  <c r="X38" i="104" s="1"/>
  <c r="X20" i="101"/>
  <c r="X39" i="101" s="1"/>
  <c r="X20" i="99"/>
  <c r="AQ21" i="3"/>
  <c r="AD12" i="3"/>
  <c r="K11" i="104"/>
  <c r="K29" i="104" s="1"/>
  <c r="K11" i="102"/>
  <c r="K29" i="102" s="1"/>
  <c r="K11" i="103"/>
  <c r="K29" i="103" s="1"/>
  <c r="K11" i="101"/>
  <c r="K30" i="101" s="1"/>
  <c r="K11" i="99"/>
  <c r="M12" i="3"/>
  <c r="K21" i="104"/>
  <c r="K39" i="104" s="1"/>
  <c r="K21" i="102"/>
  <c r="K39" i="102" s="1"/>
  <c r="K21" i="101"/>
  <c r="K40" i="101" s="1"/>
  <c r="K21" i="99"/>
  <c r="K21" i="103"/>
  <c r="K39" i="103" s="1"/>
  <c r="L21" i="3"/>
  <c r="AQ18" i="3"/>
  <c r="X17" i="104"/>
  <c r="X35" i="104" s="1"/>
  <c r="X17" i="102"/>
  <c r="X35" i="102" s="1"/>
  <c r="X17" i="103"/>
  <c r="X35" i="103" s="1"/>
  <c r="X17" i="101"/>
  <c r="X36" i="101" s="1"/>
  <c r="X17" i="99"/>
  <c r="AQ12" i="3"/>
  <c r="X11" i="104"/>
  <c r="X29" i="104" s="1"/>
  <c r="X11" i="102"/>
  <c r="X29" i="102" s="1"/>
  <c r="X11" i="103"/>
  <c r="X29" i="103" s="1"/>
  <c r="X11" i="101"/>
  <c r="X30" i="101" s="1"/>
  <c r="X11" i="99"/>
  <c r="L12" i="3"/>
  <c r="M18" i="3"/>
  <c r="L15" i="3"/>
  <c r="K9" i="104"/>
  <c r="K27" i="104" s="1"/>
  <c r="K9" i="102"/>
  <c r="K27" i="102" s="1"/>
  <c r="K9" i="101"/>
  <c r="K28" i="101" s="1"/>
  <c r="K9" i="99"/>
  <c r="K9" i="103"/>
  <c r="K27" i="103" s="1"/>
  <c r="S12" i="3"/>
  <c r="S21" i="3"/>
  <c r="M15" i="3"/>
  <c r="S18" i="3"/>
  <c r="AD18" i="3"/>
  <c r="K17" i="104"/>
  <c r="K35" i="104" s="1"/>
  <c r="K17" i="102"/>
  <c r="K35" i="102" s="1"/>
  <c r="K17" i="103"/>
  <c r="K35" i="103" s="1"/>
  <c r="K17" i="101"/>
  <c r="K36" i="101" s="1"/>
  <c r="K17" i="99"/>
  <c r="M21" i="3"/>
  <c r="L18" i="3"/>
  <c r="S15" i="3"/>
  <c r="AD15" i="3"/>
  <c r="K14" i="104"/>
  <c r="K32" i="104" s="1"/>
  <c r="K14" i="102"/>
  <c r="K32" i="102" s="1"/>
  <c r="K14" i="101"/>
  <c r="K33" i="101" s="1"/>
  <c r="K14" i="99"/>
  <c r="K14" i="103"/>
  <c r="K32" i="103" s="1"/>
  <c r="B5" i="68"/>
  <c r="B6" i="68"/>
  <c r="B24" i="68"/>
  <c r="B25" i="68"/>
  <c r="B5" i="69"/>
  <c r="B6" i="69"/>
  <c r="B24" i="69"/>
  <c r="B25" i="69"/>
  <c r="B5" i="91"/>
  <c r="B6" i="91"/>
  <c r="B24" i="91"/>
  <c r="B25" i="91"/>
  <c r="B5" i="92"/>
  <c r="B6" i="92"/>
  <c r="B24" i="92"/>
  <c r="B25" i="92"/>
  <c r="H5" i="83"/>
  <c r="H19" i="83" s="1"/>
  <c r="H6" i="83"/>
  <c r="H20" i="83" s="1"/>
  <c r="H5" i="89"/>
  <c r="H19" i="89" s="1"/>
  <c r="H6" i="89"/>
  <c r="H20" i="89" s="1"/>
  <c r="H5" i="90"/>
  <c r="H19" i="90" s="1"/>
  <c r="H6" i="90"/>
  <c r="H20" i="90" s="1"/>
  <c r="H5" i="82"/>
  <c r="H19" i="82" s="1"/>
  <c r="H6" i="82"/>
  <c r="H20" i="82" s="1"/>
  <c r="B5" i="54"/>
  <c r="B24" i="54" s="1"/>
  <c r="B6" i="54"/>
  <c r="B25" i="54" s="1"/>
  <c r="B5" i="87"/>
  <c r="B6" i="87"/>
  <c r="B25" i="87" s="1"/>
  <c r="B24" i="87"/>
  <c r="B5" i="88"/>
  <c r="B24" i="88" s="1"/>
  <c r="B6" i="88"/>
  <c r="B25" i="88" s="1"/>
  <c r="B5" i="12"/>
  <c r="B24" i="12" s="1"/>
  <c r="B6" i="12"/>
  <c r="B25" i="12"/>
  <c r="B5" i="95"/>
  <c r="B23" i="95" s="1"/>
  <c r="B6" i="95"/>
  <c r="B24" i="95"/>
  <c r="B5" i="96"/>
  <c r="B23" i="96" s="1"/>
  <c r="B6" i="96"/>
  <c r="B24" i="96"/>
  <c r="B5" i="97"/>
  <c r="B23" i="97" s="1"/>
  <c r="B6" i="97"/>
  <c r="B24" i="97"/>
  <c r="B5" i="24"/>
  <c r="B24" i="24" s="1"/>
  <c r="B6" i="24"/>
  <c r="B25" i="24"/>
  <c r="B5" i="98"/>
  <c r="B6" i="98"/>
  <c r="AR8" i="3"/>
  <c r="AP8" i="3"/>
  <c r="G8" i="3"/>
  <c r="X21" i="103" l="1"/>
  <c r="X39" i="103" s="1"/>
  <c r="X21" i="101"/>
  <c r="X40" i="101" s="1"/>
  <c r="X21" i="104"/>
  <c r="X39" i="104" s="1"/>
  <c r="X21" i="99"/>
  <c r="X21" i="102"/>
  <c r="X39" i="102" s="1"/>
  <c r="X15" i="101"/>
  <c r="X34" i="101" s="1"/>
  <c r="X15" i="103"/>
  <c r="X33" i="103" s="1"/>
  <c r="X15" i="99"/>
  <c r="X15" i="104"/>
  <c r="X33" i="104" s="1"/>
  <c r="X15" i="102"/>
  <c r="X33" i="102" s="1"/>
  <c r="Y8" i="103"/>
  <c r="Y26" i="103" s="1"/>
  <c r="Y8" i="104"/>
  <c r="Y26" i="104" s="1"/>
  <c r="Y8" i="102"/>
  <c r="Y26" i="102" s="1"/>
  <c r="Y8" i="101"/>
  <c r="Y27" i="101" s="1"/>
  <c r="Y8" i="99"/>
  <c r="W8" i="104"/>
  <c r="W26" i="104" s="1"/>
  <c r="W8" i="102"/>
  <c r="W26" i="102" s="1"/>
  <c r="W8" i="101"/>
  <c r="W27" i="101" s="1"/>
  <c r="W8" i="99"/>
  <c r="W8" i="103"/>
  <c r="W26" i="103" s="1"/>
  <c r="K15" i="104"/>
  <c r="K33" i="104" s="1"/>
  <c r="K15" i="102"/>
  <c r="K33" i="102" s="1"/>
  <c r="K15" i="101"/>
  <c r="K34" i="101" s="1"/>
  <c r="K15" i="99"/>
  <c r="K15" i="103"/>
  <c r="K33" i="103" s="1"/>
  <c r="K18" i="104"/>
  <c r="K36" i="104" s="1"/>
  <c r="K18" i="102"/>
  <c r="K36" i="102" s="1"/>
  <c r="K18" i="101"/>
  <c r="K37" i="101" s="1"/>
  <c r="K18" i="99"/>
  <c r="K18" i="103"/>
  <c r="K36" i="103" s="1"/>
  <c r="X12" i="103"/>
  <c r="X30" i="103" s="1"/>
  <c r="X12" i="104"/>
  <c r="X30" i="104" s="1"/>
  <c r="X12" i="102"/>
  <c r="X30" i="102" s="1"/>
  <c r="X12" i="101"/>
  <c r="X31" i="101" s="1"/>
  <c r="X12" i="99"/>
  <c r="X18" i="103"/>
  <c r="X36" i="103" s="1"/>
  <c r="X18" i="104"/>
  <c r="X36" i="104" s="1"/>
  <c r="X18" i="102"/>
  <c r="X36" i="102" s="1"/>
  <c r="X18" i="101"/>
  <c r="X37" i="101" s="1"/>
  <c r="X18" i="99"/>
  <c r="K12" i="104"/>
  <c r="K30" i="104" s="1"/>
  <c r="K12" i="102"/>
  <c r="K30" i="102" s="1"/>
  <c r="K12" i="101"/>
  <c r="K31" i="101" s="1"/>
  <c r="K12" i="99"/>
  <c r="K12" i="103"/>
  <c r="K30" i="103" s="1"/>
  <c r="AR9" i="3"/>
  <c r="G9" i="3"/>
  <c r="AP9" i="3"/>
  <c r="AR14" i="3"/>
  <c r="AR17" i="3"/>
  <c r="AR11" i="3"/>
  <c r="AR20" i="3"/>
  <c r="AP20" i="3"/>
  <c r="AP14" i="3"/>
  <c r="AP17" i="3"/>
  <c r="AP11" i="3"/>
  <c r="G20" i="3"/>
  <c r="G17" i="3"/>
  <c r="G11" i="3"/>
  <c r="G14" i="3"/>
  <c r="W14" i="104" l="1"/>
  <c r="W32" i="104" s="1"/>
  <c r="W14" i="102"/>
  <c r="W32" i="102" s="1"/>
  <c r="W14" i="101"/>
  <c r="W33" i="101" s="1"/>
  <c r="W14" i="99"/>
  <c r="W14" i="103"/>
  <c r="W32" i="103" s="1"/>
  <c r="Y17" i="104"/>
  <c r="Y35" i="104" s="1"/>
  <c r="Y17" i="102"/>
  <c r="Y35" i="102" s="1"/>
  <c r="Y17" i="101"/>
  <c r="Y36" i="101" s="1"/>
  <c r="Y17" i="99"/>
  <c r="Y17" i="103"/>
  <c r="Y35" i="103" s="1"/>
  <c r="Y14" i="103"/>
  <c r="Y32" i="103" s="1"/>
  <c r="Y14" i="104"/>
  <c r="Y32" i="104" s="1"/>
  <c r="Y14" i="102"/>
  <c r="Y32" i="102" s="1"/>
  <c r="Y14" i="101"/>
  <c r="Y33" i="101" s="1"/>
  <c r="Y14" i="99"/>
  <c r="W11" i="104"/>
  <c r="W29" i="104" s="1"/>
  <c r="W11" i="102"/>
  <c r="W29" i="102" s="1"/>
  <c r="W11" i="103"/>
  <c r="W29" i="103" s="1"/>
  <c r="W11" i="101"/>
  <c r="W30" i="101" s="1"/>
  <c r="W11" i="99"/>
  <c r="Y9" i="104"/>
  <c r="Y27" i="104" s="1"/>
  <c r="Y9" i="102"/>
  <c r="Y27" i="102" s="1"/>
  <c r="Y9" i="101"/>
  <c r="Y28" i="101" s="1"/>
  <c r="Y9" i="99"/>
  <c r="Y9" i="103"/>
  <c r="Y27" i="103" s="1"/>
  <c r="W20" i="104"/>
  <c r="W38" i="104" s="1"/>
  <c r="W20" i="102"/>
  <c r="W38" i="102" s="1"/>
  <c r="W20" i="101"/>
  <c r="W39" i="101" s="1"/>
  <c r="W20" i="99"/>
  <c r="W20" i="103"/>
  <c r="W38" i="103" s="1"/>
  <c r="Y20" i="103"/>
  <c r="Y38" i="103" s="1"/>
  <c r="Y20" i="101"/>
  <c r="Y39" i="101" s="1"/>
  <c r="Y20" i="99"/>
  <c r="Y20" i="104"/>
  <c r="Y38" i="104" s="1"/>
  <c r="Y20" i="102"/>
  <c r="Y38" i="102" s="1"/>
  <c r="W9" i="104"/>
  <c r="W27" i="104" s="1"/>
  <c r="W9" i="102"/>
  <c r="W27" i="102" s="1"/>
  <c r="W9" i="101"/>
  <c r="W28" i="101" s="1"/>
  <c r="W9" i="99"/>
  <c r="W9" i="103"/>
  <c r="W27" i="103" s="1"/>
  <c r="W17" i="104"/>
  <c r="W35" i="104" s="1"/>
  <c r="W17" i="102"/>
  <c r="W35" i="102" s="1"/>
  <c r="W17" i="103"/>
  <c r="W35" i="103" s="1"/>
  <c r="W17" i="101"/>
  <c r="W36" i="101" s="1"/>
  <c r="W17" i="99"/>
  <c r="Y11" i="104"/>
  <c r="Y29" i="104" s="1"/>
  <c r="Y11" i="102"/>
  <c r="Y29" i="102" s="1"/>
  <c r="Y11" i="103"/>
  <c r="Y29" i="103" s="1"/>
  <c r="Y11" i="101"/>
  <c r="Y30" i="101" s="1"/>
  <c r="Y11" i="99"/>
  <c r="G21" i="3"/>
  <c r="AP21" i="3"/>
  <c r="AR15" i="3"/>
  <c r="G15" i="3"/>
  <c r="AP12" i="3"/>
  <c r="AR21" i="3"/>
  <c r="G12" i="3"/>
  <c r="AP18" i="3"/>
  <c r="AR12" i="3"/>
  <c r="G18" i="3"/>
  <c r="AP15" i="3"/>
  <c r="AR18" i="3"/>
  <c r="C5" i="81"/>
  <c r="D5" i="81"/>
  <c r="E5" i="81"/>
  <c r="F5" i="81"/>
  <c r="G5" i="81"/>
  <c r="H5" i="81"/>
  <c r="I5" i="81"/>
  <c r="J5" i="81"/>
  <c r="K5" i="81"/>
  <c r="L5" i="81"/>
  <c r="M5" i="81"/>
  <c r="N5" i="81"/>
  <c r="O5" i="81"/>
  <c r="P5" i="81"/>
  <c r="Q5" i="81"/>
  <c r="R5" i="81"/>
  <c r="S5" i="81"/>
  <c r="T5" i="81"/>
  <c r="U5" i="81"/>
  <c r="V5" i="81"/>
  <c r="W5" i="81"/>
  <c r="X5" i="81"/>
  <c r="Y5" i="81"/>
  <c r="Z5" i="81"/>
  <c r="AA5" i="81"/>
  <c r="AB5" i="81"/>
  <c r="AC5" i="81"/>
  <c r="AD5" i="81"/>
  <c r="AE5" i="81"/>
  <c r="AF5" i="81"/>
  <c r="AG5" i="81"/>
  <c r="AH5" i="81"/>
  <c r="AI5" i="81"/>
  <c r="AJ5" i="81"/>
  <c r="AK5" i="81"/>
  <c r="AL5" i="81"/>
  <c r="AM5" i="81"/>
  <c r="AN5" i="81"/>
  <c r="AO5" i="81"/>
  <c r="AP5" i="81"/>
  <c r="AQ5" i="81"/>
  <c r="AR5" i="81"/>
  <c r="AS5" i="81"/>
  <c r="AT5" i="81"/>
  <c r="AU5" i="81"/>
  <c r="AV5" i="81"/>
  <c r="AW5" i="81"/>
  <c r="C6" i="81"/>
  <c r="D6" i="81"/>
  <c r="E6" i="81"/>
  <c r="F6" i="81"/>
  <c r="G6" i="81"/>
  <c r="H6" i="81"/>
  <c r="I6" i="81"/>
  <c r="J6" i="81"/>
  <c r="K6" i="81"/>
  <c r="L6" i="81"/>
  <c r="M6" i="81"/>
  <c r="N6" i="81"/>
  <c r="O6" i="81"/>
  <c r="P6" i="81"/>
  <c r="Q6" i="81"/>
  <c r="R6" i="81"/>
  <c r="S6" i="81"/>
  <c r="T6" i="81"/>
  <c r="U6" i="81"/>
  <c r="V6" i="81"/>
  <c r="W6" i="81"/>
  <c r="X6" i="81"/>
  <c r="Y6" i="81"/>
  <c r="Z6" i="81"/>
  <c r="AA6" i="81"/>
  <c r="AB6" i="81"/>
  <c r="AC6" i="81"/>
  <c r="AD6" i="81"/>
  <c r="AE6" i="81"/>
  <c r="AF6" i="81"/>
  <c r="AG6" i="81"/>
  <c r="AH6" i="81"/>
  <c r="AI6" i="81"/>
  <c r="AJ6" i="81"/>
  <c r="AK6" i="81"/>
  <c r="AL6" i="81"/>
  <c r="AM6" i="81"/>
  <c r="AN6" i="81"/>
  <c r="AO6" i="81"/>
  <c r="AP6" i="81"/>
  <c r="AQ6" i="81"/>
  <c r="AR6" i="81"/>
  <c r="AS6" i="81"/>
  <c r="AT6" i="81"/>
  <c r="AU6" i="81"/>
  <c r="AV6" i="81"/>
  <c r="AW6" i="81"/>
  <c r="C5" i="80"/>
  <c r="C24" i="80" s="1"/>
  <c r="D5" i="80"/>
  <c r="D24" i="80" s="1"/>
  <c r="E5" i="80"/>
  <c r="F5" i="80"/>
  <c r="G5" i="80"/>
  <c r="G24" i="80" s="1"/>
  <c r="H5" i="80"/>
  <c r="H24" i="80" s="1"/>
  <c r="I5" i="80"/>
  <c r="I24" i="80" s="1"/>
  <c r="J5" i="80"/>
  <c r="J24" i="80" s="1"/>
  <c r="K5" i="80"/>
  <c r="K24" i="80" s="1"/>
  <c r="L5" i="80"/>
  <c r="L24" i="80" s="1"/>
  <c r="M5" i="80"/>
  <c r="M24" i="80" s="1"/>
  <c r="N5" i="80"/>
  <c r="N24" i="80" s="1"/>
  <c r="O5" i="80"/>
  <c r="O24" i="80" s="1"/>
  <c r="P5" i="80"/>
  <c r="P24" i="80" s="1"/>
  <c r="Q5" i="80"/>
  <c r="Q24" i="80" s="1"/>
  <c r="R5" i="80"/>
  <c r="R24" i="80" s="1"/>
  <c r="S5" i="80"/>
  <c r="S24" i="80" s="1"/>
  <c r="T5" i="80"/>
  <c r="T24" i="80" s="1"/>
  <c r="U5" i="80"/>
  <c r="U24" i="80" s="1"/>
  <c r="V5" i="80"/>
  <c r="V24" i="80" s="1"/>
  <c r="W5" i="80"/>
  <c r="W24" i="80" s="1"/>
  <c r="X5" i="80"/>
  <c r="X24" i="80" s="1"/>
  <c r="Y5" i="80"/>
  <c r="Y24" i="80" s="1"/>
  <c r="Z5" i="80"/>
  <c r="Z24" i="80" s="1"/>
  <c r="AA5" i="80"/>
  <c r="AA24" i="80" s="1"/>
  <c r="AB5" i="80"/>
  <c r="AB24" i="80" s="1"/>
  <c r="AC5" i="80"/>
  <c r="AC24" i="80" s="1"/>
  <c r="AD5" i="80"/>
  <c r="AD24" i="80" s="1"/>
  <c r="AE5" i="80"/>
  <c r="AE24" i="80" s="1"/>
  <c r="AF5" i="80"/>
  <c r="AF24" i="80" s="1"/>
  <c r="AG5" i="80"/>
  <c r="AG24" i="80" s="1"/>
  <c r="AH5" i="80"/>
  <c r="AH24" i="80" s="1"/>
  <c r="AI5" i="80"/>
  <c r="AI24" i="80" s="1"/>
  <c r="AJ5" i="80"/>
  <c r="AJ24" i="80" s="1"/>
  <c r="AK5" i="80"/>
  <c r="AK24" i="80" s="1"/>
  <c r="AL5" i="80"/>
  <c r="AL24" i="80" s="1"/>
  <c r="AM5" i="80"/>
  <c r="AM24" i="80" s="1"/>
  <c r="AN5" i="80"/>
  <c r="AN24" i="80" s="1"/>
  <c r="AO5" i="80"/>
  <c r="AO24" i="80" s="1"/>
  <c r="AP5" i="80"/>
  <c r="AP24" i="80" s="1"/>
  <c r="AQ5" i="80"/>
  <c r="AQ24" i="80" s="1"/>
  <c r="AR5" i="80"/>
  <c r="AR24" i="80" s="1"/>
  <c r="AS5" i="80"/>
  <c r="AS24" i="80" s="1"/>
  <c r="AT5" i="80"/>
  <c r="AT24" i="80" s="1"/>
  <c r="AU5" i="80"/>
  <c r="AU24" i="80" s="1"/>
  <c r="AV5" i="80"/>
  <c r="AV24" i="80" s="1"/>
  <c r="AW5" i="80"/>
  <c r="AW24" i="80" s="1"/>
  <c r="C6" i="80"/>
  <c r="C25" i="80" s="1"/>
  <c r="D6" i="80"/>
  <c r="D25" i="80" s="1"/>
  <c r="E6" i="80"/>
  <c r="E25" i="80" s="1"/>
  <c r="F6" i="80"/>
  <c r="F25" i="80" s="1"/>
  <c r="G6" i="80"/>
  <c r="G25" i="80" s="1"/>
  <c r="H6" i="80"/>
  <c r="H25" i="80" s="1"/>
  <c r="I6" i="80"/>
  <c r="I25" i="80" s="1"/>
  <c r="J6" i="80"/>
  <c r="J25" i="80" s="1"/>
  <c r="K6" i="80"/>
  <c r="K25" i="80" s="1"/>
  <c r="L6" i="80"/>
  <c r="L25" i="80" s="1"/>
  <c r="M6" i="80"/>
  <c r="M25" i="80" s="1"/>
  <c r="N6" i="80"/>
  <c r="N25" i="80" s="1"/>
  <c r="O6" i="80"/>
  <c r="O25" i="80" s="1"/>
  <c r="P6" i="80"/>
  <c r="P25" i="80" s="1"/>
  <c r="Q6" i="80"/>
  <c r="Q25" i="80" s="1"/>
  <c r="R6" i="80"/>
  <c r="R25" i="80" s="1"/>
  <c r="S6" i="80"/>
  <c r="S25" i="80" s="1"/>
  <c r="T6" i="80"/>
  <c r="T25" i="80" s="1"/>
  <c r="U6" i="80"/>
  <c r="U25" i="80" s="1"/>
  <c r="V6" i="80"/>
  <c r="V25" i="80" s="1"/>
  <c r="W6" i="80"/>
  <c r="W25" i="80" s="1"/>
  <c r="X6" i="80"/>
  <c r="X25" i="80" s="1"/>
  <c r="Y6" i="80"/>
  <c r="Y25" i="80" s="1"/>
  <c r="Z6" i="80"/>
  <c r="Z25" i="80" s="1"/>
  <c r="AA6" i="80"/>
  <c r="AA25" i="80" s="1"/>
  <c r="AB6" i="80"/>
  <c r="AB25" i="80" s="1"/>
  <c r="AC6" i="80"/>
  <c r="AC25" i="80" s="1"/>
  <c r="AD6" i="80"/>
  <c r="AD25" i="80" s="1"/>
  <c r="AE6" i="80"/>
  <c r="AE25" i="80" s="1"/>
  <c r="AF6" i="80"/>
  <c r="AF25" i="80" s="1"/>
  <c r="AG6" i="80"/>
  <c r="AG25" i="80" s="1"/>
  <c r="AH6" i="80"/>
  <c r="AH25" i="80" s="1"/>
  <c r="AI6" i="80"/>
  <c r="AI25" i="80" s="1"/>
  <c r="AJ6" i="80"/>
  <c r="AJ25" i="80" s="1"/>
  <c r="AK6" i="80"/>
  <c r="AK25" i="80" s="1"/>
  <c r="AL6" i="80"/>
  <c r="AL25" i="80" s="1"/>
  <c r="AM6" i="80"/>
  <c r="AM25" i="80" s="1"/>
  <c r="AN6" i="80"/>
  <c r="AN25" i="80" s="1"/>
  <c r="AO6" i="80"/>
  <c r="AO25" i="80" s="1"/>
  <c r="AP6" i="80"/>
  <c r="AP25" i="80" s="1"/>
  <c r="AQ6" i="80"/>
  <c r="AQ25" i="80" s="1"/>
  <c r="AR6" i="80"/>
  <c r="AR25" i="80" s="1"/>
  <c r="AS6" i="80"/>
  <c r="AS25" i="80" s="1"/>
  <c r="AT6" i="80"/>
  <c r="AT25" i="80" s="1"/>
  <c r="AU6" i="80"/>
  <c r="AU25" i="80" s="1"/>
  <c r="AV6" i="80"/>
  <c r="AV25" i="80" s="1"/>
  <c r="AW6" i="80"/>
  <c r="AW25" i="80" s="1"/>
  <c r="E24" i="80"/>
  <c r="F24" i="80"/>
  <c r="C5" i="79"/>
  <c r="C24" i="79" s="1"/>
  <c r="D5" i="79"/>
  <c r="D24" i="79" s="1"/>
  <c r="E5" i="79"/>
  <c r="F5" i="79"/>
  <c r="G5" i="79"/>
  <c r="G24" i="79" s="1"/>
  <c r="H5" i="79"/>
  <c r="H24" i="79" s="1"/>
  <c r="I5" i="79"/>
  <c r="I24" i="79" s="1"/>
  <c r="J5" i="79"/>
  <c r="J24" i="79" s="1"/>
  <c r="K5" i="79"/>
  <c r="K24" i="79" s="1"/>
  <c r="L5" i="79"/>
  <c r="L24" i="79" s="1"/>
  <c r="M5" i="79"/>
  <c r="M24" i="79" s="1"/>
  <c r="N5" i="79"/>
  <c r="N24" i="79" s="1"/>
  <c r="O5" i="79"/>
  <c r="O24" i="79" s="1"/>
  <c r="P5" i="79"/>
  <c r="P24" i="79" s="1"/>
  <c r="Q5" i="79"/>
  <c r="Q24" i="79" s="1"/>
  <c r="R5" i="79"/>
  <c r="R24" i="79" s="1"/>
  <c r="S5" i="79"/>
  <c r="S24" i="79" s="1"/>
  <c r="T5" i="79"/>
  <c r="T24" i="79" s="1"/>
  <c r="U5" i="79"/>
  <c r="U24" i="79" s="1"/>
  <c r="V5" i="79"/>
  <c r="V24" i="79" s="1"/>
  <c r="W5" i="79"/>
  <c r="W24" i="79" s="1"/>
  <c r="X5" i="79"/>
  <c r="X24" i="79" s="1"/>
  <c r="Y5" i="79"/>
  <c r="Y24" i="79" s="1"/>
  <c r="Z5" i="79"/>
  <c r="Z24" i="79" s="1"/>
  <c r="AA5" i="79"/>
  <c r="AA24" i="79" s="1"/>
  <c r="AB5" i="79"/>
  <c r="AB24" i="79" s="1"/>
  <c r="AC5" i="79"/>
  <c r="AC24" i="79" s="1"/>
  <c r="AD5" i="79"/>
  <c r="AD24" i="79" s="1"/>
  <c r="AE5" i="79"/>
  <c r="AE24" i="79" s="1"/>
  <c r="AF5" i="79"/>
  <c r="AF24" i="79" s="1"/>
  <c r="AG5" i="79"/>
  <c r="AG24" i="79" s="1"/>
  <c r="AH5" i="79"/>
  <c r="AH24" i="79" s="1"/>
  <c r="AI5" i="79"/>
  <c r="AI24" i="79" s="1"/>
  <c r="AJ5" i="79"/>
  <c r="AJ24" i="79" s="1"/>
  <c r="AK5" i="79"/>
  <c r="AK24" i="79" s="1"/>
  <c r="AL5" i="79"/>
  <c r="AL24" i="79" s="1"/>
  <c r="AM5" i="79"/>
  <c r="AM24" i="79" s="1"/>
  <c r="AN5" i="79"/>
  <c r="AN24" i="79" s="1"/>
  <c r="AO5" i="79"/>
  <c r="AO24" i="79" s="1"/>
  <c r="AP5" i="79"/>
  <c r="AP24" i="79" s="1"/>
  <c r="AQ5" i="79"/>
  <c r="AQ24" i="79" s="1"/>
  <c r="AR5" i="79"/>
  <c r="AR24" i="79" s="1"/>
  <c r="AS5" i="79"/>
  <c r="AS24" i="79" s="1"/>
  <c r="AT5" i="79"/>
  <c r="AT24" i="79" s="1"/>
  <c r="AU5" i="79"/>
  <c r="AU24" i="79" s="1"/>
  <c r="AV5" i="79"/>
  <c r="AV24" i="79" s="1"/>
  <c r="AW5" i="79"/>
  <c r="AW24" i="79" s="1"/>
  <c r="C6" i="79"/>
  <c r="C25" i="79" s="1"/>
  <c r="D6" i="79"/>
  <c r="D25" i="79" s="1"/>
  <c r="E6" i="79"/>
  <c r="E25" i="79" s="1"/>
  <c r="F6" i="79"/>
  <c r="F25" i="79" s="1"/>
  <c r="G6" i="79"/>
  <c r="G25" i="79" s="1"/>
  <c r="H6" i="79"/>
  <c r="H25" i="79" s="1"/>
  <c r="I6" i="79"/>
  <c r="I25" i="79" s="1"/>
  <c r="J6" i="79"/>
  <c r="J25" i="79" s="1"/>
  <c r="K6" i="79"/>
  <c r="K25" i="79" s="1"/>
  <c r="L6" i="79"/>
  <c r="L25" i="79" s="1"/>
  <c r="M6" i="79"/>
  <c r="M25" i="79" s="1"/>
  <c r="N6" i="79"/>
  <c r="N25" i="79" s="1"/>
  <c r="O6" i="79"/>
  <c r="O25" i="79" s="1"/>
  <c r="P6" i="79"/>
  <c r="P25" i="79" s="1"/>
  <c r="Q6" i="79"/>
  <c r="Q25" i="79" s="1"/>
  <c r="R6" i="79"/>
  <c r="R25" i="79" s="1"/>
  <c r="S6" i="79"/>
  <c r="S25" i="79" s="1"/>
  <c r="T6" i="79"/>
  <c r="T25" i="79" s="1"/>
  <c r="U6" i="79"/>
  <c r="U25" i="79" s="1"/>
  <c r="V6" i="79"/>
  <c r="V25" i="79" s="1"/>
  <c r="W6" i="79"/>
  <c r="W25" i="79" s="1"/>
  <c r="X6" i="79"/>
  <c r="X25" i="79" s="1"/>
  <c r="Y6" i="79"/>
  <c r="Y25" i="79" s="1"/>
  <c r="Z6" i="79"/>
  <c r="Z25" i="79" s="1"/>
  <c r="AA6" i="79"/>
  <c r="AA25" i="79" s="1"/>
  <c r="AB6" i="79"/>
  <c r="AB25" i="79" s="1"/>
  <c r="AC6" i="79"/>
  <c r="AC25" i="79" s="1"/>
  <c r="AD6" i="79"/>
  <c r="AD25" i="79" s="1"/>
  <c r="AE6" i="79"/>
  <c r="AE25" i="79" s="1"/>
  <c r="AF6" i="79"/>
  <c r="AF25" i="79" s="1"/>
  <c r="AG6" i="79"/>
  <c r="AG25" i="79" s="1"/>
  <c r="AH6" i="79"/>
  <c r="AH25" i="79" s="1"/>
  <c r="AI6" i="79"/>
  <c r="AI25" i="79" s="1"/>
  <c r="AJ6" i="79"/>
  <c r="AJ25" i="79" s="1"/>
  <c r="AK6" i="79"/>
  <c r="AK25" i="79" s="1"/>
  <c r="AL6" i="79"/>
  <c r="AL25" i="79" s="1"/>
  <c r="AM6" i="79"/>
  <c r="AM25" i="79" s="1"/>
  <c r="AN6" i="79"/>
  <c r="AN25" i="79" s="1"/>
  <c r="AO6" i="79"/>
  <c r="AO25" i="79" s="1"/>
  <c r="AP6" i="79"/>
  <c r="AP25" i="79" s="1"/>
  <c r="AQ6" i="79"/>
  <c r="AQ25" i="79" s="1"/>
  <c r="AR6" i="79"/>
  <c r="AR25" i="79" s="1"/>
  <c r="AS6" i="79"/>
  <c r="AS25" i="79" s="1"/>
  <c r="AT6" i="79"/>
  <c r="AT25" i="79" s="1"/>
  <c r="AU6" i="79"/>
  <c r="AU25" i="79" s="1"/>
  <c r="AV6" i="79"/>
  <c r="AV25" i="79" s="1"/>
  <c r="AW6" i="79"/>
  <c r="AW25" i="79" s="1"/>
  <c r="E24" i="79"/>
  <c r="F24" i="79"/>
  <c r="C5" i="94"/>
  <c r="C24" i="94" s="1"/>
  <c r="D5" i="94"/>
  <c r="D24" i="94" s="1"/>
  <c r="E5" i="94"/>
  <c r="F5" i="94"/>
  <c r="G5" i="94"/>
  <c r="G24" i="94" s="1"/>
  <c r="H5" i="94"/>
  <c r="H24" i="94" s="1"/>
  <c r="I5" i="94"/>
  <c r="I24" i="94" s="1"/>
  <c r="J5" i="94"/>
  <c r="J24" i="94" s="1"/>
  <c r="K5" i="94"/>
  <c r="K24" i="94" s="1"/>
  <c r="L5" i="94"/>
  <c r="L24" i="94" s="1"/>
  <c r="M5" i="94"/>
  <c r="M24" i="94" s="1"/>
  <c r="N5" i="94"/>
  <c r="N24" i="94" s="1"/>
  <c r="O5" i="94"/>
  <c r="O24" i="94" s="1"/>
  <c r="P5" i="94"/>
  <c r="P24" i="94" s="1"/>
  <c r="Q5" i="94"/>
  <c r="Q24" i="94" s="1"/>
  <c r="R5" i="94"/>
  <c r="R24" i="94" s="1"/>
  <c r="S5" i="94"/>
  <c r="S24" i="94" s="1"/>
  <c r="T5" i="94"/>
  <c r="T24" i="94" s="1"/>
  <c r="U5" i="94"/>
  <c r="U24" i="94" s="1"/>
  <c r="V5" i="94"/>
  <c r="V24" i="94" s="1"/>
  <c r="W5" i="94"/>
  <c r="W24" i="94" s="1"/>
  <c r="X5" i="94"/>
  <c r="X24" i="94" s="1"/>
  <c r="Y5" i="94"/>
  <c r="Y24" i="94" s="1"/>
  <c r="Z5" i="94"/>
  <c r="Z24" i="94" s="1"/>
  <c r="AA5" i="94"/>
  <c r="AA24" i="94" s="1"/>
  <c r="AB5" i="94"/>
  <c r="AB24" i="94" s="1"/>
  <c r="AC5" i="94"/>
  <c r="AC24" i="94" s="1"/>
  <c r="AD5" i="94"/>
  <c r="AD24" i="94" s="1"/>
  <c r="AE5" i="94"/>
  <c r="AE24" i="94" s="1"/>
  <c r="AF5" i="94"/>
  <c r="AF24" i="94" s="1"/>
  <c r="AG5" i="94"/>
  <c r="AG24" i="94" s="1"/>
  <c r="AH5" i="94"/>
  <c r="AH24" i="94" s="1"/>
  <c r="AI5" i="94"/>
  <c r="AI24" i="94" s="1"/>
  <c r="AJ5" i="94"/>
  <c r="AJ24" i="94" s="1"/>
  <c r="AK5" i="94"/>
  <c r="AK24" i="94" s="1"/>
  <c r="AL5" i="94"/>
  <c r="AL24" i="94" s="1"/>
  <c r="AM5" i="94"/>
  <c r="AM24" i="94" s="1"/>
  <c r="AN5" i="94"/>
  <c r="AN24" i="94" s="1"/>
  <c r="AO5" i="94"/>
  <c r="AO24" i="94" s="1"/>
  <c r="AP5" i="94"/>
  <c r="AP24" i="94" s="1"/>
  <c r="AQ5" i="94"/>
  <c r="AQ24" i="94" s="1"/>
  <c r="AR5" i="94"/>
  <c r="AR24" i="94" s="1"/>
  <c r="AS5" i="94"/>
  <c r="AS24" i="94" s="1"/>
  <c r="AT5" i="94"/>
  <c r="AT24" i="94" s="1"/>
  <c r="AU5" i="94"/>
  <c r="AU24" i="94" s="1"/>
  <c r="AV5" i="94"/>
  <c r="AV24" i="94" s="1"/>
  <c r="AW5" i="94"/>
  <c r="C6" i="94"/>
  <c r="C25" i="94" s="1"/>
  <c r="D6" i="94"/>
  <c r="D25" i="94" s="1"/>
  <c r="E6" i="94"/>
  <c r="E25" i="94" s="1"/>
  <c r="F6" i="94"/>
  <c r="F25" i="94" s="1"/>
  <c r="G6" i="94"/>
  <c r="G25" i="94" s="1"/>
  <c r="H6" i="94"/>
  <c r="H25" i="94" s="1"/>
  <c r="I6" i="94"/>
  <c r="I25" i="94" s="1"/>
  <c r="J6" i="94"/>
  <c r="J25" i="94" s="1"/>
  <c r="K6" i="94"/>
  <c r="K25" i="94" s="1"/>
  <c r="L6" i="94"/>
  <c r="L25" i="94" s="1"/>
  <c r="M6" i="94"/>
  <c r="M25" i="94" s="1"/>
  <c r="N6" i="94"/>
  <c r="N25" i="94" s="1"/>
  <c r="O6" i="94"/>
  <c r="O25" i="94" s="1"/>
  <c r="P6" i="94"/>
  <c r="P25" i="94" s="1"/>
  <c r="Q6" i="94"/>
  <c r="Q25" i="94" s="1"/>
  <c r="R6" i="94"/>
  <c r="R25" i="94" s="1"/>
  <c r="S6" i="94"/>
  <c r="S25" i="94" s="1"/>
  <c r="T6" i="94"/>
  <c r="T25" i="94" s="1"/>
  <c r="U6" i="94"/>
  <c r="U25" i="94" s="1"/>
  <c r="V6" i="94"/>
  <c r="V25" i="94" s="1"/>
  <c r="W6" i="94"/>
  <c r="W25" i="94" s="1"/>
  <c r="X6" i="94"/>
  <c r="X25" i="94" s="1"/>
  <c r="Y6" i="94"/>
  <c r="Y25" i="94" s="1"/>
  <c r="Z6" i="94"/>
  <c r="Z25" i="94" s="1"/>
  <c r="AA6" i="94"/>
  <c r="AA25" i="94" s="1"/>
  <c r="AB6" i="94"/>
  <c r="AB25" i="94" s="1"/>
  <c r="AC6" i="94"/>
  <c r="AC25" i="94" s="1"/>
  <c r="AD6" i="94"/>
  <c r="AD25" i="94" s="1"/>
  <c r="AE6" i="94"/>
  <c r="AE25" i="94" s="1"/>
  <c r="AF6" i="94"/>
  <c r="AF25" i="94" s="1"/>
  <c r="AG6" i="94"/>
  <c r="AG25" i="94" s="1"/>
  <c r="AH6" i="94"/>
  <c r="AH25" i="94" s="1"/>
  <c r="AI6" i="94"/>
  <c r="AI25" i="94" s="1"/>
  <c r="AJ6" i="94"/>
  <c r="AJ25" i="94" s="1"/>
  <c r="AK6" i="94"/>
  <c r="AK25" i="94" s="1"/>
  <c r="AL6" i="94"/>
  <c r="AL25" i="94" s="1"/>
  <c r="AM6" i="94"/>
  <c r="AM25" i="94" s="1"/>
  <c r="AN6" i="94"/>
  <c r="AN25" i="94" s="1"/>
  <c r="AO6" i="94"/>
  <c r="AO25" i="94" s="1"/>
  <c r="AP6" i="94"/>
  <c r="AP25" i="94" s="1"/>
  <c r="AQ6" i="94"/>
  <c r="AQ25" i="94" s="1"/>
  <c r="AR6" i="94"/>
  <c r="AR25" i="94" s="1"/>
  <c r="AS6" i="94"/>
  <c r="AS25" i="94" s="1"/>
  <c r="AT6" i="94"/>
  <c r="AT25" i="94" s="1"/>
  <c r="AU6" i="94"/>
  <c r="AU25" i="94" s="1"/>
  <c r="AV6" i="94"/>
  <c r="AV25" i="94" s="1"/>
  <c r="AW6" i="94"/>
  <c r="AW25" i="94" s="1"/>
  <c r="E24" i="94"/>
  <c r="F24" i="94"/>
  <c r="AW24" i="94"/>
  <c r="C5" i="93"/>
  <c r="C24" i="93" s="1"/>
  <c r="D5" i="93"/>
  <c r="D24" i="93" s="1"/>
  <c r="E5" i="93"/>
  <c r="F5" i="93"/>
  <c r="G5" i="93"/>
  <c r="G24" i="93" s="1"/>
  <c r="H5" i="93"/>
  <c r="H24" i="93" s="1"/>
  <c r="I5" i="93"/>
  <c r="I24" i="93" s="1"/>
  <c r="J5" i="93"/>
  <c r="J24" i="93" s="1"/>
  <c r="K5" i="93"/>
  <c r="K24" i="93" s="1"/>
  <c r="L5" i="93"/>
  <c r="L24" i="93" s="1"/>
  <c r="M5" i="93"/>
  <c r="M24" i="93" s="1"/>
  <c r="N5" i="93"/>
  <c r="N24" i="93" s="1"/>
  <c r="O5" i="93"/>
  <c r="O24" i="93" s="1"/>
  <c r="P5" i="93"/>
  <c r="P24" i="93" s="1"/>
  <c r="Q5" i="93"/>
  <c r="Q24" i="93" s="1"/>
  <c r="R5" i="93"/>
  <c r="R24" i="93" s="1"/>
  <c r="S5" i="93"/>
  <c r="S24" i="93" s="1"/>
  <c r="T5" i="93"/>
  <c r="T24" i="93" s="1"/>
  <c r="U5" i="93"/>
  <c r="U24" i="93" s="1"/>
  <c r="V5" i="93"/>
  <c r="V24" i="93" s="1"/>
  <c r="W5" i="93"/>
  <c r="W24" i="93" s="1"/>
  <c r="X5" i="93"/>
  <c r="X24" i="93" s="1"/>
  <c r="Y5" i="93"/>
  <c r="Y24" i="93" s="1"/>
  <c r="Z5" i="93"/>
  <c r="Z24" i="93" s="1"/>
  <c r="AA5" i="93"/>
  <c r="AA24" i="93" s="1"/>
  <c r="AB5" i="93"/>
  <c r="AB24" i="93" s="1"/>
  <c r="AC5" i="93"/>
  <c r="AC24" i="93" s="1"/>
  <c r="AD5" i="93"/>
  <c r="AD24" i="93" s="1"/>
  <c r="AE5" i="93"/>
  <c r="AE24" i="93" s="1"/>
  <c r="AF5" i="93"/>
  <c r="AF24" i="93" s="1"/>
  <c r="AG5" i="93"/>
  <c r="AG24" i="93" s="1"/>
  <c r="AH5" i="93"/>
  <c r="AH24" i="93" s="1"/>
  <c r="AI5" i="93"/>
  <c r="AI24" i="93" s="1"/>
  <c r="AJ5" i="93"/>
  <c r="AJ24" i="93" s="1"/>
  <c r="AK5" i="93"/>
  <c r="AK24" i="93" s="1"/>
  <c r="AL5" i="93"/>
  <c r="AL24" i="93" s="1"/>
  <c r="AM5" i="93"/>
  <c r="AN5" i="93"/>
  <c r="AN24" i="93" s="1"/>
  <c r="AO5" i="93"/>
  <c r="AO24" i="93" s="1"/>
  <c r="AP5" i="93"/>
  <c r="AP24" i="93" s="1"/>
  <c r="AQ5" i="93"/>
  <c r="AQ24" i="93" s="1"/>
  <c r="AR5" i="93"/>
  <c r="AR24" i="93" s="1"/>
  <c r="AS5" i="93"/>
  <c r="AS24" i="93" s="1"/>
  <c r="AT5" i="93"/>
  <c r="AT24" i="93" s="1"/>
  <c r="AU5" i="93"/>
  <c r="AU24" i="93" s="1"/>
  <c r="AV5" i="93"/>
  <c r="AV24" i="93" s="1"/>
  <c r="AW5" i="93"/>
  <c r="AW24" i="93" s="1"/>
  <c r="C6" i="93"/>
  <c r="C25" i="93" s="1"/>
  <c r="D6" i="93"/>
  <c r="D25" i="93" s="1"/>
  <c r="E6" i="93"/>
  <c r="E25" i="93" s="1"/>
  <c r="F6" i="93"/>
  <c r="F25" i="93" s="1"/>
  <c r="G6" i="93"/>
  <c r="G25" i="93" s="1"/>
  <c r="H6" i="93"/>
  <c r="H25" i="93" s="1"/>
  <c r="I6" i="93"/>
  <c r="I25" i="93" s="1"/>
  <c r="J6" i="93"/>
  <c r="J25" i="93" s="1"/>
  <c r="K6" i="93"/>
  <c r="K25" i="93" s="1"/>
  <c r="L6" i="93"/>
  <c r="L25" i="93" s="1"/>
  <c r="M6" i="93"/>
  <c r="M25" i="93" s="1"/>
  <c r="N6" i="93"/>
  <c r="N25" i="93" s="1"/>
  <c r="O6" i="93"/>
  <c r="O25" i="93" s="1"/>
  <c r="P6" i="93"/>
  <c r="P25" i="93" s="1"/>
  <c r="Q6" i="93"/>
  <c r="Q25" i="93" s="1"/>
  <c r="R6" i="93"/>
  <c r="S6" i="93"/>
  <c r="S25" i="93" s="1"/>
  <c r="T6" i="93"/>
  <c r="T25" i="93" s="1"/>
  <c r="U6" i="93"/>
  <c r="U25" i="93" s="1"/>
  <c r="V6" i="93"/>
  <c r="V25" i="93" s="1"/>
  <c r="W6" i="93"/>
  <c r="W25" i="93" s="1"/>
  <c r="X6" i="93"/>
  <c r="X25" i="93" s="1"/>
  <c r="Y6" i="93"/>
  <c r="Y25" i="93" s="1"/>
  <c r="Z6" i="93"/>
  <c r="Z25" i="93" s="1"/>
  <c r="AA6" i="93"/>
  <c r="AA25" i="93" s="1"/>
  <c r="AB6" i="93"/>
  <c r="AB25" i="93" s="1"/>
  <c r="AC6" i="93"/>
  <c r="AC25" i="93" s="1"/>
  <c r="AD6" i="93"/>
  <c r="AD25" i="93" s="1"/>
  <c r="AE6" i="93"/>
  <c r="AE25" i="93" s="1"/>
  <c r="AF6" i="93"/>
  <c r="AF25" i="93" s="1"/>
  <c r="AG6" i="93"/>
  <c r="AG25" i="93" s="1"/>
  <c r="AH6" i="93"/>
  <c r="AH25" i="93" s="1"/>
  <c r="AI6" i="93"/>
  <c r="AI25" i="93" s="1"/>
  <c r="AJ6" i="93"/>
  <c r="AJ25" i="93" s="1"/>
  <c r="AK6" i="93"/>
  <c r="AK25" i="93" s="1"/>
  <c r="AL6" i="93"/>
  <c r="AL25" i="93" s="1"/>
  <c r="AM6" i="93"/>
  <c r="AM25" i="93" s="1"/>
  <c r="AN6" i="93"/>
  <c r="AN25" i="93" s="1"/>
  <c r="AO6" i="93"/>
  <c r="AO25" i="93" s="1"/>
  <c r="AP6" i="93"/>
  <c r="AP25" i="93" s="1"/>
  <c r="AQ6" i="93"/>
  <c r="AQ25" i="93" s="1"/>
  <c r="AR6" i="93"/>
  <c r="AR25" i="93" s="1"/>
  <c r="AS6" i="93"/>
  <c r="AS25" i="93" s="1"/>
  <c r="AT6" i="93"/>
  <c r="AT25" i="93" s="1"/>
  <c r="AU6" i="93"/>
  <c r="AU25" i="93" s="1"/>
  <c r="AV6" i="93"/>
  <c r="AV25" i="93" s="1"/>
  <c r="AW6" i="93"/>
  <c r="AW25" i="93" s="1"/>
  <c r="E24" i="93"/>
  <c r="F24" i="93"/>
  <c r="AM24" i="93"/>
  <c r="R25" i="93"/>
  <c r="G5" i="83"/>
  <c r="G19" i="83" s="1"/>
  <c r="G6" i="83"/>
  <c r="G20" i="83" s="1"/>
  <c r="G5" i="89"/>
  <c r="G19" i="89" s="1"/>
  <c r="G6" i="89"/>
  <c r="G20" i="89" s="1"/>
  <c r="G5" i="90"/>
  <c r="G19" i="90" s="1"/>
  <c r="G6" i="90"/>
  <c r="G20" i="90" s="1"/>
  <c r="G5" i="82"/>
  <c r="G19" i="82" s="1"/>
  <c r="G6" i="82"/>
  <c r="G20" i="82" s="1"/>
  <c r="B23" i="18"/>
  <c r="C23" i="18"/>
  <c r="D23" i="18"/>
  <c r="E23" i="18"/>
  <c r="B4" i="18"/>
  <c r="C4" i="18"/>
  <c r="C26" i="18" s="1"/>
  <c r="D4" i="18"/>
  <c r="D26" i="18" s="1"/>
  <c r="E4" i="18"/>
  <c r="E26" i="18" s="1"/>
  <c r="B5" i="18"/>
  <c r="B27" i="18" s="1"/>
  <c r="C5" i="18"/>
  <c r="C27" i="18" s="1"/>
  <c r="D5" i="18"/>
  <c r="D27" i="18" s="1"/>
  <c r="E5" i="18"/>
  <c r="E27" i="18" s="1"/>
  <c r="B26" i="18"/>
  <c r="C8" i="3"/>
  <c r="W15" i="104" l="1"/>
  <c r="W33" i="104" s="1"/>
  <c r="W15" i="102"/>
  <c r="W33" i="102" s="1"/>
  <c r="W15" i="101"/>
  <c r="W34" i="101" s="1"/>
  <c r="W15" i="99"/>
  <c r="W15" i="103"/>
  <c r="W33" i="103" s="1"/>
  <c r="Y15" i="104"/>
  <c r="Y33" i="104" s="1"/>
  <c r="Y15" i="102"/>
  <c r="Y33" i="102" s="1"/>
  <c r="Y15" i="103"/>
  <c r="Y33" i="103" s="1"/>
  <c r="Y15" i="101"/>
  <c r="Y34" i="101" s="1"/>
  <c r="Y15" i="99"/>
  <c r="Y21" i="101"/>
  <c r="Y40" i="101" s="1"/>
  <c r="Y21" i="99"/>
  <c r="Y21" i="104"/>
  <c r="Y39" i="104" s="1"/>
  <c r="Y21" i="102"/>
  <c r="Y39" i="102" s="1"/>
  <c r="Y21" i="103"/>
  <c r="Y39" i="103" s="1"/>
  <c r="W21" i="104"/>
  <c r="W39" i="104" s="1"/>
  <c r="W21" i="102"/>
  <c r="W39" i="102" s="1"/>
  <c r="W21" i="101"/>
  <c r="W40" i="101" s="1"/>
  <c r="W21" i="99"/>
  <c r="W21" i="103"/>
  <c r="W39" i="103" s="1"/>
  <c r="Y12" i="103"/>
  <c r="Y30" i="103" s="1"/>
  <c r="Y12" i="104"/>
  <c r="Y30" i="104" s="1"/>
  <c r="Y12" i="102"/>
  <c r="Y30" i="102" s="1"/>
  <c r="Y12" i="101"/>
  <c r="Y31" i="101" s="1"/>
  <c r="Y12" i="99"/>
  <c r="W12" i="104"/>
  <c r="W30" i="104" s="1"/>
  <c r="W12" i="102"/>
  <c r="W30" i="102" s="1"/>
  <c r="W12" i="101"/>
  <c r="W31" i="101" s="1"/>
  <c r="W12" i="99"/>
  <c r="W12" i="103"/>
  <c r="W30" i="103" s="1"/>
  <c r="Y18" i="103"/>
  <c r="Y36" i="103" s="1"/>
  <c r="Y18" i="104"/>
  <c r="Y36" i="104" s="1"/>
  <c r="Y18" i="102"/>
  <c r="Y36" i="102" s="1"/>
  <c r="Y18" i="101"/>
  <c r="Y37" i="101" s="1"/>
  <c r="Y18" i="99"/>
  <c r="W18" i="104"/>
  <c r="W36" i="104" s="1"/>
  <c r="W18" i="102"/>
  <c r="W36" i="102" s="1"/>
  <c r="W18" i="101"/>
  <c r="W37" i="101" s="1"/>
  <c r="W18" i="99"/>
  <c r="W18" i="103"/>
  <c r="W36" i="103" s="1"/>
  <c r="C14" i="3"/>
  <c r="C9" i="3"/>
  <c r="C11" i="3"/>
  <c r="H8" i="81"/>
  <c r="H8" i="79"/>
  <c r="H27" i="79" s="1"/>
  <c r="H8" i="80"/>
  <c r="H27" i="80" s="1"/>
  <c r="H8" i="94"/>
  <c r="H27" i="94" s="1"/>
  <c r="H8" i="93"/>
  <c r="H27" i="93" s="1"/>
  <c r="C20" i="3"/>
  <c r="C17" i="3"/>
  <c r="H14" i="81" l="1"/>
  <c r="H14" i="94"/>
  <c r="H33" i="94" s="1"/>
  <c r="H14" i="79"/>
  <c r="H33" i="79" s="1"/>
  <c r="H14" i="80"/>
  <c r="H33" i="80" s="1"/>
  <c r="C15" i="3"/>
  <c r="H14" i="93"/>
  <c r="H33" i="93" s="1"/>
  <c r="H15" i="94"/>
  <c r="H34" i="94" s="1"/>
  <c r="C12" i="3"/>
  <c r="H11" i="81"/>
  <c r="H11" i="80"/>
  <c r="H30" i="80" s="1"/>
  <c r="H11" i="79"/>
  <c r="H30" i="79" s="1"/>
  <c r="H11" i="94"/>
  <c r="H30" i="94" s="1"/>
  <c r="H11" i="93"/>
  <c r="H30" i="93" s="1"/>
  <c r="H20" i="81"/>
  <c r="H20" i="80"/>
  <c r="H39" i="80" s="1"/>
  <c r="H20" i="79"/>
  <c r="H39" i="79" s="1"/>
  <c r="H20" i="94"/>
  <c r="H39" i="94" s="1"/>
  <c r="H20" i="93"/>
  <c r="H39" i="93" s="1"/>
  <c r="C21" i="3"/>
  <c r="C18" i="3"/>
  <c r="H17" i="81"/>
  <c r="H17" i="80"/>
  <c r="H36" i="80" s="1"/>
  <c r="H17" i="79"/>
  <c r="H36" i="79" s="1"/>
  <c r="H17" i="94"/>
  <c r="H36" i="94" s="1"/>
  <c r="H17" i="93"/>
  <c r="H36" i="93" s="1"/>
  <c r="H9" i="81"/>
  <c r="H9" i="80"/>
  <c r="H28" i="80" s="1"/>
  <c r="H9" i="79"/>
  <c r="H28" i="79" s="1"/>
  <c r="H9" i="94"/>
  <c r="H28" i="94" s="1"/>
  <c r="H9" i="93"/>
  <c r="H28" i="93" s="1"/>
  <c r="H15" i="80" l="1"/>
  <c r="H34" i="80" s="1"/>
  <c r="H15" i="79"/>
  <c r="H34" i="79" s="1"/>
  <c r="H15" i="93"/>
  <c r="H34" i="93" s="1"/>
  <c r="H15" i="81"/>
  <c r="H18" i="81"/>
  <c r="H18" i="80"/>
  <c r="H37" i="80" s="1"/>
  <c r="H18" i="79"/>
  <c r="H37" i="79" s="1"/>
  <c r="H18" i="94"/>
  <c r="H37" i="94" s="1"/>
  <c r="H18" i="93"/>
  <c r="H37" i="93" s="1"/>
  <c r="H12" i="80"/>
  <c r="H31" i="80" s="1"/>
  <c r="H12" i="81"/>
  <c r="H12" i="79"/>
  <c r="H31" i="79" s="1"/>
  <c r="H12" i="94"/>
  <c r="H31" i="94" s="1"/>
  <c r="H12" i="93"/>
  <c r="H31" i="93" s="1"/>
  <c r="H21" i="81"/>
  <c r="H21" i="80"/>
  <c r="H40" i="80" s="1"/>
  <c r="H21" i="79"/>
  <c r="H40" i="79" s="1"/>
  <c r="H21" i="94"/>
  <c r="H40" i="94" s="1"/>
  <c r="H21" i="93"/>
  <c r="H40" i="93" s="1"/>
  <c r="D8" i="3"/>
  <c r="I8" i="81" l="1"/>
  <c r="I8" i="80"/>
  <c r="I27" i="80" s="1"/>
  <c r="I8" i="79"/>
  <c r="I27" i="79" s="1"/>
  <c r="I8" i="94"/>
  <c r="I27" i="94" s="1"/>
  <c r="I8" i="93"/>
  <c r="I27" i="93" s="1"/>
  <c r="D9" i="3"/>
  <c r="D20" i="3"/>
  <c r="D14" i="3"/>
  <c r="D17" i="3"/>
  <c r="D11" i="3"/>
  <c r="I9" i="81" l="1"/>
  <c r="I9" i="80"/>
  <c r="I28" i="80" s="1"/>
  <c r="I9" i="79"/>
  <c r="I28" i="79" s="1"/>
  <c r="I9" i="94"/>
  <c r="I28" i="94" s="1"/>
  <c r="I9" i="93"/>
  <c r="I28" i="93" s="1"/>
  <c r="I17" i="81"/>
  <c r="I17" i="80"/>
  <c r="I36" i="80" s="1"/>
  <c r="I17" i="79"/>
  <c r="I36" i="79" s="1"/>
  <c r="I17" i="94"/>
  <c r="I36" i="94" s="1"/>
  <c r="I17" i="93"/>
  <c r="I36" i="93" s="1"/>
  <c r="I11" i="81"/>
  <c r="I11" i="80"/>
  <c r="I30" i="80" s="1"/>
  <c r="I11" i="79"/>
  <c r="I30" i="79" s="1"/>
  <c r="I11" i="94"/>
  <c r="I30" i="94" s="1"/>
  <c r="I11" i="93"/>
  <c r="I30" i="93" s="1"/>
  <c r="I14" i="80"/>
  <c r="I33" i="80" s="1"/>
  <c r="I14" i="81"/>
  <c r="I14" i="79"/>
  <c r="I33" i="79" s="1"/>
  <c r="I14" i="94"/>
  <c r="I33" i="94" s="1"/>
  <c r="I14" i="93"/>
  <c r="I33" i="93" s="1"/>
  <c r="I20" i="81"/>
  <c r="I20" i="80"/>
  <c r="I39" i="80" s="1"/>
  <c r="I20" i="79"/>
  <c r="I39" i="79" s="1"/>
  <c r="I20" i="94"/>
  <c r="I39" i="94" s="1"/>
  <c r="I20" i="93"/>
  <c r="I39" i="93" s="1"/>
  <c r="D12" i="3"/>
  <c r="D15" i="3"/>
  <c r="D18" i="3"/>
  <c r="D21" i="3"/>
  <c r="B23" i="75"/>
  <c r="C23" i="75"/>
  <c r="D23" i="75"/>
  <c r="E23" i="75"/>
  <c r="B4" i="75"/>
  <c r="C4" i="75"/>
  <c r="D4" i="75"/>
  <c r="E4" i="75"/>
  <c r="B5" i="75"/>
  <c r="C5" i="75"/>
  <c r="D5" i="75"/>
  <c r="E5" i="75"/>
  <c r="B23" i="74"/>
  <c r="C23" i="74"/>
  <c r="D23" i="74"/>
  <c r="E23" i="74"/>
  <c r="B4" i="74"/>
  <c r="B26" i="74" s="1"/>
  <c r="C4" i="74"/>
  <c r="C26" i="74" s="1"/>
  <c r="D4" i="74"/>
  <c r="D26" i="74" s="1"/>
  <c r="E4" i="74"/>
  <c r="E26" i="74" s="1"/>
  <c r="B5" i="74"/>
  <c r="B27" i="74" s="1"/>
  <c r="C5" i="74"/>
  <c r="C27" i="74" s="1"/>
  <c r="D5" i="74"/>
  <c r="D27" i="74" s="1"/>
  <c r="E5" i="74"/>
  <c r="E27" i="74" s="1"/>
  <c r="B4" i="85"/>
  <c r="B23" i="85" s="1"/>
  <c r="C4" i="85"/>
  <c r="C23" i="85" s="1"/>
  <c r="D4" i="85"/>
  <c r="D23" i="85" s="1"/>
  <c r="E4" i="85"/>
  <c r="E23" i="85" s="1"/>
  <c r="B5" i="85"/>
  <c r="B24" i="85" s="1"/>
  <c r="C5" i="85"/>
  <c r="C24" i="85" s="1"/>
  <c r="D5" i="85"/>
  <c r="D24" i="85" s="1"/>
  <c r="E5" i="85"/>
  <c r="E24" i="85" s="1"/>
  <c r="B4" i="86"/>
  <c r="B23" i="86" s="1"/>
  <c r="C4" i="86"/>
  <c r="C23" i="86" s="1"/>
  <c r="D4" i="86"/>
  <c r="D23" i="86" s="1"/>
  <c r="E4" i="86"/>
  <c r="E23" i="86" s="1"/>
  <c r="B5" i="86"/>
  <c r="B24" i="86" s="1"/>
  <c r="C5" i="86"/>
  <c r="C24" i="86" s="1"/>
  <c r="D5" i="86"/>
  <c r="D24" i="86" s="1"/>
  <c r="E5" i="86"/>
  <c r="E24" i="86" s="1"/>
  <c r="I12" i="81" l="1"/>
  <c r="I12" i="80"/>
  <c r="I31" i="80" s="1"/>
  <c r="I12" i="79"/>
  <c r="I31" i="79" s="1"/>
  <c r="I12" i="94"/>
  <c r="I31" i="94" s="1"/>
  <c r="I12" i="93"/>
  <c r="I31" i="93" s="1"/>
  <c r="I15" i="81"/>
  <c r="I15" i="80"/>
  <c r="I34" i="80" s="1"/>
  <c r="I15" i="79"/>
  <c r="I34" i="79" s="1"/>
  <c r="I15" i="94"/>
  <c r="I34" i="94" s="1"/>
  <c r="I15" i="93"/>
  <c r="I34" i="93" s="1"/>
  <c r="I21" i="80"/>
  <c r="I40" i="80" s="1"/>
  <c r="I21" i="81"/>
  <c r="I21" i="79"/>
  <c r="I40" i="79" s="1"/>
  <c r="I21" i="94"/>
  <c r="I40" i="94" s="1"/>
  <c r="I21" i="93"/>
  <c r="I40" i="93" s="1"/>
  <c r="I18" i="81"/>
  <c r="I18" i="80"/>
  <c r="I37" i="80" s="1"/>
  <c r="I18" i="79"/>
  <c r="I37" i="79" s="1"/>
  <c r="I18" i="94"/>
  <c r="I37" i="94" s="1"/>
  <c r="I18" i="93"/>
  <c r="I37" i="93" s="1"/>
  <c r="B6" i="94"/>
  <c r="B25" i="94" s="1"/>
  <c r="B5" i="94"/>
  <c r="B24" i="94" s="1"/>
  <c r="B6" i="93"/>
  <c r="B25" i="93" s="1"/>
  <c r="B5" i="93"/>
  <c r="B24" i="93" s="1"/>
  <c r="E16" i="90"/>
  <c r="E30" i="90" s="1"/>
  <c r="D16" i="90"/>
  <c r="D30" i="90" s="1"/>
  <c r="C16" i="90"/>
  <c r="C30" i="90" s="1"/>
  <c r="B16" i="90"/>
  <c r="B30" i="90" s="1"/>
  <c r="E14" i="90"/>
  <c r="E28" i="90" s="1"/>
  <c r="D14" i="90"/>
  <c r="D28" i="90" s="1"/>
  <c r="C14" i="90"/>
  <c r="C28" i="90" s="1"/>
  <c r="B14" i="90"/>
  <c r="B28" i="90" s="1"/>
  <c r="E12" i="90"/>
  <c r="E26" i="90" s="1"/>
  <c r="D12" i="90"/>
  <c r="D26" i="90" s="1"/>
  <c r="C12" i="90"/>
  <c r="C26" i="90" s="1"/>
  <c r="B12" i="90"/>
  <c r="B26" i="90" s="1"/>
  <c r="E10" i="90"/>
  <c r="E24" i="90" s="1"/>
  <c r="D10" i="90"/>
  <c r="D24" i="90" s="1"/>
  <c r="C10" i="90"/>
  <c r="C24" i="90" s="1"/>
  <c r="B10" i="90"/>
  <c r="B24" i="90" s="1"/>
  <c r="E8" i="90"/>
  <c r="E22" i="90" s="1"/>
  <c r="D8" i="90"/>
  <c r="D22" i="90" s="1"/>
  <c r="C8" i="90"/>
  <c r="C22" i="90" s="1"/>
  <c r="B8" i="90"/>
  <c r="B22" i="90" s="1"/>
  <c r="F6" i="90"/>
  <c r="F20" i="90" s="1"/>
  <c r="E6" i="90"/>
  <c r="E20" i="90" s="1"/>
  <c r="D6" i="90"/>
  <c r="D20" i="90" s="1"/>
  <c r="C6" i="90"/>
  <c r="C20" i="90" s="1"/>
  <c r="B6" i="90"/>
  <c r="B20" i="90" s="1"/>
  <c r="F5" i="90"/>
  <c r="F19" i="90" s="1"/>
  <c r="E5" i="90"/>
  <c r="E19" i="90" s="1"/>
  <c r="D5" i="90"/>
  <c r="D19" i="90" s="1"/>
  <c r="C5" i="90"/>
  <c r="C19" i="90" s="1"/>
  <c r="B5" i="90"/>
  <c r="B19" i="90" s="1"/>
  <c r="E16" i="89"/>
  <c r="E30" i="89" s="1"/>
  <c r="D16" i="89"/>
  <c r="D30" i="89" s="1"/>
  <c r="C16" i="89"/>
  <c r="C30" i="89" s="1"/>
  <c r="B16" i="89"/>
  <c r="B30" i="89" s="1"/>
  <c r="E14" i="89"/>
  <c r="E28" i="89" s="1"/>
  <c r="D14" i="89"/>
  <c r="D28" i="89" s="1"/>
  <c r="C14" i="89"/>
  <c r="C28" i="89" s="1"/>
  <c r="B14" i="89"/>
  <c r="B28" i="89" s="1"/>
  <c r="E12" i="89"/>
  <c r="E26" i="89" s="1"/>
  <c r="D12" i="89"/>
  <c r="D26" i="89" s="1"/>
  <c r="C12" i="89"/>
  <c r="C26" i="89" s="1"/>
  <c r="B12" i="89"/>
  <c r="B26" i="89" s="1"/>
  <c r="E10" i="89"/>
  <c r="E24" i="89" s="1"/>
  <c r="D10" i="89"/>
  <c r="D24" i="89" s="1"/>
  <c r="C10" i="89"/>
  <c r="C24" i="89" s="1"/>
  <c r="B10" i="89"/>
  <c r="B24" i="89" s="1"/>
  <c r="E8" i="89"/>
  <c r="E22" i="89" s="1"/>
  <c r="D8" i="89"/>
  <c r="D22" i="89" s="1"/>
  <c r="C8" i="89"/>
  <c r="C22" i="89" s="1"/>
  <c r="B8" i="89"/>
  <c r="B22" i="89" s="1"/>
  <c r="F6" i="89"/>
  <c r="F20" i="89" s="1"/>
  <c r="E6" i="89"/>
  <c r="E20" i="89" s="1"/>
  <c r="D6" i="89"/>
  <c r="D20" i="89" s="1"/>
  <c r="C6" i="89"/>
  <c r="C20" i="89" s="1"/>
  <c r="B6" i="89"/>
  <c r="B20" i="89" s="1"/>
  <c r="F5" i="89"/>
  <c r="F19" i="89" s="1"/>
  <c r="E5" i="89"/>
  <c r="E19" i="89" s="1"/>
  <c r="D5" i="89"/>
  <c r="D19" i="89" s="1"/>
  <c r="C5" i="89"/>
  <c r="C19" i="89" s="1"/>
  <c r="B5" i="89"/>
  <c r="B19" i="89" s="1"/>
  <c r="C7" i="18" l="1"/>
  <c r="C29" i="18" s="1"/>
  <c r="C7" i="74"/>
  <c r="C29" i="74" s="1"/>
  <c r="C7" i="85"/>
  <c r="C26" i="85" s="1"/>
  <c r="C7" i="86"/>
  <c r="C26" i="86" s="1"/>
  <c r="C7" i="75"/>
  <c r="AE8" i="3"/>
  <c r="AF8" i="3"/>
  <c r="AG8" i="3"/>
  <c r="AH8" i="3"/>
  <c r="AI8" i="3"/>
  <c r="AJ8" i="3"/>
  <c r="AK8" i="3"/>
  <c r="AL8" i="3"/>
  <c r="AM8" i="3"/>
  <c r="AN8" i="3"/>
  <c r="AO8" i="3"/>
  <c r="AS8" i="3"/>
  <c r="AT8" i="3"/>
  <c r="AU8" i="3"/>
  <c r="AV8" i="3"/>
  <c r="AW8" i="3"/>
  <c r="AX8" i="3"/>
  <c r="AY8" i="3"/>
  <c r="AZ8" i="3"/>
  <c r="BA8" i="3"/>
  <c r="AE9" i="3"/>
  <c r="AF9" i="3"/>
  <c r="AC8" i="3"/>
  <c r="AB8" i="3"/>
  <c r="AA8" i="3"/>
  <c r="J8" i="104" l="1"/>
  <c r="J26" i="104" s="1"/>
  <c r="J8" i="102"/>
  <c r="J26" i="102" s="1"/>
  <c r="J8" i="103"/>
  <c r="J26" i="103" s="1"/>
  <c r="J8" i="101"/>
  <c r="J27" i="101" s="1"/>
  <c r="J8" i="99"/>
  <c r="AC8" i="104"/>
  <c r="AC26" i="104" s="1"/>
  <c r="AC8" i="102"/>
  <c r="AC26" i="102" s="1"/>
  <c r="AC8" i="103"/>
  <c r="AC26" i="103" s="1"/>
  <c r="AC8" i="101"/>
  <c r="AC27" i="101" s="1"/>
  <c r="AC8" i="99"/>
  <c r="R8" i="104"/>
  <c r="R26" i="104" s="1"/>
  <c r="R8" i="102"/>
  <c r="R26" i="102" s="1"/>
  <c r="R8" i="103"/>
  <c r="R26" i="103" s="1"/>
  <c r="R8" i="101"/>
  <c r="R27" i="101" s="1"/>
  <c r="R8" i="99"/>
  <c r="AF8" i="104"/>
  <c r="AF26" i="104" s="1"/>
  <c r="AF8" i="102"/>
  <c r="AF26" i="102" s="1"/>
  <c r="AF8" i="101"/>
  <c r="AF27" i="101" s="1"/>
  <c r="AF8" i="99"/>
  <c r="AF8" i="103"/>
  <c r="AF26" i="103" s="1"/>
  <c r="AB8" i="101"/>
  <c r="AB27" i="101" s="1"/>
  <c r="AB8" i="99"/>
  <c r="AB8" i="104"/>
  <c r="AB26" i="104" s="1"/>
  <c r="AB8" i="103"/>
  <c r="AB26" i="103" s="1"/>
  <c r="AB8" i="102"/>
  <c r="AB26" i="102" s="1"/>
  <c r="Q8" i="103"/>
  <c r="Q26" i="103" s="1"/>
  <c r="Q8" i="104"/>
  <c r="Q26" i="104" s="1"/>
  <c r="Q8" i="101"/>
  <c r="Q27" i="101" s="1"/>
  <c r="Q8" i="102"/>
  <c r="Q26" i="102" s="1"/>
  <c r="Q8" i="99"/>
  <c r="M8" i="104"/>
  <c r="M26" i="104" s="1"/>
  <c r="M8" i="102"/>
  <c r="M26" i="102" s="1"/>
  <c r="M8" i="103"/>
  <c r="M26" i="103" s="1"/>
  <c r="M8" i="101"/>
  <c r="M27" i="101" s="1"/>
  <c r="M8" i="99"/>
  <c r="H8" i="104"/>
  <c r="H26" i="104" s="1"/>
  <c r="H8" i="102"/>
  <c r="H26" i="102" s="1"/>
  <c r="H8" i="101"/>
  <c r="H27" i="101" s="1"/>
  <c r="H8" i="99"/>
  <c r="H8" i="103"/>
  <c r="H26" i="103" s="1"/>
  <c r="L9" i="101"/>
  <c r="L28" i="101" s="1"/>
  <c r="L9" i="99"/>
  <c r="L9" i="104"/>
  <c r="L27" i="104" s="1"/>
  <c r="L9" i="103"/>
  <c r="L27" i="103" s="1"/>
  <c r="L9" i="102"/>
  <c r="L27" i="102" s="1"/>
  <c r="AE8" i="104"/>
  <c r="AE26" i="104" s="1"/>
  <c r="AE8" i="102"/>
  <c r="AE26" i="102" s="1"/>
  <c r="AE8" i="101"/>
  <c r="AE27" i="101" s="1"/>
  <c r="AE8" i="99"/>
  <c r="AE8" i="103"/>
  <c r="AE26" i="103" s="1"/>
  <c r="AA8" i="104"/>
  <c r="AA26" i="104" s="1"/>
  <c r="AA8" i="102"/>
  <c r="AA26" i="102" s="1"/>
  <c r="AA8" i="101"/>
  <c r="AA27" i="101" s="1"/>
  <c r="AA8" i="99"/>
  <c r="AA8" i="103"/>
  <c r="AA26" i="103" s="1"/>
  <c r="T8" i="101"/>
  <c r="T27" i="101" s="1"/>
  <c r="T8" i="99"/>
  <c r="T8" i="104"/>
  <c r="T26" i="104" s="1"/>
  <c r="T8" i="102"/>
  <c r="T26" i="102" s="1"/>
  <c r="T8" i="103"/>
  <c r="T26" i="103" s="1"/>
  <c r="P8" i="104"/>
  <c r="P26" i="104" s="1"/>
  <c r="P8" i="102"/>
  <c r="P26" i="102" s="1"/>
  <c r="P8" i="101"/>
  <c r="P27" i="101" s="1"/>
  <c r="P8" i="99"/>
  <c r="P8" i="103"/>
  <c r="P26" i="103" s="1"/>
  <c r="L8" i="101"/>
  <c r="L27" i="101" s="1"/>
  <c r="L8" i="99"/>
  <c r="L8" i="102"/>
  <c r="L26" i="102" s="1"/>
  <c r="L8" i="104"/>
  <c r="L26" i="104" s="1"/>
  <c r="L8" i="103"/>
  <c r="L26" i="103" s="1"/>
  <c r="AG8" i="103"/>
  <c r="AG26" i="103" s="1"/>
  <c r="AG8" i="104"/>
  <c r="AG26" i="104" s="1"/>
  <c r="AG8" i="102"/>
  <c r="AG26" i="102" s="1"/>
  <c r="AG8" i="101"/>
  <c r="AG27" i="101" s="1"/>
  <c r="AG8" i="99"/>
  <c r="V8" i="104"/>
  <c r="V26" i="104" s="1"/>
  <c r="V8" i="102"/>
  <c r="V26" i="102" s="1"/>
  <c r="V8" i="103"/>
  <c r="V26" i="103" s="1"/>
  <c r="V8" i="101"/>
  <c r="V27" i="101" s="1"/>
  <c r="V8" i="99"/>
  <c r="N8" i="104"/>
  <c r="N26" i="104" s="1"/>
  <c r="N8" i="102"/>
  <c r="N26" i="102" s="1"/>
  <c r="N8" i="103"/>
  <c r="N26" i="103" s="1"/>
  <c r="N8" i="101"/>
  <c r="N27" i="101" s="1"/>
  <c r="N8" i="99"/>
  <c r="M9" i="104"/>
  <c r="M27" i="104" s="1"/>
  <c r="M9" i="102"/>
  <c r="M27" i="102" s="1"/>
  <c r="M9" i="103"/>
  <c r="M27" i="103" s="1"/>
  <c r="M9" i="101"/>
  <c r="M28" i="101" s="1"/>
  <c r="M9" i="99"/>
  <c r="U8" i="104"/>
  <c r="U26" i="104" s="1"/>
  <c r="U8" i="102"/>
  <c r="U26" i="102" s="1"/>
  <c r="U8" i="103"/>
  <c r="U26" i="103" s="1"/>
  <c r="U8" i="101"/>
  <c r="U27" i="101" s="1"/>
  <c r="U8" i="99"/>
  <c r="I8" i="103"/>
  <c r="I26" i="103" s="1"/>
  <c r="I8" i="104"/>
  <c r="I26" i="104" s="1"/>
  <c r="I8" i="99"/>
  <c r="I8" i="102"/>
  <c r="I26" i="102" s="1"/>
  <c r="I8" i="101"/>
  <c r="I27" i="101" s="1"/>
  <c r="AH8" i="104"/>
  <c r="AH26" i="104" s="1"/>
  <c r="AH8" i="102"/>
  <c r="AH26" i="102" s="1"/>
  <c r="AH8" i="103"/>
  <c r="AH26" i="103" s="1"/>
  <c r="AH8" i="101"/>
  <c r="AH27" i="101" s="1"/>
  <c r="AH8" i="99"/>
  <c r="AD8" i="104"/>
  <c r="AD26" i="104" s="1"/>
  <c r="AD8" i="102"/>
  <c r="AD26" i="102" s="1"/>
  <c r="AD8" i="103"/>
  <c r="AD26" i="103" s="1"/>
  <c r="AD8" i="99"/>
  <c r="AD8" i="101"/>
  <c r="AD27" i="101" s="1"/>
  <c r="Z8" i="104"/>
  <c r="Z26" i="104" s="1"/>
  <c r="Z8" i="102"/>
  <c r="Z26" i="102" s="1"/>
  <c r="Z8" i="103"/>
  <c r="Z26" i="103" s="1"/>
  <c r="Z8" i="101"/>
  <c r="Z27" i="101" s="1"/>
  <c r="Z8" i="99"/>
  <c r="S8" i="104"/>
  <c r="S26" i="104" s="1"/>
  <c r="S8" i="102"/>
  <c r="S26" i="102" s="1"/>
  <c r="S8" i="101"/>
  <c r="S27" i="101" s="1"/>
  <c r="S8" i="99"/>
  <c r="S8" i="103"/>
  <c r="S26" i="103" s="1"/>
  <c r="O8" i="104"/>
  <c r="O26" i="104" s="1"/>
  <c r="O8" i="102"/>
  <c r="O26" i="102" s="1"/>
  <c r="O8" i="101"/>
  <c r="O27" i="101" s="1"/>
  <c r="O8" i="99"/>
  <c r="O8" i="103"/>
  <c r="O26" i="103" s="1"/>
  <c r="AS8" i="81"/>
  <c r="AS8" i="80"/>
  <c r="AS27" i="80" s="1"/>
  <c r="AS8" i="79"/>
  <c r="AS27" i="79" s="1"/>
  <c r="AS8" i="93"/>
  <c r="AS27" i="93" s="1"/>
  <c r="AS8" i="94"/>
  <c r="AS27" i="94" s="1"/>
  <c r="AG8" i="81"/>
  <c r="AG8" i="80"/>
  <c r="AG27" i="80" s="1"/>
  <c r="AG8" i="79"/>
  <c r="AG27" i="79" s="1"/>
  <c r="AG8" i="94"/>
  <c r="AG27" i="94" s="1"/>
  <c r="AG8" i="93"/>
  <c r="AG27" i="93" s="1"/>
  <c r="C13" i="18"/>
  <c r="C35" i="18" s="1"/>
  <c r="C8" i="18"/>
  <c r="C30" i="18" s="1"/>
  <c r="AV8" i="81"/>
  <c r="AV8" i="80"/>
  <c r="AV27" i="80" s="1"/>
  <c r="AV8" i="79"/>
  <c r="AV27" i="79" s="1"/>
  <c r="AV8" i="94"/>
  <c r="AV27" i="94" s="1"/>
  <c r="AV8" i="93"/>
  <c r="AV27" i="93" s="1"/>
  <c r="AR8" i="81"/>
  <c r="AR8" i="80"/>
  <c r="AR27" i="80" s="1"/>
  <c r="AR8" i="79"/>
  <c r="AR27" i="79" s="1"/>
  <c r="AR8" i="94"/>
  <c r="AR27" i="94" s="1"/>
  <c r="AR8" i="93"/>
  <c r="AR27" i="93" s="1"/>
  <c r="AN8" i="81"/>
  <c r="AN8" i="79"/>
  <c r="AN27" i="79" s="1"/>
  <c r="AN8" i="80"/>
  <c r="AN27" i="80" s="1"/>
  <c r="AN8" i="94"/>
  <c r="AN27" i="94" s="1"/>
  <c r="AN8" i="93"/>
  <c r="AN27" i="93" s="1"/>
  <c r="AJ8" i="81"/>
  <c r="AJ8" i="80"/>
  <c r="AJ27" i="80" s="1"/>
  <c r="AJ8" i="79"/>
  <c r="AJ27" i="79" s="1"/>
  <c r="AJ8" i="94"/>
  <c r="AJ27" i="94" s="1"/>
  <c r="AJ8" i="93"/>
  <c r="AJ27" i="93" s="1"/>
  <c r="AF8" i="80"/>
  <c r="AF27" i="80" s="1"/>
  <c r="AF8" i="79"/>
  <c r="AF27" i="79" s="1"/>
  <c r="AF8" i="81"/>
  <c r="AF8" i="94"/>
  <c r="AF27" i="94" s="1"/>
  <c r="AF8" i="93"/>
  <c r="AF27" i="93" s="1"/>
  <c r="C10" i="18"/>
  <c r="C32" i="18" s="1"/>
  <c r="AW8" i="81"/>
  <c r="AW8" i="80"/>
  <c r="AW27" i="80" s="1"/>
  <c r="AW8" i="79"/>
  <c r="AW27" i="79" s="1"/>
  <c r="AW8" i="94"/>
  <c r="AW27" i="94" s="1"/>
  <c r="AW8" i="93"/>
  <c r="AW27" i="93" s="1"/>
  <c r="AO8" i="81"/>
  <c r="AO8" i="80"/>
  <c r="AO27" i="80" s="1"/>
  <c r="AO8" i="79"/>
  <c r="AO27" i="79" s="1"/>
  <c r="AO8" i="94"/>
  <c r="AO27" i="94" s="1"/>
  <c r="AO8" i="93"/>
  <c r="AO27" i="93" s="1"/>
  <c r="AC8" i="81"/>
  <c r="AC8" i="80"/>
  <c r="AC27" i="80" s="1"/>
  <c r="AC8" i="79"/>
  <c r="AC27" i="79" s="1"/>
  <c r="AC8" i="94"/>
  <c r="AC27" i="94" s="1"/>
  <c r="AC8" i="93"/>
  <c r="AC27" i="93" s="1"/>
  <c r="AE9" i="81"/>
  <c r="AE9" i="80"/>
  <c r="AE28" i="80" s="1"/>
  <c r="AE9" i="79"/>
  <c r="AE28" i="79" s="1"/>
  <c r="AE9" i="94"/>
  <c r="AE28" i="94" s="1"/>
  <c r="AE9" i="93"/>
  <c r="AE28" i="93" s="1"/>
  <c r="AU8" i="81"/>
  <c r="AU8" i="80"/>
  <c r="AU27" i="80" s="1"/>
  <c r="AU8" i="79"/>
  <c r="AU27" i="79" s="1"/>
  <c r="AU8" i="94"/>
  <c r="AU27" i="94" s="1"/>
  <c r="AU8" i="93"/>
  <c r="AU27" i="93" s="1"/>
  <c r="AQ8" i="81"/>
  <c r="AQ8" i="80"/>
  <c r="AQ27" i="80" s="1"/>
  <c r="AQ8" i="93"/>
  <c r="AQ27" i="93" s="1"/>
  <c r="AQ8" i="79"/>
  <c r="AQ27" i="79" s="1"/>
  <c r="AQ8" i="94"/>
  <c r="AQ27" i="94" s="1"/>
  <c r="AM8" i="81"/>
  <c r="AM8" i="80"/>
  <c r="AM27" i="80" s="1"/>
  <c r="AM8" i="79"/>
  <c r="AM27" i="79" s="1"/>
  <c r="AM8" i="94"/>
  <c r="AM27" i="94" s="1"/>
  <c r="AM8" i="93"/>
  <c r="AM27" i="93" s="1"/>
  <c r="AI8" i="81"/>
  <c r="AI8" i="80"/>
  <c r="AI27" i="80" s="1"/>
  <c r="AI8" i="79"/>
  <c r="AI27" i="79" s="1"/>
  <c r="AI8" i="93"/>
  <c r="AI27" i="93" s="1"/>
  <c r="AI8" i="94"/>
  <c r="AI27" i="94" s="1"/>
  <c r="AE8" i="81"/>
  <c r="AE8" i="80"/>
  <c r="AE27" i="80" s="1"/>
  <c r="AE8" i="79"/>
  <c r="AE27" i="79" s="1"/>
  <c r="AE8" i="94"/>
  <c r="AE27" i="94" s="1"/>
  <c r="AE8" i="93"/>
  <c r="AE27" i="93" s="1"/>
  <c r="C16" i="18"/>
  <c r="C38" i="18" s="1"/>
  <c r="AB8" i="81"/>
  <c r="AB8" i="80"/>
  <c r="AB27" i="80" s="1"/>
  <c r="AB8" i="79"/>
  <c r="AB27" i="79" s="1"/>
  <c r="AB8" i="94"/>
  <c r="AB27" i="94" s="1"/>
  <c r="AB8" i="93"/>
  <c r="AB27" i="93" s="1"/>
  <c r="AK8" i="81"/>
  <c r="AK8" i="80"/>
  <c r="AK27" i="80" s="1"/>
  <c r="AK8" i="79"/>
  <c r="AK27" i="79" s="1"/>
  <c r="AK8" i="94"/>
  <c r="AK27" i="94" s="1"/>
  <c r="AK8" i="93"/>
  <c r="AK27" i="93" s="1"/>
  <c r="AA8" i="81"/>
  <c r="AA8" i="80"/>
  <c r="AA27" i="80" s="1"/>
  <c r="AA8" i="79"/>
  <c r="AA27" i="79" s="1"/>
  <c r="AA8" i="93"/>
  <c r="AA27" i="93" s="1"/>
  <c r="AA8" i="94"/>
  <c r="AA27" i="94" s="1"/>
  <c r="AD9" i="81"/>
  <c r="AD9" i="80"/>
  <c r="AD28" i="80" s="1"/>
  <c r="AD9" i="79"/>
  <c r="AD28" i="79" s="1"/>
  <c r="AD9" i="93"/>
  <c r="AD28" i="93" s="1"/>
  <c r="AD9" i="94"/>
  <c r="AD28" i="94" s="1"/>
  <c r="AT8" i="81"/>
  <c r="AT8" i="80"/>
  <c r="AT27" i="80" s="1"/>
  <c r="AT8" i="79"/>
  <c r="AT27" i="79" s="1"/>
  <c r="AT8" i="94"/>
  <c r="AT27" i="94" s="1"/>
  <c r="AT8" i="93"/>
  <c r="AT27" i="93" s="1"/>
  <c r="AP8" i="81"/>
  <c r="AP8" i="80"/>
  <c r="AP27" i="80" s="1"/>
  <c r="AP8" i="79"/>
  <c r="AP27" i="79" s="1"/>
  <c r="AP8" i="94"/>
  <c r="AP27" i="94" s="1"/>
  <c r="AP8" i="93"/>
  <c r="AP27" i="93" s="1"/>
  <c r="AL8" i="81"/>
  <c r="AL8" i="80"/>
  <c r="AL27" i="80" s="1"/>
  <c r="AL8" i="79"/>
  <c r="AL27" i="79" s="1"/>
  <c r="AL8" i="94"/>
  <c r="AL27" i="94" s="1"/>
  <c r="AL8" i="93"/>
  <c r="AL27" i="93" s="1"/>
  <c r="AH8" i="81"/>
  <c r="AH8" i="80"/>
  <c r="AH27" i="80" s="1"/>
  <c r="AH8" i="79"/>
  <c r="AH27" i="79" s="1"/>
  <c r="AH8" i="94"/>
  <c r="AH27" i="94" s="1"/>
  <c r="AH8" i="93"/>
  <c r="AH27" i="93" s="1"/>
  <c r="AD8" i="81"/>
  <c r="AD8" i="80"/>
  <c r="AD27" i="80" s="1"/>
  <c r="AD8" i="79"/>
  <c r="AD27" i="79" s="1"/>
  <c r="AD8" i="94"/>
  <c r="AD27" i="94" s="1"/>
  <c r="AD8" i="93"/>
  <c r="AD27" i="93" s="1"/>
  <c r="C19" i="18"/>
  <c r="C41" i="18" s="1"/>
  <c r="C13" i="74"/>
  <c r="C35" i="74" s="1"/>
  <c r="C13" i="85"/>
  <c r="C32" i="85" s="1"/>
  <c r="C13" i="75"/>
  <c r="C13" i="86"/>
  <c r="C32" i="86" s="1"/>
  <c r="C8" i="85"/>
  <c r="C27" i="85" s="1"/>
  <c r="C8" i="74"/>
  <c r="C30" i="74" s="1"/>
  <c r="C8" i="75"/>
  <c r="C8" i="86"/>
  <c r="C27" i="86" s="1"/>
  <c r="C10" i="74"/>
  <c r="C32" i="74" s="1"/>
  <c r="C10" i="75"/>
  <c r="C10" i="86"/>
  <c r="C29" i="86" s="1"/>
  <c r="C10" i="85"/>
  <c r="C29" i="85" s="1"/>
  <c r="C16" i="74"/>
  <c r="C38" i="74" s="1"/>
  <c r="C16" i="75"/>
  <c r="C16" i="85"/>
  <c r="C35" i="85" s="1"/>
  <c r="C16" i="86"/>
  <c r="C35" i="86" s="1"/>
  <c r="C19" i="74"/>
  <c r="C41" i="74" s="1"/>
  <c r="C19" i="85"/>
  <c r="C38" i="85" s="1"/>
  <c r="C19" i="75"/>
  <c r="C19" i="86"/>
  <c r="C38" i="86" s="1"/>
  <c r="AF11" i="3"/>
  <c r="AE14" i="3"/>
  <c r="AI14" i="3"/>
  <c r="AL9" i="3"/>
  <c r="AM20" i="3"/>
  <c r="AM9" i="3"/>
  <c r="AO20" i="3"/>
  <c r="AE11" i="3"/>
  <c r="AE20" i="3"/>
  <c r="AM17" i="3"/>
  <c r="AI11" i="3"/>
  <c r="AE17" i="3"/>
  <c r="AI9" i="3"/>
  <c r="AI20" i="3"/>
  <c r="AZ11" i="3"/>
  <c r="AK14" i="3"/>
  <c r="AK11" i="3"/>
  <c r="AY14" i="3"/>
  <c r="AU9" i="3"/>
  <c r="AJ14" i="3"/>
  <c r="AO11" i="3"/>
  <c r="AT20" i="3"/>
  <c r="AM14" i="3"/>
  <c r="AI17" i="3"/>
  <c r="AV9" i="3"/>
  <c r="AG11" i="3"/>
  <c r="AK9" i="3"/>
  <c r="AW9" i="3"/>
  <c r="AS9" i="3"/>
  <c r="AH9" i="3"/>
  <c r="AJ17" i="3"/>
  <c r="AJ11" i="3"/>
  <c r="AJ9" i="3"/>
  <c r="AY17" i="3"/>
  <c r="AV14" i="3"/>
  <c r="AG9" i="3"/>
  <c r="AK17" i="3"/>
  <c r="AZ20" i="3"/>
  <c r="AG20" i="3"/>
  <c r="AV17" i="3"/>
  <c r="AO14" i="3"/>
  <c r="AG14" i="3"/>
  <c r="AY11" i="3"/>
  <c r="AO9" i="3"/>
  <c r="AY20" i="3"/>
  <c r="AK20" i="3"/>
  <c r="AF20" i="3"/>
  <c r="AO17" i="3"/>
  <c r="AG17" i="3"/>
  <c r="AZ14" i="3"/>
  <c r="AF14" i="3"/>
  <c r="AV11" i="3"/>
  <c r="AZ9" i="3"/>
  <c r="AV20" i="3"/>
  <c r="AJ20" i="3"/>
  <c r="AF17" i="3"/>
  <c r="AC9" i="3"/>
  <c r="AT11" i="3"/>
  <c r="AT17" i="3"/>
  <c r="AM11" i="3"/>
  <c r="BA11" i="3"/>
  <c r="AB9" i="3"/>
  <c r="AZ17" i="3"/>
  <c r="AY9" i="3"/>
  <c r="AU11" i="3"/>
  <c r="AN11" i="3"/>
  <c r="AX9" i="3"/>
  <c r="AT14" i="3"/>
  <c r="AT9" i="3"/>
  <c r="AW14" i="3"/>
  <c r="AS14" i="3"/>
  <c r="AL14" i="3"/>
  <c r="AH14" i="3"/>
  <c r="AC20" i="3"/>
  <c r="AC14" i="3"/>
  <c r="AU20" i="3"/>
  <c r="AN20" i="3"/>
  <c r="AW17" i="3"/>
  <c r="AS17" i="3"/>
  <c r="AL17" i="3"/>
  <c r="AH17" i="3"/>
  <c r="AU14" i="3"/>
  <c r="AN14" i="3"/>
  <c r="AW11" i="3"/>
  <c r="AS11" i="3"/>
  <c r="AL11" i="3"/>
  <c r="AH11" i="3"/>
  <c r="BA9" i="3"/>
  <c r="BA20" i="3"/>
  <c r="BA14" i="3"/>
  <c r="AC17" i="3"/>
  <c r="AC11" i="3"/>
  <c r="BA17" i="3"/>
  <c r="AN9" i="3"/>
  <c r="AW20" i="3"/>
  <c r="AS20" i="3"/>
  <c r="AL20" i="3"/>
  <c r="AH20" i="3"/>
  <c r="AU17" i="3"/>
  <c r="AN17" i="3"/>
  <c r="AX20" i="3"/>
  <c r="AX17" i="3"/>
  <c r="AX14" i="3"/>
  <c r="AX11" i="3"/>
  <c r="AB14" i="3"/>
  <c r="AB11" i="3"/>
  <c r="AB20" i="3"/>
  <c r="AB17" i="3"/>
  <c r="B5" i="37"/>
  <c r="B6" i="37"/>
  <c r="B5" i="36"/>
  <c r="B24" i="36" s="1"/>
  <c r="B6" i="36"/>
  <c r="B25" i="36" s="1"/>
  <c r="B5" i="35"/>
  <c r="B24" i="35" s="1"/>
  <c r="B6" i="35"/>
  <c r="B25" i="35" s="1"/>
  <c r="B5" i="53"/>
  <c r="B6" i="53"/>
  <c r="B5" i="52"/>
  <c r="B24" i="52" s="1"/>
  <c r="B6" i="52"/>
  <c r="B25" i="52" s="1"/>
  <c r="AE20" i="104" l="1"/>
  <c r="AE38" i="104" s="1"/>
  <c r="AE20" i="102"/>
  <c r="AE38" i="102" s="1"/>
  <c r="AE20" i="101"/>
  <c r="AE39" i="101" s="1"/>
  <c r="AE20" i="99"/>
  <c r="AE20" i="103"/>
  <c r="AE38" i="103" s="1"/>
  <c r="AH17" i="104"/>
  <c r="AH35" i="104" s="1"/>
  <c r="AH17" i="102"/>
  <c r="AH35" i="102" s="1"/>
  <c r="AH17" i="103"/>
  <c r="AH35" i="103" s="1"/>
  <c r="AH17" i="101"/>
  <c r="AH36" i="101" s="1"/>
  <c r="AH17" i="99"/>
  <c r="Z11" i="104"/>
  <c r="Z29" i="104" s="1"/>
  <c r="Z11" i="102"/>
  <c r="Z29" i="102" s="1"/>
  <c r="Z11" i="101"/>
  <c r="Z30" i="101" s="1"/>
  <c r="Z11" i="99"/>
  <c r="Z11" i="103"/>
  <c r="Z29" i="103" s="1"/>
  <c r="U20" i="104"/>
  <c r="U38" i="104" s="1"/>
  <c r="U20" i="102"/>
  <c r="U38" i="102" s="1"/>
  <c r="U20" i="103"/>
  <c r="U38" i="103" s="1"/>
  <c r="U20" i="101"/>
  <c r="U39" i="101" s="1"/>
  <c r="U20" i="99"/>
  <c r="AA9" i="104"/>
  <c r="AA27" i="104" s="1"/>
  <c r="AA9" i="102"/>
  <c r="AA27" i="102" s="1"/>
  <c r="AA9" i="101"/>
  <c r="AA28" i="101" s="1"/>
  <c r="AA9" i="99"/>
  <c r="AA9" i="103"/>
  <c r="AA27" i="103" s="1"/>
  <c r="AH11" i="104"/>
  <c r="AH29" i="104" s="1"/>
  <c r="AH11" i="102"/>
  <c r="AH29" i="102" s="1"/>
  <c r="AH11" i="103"/>
  <c r="AH29" i="103" s="1"/>
  <c r="AH11" i="101"/>
  <c r="AH30" i="101" s="1"/>
  <c r="AH11" i="99"/>
  <c r="N17" i="104"/>
  <c r="N35" i="104" s="1"/>
  <c r="N17" i="102"/>
  <c r="N35" i="102" s="1"/>
  <c r="N17" i="101"/>
  <c r="N36" i="101" s="1"/>
  <c r="N17" i="99"/>
  <c r="N17" i="103"/>
  <c r="N35" i="103" s="1"/>
  <c r="V14" i="104"/>
  <c r="V32" i="104" s="1"/>
  <c r="V14" i="102"/>
  <c r="V32" i="102" s="1"/>
  <c r="V14" i="103"/>
  <c r="V32" i="103" s="1"/>
  <c r="V14" i="99"/>
  <c r="V14" i="101"/>
  <c r="V33" i="101" s="1"/>
  <c r="Q9" i="104"/>
  <c r="Q27" i="104" s="1"/>
  <c r="Q9" i="101"/>
  <c r="Q28" i="101" s="1"/>
  <c r="Q9" i="99"/>
  <c r="Q9" i="103"/>
  <c r="Q27" i="103" s="1"/>
  <c r="Q9" i="102"/>
  <c r="Q27" i="102" s="1"/>
  <c r="AC9" i="104"/>
  <c r="AC27" i="104" s="1"/>
  <c r="AC9" i="102"/>
  <c r="AC27" i="102" s="1"/>
  <c r="AC9" i="103"/>
  <c r="AC27" i="103" s="1"/>
  <c r="AC9" i="101"/>
  <c r="AC28" i="101" s="1"/>
  <c r="AC9" i="99"/>
  <c r="R11" i="104"/>
  <c r="R29" i="104" s="1"/>
  <c r="R11" i="102"/>
  <c r="R29" i="102" s="1"/>
  <c r="R11" i="101"/>
  <c r="R30" i="101" s="1"/>
  <c r="R11" i="99"/>
  <c r="R11" i="103"/>
  <c r="R29" i="103" s="1"/>
  <c r="T20" i="101"/>
  <c r="T39" i="101" s="1"/>
  <c r="T20" i="99"/>
  <c r="T20" i="102"/>
  <c r="T38" i="102" s="1"/>
  <c r="T20" i="103"/>
  <c r="T38" i="103" s="1"/>
  <c r="T20" i="104"/>
  <c r="T38" i="104" s="1"/>
  <c r="I17" i="104"/>
  <c r="I35" i="104" s="1"/>
  <c r="I17" i="102"/>
  <c r="I35" i="102" s="1"/>
  <c r="I17" i="101"/>
  <c r="I36" i="101" s="1"/>
  <c r="I17" i="99"/>
  <c r="I17" i="103"/>
  <c r="I35" i="103" s="1"/>
  <c r="U17" i="104"/>
  <c r="U35" i="104" s="1"/>
  <c r="U17" i="102"/>
  <c r="U35" i="102" s="1"/>
  <c r="U17" i="103"/>
  <c r="U35" i="103" s="1"/>
  <c r="U17" i="101"/>
  <c r="U36" i="101" s="1"/>
  <c r="U17" i="99"/>
  <c r="J11" i="104"/>
  <c r="J29" i="104" s="1"/>
  <c r="J11" i="102"/>
  <c r="J29" i="102" s="1"/>
  <c r="J11" i="101"/>
  <c r="J30" i="101" s="1"/>
  <c r="J11" i="99"/>
  <c r="J11" i="103"/>
  <c r="J29" i="103" s="1"/>
  <c r="AD11" i="104"/>
  <c r="AD29" i="104" s="1"/>
  <c r="AD11" i="102"/>
  <c r="AD29" i="102" s="1"/>
  <c r="AD11" i="103"/>
  <c r="AD29" i="103" s="1"/>
  <c r="AD11" i="101"/>
  <c r="AD30" i="101" s="1"/>
  <c r="AD11" i="99"/>
  <c r="S14" i="104"/>
  <c r="S32" i="104" s="1"/>
  <c r="S14" i="102"/>
  <c r="S32" i="102" s="1"/>
  <c r="S14" i="101"/>
  <c r="S33" i="101" s="1"/>
  <c r="S14" i="99"/>
  <c r="S14" i="103"/>
  <c r="S32" i="103" s="1"/>
  <c r="T11" i="103"/>
  <c r="T29" i="103" s="1"/>
  <c r="T11" i="101"/>
  <c r="T30" i="101" s="1"/>
  <c r="T11" i="99"/>
  <c r="T11" i="102"/>
  <c r="T29" i="102" s="1"/>
  <c r="T11" i="104"/>
  <c r="T29" i="104" s="1"/>
  <c r="V17" i="104"/>
  <c r="V35" i="104" s="1"/>
  <c r="V17" i="102"/>
  <c r="V35" i="102" s="1"/>
  <c r="V17" i="103"/>
  <c r="V35" i="103" s="1"/>
  <c r="V17" i="101"/>
  <c r="V36" i="101" s="1"/>
  <c r="V17" i="99"/>
  <c r="N9" i="104"/>
  <c r="N27" i="104" s="1"/>
  <c r="N9" i="102"/>
  <c r="N27" i="102" s="1"/>
  <c r="N9" i="103"/>
  <c r="N27" i="103" s="1"/>
  <c r="N9" i="101"/>
  <c r="N28" i="101" s="1"/>
  <c r="N9" i="99"/>
  <c r="AD9" i="104"/>
  <c r="AD27" i="104" s="1"/>
  <c r="AD9" i="102"/>
  <c r="AD27" i="102" s="1"/>
  <c r="AD9" i="103"/>
  <c r="AD27" i="103" s="1"/>
  <c r="AD9" i="101"/>
  <c r="AD28" i="101" s="1"/>
  <c r="AD9" i="99"/>
  <c r="Q14" i="103"/>
  <c r="Q32" i="103" s="1"/>
  <c r="Q14" i="104"/>
  <c r="Q32" i="104" s="1"/>
  <c r="Q14" i="101"/>
  <c r="Q33" i="101" s="1"/>
  <c r="Q14" i="99"/>
  <c r="Q14" i="102"/>
  <c r="Q32" i="102" s="1"/>
  <c r="L17" i="103"/>
  <c r="L35" i="103" s="1"/>
  <c r="L17" i="101"/>
  <c r="L36" i="101" s="1"/>
  <c r="L17" i="99"/>
  <c r="L17" i="104"/>
  <c r="L35" i="104" s="1"/>
  <c r="L17" i="102"/>
  <c r="L35" i="102" s="1"/>
  <c r="S9" i="104"/>
  <c r="S27" i="104" s="1"/>
  <c r="S9" i="102"/>
  <c r="S27" i="102" s="1"/>
  <c r="S9" i="101"/>
  <c r="S28" i="101" s="1"/>
  <c r="S9" i="99"/>
  <c r="S9" i="103"/>
  <c r="S27" i="103" s="1"/>
  <c r="I20" i="103"/>
  <c r="I38" i="103" s="1"/>
  <c r="I20" i="104"/>
  <c r="I38" i="104" s="1"/>
  <c r="I20" i="102"/>
  <c r="I38" i="102" s="1"/>
  <c r="I20" i="101"/>
  <c r="I39" i="101" s="1"/>
  <c r="I20" i="99"/>
  <c r="AE14" i="104"/>
  <c r="AE32" i="104" s="1"/>
  <c r="AE14" i="102"/>
  <c r="AE32" i="102" s="1"/>
  <c r="AE14" i="101"/>
  <c r="AE33" i="101" s="1"/>
  <c r="AE14" i="99"/>
  <c r="AE14" i="103"/>
  <c r="AE32" i="103" s="1"/>
  <c r="AB17" i="103"/>
  <c r="AB35" i="103" s="1"/>
  <c r="AB17" i="101"/>
  <c r="AB36" i="101" s="1"/>
  <c r="AB17" i="99"/>
  <c r="AB17" i="104"/>
  <c r="AB35" i="104" s="1"/>
  <c r="AB17" i="102"/>
  <c r="AB35" i="102" s="1"/>
  <c r="AD20" i="104"/>
  <c r="AD38" i="104" s="1"/>
  <c r="AD20" i="102"/>
  <c r="AD38" i="102" s="1"/>
  <c r="AD20" i="103"/>
  <c r="AD38" i="103" s="1"/>
  <c r="AD20" i="101"/>
  <c r="AD39" i="101" s="1"/>
  <c r="AD20" i="99"/>
  <c r="J17" i="104"/>
  <c r="J35" i="104" s="1"/>
  <c r="J17" i="102"/>
  <c r="J35" i="102" s="1"/>
  <c r="J17" i="101"/>
  <c r="J36" i="101" s="1"/>
  <c r="J17" i="99"/>
  <c r="J17" i="103"/>
  <c r="J35" i="103" s="1"/>
  <c r="O11" i="104"/>
  <c r="O29" i="104" s="1"/>
  <c r="O11" i="102"/>
  <c r="O29" i="102" s="1"/>
  <c r="O11" i="103"/>
  <c r="O29" i="103" s="1"/>
  <c r="O11" i="101"/>
  <c r="O30" i="101" s="1"/>
  <c r="O11" i="99"/>
  <c r="U14" i="104"/>
  <c r="U32" i="104" s="1"/>
  <c r="U14" i="102"/>
  <c r="U32" i="102" s="1"/>
  <c r="U14" i="103"/>
  <c r="U32" i="103" s="1"/>
  <c r="U14" i="101"/>
  <c r="U33" i="101" s="1"/>
  <c r="U14" i="99"/>
  <c r="Z17" i="104"/>
  <c r="Z35" i="104" s="1"/>
  <c r="Z17" i="102"/>
  <c r="Z35" i="102" s="1"/>
  <c r="Z17" i="101"/>
  <c r="Z36" i="101" s="1"/>
  <c r="Z17" i="99"/>
  <c r="Z17" i="103"/>
  <c r="Z35" i="103" s="1"/>
  <c r="J14" i="104"/>
  <c r="J32" i="104" s="1"/>
  <c r="J14" i="102"/>
  <c r="J32" i="102" s="1"/>
  <c r="J14" i="103"/>
  <c r="J32" i="103" s="1"/>
  <c r="J14" i="101"/>
  <c r="J33" i="101" s="1"/>
  <c r="J14" i="99"/>
  <c r="Z14" i="104"/>
  <c r="Z32" i="104" s="1"/>
  <c r="Z14" i="102"/>
  <c r="Z32" i="102" s="1"/>
  <c r="Z14" i="103"/>
  <c r="Z32" i="103" s="1"/>
  <c r="Z14" i="101"/>
  <c r="Z33" i="101" s="1"/>
  <c r="Z14" i="99"/>
  <c r="AE9" i="104"/>
  <c r="AE27" i="104" s="1"/>
  <c r="AE9" i="102"/>
  <c r="AE27" i="102" s="1"/>
  <c r="AE9" i="101"/>
  <c r="AE28" i="101" s="1"/>
  <c r="AE9" i="99"/>
  <c r="AE9" i="103"/>
  <c r="AE27" i="103" s="1"/>
  <c r="AG17" i="103"/>
  <c r="AG35" i="103" s="1"/>
  <c r="AG17" i="101"/>
  <c r="AG36" i="101" s="1"/>
  <c r="AG17" i="99"/>
  <c r="AG17" i="104"/>
  <c r="AG35" i="104" s="1"/>
  <c r="AG17" i="102"/>
  <c r="AG35" i="102" s="1"/>
  <c r="AA17" i="104"/>
  <c r="AA35" i="104" s="1"/>
  <c r="AA17" i="102"/>
  <c r="AA35" i="102" s="1"/>
  <c r="AA17" i="103"/>
  <c r="AA35" i="103" s="1"/>
  <c r="AA17" i="101"/>
  <c r="AA36" i="101" s="1"/>
  <c r="AA17" i="99"/>
  <c r="Q20" i="103"/>
  <c r="Q38" i="103" s="1"/>
  <c r="Q20" i="104"/>
  <c r="Q38" i="104" s="1"/>
  <c r="Q20" i="102"/>
  <c r="Q38" i="102" s="1"/>
  <c r="Q20" i="101"/>
  <c r="Q39" i="101" s="1"/>
  <c r="Q20" i="99"/>
  <c r="M14" i="104"/>
  <c r="M32" i="104" s="1"/>
  <c r="M14" i="102"/>
  <c r="M32" i="102" s="1"/>
  <c r="M14" i="103"/>
  <c r="M32" i="103" s="1"/>
  <c r="M14" i="101"/>
  <c r="M33" i="101" s="1"/>
  <c r="M14" i="99"/>
  <c r="M20" i="104"/>
  <c r="M38" i="104" s="1"/>
  <c r="M20" i="102"/>
  <c r="M38" i="102" s="1"/>
  <c r="M20" i="103"/>
  <c r="M38" i="103" s="1"/>
  <c r="M20" i="101"/>
  <c r="M39" i="101" s="1"/>
  <c r="M20" i="99"/>
  <c r="AF11" i="104"/>
  <c r="AF29" i="104" s="1"/>
  <c r="AF11" i="102"/>
  <c r="AF29" i="102" s="1"/>
  <c r="AF11" i="103"/>
  <c r="AF29" i="103" s="1"/>
  <c r="AF11" i="101"/>
  <c r="AF30" i="101" s="1"/>
  <c r="AF11" i="99"/>
  <c r="N20" i="104"/>
  <c r="N38" i="104" s="1"/>
  <c r="N20" i="102"/>
  <c r="N38" i="102" s="1"/>
  <c r="N20" i="103"/>
  <c r="N38" i="103" s="1"/>
  <c r="N20" i="99"/>
  <c r="N20" i="101"/>
  <c r="N39" i="101" s="1"/>
  <c r="AC14" i="104"/>
  <c r="AC32" i="104" s="1"/>
  <c r="AC14" i="102"/>
  <c r="AC32" i="102" s="1"/>
  <c r="AC14" i="103"/>
  <c r="AC32" i="103" s="1"/>
  <c r="AC14" i="101"/>
  <c r="AC33" i="101" s="1"/>
  <c r="AC14" i="99"/>
  <c r="Q17" i="104"/>
  <c r="Q35" i="104" s="1"/>
  <c r="Q17" i="102"/>
  <c r="Q35" i="102" s="1"/>
  <c r="Q17" i="103"/>
  <c r="Q35" i="103" s="1"/>
  <c r="Q17" i="101"/>
  <c r="Q36" i="101" s="1"/>
  <c r="Q17" i="99"/>
  <c r="R9" i="104"/>
  <c r="R27" i="104" s="1"/>
  <c r="R9" i="102"/>
  <c r="R27" i="102" s="1"/>
  <c r="R9" i="103"/>
  <c r="R27" i="103" s="1"/>
  <c r="R9" i="101"/>
  <c r="R28" i="101" s="1"/>
  <c r="R9" i="99"/>
  <c r="T14" i="101"/>
  <c r="T33" i="101" s="1"/>
  <c r="T14" i="99"/>
  <c r="T14" i="102"/>
  <c r="T32" i="102" s="1"/>
  <c r="T14" i="104"/>
  <c r="T32" i="104" s="1"/>
  <c r="T14" i="103"/>
  <c r="T32" i="103" s="1"/>
  <c r="AB9" i="101"/>
  <c r="AB28" i="101" s="1"/>
  <c r="AB9" i="99"/>
  <c r="AB9" i="104"/>
  <c r="AB27" i="104" s="1"/>
  <c r="AB9" i="102"/>
  <c r="AB27" i="102" s="1"/>
  <c r="AB9" i="103"/>
  <c r="AB27" i="103" s="1"/>
  <c r="AG11" i="104"/>
  <c r="AG29" i="104" s="1"/>
  <c r="AG11" i="103"/>
  <c r="AG29" i="103" s="1"/>
  <c r="AG11" i="102"/>
  <c r="AG29" i="102" s="1"/>
  <c r="AG11" i="101"/>
  <c r="AG30" i="101" s="1"/>
  <c r="AG11" i="99"/>
  <c r="P11" i="104"/>
  <c r="P29" i="104" s="1"/>
  <c r="P11" i="102"/>
  <c r="P29" i="102" s="1"/>
  <c r="P11" i="103"/>
  <c r="P29" i="103" s="1"/>
  <c r="P11" i="101"/>
  <c r="P30" i="101" s="1"/>
  <c r="P11" i="99"/>
  <c r="V20" i="104"/>
  <c r="V38" i="104" s="1"/>
  <c r="V20" i="102"/>
  <c r="V38" i="102" s="1"/>
  <c r="V20" i="103"/>
  <c r="V38" i="103" s="1"/>
  <c r="V20" i="101"/>
  <c r="V39" i="101" s="1"/>
  <c r="V20" i="99"/>
  <c r="P14" i="104"/>
  <c r="P32" i="104" s="1"/>
  <c r="P14" i="102"/>
  <c r="P32" i="102" s="1"/>
  <c r="P14" i="101"/>
  <c r="P33" i="101" s="1"/>
  <c r="P14" i="99"/>
  <c r="P14" i="103"/>
  <c r="P32" i="103" s="1"/>
  <c r="I14" i="103"/>
  <c r="I32" i="103" s="1"/>
  <c r="I14" i="104"/>
  <c r="I32" i="104" s="1"/>
  <c r="I14" i="102"/>
  <c r="I32" i="102" s="1"/>
  <c r="I14" i="101"/>
  <c r="I33" i="101" s="1"/>
  <c r="I14" i="99"/>
  <c r="S20" i="104"/>
  <c r="S38" i="104" s="1"/>
  <c r="S20" i="102"/>
  <c r="S38" i="102" s="1"/>
  <c r="S20" i="101"/>
  <c r="S39" i="101" s="1"/>
  <c r="S20" i="99"/>
  <c r="S20" i="103"/>
  <c r="S38" i="103" s="1"/>
  <c r="AH20" i="104"/>
  <c r="AH38" i="104" s="1"/>
  <c r="AH20" i="102"/>
  <c r="AH38" i="102" s="1"/>
  <c r="AH20" i="103"/>
  <c r="AH38" i="103" s="1"/>
  <c r="AH20" i="101"/>
  <c r="AH39" i="101" s="1"/>
  <c r="AH20" i="99"/>
  <c r="O17" i="104"/>
  <c r="O35" i="104" s="1"/>
  <c r="O17" i="102"/>
  <c r="O35" i="102" s="1"/>
  <c r="O17" i="103"/>
  <c r="O35" i="103" s="1"/>
  <c r="O17" i="101"/>
  <c r="O36" i="101" s="1"/>
  <c r="O17" i="99"/>
  <c r="O14" i="104"/>
  <c r="O32" i="104" s="1"/>
  <c r="O14" i="102"/>
  <c r="O32" i="102" s="1"/>
  <c r="O14" i="101"/>
  <c r="O33" i="101" s="1"/>
  <c r="O14" i="99"/>
  <c r="O14" i="103"/>
  <c r="O32" i="103" s="1"/>
  <c r="AB11" i="103"/>
  <c r="AB29" i="103" s="1"/>
  <c r="AB11" i="101"/>
  <c r="AB30" i="101" s="1"/>
  <c r="AB11" i="99"/>
  <c r="AB11" i="102"/>
  <c r="AB29" i="102" s="1"/>
  <c r="AB11" i="104"/>
  <c r="AB29" i="104" s="1"/>
  <c r="J9" i="104"/>
  <c r="J27" i="104" s="1"/>
  <c r="J9" i="102"/>
  <c r="J27" i="102" s="1"/>
  <c r="J9" i="103"/>
  <c r="J27" i="103" s="1"/>
  <c r="J9" i="101"/>
  <c r="J28" i="101" s="1"/>
  <c r="J9" i="99"/>
  <c r="AG9" i="104"/>
  <c r="AG27" i="104" s="1"/>
  <c r="AG9" i="102"/>
  <c r="AG27" i="102" s="1"/>
  <c r="AG9" i="101"/>
  <c r="AG28" i="101" s="1"/>
  <c r="AG9" i="99"/>
  <c r="AG9" i="103"/>
  <c r="AG27" i="103" s="1"/>
  <c r="AF20" i="104"/>
  <c r="AF38" i="104" s="1"/>
  <c r="AF20" i="102"/>
  <c r="AF38" i="102" s="1"/>
  <c r="AF20" i="101"/>
  <c r="AF39" i="101" s="1"/>
  <c r="AF20" i="99"/>
  <c r="AF20" i="103"/>
  <c r="AF38" i="103" s="1"/>
  <c r="R17" i="104"/>
  <c r="R35" i="104" s="1"/>
  <c r="R17" i="102"/>
  <c r="R35" i="102" s="1"/>
  <c r="R17" i="101"/>
  <c r="R36" i="101" s="1"/>
  <c r="R17" i="99"/>
  <c r="R17" i="103"/>
  <c r="R35" i="103" s="1"/>
  <c r="Z9" i="104"/>
  <c r="Z27" i="104" s="1"/>
  <c r="Z9" i="102"/>
  <c r="Z27" i="102" s="1"/>
  <c r="Z9" i="103"/>
  <c r="Z27" i="103" s="1"/>
  <c r="Z9" i="101"/>
  <c r="Z28" i="101" s="1"/>
  <c r="Z9" i="99"/>
  <c r="V11" i="104"/>
  <c r="V29" i="104" s="1"/>
  <c r="V11" i="102"/>
  <c r="V29" i="102" s="1"/>
  <c r="V11" i="101"/>
  <c r="V30" i="101" s="1"/>
  <c r="V11" i="99"/>
  <c r="V11" i="103"/>
  <c r="V29" i="103" s="1"/>
  <c r="P9" i="104"/>
  <c r="P27" i="104" s="1"/>
  <c r="P9" i="102"/>
  <c r="P27" i="102" s="1"/>
  <c r="P9" i="101"/>
  <c r="P28" i="101" s="1"/>
  <c r="P9" i="99"/>
  <c r="P9" i="103"/>
  <c r="P27" i="103" s="1"/>
  <c r="L20" i="101"/>
  <c r="L39" i="101" s="1"/>
  <c r="L20" i="99"/>
  <c r="L20" i="103"/>
  <c r="L38" i="103" s="1"/>
  <c r="L20" i="104"/>
  <c r="L38" i="104" s="1"/>
  <c r="L20" i="102"/>
  <c r="L38" i="102" s="1"/>
  <c r="M11" i="104"/>
  <c r="M29" i="104" s="1"/>
  <c r="M11" i="102"/>
  <c r="M29" i="102" s="1"/>
  <c r="M11" i="101"/>
  <c r="M30" i="101" s="1"/>
  <c r="M11" i="99"/>
  <c r="M11" i="103"/>
  <c r="M29" i="103" s="1"/>
  <c r="AE11" i="104"/>
  <c r="AE29" i="104" s="1"/>
  <c r="AE11" i="102"/>
  <c r="AE29" i="102" s="1"/>
  <c r="AE11" i="103"/>
  <c r="AE29" i="103" s="1"/>
  <c r="AE11" i="101"/>
  <c r="AE30" i="101" s="1"/>
  <c r="AE11" i="99"/>
  <c r="Z20" i="104"/>
  <c r="Z38" i="104" s="1"/>
  <c r="Z20" i="102"/>
  <c r="Z38" i="102" s="1"/>
  <c r="Z20" i="103"/>
  <c r="Z38" i="103" s="1"/>
  <c r="Z20" i="101"/>
  <c r="Z39" i="101" s="1"/>
  <c r="Z20" i="99"/>
  <c r="AH9" i="104"/>
  <c r="AH27" i="104" s="1"/>
  <c r="AH9" i="102"/>
  <c r="AH27" i="102" s="1"/>
  <c r="AH9" i="103"/>
  <c r="AH27" i="103" s="1"/>
  <c r="AH9" i="101"/>
  <c r="AH28" i="101" s="1"/>
  <c r="AH9" i="99"/>
  <c r="S17" i="104"/>
  <c r="S35" i="104" s="1"/>
  <c r="S17" i="102"/>
  <c r="S35" i="102" s="1"/>
  <c r="S17" i="103"/>
  <c r="S35" i="103" s="1"/>
  <c r="S17" i="101"/>
  <c r="S36" i="101" s="1"/>
  <c r="S17" i="99"/>
  <c r="AB20" i="101"/>
  <c r="AB39" i="101" s="1"/>
  <c r="AB20" i="99"/>
  <c r="AB20" i="103"/>
  <c r="AB38" i="103" s="1"/>
  <c r="AB20" i="104"/>
  <c r="AB38" i="104" s="1"/>
  <c r="AB20" i="102"/>
  <c r="AB38" i="102" s="1"/>
  <c r="AA14" i="104"/>
  <c r="AA32" i="104" s="1"/>
  <c r="AA14" i="102"/>
  <c r="AA32" i="102" s="1"/>
  <c r="AA14" i="101"/>
  <c r="AA33" i="101" s="1"/>
  <c r="AA14" i="99"/>
  <c r="AA14" i="103"/>
  <c r="AA32" i="103" s="1"/>
  <c r="AF9" i="104"/>
  <c r="AF27" i="104" s="1"/>
  <c r="AF9" i="102"/>
  <c r="AF27" i="102" s="1"/>
  <c r="AF9" i="101"/>
  <c r="AF28" i="101" s="1"/>
  <c r="AF9" i="99"/>
  <c r="AF9" i="103"/>
  <c r="AF27" i="103" s="1"/>
  <c r="M17" i="104"/>
  <c r="M35" i="104" s="1"/>
  <c r="M17" i="102"/>
  <c r="M35" i="102" s="1"/>
  <c r="M17" i="103"/>
  <c r="M35" i="103" s="1"/>
  <c r="M17" i="101"/>
  <c r="M36" i="101" s="1"/>
  <c r="M17" i="99"/>
  <c r="AC11" i="104"/>
  <c r="AC29" i="104" s="1"/>
  <c r="AC11" i="102"/>
  <c r="AC29" i="102" s="1"/>
  <c r="AC11" i="101"/>
  <c r="AC30" i="101" s="1"/>
  <c r="AC11" i="99"/>
  <c r="AC11" i="103"/>
  <c r="AC29" i="103" s="1"/>
  <c r="V9" i="104"/>
  <c r="V27" i="104" s="1"/>
  <c r="V9" i="102"/>
  <c r="V27" i="102" s="1"/>
  <c r="V9" i="103"/>
  <c r="V27" i="103" s="1"/>
  <c r="V9" i="101"/>
  <c r="V28" i="101" s="1"/>
  <c r="V9" i="99"/>
  <c r="AC17" i="104"/>
  <c r="AC35" i="104" s="1"/>
  <c r="AC17" i="102"/>
  <c r="AC35" i="102" s="1"/>
  <c r="AC17" i="103"/>
  <c r="AC35" i="103" s="1"/>
  <c r="AC17" i="101"/>
  <c r="AC36" i="101" s="1"/>
  <c r="AC17" i="99"/>
  <c r="Q11" i="104"/>
  <c r="Q29" i="104" s="1"/>
  <c r="Q11" i="103"/>
  <c r="Q29" i="103" s="1"/>
  <c r="Q11" i="101"/>
  <c r="Q30" i="101" s="1"/>
  <c r="Q11" i="99"/>
  <c r="Q11" i="102"/>
  <c r="Q29" i="102" s="1"/>
  <c r="P17" i="104"/>
  <c r="P35" i="104" s="1"/>
  <c r="P17" i="102"/>
  <c r="P35" i="102" s="1"/>
  <c r="P17" i="103"/>
  <c r="P35" i="103" s="1"/>
  <c r="P17" i="101"/>
  <c r="P36" i="101" s="1"/>
  <c r="P17" i="99"/>
  <c r="R14" i="104"/>
  <c r="R32" i="104" s="1"/>
  <c r="R14" i="102"/>
  <c r="R32" i="102" s="1"/>
  <c r="R14" i="103"/>
  <c r="R32" i="103" s="1"/>
  <c r="R14" i="101"/>
  <c r="R33" i="101" s="1"/>
  <c r="R14" i="99"/>
  <c r="L11" i="103"/>
  <c r="L29" i="103" s="1"/>
  <c r="L11" i="101"/>
  <c r="L30" i="101" s="1"/>
  <c r="L11" i="99"/>
  <c r="L11" i="104"/>
  <c r="L29" i="104" s="1"/>
  <c r="L11" i="102"/>
  <c r="L29" i="102" s="1"/>
  <c r="I11" i="104"/>
  <c r="I29" i="104" s="1"/>
  <c r="I11" i="102"/>
  <c r="I29" i="102" s="1"/>
  <c r="I11" i="103"/>
  <c r="I29" i="103" s="1"/>
  <c r="I11" i="101"/>
  <c r="I30" i="101" s="1"/>
  <c r="I11" i="99"/>
  <c r="AE17" i="104"/>
  <c r="AE35" i="104" s="1"/>
  <c r="AE17" i="102"/>
  <c r="AE35" i="102" s="1"/>
  <c r="AE17" i="103"/>
  <c r="AE35" i="103" s="1"/>
  <c r="AE17" i="101"/>
  <c r="AE36" i="101" s="1"/>
  <c r="AE17" i="99"/>
  <c r="O20" i="104"/>
  <c r="O38" i="104" s="1"/>
  <c r="O20" i="102"/>
  <c r="O38" i="102" s="1"/>
  <c r="O20" i="101"/>
  <c r="O39" i="101" s="1"/>
  <c r="O20" i="99"/>
  <c r="O20" i="103"/>
  <c r="O38" i="103" s="1"/>
  <c r="U9" i="104"/>
  <c r="U27" i="104" s="1"/>
  <c r="U9" i="102"/>
  <c r="U27" i="102" s="1"/>
  <c r="U9" i="103"/>
  <c r="U27" i="103" s="1"/>
  <c r="U9" i="101"/>
  <c r="U28" i="101" s="1"/>
  <c r="U9" i="99"/>
  <c r="AH14" i="104"/>
  <c r="AH32" i="104" s="1"/>
  <c r="AH14" i="102"/>
  <c r="AH32" i="102" s="1"/>
  <c r="AH14" i="101"/>
  <c r="AH33" i="101" s="1"/>
  <c r="AH14" i="99"/>
  <c r="AH14" i="103"/>
  <c r="AH32" i="103" s="1"/>
  <c r="S11" i="104"/>
  <c r="S29" i="104" s="1"/>
  <c r="S11" i="102"/>
  <c r="S29" i="102" s="1"/>
  <c r="S11" i="103"/>
  <c r="S29" i="103" s="1"/>
  <c r="S11" i="101"/>
  <c r="S30" i="101" s="1"/>
  <c r="S11" i="99"/>
  <c r="AB14" i="101"/>
  <c r="AB33" i="101" s="1"/>
  <c r="AB14" i="99"/>
  <c r="AB14" i="102"/>
  <c r="AB32" i="102" s="1"/>
  <c r="AB14" i="103"/>
  <c r="AB32" i="103" s="1"/>
  <c r="AB14" i="104"/>
  <c r="AB32" i="104" s="1"/>
  <c r="AD17" i="104"/>
  <c r="AD35" i="104" s="1"/>
  <c r="AD17" i="102"/>
  <c r="AD35" i="102" s="1"/>
  <c r="AD17" i="101"/>
  <c r="AD36" i="101" s="1"/>
  <c r="AD17" i="99"/>
  <c r="AD17" i="103"/>
  <c r="AD35" i="103" s="1"/>
  <c r="J20" i="104"/>
  <c r="J38" i="104" s="1"/>
  <c r="J20" i="102"/>
  <c r="J38" i="102" s="1"/>
  <c r="J20" i="103"/>
  <c r="J38" i="103" s="1"/>
  <c r="J20" i="101"/>
  <c r="J39" i="101" s="1"/>
  <c r="J20" i="99"/>
  <c r="AD14" i="104"/>
  <c r="AD32" i="104" s="1"/>
  <c r="AD14" i="102"/>
  <c r="AD32" i="102" s="1"/>
  <c r="AD14" i="103"/>
  <c r="AD32" i="103" s="1"/>
  <c r="AD14" i="101"/>
  <c r="AD33" i="101" s="1"/>
  <c r="AD14" i="99"/>
  <c r="U11" i="104"/>
  <c r="U29" i="104" s="1"/>
  <c r="U11" i="102"/>
  <c r="U29" i="102" s="1"/>
  <c r="U11" i="103"/>
  <c r="U29" i="103" s="1"/>
  <c r="U11" i="101"/>
  <c r="U30" i="101" s="1"/>
  <c r="U11" i="99"/>
  <c r="I9" i="104"/>
  <c r="I27" i="104" s="1"/>
  <c r="I9" i="102"/>
  <c r="I27" i="102" s="1"/>
  <c r="I9" i="101"/>
  <c r="I28" i="101" s="1"/>
  <c r="I9" i="99"/>
  <c r="I9" i="103"/>
  <c r="I27" i="103" s="1"/>
  <c r="AA11" i="104"/>
  <c r="AA29" i="104" s="1"/>
  <c r="AA11" i="102"/>
  <c r="AA29" i="102" s="1"/>
  <c r="AA11" i="103"/>
  <c r="AA29" i="103" s="1"/>
  <c r="AA11" i="101"/>
  <c r="AA30" i="101" s="1"/>
  <c r="AA11" i="99"/>
  <c r="AC20" i="104"/>
  <c r="AC38" i="104" s="1"/>
  <c r="AC20" i="102"/>
  <c r="AC38" i="102" s="1"/>
  <c r="AC20" i="103"/>
  <c r="AC38" i="103" s="1"/>
  <c r="AC20" i="99"/>
  <c r="AC20" i="101"/>
  <c r="AC39" i="101" s="1"/>
  <c r="AG14" i="103"/>
  <c r="AG32" i="103" s="1"/>
  <c r="AG14" i="104"/>
  <c r="AG32" i="104" s="1"/>
  <c r="AG14" i="101"/>
  <c r="AG33" i="101" s="1"/>
  <c r="AG14" i="99"/>
  <c r="AG14" i="102"/>
  <c r="AG32" i="102" s="1"/>
  <c r="R20" i="104"/>
  <c r="R38" i="104" s="1"/>
  <c r="R20" i="102"/>
  <c r="R38" i="102" s="1"/>
  <c r="R20" i="103"/>
  <c r="R38" i="103" s="1"/>
  <c r="R20" i="101"/>
  <c r="R39" i="101" s="1"/>
  <c r="R20" i="99"/>
  <c r="N14" i="104"/>
  <c r="N32" i="104" s="1"/>
  <c r="N14" i="102"/>
  <c r="N32" i="102" s="1"/>
  <c r="N14" i="103"/>
  <c r="N32" i="103" s="1"/>
  <c r="N14" i="101"/>
  <c r="N33" i="101" s="1"/>
  <c r="N14" i="99"/>
  <c r="AG20" i="103"/>
  <c r="AG38" i="103" s="1"/>
  <c r="AG20" i="101"/>
  <c r="AG39" i="101" s="1"/>
  <c r="AG20" i="99"/>
  <c r="AG20" i="104"/>
  <c r="AG38" i="104" s="1"/>
  <c r="AG20" i="102"/>
  <c r="AG38" i="102" s="1"/>
  <c r="AF17" i="104"/>
  <c r="AF35" i="104" s="1"/>
  <c r="AF17" i="102"/>
  <c r="AF35" i="102" s="1"/>
  <c r="AF17" i="103"/>
  <c r="AF35" i="103" s="1"/>
  <c r="AF17" i="101"/>
  <c r="AF36" i="101" s="1"/>
  <c r="AF17" i="99"/>
  <c r="O9" i="104"/>
  <c r="O27" i="104" s="1"/>
  <c r="O9" i="102"/>
  <c r="O27" i="102" s="1"/>
  <c r="O9" i="101"/>
  <c r="O28" i="101" s="1"/>
  <c r="O9" i="99"/>
  <c r="O9" i="103"/>
  <c r="O27" i="103" s="1"/>
  <c r="N11" i="104"/>
  <c r="N29" i="104" s="1"/>
  <c r="N11" i="102"/>
  <c r="N29" i="102" s="1"/>
  <c r="N11" i="103"/>
  <c r="N29" i="103" s="1"/>
  <c r="N11" i="101"/>
  <c r="N30" i="101" s="1"/>
  <c r="N11" i="99"/>
  <c r="AA20" i="104"/>
  <c r="AA38" i="104" s="1"/>
  <c r="AA20" i="102"/>
  <c r="AA38" i="102" s="1"/>
  <c r="AA20" i="101"/>
  <c r="AA39" i="101" s="1"/>
  <c r="AA20" i="99"/>
  <c r="AA20" i="103"/>
  <c r="AA38" i="103" s="1"/>
  <c r="AF14" i="104"/>
  <c r="AF32" i="104" s="1"/>
  <c r="AF14" i="102"/>
  <c r="AF32" i="102" s="1"/>
  <c r="AF14" i="101"/>
  <c r="AF33" i="101" s="1"/>
  <c r="AF14" i="99"/>
  <c r="AF14" i="103"/>
  <c r="AF32" i="103" s="1"/>
  <c r="P20" i="104"/>
  <c r="P38" i="104" s="1"/>
  <c r="P20" i="102"/>
  <c r="P38" i="102" s="1"/>
  <c r="P20" i="101"/>
  <c r="P39" i="101" s="1"/>
  <c r="P20" i="99"/>
  <c r="P20" i="103"/>
  <c r="P38" i="103" s="1"/>
  <c r="T17" i="103"/>
  <c r="T35" i="103" s="1"/>
  <c r="T17" i="101"/>
  <c r="T36" i="101" s="1"/>
  <c r="T17" i="99"/>
  <c r="T17" i="102"/>
  <c r="T35" i="102" s="1"/>
  <c r="T17" i="104"/>
  <c r="T35" i="104" s="1"/>
  <c r="T9" i="101"/>
  <c r="T28" i="101" s="1"/>
  <c r="T9" i="99"/>
  <c r="T9" i="103"/>
  <c r="T27" i="103" s="1"/>
  <c r="T9" i="102"/>
  <c r="T27" i="102" s="1"/>
  <c r="T9" i="104"/>
  <c r="T27" i="104" s="1"/>
  <c r="L14" i="101"/>
  <c r="L33" i="101" s="1"/>
  <c r="L14" i="99"/>
  <c r="L14" i="104"/>
  <c r="L32" i="104" s="1"/>
  <c r="L14" i="102"/>
  <c r="L32" i="102" s="1"/>
  <c r="L14" i="103"/>
  <c r="L32" i="103" s="1"/>
  <c r="AB14" i="81"/>
  <c r="AB14" i="80"/>
  <c r="AB33" i="80" s="1"/>
  <c r="AB14" i="79"/>
  <c r="AB33" i="79" s="1"/>
  <c r="AB14" i="94"/>
  <c r="AB33" i="94" s="1"/>
  <c r="AB14" i="93"/>
  <c r="AB33" i="93" s="1"/>
  <c r="AK20" i="81"/>
  <c r="AK20" i="80"/>
  <c r="AK39" i="80" s="1"/>
  <c r="AK20" i="79"/>
  <c r="AK39" i="79" s="1"/>
  <c r="AK20" i="93"/>
  <c r="AK39" i="93" s="1"/>
  <c r="AK20" i="94"/>
  <c r="AK39" i="94" s="1"/>
  <c r="AO11" i="81"/>
  <c r="AO11" i="80"/>
  <c r="AO30" i="80" s="1"/>
  <c r="AO11" i="79"/>
  <c r="AO30" i="79" s="1"/>
  <c r="AO11" i="94"/>
  <c r="AO30" i="94" s="1"/>
  <c r="AO11" i="93"/>
  <c r="AO30" i="93" s="1"/>
  <c r="AG17" i="81"/>
  <c r="AG17" i="80"/>
  <c r="AG36" i="80" s="1"/>
  <c r="AG17" i="94"/>
  <c r="AG36" i="94" s="1"/>
  <c r="AG17" i="79"/>
  <c r="AG36" i="79" s="1"/>
  <c r="AG17" i="93"/>
  <c r="AG36" i="93" s="1"/>
  <c r="AP9" i="81"/>
  <c r="AP9" i="80"/>
  <c r="AP28" i="80" s="1"/>
  <c r="AP9" i="79"/>
  <c r="AP28" i="79" s="1"/>
  <c r="AP9" i="94"/>
  <c r="AP28" i="94" s="1"/>
  <c r="AP9" i="93"/>
  <c r="AP28" i="93" s="1"/>
  <c r="AC9" i="81"/>
  <c r="AC9" i="80"/>
  <c r="AC28" i="80" s="1"/>
  <c r="AC9" i="79"/>
  <c r="AC28" i="79" s="1"/>
  <c r="AC9" i="94"/>
  <c r="AC28" i="94" s="1"/>
  <c r="AC9" i="93"/>
  <c r="AC28" i="93" s="1"/>
  <c r="AU20" i="81"/>
  <c r="AU20" i="80"/>
  <c r="AU39" i="80" s="1"/>
  <c r="AU20" i="79"/>
  <c r="AU39" i="79" s="1"/>
  <c r="AU20" i="94"/>
  <c r="AU39" i="94" s="1"/>
  <c r="AU20" i="93"/>
  <c r="AU39" i="93" s="1"/>
  <c r="AI9" i="81"/>
  <c r="AI9" i="80"/>
  <c r="AI28" i="80" s="1"/>
  <c r="AI9" i="79"/>
  <c r="AI28" i="79" s="1"/>
  <c r="AI9" i="94"/>
  <c r="AI28" i="94" s="1"/>
  <c r="AI9" i="93"/>
  <c r="AI28" i="93" s="1"/>
  <c r="C11" i="18"/>
  <c r="C33" i="18" s="1"/>
  <c r="AB17" i="81"/>
  <c r="AB17" i="80"/>
  <c r="AB36" i="80" s="1"/>
  <c r="AB17" i="79"/>
  <c r="AB36" i="79" s="1"/>
  <c r="AB17" i="94"/>
  <c r="AB36" i="94" s="1"/>
  <c r="AB17" i="93"/>
  <c r="AB36" i="93" s="1"/>
  <c r="AT11" i="81"/>
  <c r="AT11" i="80"/>
  <c r="AT30" i="80" s="1"/>
  <c r="AT11" i="79"/>
  <c r="AT30" i="79" s="1"/>
  <c r="AT11" i="94"/>
  <c r="AT30" i="94" s="1"/>
  <c r="AT11" i="93"/>
  <c r="AT30" i="93" s="1"/>
  <c r="AM17" i="81"/>
  <c r="AM17" i="80"/>
  <c r="AM36" i="80" s="1"/>
  <c r="AM17" i="79"/>
  <c r="AM36" i="79" s="1"/>
  <c r="AM17" i="94"/>
  <c r="AM36" i="94" s="1"/>
  <c r="AM17" i="93"/>
  <c r="AM36" i="93" s="1"/>
  <c r="AO20" i="81"/>
  <c r="AO20" i="80"/>
  <c r="AO39" i="80" s="1"/>
  <c r="AO20" i="79"/>
  <c r="AO39" i="79" s="1"/>
  <c r="AO20" i="94"/>
  <c r="AO39" i="94" s="1"/>
  <c r="AO20" i="93"/>
  <c r="AO39" i="93" s="1"/>
  <c r="AC11" i="81"/>
  <c r="AC11" i="80"/>
  <c r="AC30" i="80" s="1"/>
  <c r="AC11" i="94"/>
  <c r="AC30" i="94" s="1"/>
  <c r="AC11" i="93"/>
  <c r="AC30" i="93" s="1"/>
  <c r="AC11" i="79"/>
  <c r="AC30" i="79" s="1"/>
  <c r="AW9" i="80"/>
  <c r="AW28" i="80" s="1"/>
  <c r="AW9" i="81"/>
  <c r="AW9" i="79"/>
  <c r="AW28" i="79" s="1"/>
  <c r="AW9" i="94"/>
  <c r="AW28" i="94" s="1"/>
  <c r="AW9" i="93"/>
  <c r="AW28" i="93" s="1"/>
  <c r="AS11" i="81"/>
  <c r="AS11" i="80"/>
  <c r="AS30" i="80" s="1"/>
  <c r="AS11" i="79"/>
  <c r="AS30" i="79" s="1"/>
  <c r="AS11" i="94"/>
  <c r="AS30" i="94" s="1"/>
  <c r="AS11" i="93"/>
  <c r="AS30" i="93" s="1"/>
  <c r="AK17" i="81"/>
  <c r="AK17" i="80"/>
  <c r="AK36" i="80" s="1"/>
  <c r="AK17" i="79"/>
  <c r="AK36" i="79" s="1"/>
  <c r="AK17" i="94"/>
  <c r="AK36" i="94" s="1"/>
  <c r="AK17" i="93"/>
  <c r="AK36" i="93" s="1"/>
  <c r="AQ20" i="80"/>
  <c r="AQ39" i="80" s="1"/>
  <c r="AQ20" i="79"/>
  <c r="AQ39" i="79" s="1"/>
  <c r="AQ20" i="94"/>
  <c r="AQ39" i="94" s="1"/>
  <c r="AQ20" i="81"/>
  <c r="AQ20" i="93"/>
  <c r="AQ39" i="93" s="1"/>
  <c r="AK14" i="81"/>
  <c r="AK14" i="80"/>
  <c r="AK33" i="80" s="1"/>
  <c r="AK14" i="79"/>
  <c r="AK33" i="79" s="1"/>
  <c r="AK14" i="94"/>
  <c r="AK33" i="94" s="1"/>
  <c r="AK14" i="93"/>
  <c r="AK33" i="93" s="1"/>
  <c r="AP14" i="81"/>
  <c r="AP14" i="80"/>
  <c r="AP33" i="80" s="1"/>
  <c r="AP14" i="79"/>
  <c r="AP33" i="79" s="1"/>
  <c r="AP14" i="94"/>
  <c r="AP33" i="94" s="1"/>
  <c r="AP14" i="93"/>
  <c r="AP33" i="93" s="1"/>
  <c r="AU9" i="81"/>
  <c r="AU9" i="80"/>
  <c r="AU28" i="80" s="1"/>
  <c r="AU9" i="79"/>
  <c r="AU28" i="79" s="1"/>
  <c r="AU9" i="94"/>
  <c r="AU28" i="94" s="1"/>
  <c r="AU9" i="93"/>
  <c r="AU28" i="93" s="1"/>
  <c r="AL11" i="81"/>
  <c r="AL11" i="80"/>
  <c r="AL30" i="80" s="1"/>
  <c r="AL11" i="79"/>
  <c r="AL30" i="79" s="1"/>
  <c r="AL11" i="94"/>
  <c r="AL30" i="94" s="1"/>
  <c r="AL11" i="93"/>
  <c r="AL30" i="93" s="1"/>
  <c r="AE17" i="81"/>
  <c r="AE17" i="80"/>
  <c r="AE36" i="80" s="1"/>
  <c r="AE17" i="79"/>
  <c r="AE36" i="79" s="1"/>
  <c r="AE17" i="93"/>
  <c r="AE36" i="93" s="1"/>
  <c r="AE17" i="94"/>
  <c r="AE36" i="94" s="1"/>
  <c r="AR11" i="80"/>
  <c r="AR30" i="80" s="1"/>
  <c r="AR11" i="81"/>
  <c r="AR11" i="79"/>
  <c r="AR30" i="79" s="1"/>
  <c r="AR11" i="94"/>
  <c r="AR30" i="94" s="1"/>
  <c r="AR11" i="93"/>
  <c r="AR30" i="93" s="1"/>
  <c r="AN17" i="81"/>
  <c r="AN17" i="80"/>
  <c r="AN36" i="80" s="1"/>
  <c r="AN17" i="79"/>
  <c r="AN36" i="79" s="1"/>
  <c r="AN17" i="94"/>
  <c r="AN36" i="94" s="1"/>
  <c r="AN17" i="93"/>
  <c r="AN36" i="93" s="1"/>
  <c r="AN9" i="81"/>
  <c r="AN9" i="80"/>
  <c r="AN28" i="80" s="1"/>
  <c r="AN9" i="79"/>
  <c r="AN28" i="79" s="1"/>
  <c r="AN9" i="94"/>
  <c r="AN28" i="94" s="1"/>
  <c r="AN9" i="93"/>
  <c r="AN28" i="93" s="1"/>
  <c r="AR17" i="81"/>
  <c r="AR17" i="80"/>
  <c r="AR36" i="80" s="1"/>
  <c r="AR17" i="79"/>
  <c r="AR36" i="79" s="1"/>
  <c r="AR17" i="94"/>
  <c r="AR36" i="94" s="1"/>
  <c r="AR17" i="93"/>
  <c r="AR36" i="93" s="1"/>
  <c r="AF9" i="81"/>
  <c r="AF9" i="80"/>
  <c r="AF28" i="80" s="1"/>
  <c r="AF9" i="79"/>
  <c r="AF28" i="79" s="1"/>
  <c r="AF9" i="94"/>
  <c r="AF28" i="94" s="1"/>
  <c r="AF9" i="93"/>
  <c r="AF28" i="93" s="1"/>
  <c r="AI11" i="81"/>
  <c r="AI11" i="80"/>
  <c r="AI30" i="80" s="1"/>
  <c r="AI11" i="79"/>
  <c r="AI30" i="79" s="1"/>
  <c r="AI11" i="94"/>
  <c r="AI30" i="94" s="1"/>
  <c r="AI11" i="93"/>
  <c r="AI30" i="93" s="1"/>
  <c r="AO9" i="81"/>
  <c r="AO9" i="79"/>
  <c r="AO28" i="79" s="1"/>
  <c r="AO9" i="80"/>
  <c r="AO28" i="80" s="1"/>
  <c r="AO9" i="94"/>
  <c r="AO28" i="94" s="1"/>
  <c r="AO9" i="93"/>
  <c r="AO28" i="93" s="1"/>
  <c r="AR9" i="81"/>
  <c r="AR9" i="80"/>
  <c r="AR28" i="80" s="1"/>
  <c r="AR9" i="79"/>
  <c r="AR28" i="79" s="1"/>
  <c r="AR9" i="93"/>
  <c r="AR28" i="93" s="1"/>
  <c r="AR9" i="94"/>
  <c r="AR28" i="94" s="1"/>
  <c r="AP20" i="81"/>
  <c r="AP20" i="80"/>
  <c r="AP39" i="80" s="1"/>
  <c r="AP20" i="79"/>
  <c r="AP39" i="79" s="1"/>
  <c r="AP20" i="94"/>
  <c r="AP39" i="94" s="1"/>
  <c r="AP20" i="93"/>
  <c r="AP39" i="93" s="1"/>
  <c r="AI14" i="81"/>
  <c r="AI14" i="80"/>
  <c r="AI33" i="80" s="1"/>
  <c r="AI14" i="79"/>
  <c r="AI33" i="79" s="1"/>
  <c r="AI14" i="94"/>
  <c r="AI33" i="94" s="1"/>
  <c r="AI14" i="93"/>
  <c r="AI33" i="93" s="1"/>
  <c r="AJ14" i="81"/>
  <c r="AJ14" i="80"/>
  <c r="AJ33" i="80" s="1"/>
  <c r="AJ14" i="79"/>
  <c r="AJ33" i="79" s="1"/>
  <c r="AJ14" i="94"/>
  <c r="AJ33" i="94" s="1"/>
  <c r="AJ14" i="93"/>
  <c r="AJ33" i="93" s="1"/>
  <c r="AD17" i="81"/>
  <c r="AD17" i="80"/>
  <c r="AD36" i="80" s="1"/>
  <c r="AD17" i="79"/>
  <c r="AD36" i="79" s="1"/>
  <c r="AD17" i="94"/>
  <c r="AD36" i="94" s="1"/>
  <c r="AD17" i="93"/>
  <c r="AD36" i="93" s="1"/>
  <c r="AD11" i="81"/>
  <c r="AD11" i="80"/>
  <c r="AD30" i="80" s="1"/>
  <c r="AD11" i="79"/>
  <c r="AD30" i="79" s="1"/>
  <c r="AD11" i="94"/>
  <c r="AD30" i="94" s="1"/>
  <c r="AD11" i="93"/>
  <c r="AD30" i="93" s="1"/>
  <c r="AK9" i="81"/>
  <c r="AK9" i="80"/>
  <c r="AK28" i="80" s="1"/>
  <c r="AK9" i="79"/>
  <c r="AK28" i="79" s="1"/>
  <c r="AK9" i="94"/>
  <c r="AK28" i="94" s="1"/>
  <c r="AK9" i="93"/>
  <c r="AK28" i="93" s="1"/>
  <c r="AW17" i="81"/>
  <c r="AW17" i="80"/>
  <c r="AW36" i="80" s="1"/>
  <c r="AW17" i="79"/>
  <c r="AW36" i="79" s="1"/>
  <c r="AW17" i="94"/>
  <c r="AW36" i="94" s="1"/>
  <c r="AW17" i="93"/>
  <c r="AW36" i="93" s="1"/>
  <c r="AG14" i="81"/>
  <c r="AG14" i="80"/>
  <c r="AG33" i="80" s="1"/>
  <c r="AG14" i="79"/>
  <c r="AG33" i="79" s="1"/>
  <c r="AG14" i="93"/>
  <c r="AG33" i="93" s="1"/>
  <c r="AG14" i="94"/>
  <c r="AG33" i="94" s="1"/>
  <c r="AW11" i="81"/>
  <c r="AW11" i="80"/>
  <c r="AW30" i="80" s="1"/>
  <c r="AW11" i="79"/>
  <c r="AW30" i="79" s="1"/>
  <c r="AW11" i="94"/>
  <c r="AW30" i="94" s="1"/>
  <c r="AW11" i="93"/>
  <c r="AW30" i="93" s="1"/>
  <c r="AF17" i="81"/>
  <c r="AF17" i="79"/>
  <c r="AF36" i="79" s="1"/>
  <c r="AF17" i="80"/>
  <c r="AF36" i="80" s="1"/>
  <c r="AF17" i="94"/>
  <c r="AF36" i="94" s="1"/>
  <c r="AF17" i="93"/>
  <c r="AF36" i="93" s="1"/>
  <c r="AJ17" i="81"/>
  <c r="AJ17" i="80"/>
  <c r="AJ36" i="80" s="1"/>
  <c r="AJ17" i="79"/>
  <c r="AJ36" i="79" s="1"/>
  <c r="AJ17" i="94"/>
  <c r="AJ36" i="94" s="1"/>
  <c r="AJ17" i="93"/>
  <c r="AJ36" i="93" s="1"/>
  <c r="AF11" i="81"/>
  <c r="AF11" i="80"/>
  <c r="AF30" i="80" s="1"/>
  <c r="AF11" i="79"/>
  <c r="AF30" i="79" s="1"/>
  <c r="AF11" i="94"/>
  <c r="AF30" i="94" s="1"/>
  <c r="AF11" i="93"/>
  <c r="AF30" i="93" s="1"/>
  <c r="AJ11" i="81"/>
  <c r="AJ11" i="80"/>
  <c r="AJ30" i="80" s="1"/>
  <c r="AJ11" i="79"/>
  <c r="AJ30" i="79" s="1"/>
  <c r="AJ11" i="94"/>
  <c r="AJ30" i="94" s="1"/>
  <c r="AJ11" i="93"/>
  <c r="AJ30" i="93" s="1"/>
  <c r="AL20" i="81"/>
  <c r="AL20" i="80"/>
  <c r="AL39" i="80" s="1"/>
  <c r="AL20" i="79"/>
  <c r="AL39" i="79" s="1"/>
  <c r="AL20" i="94"/>
  <c r="AL39" i="94" s="1"/>
  <c r="AL20" i="93"/>
  <c r="AL39" i="93" s="1"/>
  <c r="AQ17" i="81"/>
  <c r="AQ17" i="80"/>
  <c r="AQ36" i="80" s="1"/>
  <c r="AQ17" i="79"/>
  <c r="AQ36" i="79" s="1"/>
  <c r="AQ17" i="93"/>
  <c r="AQ36" i="93" s="1"/>
  <c r="AQ17" i="94"/>
  <c r="AQ36" i="94" s="1"/>
  <c r="AC14" i="81"/>
  <c r="AC14" i="80"/>
  <c r="AC33" i="80" s="1"/>
  <c r="AC14" i="79"/>
  <c r="AC33" i="79" s="1"/>
  <c r="AC14" i="94"/>
  <c r="AC33" i="94" s="1"/>
  <c r="AC14" i="93"/>
  <c r="AC33" i="93" s="1"/>
  <c r="AE20" i="81"/>
  <c r="AE20" i="80"/>
  <c r="AE39" i="80" s="1"/>
  <c r="AE20" i="79"/>
  <c r="AE39" i="79" s="1"/>
  <c r="AE20" i="94"/>
  <c r="AE39" i="94" s="1"/>
  <c r="AE20" i="93"/>
  <c r="AE39" i="93" s="1"/>
  <c r="C17" i="18"/>
  <c r="C39" i="18" s="1"/>
  <c r="AN20" i="81"/>
  <c r="AN20" i="80"/>
  <c r="AN39" i="80" s="1"/>
  <c r="AN20" i="79"/>
  <c r="AN39" i="79" s="1"/>
  <c r="AN20" i="94"/>
  <c r="AN39" i="94" s="1"/>
  <c r="AN20" i="93"/>
  <c r="AN39" i="93" s="1"/>
  <c r="AT20" i="81"/>
  <c r="AT20" i="80"/>
  <c r="AT39" i="80" s="1"/>
  <c r="AT20" i="79"/>
  <c r="AT39" i="79" s="1"/>
  <c r="AT20" i="94"/>
  <c r="AT39" i="94" s="1"/>
  <c r="AT20" i="93"/>
  <c r="AT39" i="93" s="1"/>
  <c r="AW20" i="81"/>
  <c r="AW20" i="80"/>
  <c r="AW39" i="80" s="1"/>
  <c r="AW20" i="79"/>
  <c r="AW39" i="79" s="1"/>
  <c r="AW20" i="93"/>
  <c r="AW39" i="93" s="1"/>
  <c r="AW20" i="94"/>
  <c r="AW39" i="94" s="1"/>
  <c r="AM20" i="81"/>
  <c r="AM20" i="80"/>
  <c r="AM39" i="80" s="1"/>
  <c r="AM20" i="79"/>
  <c r="AM39" i="79" s="1"/>
  <c r="AM20" i="94"/>
  <c r="AM39" i="94" s="1"/>
  <c r="AM20" i="93"/>
  <c r="AM39" i="93" s="1"/>
  <c r="AQ11" i="81"/>
  <c r="AQ11" i="80"/>
  <c r="AQ30" i="80" s="1"/>
  <c r="AQ11" i="79"/>
  <c r="AQ30" i="79" s="1"/>
  <c r="AQ11" i="93"/>
  <c r="AQ30" i="93" s="1"/>
  <c r="AQ11" i="94"/>
  <c r="AQ30" i="94" s="1"/>
  <c r="AV9" i="81"/>
  <c r="AV9" i="80"/>
  <c r="AV28" i="80" s="1"/>
  <c r="AV9" i="79"/>
  <c r="AV28" i="79" s="1"/>
  <c r="AV9" i="94"/>
  <c r="AV28" i="94" s="1"/>
  <c r="AV9" i="93"/>
  <c r="AV28" i="93" s="1"/>
  <c r="AN14" i="81"/>
  <c r="AN14" i="80"/>
  <c r="AN33" i="80" s="1"/>
  <c r="AN14" i="79"/>
  <c r="AN33" i="79" s="1"/>
  <c r="AN14" i="94"/>
  <c r="AN33" i="94" s="1"/>
  <c r="AN14" i="93"/>
  <c r="AN33" i="93" s="1"/>
  <c r="AG9" i="81"/>
  <c r="AG9" i="80"/>
  <c r="AG28" i="80" s="1"/>
  <c r="AG9" i="79"/>
  <c r="AG28" i="79" s="1"/>
  <c r="AG9" i="94"/>
  <c r="AG28" i="94" s="1"/>
  <c r="AG9" i="93"/>
  <c r="AG28" i="93" s="1"/>
  <c r="AL14" i="81"/>
  <c r="AL14" i="80"/>
  <c r="AL33" i="80" s="1"/>
  <c r="AL14" i="79"/>
  <c r="AL33" i="79" s="1"/>
  <c r="AL14" i="94"/>
  <c r="AL33" i="94" s="1"/>
  <c r="AL14" i="93"/>
  <c r="AL33" i="93" s="1"/>
  <c r="AH9" i="81"/>
  <c r="AH9" i="80"/>
  <c r="AH28" i="80" s="1"/>
  <c r="AH9" i="79"/>
  <c r="AH28" i="79" s="1"/>
  <c r="AH9" i="94"/>
  <c r="AH28" i="94" s="1"/>
  <c r="AH9" i="93"/>
  <c r="AH28" i="93" s="1"/>
  <c r="AD20" i="81"/>
  <c r="AD20" i="80"/>
  <c r="AD39" i="80" s="1"/>
  <c r="AD20" i="79"/>
  <c r="AD39" i="79" s="1"/>
  <c r="AD20" i="94"/>
  <c r="AD39" i="94" s="1"/>
  <c r="AD20" i="93"/>
  <c r="AD39" i="93" s="1"/>
  <c r="AE11" i="81"/>
  <c r="AE11" i="80"/>
  <c r="AE30" i="80" s="1"/>
  <c r="AE11" i="79"/>
  <c r="AE30" i="79" s="1"/>
  <c r="AE11" i="93"/>
  <c r="AE30" i="93" s="1"/>
  <c r="AE11" i="94"/>
  <c r="AE30" i="94" s="1"/>
  <c r="AB20" i="81"/>
  <c r="AB20" i="80"/>
  <c r="AB39" i="80" s="1"/>
  <c r="AB20" i="79"/>
  <c r="AB39" i="79" s="1"/>
  <c r="AB20" i="94"/>
  <c r="AB39" i="94" s="1"/>
  <c r="AB20" i="93"/>
  <c r="AB39" i="93" s="1"/>
  <c r="AT14" i="81"/>
  <c r="AT14" i="80"/>
  <c r="AT33" i="80" s="1"/>
  <c r="AT14" i="79"/>
  <c r="AT33" i="79" s="1"/>
  <c r="AT14" i="94"/>
  <c r="AT33" i="94" s="1"/>
  <c r="AT14" i="93"/>
  <c r="AT33" i="93" s="1"/>
  <c r="AS20" i="81"/>
  <c r="AS20" i="80"/>
  <c r="AS39" i="80" s="1"/>
  <c r="AS20" i="79"/>
  <c r="AS39" i="79" s="1"/>
  <c r="AS20" i="93"/>
  <c r="AS39" i="93" s="1"/>
  <c r="AS20" i="94"/>
  <c r="AS39" i="94" s="1"/>
  <c r="AC17" i="81"/>
  <c r="AC17" i="80"/>
  <c r="AC36" i="80" s="1"/>
  <c r="AC17" i="79"/>
  <c r="AC36" i="79" s="1"/>
  <c r="AC17" i="94"/>
  <c r="AC36" i="94" s="1"/>
  <c r="AC17" i="93"/>
  <c r="AC36" i="93" s="1"/>
  <c r="AG11" i="81"/>
  <c r="AG11" i="80"/>
  <c r="AG30" i="80" s="1"/>
  <c r="AG11" i="79"/>
  <c r="AG30" i="79" s="1"/>
  <c r="AG11" i="94"/>
  <c r="AG30" i="94" s="1"/>
  <c r="AG11" i="93"/>
  <c r="AG30" i="93" s="1"/>
  <c r="AM14" i="81"/>
  <c r="AM14" i="80"/>
  <c r="AM33" i="80" s="1"/>
  <c r="AM14" i="79"/>
  <c r="AM33" i="79" s="1"/>
  <c r="AM14" i="94"/>
  <c r="AM33" i="94" s="1"/>
  <c r="AM14" i="93"/>
  <c r="AM33" i="93" s="1"/>
  <c r="AO17" i="81"/>
  <c r="AO17" i="80"/>
  <c r="AO36" i="80" s="1"/>
  <c r="AO17" i="79"/>
  <c r="AO36" i="79" s="1"/>
  <c r="AO17" i="94"/>
  <c r="AO36" i="94" s="1"/>
  <c r="AO17" i="93"/>
  <c r="AO36" i="93" s="1"/>
  <c r="AO14" i="81"/>
  <c r="AO14" i="80"/>
  <c r="AO33" i="80" s="1"/>
  <c r="AO14" i="79"/>
  <c r="AO33" i="79" s="1"/>
  <c r="AO14" i="93"/>
  <c r="AO33" i="93" s="1"/>
  <c r="AO14" i="94"/>
  <c r="AO33" i="94" s="1"/>
  <c r="AT9" i="81"/>
  <c r="AT9" i="80"/>
  <c r="AT28" i="80" s="1"/>
  <c r="AT9" i="79"/>
  <c r="AT28" i="79" s="1"/>
  <c r="AT9" i="94"/>
  <c r="AT28" i="94" s="1"/>
  <c r="AT9" i="93"/>
  <c r="AT28" i="93" s="1"/>
  <c r="AV17" i="81"/>
  <c r="AV17" i="80"/>
  <c r="AV36" i="80" s="1"/>
  <c r="AV17" i="79"/>
  <c r="AV36" i="79" s="1"/>
  <c r="AV17" i="94"/>
  <c r="AV36" i="94" s="1"/>
  <c r="AV17" i="93"/>
  <c r="AV36" i="93" s="1"/>
  <c r="AP17" i="81"/>
  <c r="AP17" i="80"/>
  <c r="AP36" i="80" s="1"/>
  <c r="AP17" i="79"/>
  <c r="AP36" i="79" s="1"/>
  <c r="AP17" i="94"/>
  <c r="AP36" i="94" s="1"/>
  <c r="AP17" i="93"/>
  <c r="AP36" i="93" s="1"/>
  <c r="AI20" i="81"/>
  <c r="AI20" i="79"/>
  <c r="AI39" i="79" s="1"/>
  <c r="AI20" i="80"/>
  <c r="AI39" i="80" s="1"/>
  <c r="AI20" i="94"/>
  <c r="AI39" i="94" s="1"/>
  <c r="AI20" i="93"/>
  <c r="AI39" i="93" s="1"/>
  <c r="AE14" i="81"/>
  <c r="AE14" i="80"/>
  <c r="AE33" i="80" s="1"/>
  <c r="AE14" i="79"/>
  <c r="AE33" i="79" s="1"/>
  <c r="AE14" i="94"/>
  <c r="AE33" i="94" s="1"/>
  <c r="AE14" i="93"/>
  <c r="AE33" i="93" s="1"/>
  <c r="AU11" i="81"/>
  <c r="AU11" i="80"/>
  <c r="AU30" i="80" s="1"/>
  <c r="AU11" i="79"/>
  <c r="AU30" i="79" s="1"/>
  <c r="AU11" i="93"/>
  <c r="AU30" i="93" s="1"/>
  <c r="AU11" i="94"/>
  <c r="AU30" i="94" s="1"/>
  <c r="AF20" i="81"/>
  <c r="AF20" i="80"/>
  <c r="AF39" i="80" s="1"/>
  <c r="AF20" i="79"/>
  <c r="AF39" i="79" s="1"/>
  <c r="AF20" i="94"/>
  <c r="AF39" i="94" s="1"/>
  <c r="AF20" i="93"/>
  <c r="AF39" i="93" s="1"/>
  <c r="AR14" i="81"/>
  <c r="AR14" i="80"/>
  <c r="AR33" i="80" s="1"/>
  <c r="AR14" i="79"/>
  <c r="AR33" i="79" s="1"/>
  <c r="AR14" i="94"/>
  <c r="AR33" i="94" s="1"/>
  <c r="AR14" i="93"/>
  <c r="AR33" i="93" s="1"/>
  <c r="AI17" i="81"/>
  <c r="AI17" i="80"/>
  <c r="AI36" i="80" s="1"/>
  <c r="AI17" i="79"/>
  <c r="AI36" i="79" s="1"/>
  <c r="AI17" i="93"/>
  <c r="AI36" i="93" s="1"/>
  <c r="AI17" i="94"/>
  <c r="AI36" i="94" s="1"/>
  <c r="AS9" i="81"/>
  <c r="AS9" i="80"/>
  <c r="AS28" i="80" s="1"/>
  <c r="AS9" i="79"/>
  <c r="AS28" i="79" s="1"/>
  <c r="AS9" i="94"/>
  <c r="AS28" i="94" s="1"/>
  <c r="AS9" i="93"/>
  <c r="AS28" i="93" s="1"/>
  <c r="C14" i="18"/>
  <c r="C36" i="18" s="1"/>
  <c r="AQ9" i="80"/>
  <c r="AQ28" i="80" s="1"/>
  <c r="AQ9" i="81"/>
  <c r="AQ9" i="79"/>
  <c r="AQ28" i="79" s="1"/>
  <c r="AQ9" i="94"/>
  <c r="AQ28" i="94" s="1"/>
  <c r="AQ9" i="93"/>
  <c r="AQ28" i="93" s="1"/>
  <c r="AV11" i="81"/>
  <c r="AV11" i="80"/>
  <c r="AV30" i="80" s="1"/>
  <c r="AV11" i="79"/>
  <c r="AV30" i="79" s="1"/>
  <c r="AV11" i="94"/>
  <c r="AV30" i="94" s="1"/>
  <c r="AV11" i="93"/>
  <c r="AV30" i="93" s="1"/>
  <c r="AH11" i="81"/>
  <c r="AH11" i="80"/>
  <c r="AH30" i="80" s="1"/>
  <c r="AH11" i="79"/>
  <c r="AH30" i="79" s="1"/>
  <c r="AH11" i="94"/>
  <c r="AH30" i="94" s="1"/>
  <c r="AH11" i="93"/>
  <c r="AH30" i="93" s="1"/>
  <c r="AH14" i="81"/>
  <c r="AH14" i="79"/>
  <c r="AH33" i="79" s="1"/>
  <c r="AH14" i="80"/>
  <c r="AH33" i="80" s="1"/>
  <c r="AH14" i="94"/>
  <c r="AH33" i="94" s="1"/>
  <c r="AH14" i="93"/>
  <c r="AH33" i="93" s="1"/>
  <c r="AB11" i="81"/>
  <c r="AB11" i="80"/>
  <c r="AB30" i="80" s="1"/>
  <c r="AB11" i="79"/>
  <c r="AB30" i="79" s="1"/>
  <c r="AB11" i="94"/>
  <c r="AB30" i="94" s="1"/>
  <c r="AB11" i="93"/>
  <c r="AB30" i="93" s="1"/>
  <c r="AT17" i="81"/>
  <c r="AT17" i="80"/>
  <c r="AT36" i="80" s="1"/>
  <c r="AT17" i="79"/>
  <c r="AT36" i="79" s="1"/>
  <c r="AT17" i="94"/>
  <c r="AT36" i="94" s="1"/>
  <c r="AT17" i="93"/>
  <c r="AT36" i="93" s="1"/>
  <c r="AG20" i="81"/>
  <c r="AG20" i="80"/>
  <c r="AG39" i="80" s="1"/>
  <c r="AG20" i="93"/>
  <c r="AG39" i="93" s="1"/>
  <c r="AG20" i="79"/>
  <c r="AG39" i="79" s="1"/>
  <c r="AG20" i="94"/>
  <c r="AG39" i="94" s="1"/>
  <c r="AM9" i="81"/>
  <c r="AM9" i="80"/>
  <c r="AM28" i="80" s="1"/>
  <c r="AM9" i="79"/>
  <c r="AM28" i="79" s="1"/>
  <c r="AM9" i="94"/>
  <c r="AM28" i="94" s="1"/>
  <c r="AM9" i="93"/>
  <c r="AM28" i="93" s="1"/>
  <c r="AW14" i="81"/>
  <c r="AW14" i="80"/>
  <c r="AW33" i="80" s="1"/>
  <c r="AW14" i="79"/>
  <c r="AW33" i="79" s="1"/>
  <c r="AW14" i="93"/>
  <c r="AW33" i="93" s="1"/>
  <c r="AW14" i="94"/>
  <c r="AW33" i="94" s="1"/>
  <c r="AK11" i="81"/>
  <c r="AK11" i="80"/>
  <c r="AK30" i="80" s="1"/>
  <c r="AK11" i="79"/>
  <c r="AK30" i="79" s="1"/>
  <c r="AK11" i="94"/>
  <c r="AK30" i="94" s="1"/>
  <c r="AK11" i="93"/>
  <c r="AK30" i="93" s="1"/>
  <c r="AQ14" i="81"/>
  <c r="AQ14" i="80"/>
  <c r="AQ33" i="80" s="1"/>
  <c r="AQ14" i="79"/>
  <c r="AQ33" i="79" s="1"/>
  <c r="AQ14" i="94"/>
  <c r="AQ33" i="94" s="1"/>
  <c r="AQ14" i="93"/>
  <c r="AQ33" i="93" s="1"/>
  <c r="AS17" i="81"/>
  <c r="AS17" i="80"/>
  <c r="AS36" i="80" s="1"/>
  <c r="AS17" i="79"/>
  <c r="AS36" i="79" s="1"/>
  <c r="AS17" i="94"/>
  <c r="AS36" i="94" s="1"/>
  <c r="AS17" i="93"/>
  <c r="AS36" i="93" s="1"/>
  <c r="AC20" i="81"/>
  <c r="AC20" i="80"/>
  <c r="AC39" i="80" s="1"/>
  <c r="AC20" i="79"/>
  <c r="AC39" i="79" s="1"/>
  <c r="AC20" i="93"/>
  <c r="AC39" i="93" s="1"/>
  <c r="AC20" i="94"/>
  <c r="AC39" i="94" s="1"/>
  <c r="AS14" i="81"/>
  <c r="AS14" i="80"/>
  <c r="AS33" i="80" s="1"/>
  <c r="AS14" i="79"/>
  <c r="AS33" i="79" s="1"/>
  <c r="AS14" i="94"/>
  <c r="AS33" i="94" s="1"/>
  <c r="AS14" i="93"/>
  <c r="AS33" i="93" s="1"/>
  <c r="AM11" i="80"/>
  <c r="AM30" i="80" s="1"/>
  <c r="AM11" i="81"/>
  <c r="AM11" i="79"/>
  <c r="AM30" i="79" s="1"/>
  <c r="AM11" i="94"/>
  <c r="AM30" i="94" s="1"/>
  <c r="AM11" i="93"/>
  <c r="AM30" i="93" s="1"/>
  <c r="AB9" i="81"/>
  <c r="AB9" i="80"/>
  <c r="AB28" i="80" s="1"/>
  <c r="AB9" i="79"/>
  <c r="AB28" i="79" s="1"/>
  <c r="AB9" i="93"/>
  <c r="AB28" i="93" s="1"/>
  <c r="AB9" i="94"/>
  <c r="AB28" i="94" s="1"/>
  <c r="AP11" i="81"/>
  <c r="AP11" i="79"/>
  <c r="AP30" i="79" s="1"/>
  <c r="AP11" i="80"/>
  <c r="AP30" i="80" s="1"/>
  <c r="AP11" i="94"/>
  <c r="AP30" i="94" s="1"/>
  <c r="AP11" i="93"/>
  <c r="AP30" i="93" s="1"/>
  <c r="AR20" i="81"/>
  <c r="AR20" i="80"/>
  <c r="AR39" i="80" s="1"/>
  <c r="AR20" i="79"/>
  <c r="AR39" i="79" s="1"/>
  <c r="AR20" i="94"/>
  <c r="AR39" i="94" s="1"/>
  <c r="AR20" i="93"/>
  <c r="AR39" i="93" s="1"/>
  <c r="AV14" i="81"/>
  <c r="AV14" i="80"/>
  <c r="AV33" i="80" s="1"/>
  <c r="AV14" i="79"/>
  <c r="AV33" i="79" s="1"/>
  <c r="AV14" i="94"/>
  <c r="AV33" i="94" s="1"/>
  <c r="AV14" i="93"/>
  <c r="AV33" i="93" s="1"/>
  <c r="AJ20" i="81"/>
  <c r="AJ20" i="80"/>
  <c r="AJ39" i="80" s="1"/>
  <c r="AJ20" i="79"/>
  <c r="AJ39" i="79" s="1"/>
  <c r="AJ20" i="94"/>
  <c r="AJ39" i="94" s="1"/>
  <c r="AJ20" i="93"/>
  <c r="AJ39" i="93" s="1"/>
  <c r="AF14" i="81"/>
  <c r="AF14" i="80"/>
  <c r="AF33" i="80" s="1"/>
  <c r="AF14" i="79"/>
  <c r="AF33" i="79" s="1"/>
  <c r="AF14" i="94"/>
  <c r="AF33" i="94" s="1"/>
  <c r="AF14" i="93"/>
  <c r="AF33" i="93" s="1"/>
  <c r="AV20" i="81"/>
  <c r="AV20" i="80"/>
  <c r="AV39" i="80" s="1"/>
  <c r="AV20" i="79"/>
  <c r="AV39" i="79" s="1"/>
  <c r="AV20" i="94"/>
  <c r="AV39" i="94" s="1"/>
  <c r="AV20" i="93"/>
  <c r="AV39" i="93" s="1"/>
  <c r="AU17" i="81"/>
  <c r="AU17" i="80"/>
  <c r="AU36" i="80" s="1"/>
  <c r="AU17" i="79"/>
  <c r="AU36" i="79" s="1"/>
  <c r="AU17" i="93"/>
  <c r="AU36" i="93" s="1"/>
  <c r="AU17" i="94"/>
  <c r="AU36" i="94" s="1"/>
  <c r="C20" i="18"/>
  <c r="C42" i="18" s="1"/>
  <c r="AJ9" i="81"/>
  <c r="AJ9" i="80"/>
  <c r="AJ28" i="80" s="1"/>
  <c r="AJ9" i="79"/>
  <c r="AJ28" i="79" s="1"/>
  <c r="AJ9" i="93"/>
  <c r="AJ28" i="93" s="1"/>
  <c r="AJ9" i="94"/>
  <c r="AJ28" i="94" s="1"/>
  <c r="AH17" i="81"/>
  <c r="AH17" i="80"/>
  <c r="AH36" i="80" s="1"/>
  <c r="AH17" i="79"/>
  <c r="AH36" i="79" s="1"/>
  <c r="AH17" i="94"/>
  <c r="AH36" i="94" s="1"/>
  <c r="AH17" i="93"/>
  <c r="AH36" i="93" s="1"/>
  <c r="AN11" i="81"/>
  <c r="AN11" i="80"/>
  <c r="AN30" i="80" s="1"/>
  <c r="AN11" i="79"/>
  <c r="AN30" i="79" s="1"/>
  <c r="AN11" i="94"/>
  <c r="AN30" i="94" s="1"/>
  <c r="AN11" i="93"/>
  <c r="AN30" i="93" s="1"/>
  <c r="AU14" i="81"/>
  <c r="AU14" i="80"/>
  <c r="AU33" i="80" s="1"/>
  <c r="AU14" i="94"/>
  <c r="AU33" i="94" s="1"/>
  <c r="AU14" i="79"/>
  <c r="AU33" i="79" s="1"/>
  <c r="AU14" i="93"/>
  <c r="AU33" i="93" s="1"/>
  <c r="AH20" i="81"/>
  <c r="AH20" i="80"/>
  <c r="AH39" i="80" s="1"/>
  <c r="AH20" i="79"/>
  <c r="AH39" i="79" s="1"/>
  <c r="AH20" i="94"/>
  <c r="AH39" i="94" s="1"/>
  <c r="AH20" i="93"/>
  <c r="AH39" i="93" s="1"/>
  <c r="AL17" i="81"/>
  <c r="AL17" i="80"/>
  <c r="AL36" i="80" s="1"/>
  <c r="AL17" i="79"/>
  <c r="AL36" i="79" s="1"/>
  <c r="AL17" i="94"/>
  <c r="AL36" i="94" s="1"/>
  <c r="AL17" i="93"/>
  <c r="AL36" i="93" s="1"/>
  <c r="AL9" i="80"/>
  <c r="AL28" i="80" s="1"/>
  <c r="AL9" i="81"/>
  <c r="AL9" i="79"/>
  <c r="AL28" i="79" s="1"/>
  <c r="AL9" i="94"/>
  <c r="AL28" i="94" s="1"/>
  <c r="AL9" i="93"/>
  <c r="AL28" i="93" s="1"/>
  <c r="AD14" i="81"/>
  <c r="AD14" i="80"/>
  <c r="AD33" i="80" s="1"/>
  <c r="AD14" i="79"/>
  <c r="AD33" i="79" s="1"/>
  <c r="AD14" i="94"/>
  <c r="AD33" i="94" s="1"/>
  <c r="AD14" i="93"/>
  <c r="AD33" i="93" s="1"/>
  <c r="C17" i="74"/>
  <c r="C39" i="74" s="1"/>
  <c r="C17" i="75"/>
  <c r="C17" i="85"/>
  <c r="C36" i="85" s="1"/>
  <c r="C17" i="86"/>
  <c r="C36" i="86" s="1"/>
  <c r="C14" i="85"/>
  <c r="C33" i="85" s="1"/>
  <c r="C14" i="74"/>
  <c r="C36" i="74" s="1"/>
  <c r="C14" i="86"/>
  <c r="C33" i="86" s="1"/>
  <c r="C14" i="75"/>
  <c r="AI15" i="3"/>
  <c r="AF12" i="3"/>
  <c r="C20" i="85"/>
  <c r="C39" i="85" s="1"/>
  <c r="C20" i="74"/>
  <c r="C42" i="74" s="1"/>
  <c r="C20" i="86"/>
  <c r="C39" i="86" s="1"/>
  <c r="C20" i="75"/>
  <c r="AI21" i="3"/>
  <c r="AG12" i="3"/>
  <c r="C11" i="75"/>
  <c r="C11" i="85"/>
  <c r="C30" i="85" s="1"/>
  <c r="C11" i="74"/>
  <c r="C33" i="74" s="1"/>
  <c r="C11" i="86"/>
  <c r="C30" i="86" s="1"/>
  <c r="AE21" i="3"/>
  <c r="AE15" i="3"/>
  <c r="AM21" i="3"/>
  <c r="AK18" i="3"/>
  <c r="AO21" i="3"/>
  <c r="AE12" i="3"/>
  <c r="AM18" i="3"/>
  <c r="AY12" i="3"/>
  <c r="AV15" i="3"/>
  <c r="AI12" i="3"/>
  <c r="AY18" i="3"/>
  <c r="AT21" i="3"/>
  <c r="AV18" i="3"/>
  <c r="AF15" i="3"/>
  <c r="AF21" i="3"/>
  <c r="AG21" i="3"/>
  <c r="AV12" i="3"/>
  <c r="AO18" i="3"/>
  <c r="AE18" i="3"/>
  <c r="AK15" i="3"/>
  <c r="AK12" i="3"/>
  <c r="AJ12" i="3"/>
  <c r="AM15" i="3"/>
  <c r="AJ15" i="3"/>
  <c r="AO12" i="3"/>
  <c r="AF18" i="3"/>
  <c r="AZ12" i="3"/>
  <c r="AI18" i="3"/>
  <c r="AJ21" i="3"/>
  <c r="AJ18" i="3"/>
  <c r="AG18" i="3"/>
  <c r="AY15" i="3"/>
  <c r="AO15" i="3"/>
  <c r="AG15" i="3"/>
  <c r="AY21" i="3"/>
  <c r="AK21" i="3"/>
  <c r="AZ15" i="3"/>
  <c r="AV21" i="3"/>
  <c r="AZ21" i="3"/>
  <c r="AC21" i="3"/>
  <c r="AB15" i="3"/>
  <c r="AX21" i="3"/>
  <c r="AL21" i="3"/>
  <c r="BA18" i="3"/>
  <c r="BA21" i="3"/>
  <c r="AS12" i="3"/>
  <c r="AH18" i="3"/>
  <c r="AN21" i="3"/>
  <c r="AZ18" i="3"/>
  <c r="BA12" i="3"/>
  <c r="AM12" i="3"/>
  <c r="AT12" i="3"/>
  <c r="AN18" i="3"/>
  <c r="AU21" i="3"/>
  <c r="AT18" i="3"/>
  <c r="AB18" i="3"/>
  <c r="AX12" i="3"/>
  <c r="AS21" i="3"/>
  <c r="AC12" i="3"/>
  <c r="AW12" i="3"/>
  <c r="AL18" i="3"/>
  <c r="AL15" i="3"/>
  <c r="AB21" i="3"/>
  <c r="AX15" i="3"/>
  <c r="AU18" i="3"/>
  <c r="AW21" i="3"/>
  <c r="AC18" i="3"/>
  <c r="AH12" i="3"/>
  <c r="AN15" i="3"/>
  <c r="AS18" i="3"/>
  <c r="AC15" i="3"/>
  <c r="AS15" i="3"/>
  <c r="AN12" i="3"/>
  <c r="AB12" i="3"/>
  <c r="AX18" i="3"/>
  <c r="AH21" i="3"/>
  <c r="BA15" i="3"/>
  <c r="AL12" i="3"/>
  <c r="AU15" i="3"/>
  <c r="AW18" i="3"/>
  <c r="AH15" i="3"/>
  <c r="AW15" i="3"/>
  <c r="AT15" i="3"/>
  <c r="AU12" i="3"/>
  <c r="B5" i="51"/>
  <c r="B24" i="51" s="1"/>
  <c r="B6" i="51"/>
  <c r="B25" i="51" s="1"/>
  <c r="C6" i="78"/>
  <c r="C25" i="78" s="1"/>
  <c r="C6" i="77"/>
  <c r="C25" i="77" s="1"/>
  <c r="C5" i="76"/>
  <c r="C5" i="77" s="1"/>
  <c r="C24" i="77" s="1"/>
  <c r="B5" i="76"/>
  <c r="B5" i="78" s="1"/>
  <c r="B24" i="78" s="1"/>
  <c r="B6" i="76"/>
  <c r="B6" i="78" s="1"/>
  <c r="B25" i="78" s="1"/>
  <c r="X8" i="3"/>
  <c r="E8" i="104" l="1"/>
  <c r="E26" i="104" s="1"/>
  <c r="E8" i="102"/>
  <c r="E26" i="102" s="1"/>
  <c r="E8" i="103"/>
  <c r="E26" i="103" s="1"/>
  <c r="E8" i="101"/>
  <c r="E27" i="101" s="1"/>
  <c r="E8" i="99"/>
  <c r="AB12" i="103"/>
  <c r="AB30" i="103" s="1"/>
  <c r="AB12" i="101"/>
  <c r="AB31" i="101" s="1"/>
  <c r="AB12" i="99"/>
  <c r="AB12" i="104"/>
  <c r="AB30" i="104" s="1"/>
  <c r="AB12" i="102"/>
  <c r="AB30" i="102" s="1"/>
  <c r="O21" i="104"/>
  <c r="O39" i="104" s="1"/>
  <c r="O21" i="102"/>
  <c r="O39" i="102" s="1"/>
  <c r="O21" i="101"/>
  <c r="O40" i="101" s="1"/>
  <c r="O21" i="99"/>
  <c r="O21" i="103"/>
  <c r="O39" i="103" s="1"/>
  <c r="O12" i="104"/>
  <c r="O30" i="104" s="1"/>
  <c r="O12" i="102"/>
  <c r="O30" i="102" s="1"/>
  <c r="O12" i="101"/>
  <c r="O31" i="101" s="1"/>
  <c r="O12" i="99"/>
  <c r="O12" i="103"/>
  <c r="O30" i="103" s="1"/>
  <c r="AD12" i="104"/>
  <c r="AD30" i="104" s="1"/>
  <c r="AD12" i="102"/>
  <c r="AD30" i="102" s="1"/>
  <c r="AD12" i="101"/>
  <c r="AD31" i="101" s="1"/>
  <c r="AD12" i="103"/>
  <c r="AD30" i="103" s="1"/>
  <c r="AD12" i="99"/>
  <c r="I18" i="103"/>
  <c r="I36" i="103" s="1"/>
  <c r="I18" i="104"/>
  <c r="I36" i="104" s="1"/>
  <c r="I18" i="102"/>
  <c r="I36" i="102" s="1"/>
  <c r="I18" i="101"/>
  <c r="I37" i="101" s="1"/>
  <c r="I18" i="99"/>
  <c r="U21" i="104"/>
  <c r="U39" i="104" s="1"/>
  <c r="U21" i="102"/>
  <c r="U39" i="102" s="1"/>
  <c r="U21" i="101"/>
  <c r="U40" i="101" s="1"/>
  <c r="U21" i="103"/>
  <c r="U39" i="103" s="1"/>
  <c r="U21" i="99"/>
  <c r="J21" i="104"/>
  <c r="J39" i="104" s="1"/>
  <c r="J21" i="102"/>
  <c r="J39" i="102" s="1"/>
  <c r="J21" i="103"/>
  <c r="J39" i="103" s="1"/>
  <c r="J21" i="101"/>
  <c r="J40" i="101" s="1"/>
  <c r="J21" i="99"/>
  <c r="AF15" i="104"/>
  <c r="AF33" i="104" s="1"/>
  <c r="AF15" i="102"/>
  <c r="AF33" i="102" s="1"/>
  <c r="AF15" i="101"/>
  <c r="AF34" i="101" s="1"/>
  <c r="AF15" i="99"/>
  <c r="AF15" i="103"/>
  <c r="AF33" i="103" s="1"/>
  <c r="Q15" i="104"/>
  <c r="Q33" i="104" s="1"/>
  <c r="Q15" i="102"/>
  <c r="Q33" i="102" s="1"/>
  <c r="Q15" i="103"/>
  <c r="Q33" i="103" s="1"/>
  <c r="Q15" i="101"/>
  <c r="Q34" i="101" s="1"/>
  <c r="Q15" i="99"/>
  <c r="N21" i="104"/>
  <c r="N39" i="104" s="1"/>
  <c r="N21" i="102"/>
  <c r="N39" i="102" s="1"/>
  <c r="N21" i="103"/>
  <c r="N39" i="103" s="1"/>
  <c r="N21" i="101"/>
  <c r="N40" i="101" s="1"/>
  <c r="N21" i="99"/>
  <c r="AF12" i="103"/>
  <c r="AF30" i="103" s="1"/>
  <c r="AF12" i="104"/>
  <c r="AF30" i="104" s="1"/>
  <c r="AF12" i="102"/>
  <c r="AF30" i="102" s="1"/>
  <c r="AF12" i="101"/>
  <c r="AF31" i="101" s="1"/>
  <c r="AF12" i="99"/>
  <c r="N12" i="104"/>
  <c r="N30" i="104" s="1"/>
  <c r="N12" i="102"/>
  <c r="N30" i="102" s="1"/>
  <c r="N12" i="103"/>
  <c r="N30" i="103" s="1"/>
  <c r="N12" i="101"/>
  <c r="N31" i="101" s="1"/>
  <c r="N12" i="99"/>
  <c r="AA15" i="104"/>
  <c r="AA33" i="104" s="1"/>
  <c r="AA15" i="102"/>
  <c r="AA33" i="102" s="1"/>
  <c r="AA15" i="101"/>
  <c r="AA34" i="101" s="1"/>
  <c r="AA15" i="99"/>
  <c r="AA15" i="103"/>
  <c r="AA33" i="103" s="1"/>
  <c r="AE18" i="104"/>
  <c r="AE36" i="104" s="1"/>
  <c r="AE18" i="102"/>
  <c r="AE36" i="102" s="1"/>
  <c r="AE18" i="101"/>
  <c r="AE37" i="101" s="1"/>
  <c r="AE18" i="99"/>
  <c r="AE18" i="103"/>
  <c r="AE36" i="103" s="1"/>
  <c r="J18" i="104"/>
  <c r="J36" i="104" s="1"/>
  <c r="J18" i="102"/>
  <c r="J36" i="102" s="1"/>
  <c r="J18" i="101"/>
  <c r="J37" i="101" s="1"/>
  <c r="J18" i="99"/>
  <c r="J18" i="103"/>
  <c r="J36" i="103" s="1"/>
  <c r="J12" i="104"/>
  <c r="J30" i="104" s="1"/>
  <c r="J12" i="102"/>
  <c r="J30" i="102" s="1"/>
  <c r="J12" i="103"/>
  <c r="J30" i="103" s="1"/>
  <c r="J12" i="101"/>
  <c r="J31" i="101" s="1"/>
  <c r="J12" i="99"/>
  <c r="AA18" i="104"/>
  <c r="AA36" i="104" s="1"/>
  <c r="AA18" i="102"/>
  <c r="AA36" i="102" s="1"/>
  <c r="AA18" i="101"/>
  <c r="AA37" i="101" s="1"/>
  <c r="AA18" i="99"/>
  <c r="AA18" i="103"/>
  <c r="AA36" i="103" s="1"/>
  <c r="O18" i="104"/>
  <c r="O36" i="104" s="1"/>
  <c r="O18" i="102"/>
  <c r="O36" i="102" s="1"/>
  <c r="O18" i="101"/>
  <c r="O37" i="101" s="1"/>
  <c r="O18" i="99"/>
  <c r="O18" i="103"/>
  <c r="O36" i="103" s="1"/>
  <c r="AG21" i="101"/>
  <c r="AG40" i="101" s="1"/>
  <c r="AG21" i="99"/>
  <c r="AG21" i="104"/>
  <c r="AG39" i="104" s="1"/>
  <c r="AG21" i="102"/>
  <c r="AG39" i="102" s="1"/>
  <c r="AG21" i="103"/>
  <c r="AG39" i="103" s="1"/>
  <c r="N18" i="104"/>
  <c r="N36" i="104" s="1"/>
  <c r="N18" i="102"/>
  <c r="N36" i="102" s="1"/>
  <c r="N18" i="103"/>
  <c r="N36" i="103" s="1"/>
  <c r="N18" i="101"/>
  <c r="N37" i="101" s="1"/>
  <c r="N18" i="99"/>
  <c r="AG12" i="103"/>
  <c r="AG30" i="103" s="1"/>
  <c r="AG12" i="104"/>
  <c r="AG30" i="104" s="1"/>
  <c r="AG12" i="102"/>
  <c r="AG30" i="102" s="1"/>
  <c r="AG12" i="101"/>
  <c r="AG31" i="101" s="1"/>
  <c r="AG12" i="99"/>
  <c r="L18" i="103"/>
  <c r="L36" i="103" s="1"/>
  <c r="L18" i="101"/>
  <c r="L37" i="101" s="1"/>
  <c r="L18" i="99"/>
  <c r="L18" i="104"/>
  <c r="L36" i="104" s="1"/>
  <c r="L18" i="102"/>
  <c r="L36" i="102" s="1"/>
  <c r="M21" i="104"/>
  <c r="M39" i="104" s="1"/>
  <c r="M21" i="102"/>
  <c r="M39" i="102" s="1"/>
  <c r="M21" i="99"/>
  <c r="M21" i="103"/>
  <c r="M39" i="103" s="1"/>
  <c r="M21" i="101"/>
  <c r="M40" i="101" s="1"/>
  <c r="T18" i="103"/>
  <c r="T36" i="103" s="1"/>
  <c r="T18" i="101"/>
  <c r="T37" i="101" s="1"/>
  <c r="T18" i="99"/>
  <c r="T18" i="102"/>
  <c r="T36" i="102" s="1"/>
  <c r="T18" i="104"/>
  <c r="T36" i="104" s="1"/>
  <c r="AD15" i="104"/>
  <c r="AD33" i="104" s="1"/>
  <c r="AD15" i="102"/>
  <c r="AD33" i="102" s="1"/>
  <c r="AD15" i="103"/>
  <c r="AD33" i="103" s="1"/>
  <c r="AD15" i="101"/>
  <c r="AD34" i="101" s="1"/>
  <c r="AD15" i="99"/>
  <c r="S12" i="104"/>
  <c r="S30" i="104" s="1"/>
  <c r="S12" i="102"/>
  <c r="S30" i="102" s="1"/>
  <c r="S12" i="101"/>
  <c r="S31" i="101" s="1"/>
  <c r="S12" i="99"/>
  <c r="S12" i="103"/>
  <c r="S30" i="103" s="1"/>
  <c r="I12" i="103"/>
  <c r="I30" i="103" s="1"/>
  <c r="I12" i="104"/>
  <c r="I30" i="104" s="1"/>
  <c r="I12" i="102"/>
  <c r="I30" i="102" s="1"/>
  <c r="I12" i="101"/>
  <c r="I31" i="101" s="1"/>
  <c r="I12" i="99"/>
  <c r="Z18" i="104"/>
  <c r="Z36" i="104" s="1"/>
  <c r="Z18" i="102"/>
  <c r="Z36" i="102" s="1"/>
  <c r="Z18" i="101"/>
  <c r="Z37" i="101" s="1"/>
  <c r="Z18" i="99"/>
  <c r="Z18" i="103"/>
  <c r="Z36" i="103" s="1"/>
  <c r="AD21" i="104"/>
  <c r="AD39" i="104" s="1"/>
  <c r="AD21" i="102"/>
  <c r="AD39" i="102" s="1"/>
  <c r="AD21" i="103"/>
  <c r="AD39" i="103" s="1"/>
  <c r="AD21" i="101"/>
  <c r="AD40" i="101" s="1"/>
  <c r="AD21" i="99"/>
  <c r="S15" i="104"/>
  <c r="S33" i="104" s="1"/>
  <c r="S15" i="102"/>
  <c r="S33" i="102" s="1"/>
  <c r="S15" i="101"/>
  <c r="S34" i="101" s="1"/>
  <c r="S15" i="99"/>
  <c r="S15" i="103"/>
  <c r="S33" i="103" s="1"/>
  <c r="Z21" i="104"/>
  <c r="Z39" i="104" s="1"/>
  <c r="Z21" i="102"/>
  <c r="Z39" i="102" s="1"/>
  <c r="Z21" i="103"/>
  <c r="Z39" i="103" s="1"/>
  <c r="Z21" i="101"/>
  <c r="Z40" i="101" s="1"/>
  <c r="Z21" i="99"/>
  <c r="AB21" i="101"/>
  <c r="AB40" i="101" s="1"/>
  <c r="AB21" i="99"/>
  <c r="AB21" i="104"/>
  <c r="AB39" i="104" s="1"/>
  <c r="AB21" i="102"/>
  <c r="AB39" i="102" s="1"/>
  <c r="AB21" i="103"/>
  <c r="AB39" i="103" s="1"/>
  <c r="AH12" i="104"/>
  <c r="AH30" i="104" s="1"/>
  <c r="AH12" i="102"/>
  <c r="AH30" i="102" s="1"/>
  <c r="AH12" i="101"/>
  <c r="AH31" i="101" s="1"/>
  <c r="AH12" i="99"/>
  <c r="AH12" i="103"/>
  <c r="AH30" i="103" s="1"/>
  <c r="Z12" i="104"/>
  <c r="Z30" i="104" s="1"/>
  <c r="Z12" i="102"/>
  <c r="Z30" i="102" s="1"/>
  <c r="Z12" i="103"/>
  <c r="Z30" i="103" s="1"/>
  <c r="Z12" i="101"/>
  <c r="Z31" i="101" s="1"/>
  <c r="Z12" i="99"/>
  <c r="AE21" i="104"/>
  <c r="AE39" i="104" s="1"/>
  <c r="AE21" i="102"/>
  <c r="AE39" i="102" s="1"/>
  <c r="AE21" i="101"/>
  <c r="AE40" i="101" s="1"/>
  <c r="AE21" i="99"/>
  <c r="AE21" i="103"/>
  <c r="AE39" i="103" s="1"/>
  <c r="AC21" i="104"/>
  <c r="AC39" i="104" s="1"/>
  <c r="AC21" i="102"/>
  <c r="AC39" i="102" s="1"/>
  <c r="AC21" i="99"/>
  <c r="AC21" i="103"/>
  <c r="AC39" i="103" s="1"/>
  <c r="AC21" i="101"/>
  <c r="AC40" i="101" s="1"/>
  <c r="N15" i="104"/>
  <c r="N33" i="104" s="1"/>
  <c r="N15" i="102"/>
  <c r="N33" i="102" s="1"/>
  <c r="N15" i="103"/>
  <c r="N33" i="103" s="1"/>
  <c r="N15" i="101"/>
  <c r="N34" i="101" s="1"/>
  <c r="N15" i="99"/>
  <c r="Q18" i="103"/>
  <c r="Q36" i="103" s="1"/>
  <c r="Q18" i="104"/>
  <c r="Q36" i="104" s="1"/>
  <c r="Q18" i="102"/>
  <c r="Q36" i="102" s="1"/>
  <c r="Q18" i="101"/>
  <c r="Q37" i="101" s="1"/>
  <c r="Q18" i="99"/>
  <c r="M18" i="104"/>
  <c r="M36" i="104" s="1"/>
  <c r="M18" i="102"/>
  <c r="M36" i="102" s="1"/>
  <c r="M18" i="103"/>
  <c r="M36" i="103" s="1"/>
  <c r="M18" i="101"/>
  <c r="M37" i="101" s="1"/>
  <c r="M18" i="99"/>
  <c r="Q12" i="103"/>
  <c r="Q30" i="103" s="1"/>
  <c r="Q12" i="104"/>
  <c r="Q30" i="104" s="1"/>
  <c r="Q12" i="101"/>
  <c r="Q31" i="101" s="1"/>
  <c r="Q12" i="99"/>
  <c r="Q12" i="102"/>
  <c r="Q30" i="102" s="1"/>
  <c r="V18" i="104"/>
  <c r="V36" i="104" s="1"/>
  <c r="V18" i="102"/>
  <c r="V36" i="102" s="1"/>
  <c r="V18" i="103"/>
  <c r="V36" i="103" s="1"/>
  <c r="V18" i="101"/>
  <c r="V37" i="101" s="1"/>
  <c r="V18" i="99"/>
  <c r="M15" i="104"/>
  <c r="M33" i="104" s="1"/>
  <c r="M15" i="102"/>
  <c r="M33" i="102" s="1"/>
  <c r="M15" i="103"/>
  <c r="M33" i="103" s="1"/>
  <c r="M15" i="101"/>
  <c r="M34" i="101" s="1"/>
  <c r="M15" i="99"/>
  <c r="P12" i="103"/>
  <c r="P30" i="103" s="1"/>
  <c r="P12" i="104"/>
  <c r="P30" i="104" s="1"/>
  <c r="P12" i="102"/>
  <c r="P30" i="102" s="1"/>
  <c r="P12" i="101"/>
  <c r="P31" i="101" s="1"/>
  <c r="P12" i="99"/>
  <c r="L12" i="103"/>
  <c r="L30" i="103" s="1"/>
  <c r="L12" i="101"/>
  <c r="L31" i="101" s="1"/>
  <c r="L12" i="99"/>
  <c r="L12" i="104"/>
  <c r="L30" i="104" s="1"/>
  <c r="L12" i="102"/>
  <c r="L30" i="102" s="1"/>
  <c r="L15" i="101"/>
  <c r="L34" i="101" s="1"/>
  <c r="L15" i="99"/>
  <c r="L15" i="103"/>
  <c r="L33" i="103" s="1"/>
  <c r="L15" i="104"/>
  <c r="L33" i="104" s="1"/>
  <c r="L15" i="102"/>
  <c r="L33" i="102" s="1"/>
  <c r="M12" i="104"/>
  <c r="M30" i="104" s="1"/>
  <c r="M12" i="102"/>
  <c r="M30" i="102" s="1"/>
  <c r="M12" i="103"/>
  <c r="M30" i="103" s="1"/>
  <c r="M12" i="101"/>
  <c r="M31" i="101" s="1"/>
  <c r="M12" i="99"/>
  <c r="AD18" i="104"/>
  <c r="AD36" i="104" s="1"/>
  <c r="AD18" i="102"/>
  <c r="AD36" i="102" s="1"/>
  <c r="AD18" i="103"/>
  <c r="AD36" i="103" s="1"/>
  <c r="AD18" i="101"/>
  <c r="AD37" i="101" s="1"/>
  <c r="AD18" i="99"/>
  <c r="Z15" i="104"/>
  <c r="Z33" i="104" s="1"/>
  <c r="Z15" i="102"/>
  <c r="Z33" i="102" s="1"/>
  <c r="Z15" i="103"/>
  <c r="Z33" i="103" s="1"/>
  <c r="Z15" i="101"/>
  <c r="Z34" i="101" s="1"/>
  <c r="Z15" i="99"/>
  <c r="AE15" i="104"/>
  <c r="AE33" i="104" s="1"/>
  <c r="AE15" i="102"/>
  <c r="AE33" i="102" s="1"/>
  <c r="AE15" i="101"/>
  <c r="AE34" i="101" s="1"/>
  <c r="AE15" i="99"/>
  <c r="AE15" i="103"/>
  <c r="AE33" i="103" s="1"/>
  <c r="AA12" i="104"/>
  <c r="AA30" i="104" s="1"/>
  <c r="AA12" i="102"/>
  <c r="AA30" i="102" s="1"/>
  <c r="AA12" i="101"/>
  <c r="AA31" i="101" s="1"/>
  <c r="AA12" i="99"/>
  <c r="AA12" i="103"/>
  <c r="AA30" i="103" s="1"/>
  <c r="AH18" i="104"/>
  <c r="AH36" i="104" s="1"/>
  <c r="AH18" i="102"/>
  <c r="AH36" i="102" s="1"/>
  <c r="AH18" i="101"/>
  <c r="AH37" i="101" s="1"/>
  <c r="AH18" i="99"/>
  <c r="AH18" i="103"/>
  <c r="AH36" i="103" s="1"/>
  <c r="R21" i="104"/>
  <c r="R39" i="104" s="1"/>
  <c r="R21" i="102"/>
  <c r="R39" i="102" s="1"/>
  <c r="R21" i="103"/>
  <c r="R39" i="103" s="1"/>
  <c r="R21" i="101"/>
  <c r="R40" i="101" s="1"/>
  <c r="R21" i="99"/>
  <c r="P18" i="103"/>
  <c r="P36" i="103" s="1"/>
  <c r="P18" i="104"/>
  <c r="P36" i="104" s="1"/>
  <c r="P18" i="102"/>
  <c r="P36" i="102" s="1"/>
  <c r="P18" i="101"/>
  <c r="P37" i="101" s="1"/>
  <c r="P18" i="99"/>
  <c r="R15" i="104"/>
  <c r="R33" i="104" s="1"/>
  <c r="R15" i="102"/>
  <c r="R33" i="102" s="1"/>
  <c r="R15" i="103"/>
  <c r="R33" i="103" s="1"/>
  <c r="R15" i="101"/>
  <c r="R34" i="101" s="1"/>
  <c r="R15" i="99"/>
  <c r="AA21" i="104"/>
  <c r="AA39" i="104" s="1"/>
  <c r="AA21" i="102"/>
  <c r="AA39" i="102" s="1"/>
  <c r="AA21" i="101"/>
  <c r="AA40" i="101" s="1"/>
  <c r="AA21" i="99"/>
  <c r="AA21" i="103"/>
  <c r="AA39" i="103" s="1"/>
  <c r="R18" i="104"/>
  <c r="R36" i="104" s="1"/>
  <c r="R18" i="102"/>
  <c r="R36" i="102" s="1"/>
  <c r="R18" i="101"/>
  <c r="R37" i="101" s="1"/>
  <c r="R18" i="99"/>
  <c r="R18" i="103"/>
  <c r="R36" i="103" s="1"/>
  <c r="AB15" i="101"/>
  <c r="AB34" i="101" s="1"/>
  <c r="AB15" i="99"/>
  <c r="AB15" i="103"/>
  <c r="AB33" i="103" s="1"/>
  <c r="AB15" i="104"/>
  <c r="AB33" i="104" s="1"/>
  <c r="AB15" i="102"/>
  <c r="AB33" i="102" s="1"/>
  <c r="J15" i="104"/>
  <c r="J33" i="104" s="1"/>
  <c r="J15" i="102"/>
  <c r="J33" i="102" s="1"/>
  <c r="J15" i="103"/>
  <c r="J33" i="103" s="1"/>
  <c r="J15" i="101"/>
  <c r="J34" i="101" s="1"/>
  <c r="J15" i="99"/>
  <c r="I21" i="101"/>
  <c r="I40" i="101" s="1"/>
  <c r="I21" i="99"/>
  <c r="I21" i="104"/>
  <c r="I39" i="104" s="1"/>
  <c r="I21" i="102"/>
  <c r="I39" i="102" s="1"/>
  <c r="I21" i="103"/>
  <c r="I39" i="103" s="1"/>
  <c r="T12" i="103"/>
  <c r="T30" i="103" s="1"/>
  <c r="T12" i="101"/>
  <c r="T31" i="101" s="1"/>
  <c r="T12" i="99"/>
  <c r="T12" i="102"/>
  <c r="T30" i="102" s="1"/>
  <c r="T12" i="104"/>
  <c r="T30" i="104" s="1"/>
  <c r="S21" i="104"/>
  <c r="S39" i="104" s="1"/>
  <c r="S21" i="102"/>
  <c r="S39" i="102" s="1"/>
  <c r="S21" i="101"/>
  <c r="S40" i="101" s="1"/>
  <c r="S21" i="99"/>
  <c r="S21" i="103"/>
  <c r="S39" i="103" s="1"/>
  <c r="AF21" i="104"/>
  <c r="AF39" i="104" s="1"/>
  <c r="AF21" i="102"/>
  <c r="AF39" i="102" s="1"/>
  <c r="AF21" i="101"/>
  <c r="AF40" i="101" s="1"/>
  <c r="AF21" i="99"/>
  <c r="AF21" i="103"/>
  <c r="AF39" i="103" s="1"/>
  <c r="T15" i="101"/>
  <c r="T34" i="101" s="1"/>
  <c r="T15" i="99"/>
  <c r="T15" i="103"/>
  <c r="T33" i="103" s="1"/>
  <c r="T15" i="102"/>
  <c r="T33" i="102" s="1"/>
  <c r="T15" i="104"/>
  <c r="T33" i="104" s="1"/>
  <c r="AF18" i="103"/>
  <c r="AF36" i="103" s="1"/>
  <c r="AF18" i="104"/>
  <c r="AF36" i="104" s="1"/>
  <c r="AF18" i="102"/>
  <c r="AF36" i="102" s="1"/>
  <c r="AF18" i="101"/>
  <c r="AF37" i="101" s="1"/>
  <c r="AF18" i="99"/>
  <c r="T21" i="101"/>
  <c r="T40" i="101" s="1"/>
  <c r="T21" i="99"/>
  <c r="T21" i="104"/>
  <c r="T39" i="104" s="1"/>
  <c r="T21" i="102"/>
  <c r="T39" i="102" s="1"/>
  <c r="T21" i="103"/>
  <c r="T39" i="103" s="1"/>
  <c r="P21" i="104"/>
  <c r="P39" i="104" s="1"/>
  <c r="P21" i="102"/>
  <c r="P39" i="102" s="1"/>
  <c r="P21" i="101"/>
  <c r="P40" i="101" s="1"/>
  <c r="P21" i="99"/>
  <c r="P21" i="103"/>
  <c r="P39" i="103" s="1"/>
  <c r="O15" i="104"/>
  <c r="O33" i="104" s="1"/>
  <c r="O15" i="102"/>
  <c r="O33" i="102" s="1"/>
  <c r="O15" i="101"/>
  <c r="O34" i="101" s="1"/>
  <c r="O15" i="99"/>
  <c r="O15" i="103"/>
  <c r="O33" i="103" s="1"/>
  <c r="AH15" i="104"/>
  <c r="AH33" i="104" s="1"/>
  <c r="AH15" i="102"/>
  <c r="AH33" i="102" s="1"/>
  <c r="AH15" i="103"/>
  <c r="AH33" i="103" s="1"/>
  <c r="AH15" i="101"/>
  <c r="AH34" i="101" s="1"/>
  <c r="AH15" i="99"/>
  <c r="U12" i="104"/>
  <c r="U30" i="104" s="1"/>
  <c r="U12" i="102"/>
  <c r="U30" i="102" s="1"/>
  <c r="U12" i="103"/>
  <c r="U30" i="103" s="1"/>
  <c r="U12" i="101"/>
  <c r="U31" i="101" s="1"/>
  <c r="U12" i="99"/>
  <c r="U15" i="104"/>
  <c r="U33" i="104" s="1"/>
  <c r="U15" i="102"/>
  <c r="U33" i="102" s="1"/>
  <c r="U15" i="103"/>
  <c r="U33" i="103" s="1"/>
  <c r="U15" i="101"/>
  <c r="U34" i="101" s="1"/>
  <c r="U15" i="99"/>
  <c r="AB18" i="103"/>
  <c r="AB36" i="103" s="1"/>
  <c r="AB18" i="101"/>
  <c r="AB37" i="101" s="1"/>
  <c r="AB18" i="99"/>
  <c r="AB18" i="104"/>
  <c r="AB36" i="104" s="1"/>
  <c r="AB18" i="102"/>
  <c r="AB36" i="102" s="1"/>
  <c r="S18" i="104"/>
  <c r="S36" i="104" s="1"/>
  <c r="S18" i="102"/>
  <c r="S36" i="102" s="1"/>
  <c r="S18" i="101"/>
  <c r="S37" i="101" s="1"/>
  <c r="S18" i="99"/>
  <c r="S18" i="103"/>
  <c r="S36" i="103" s="1"/>
  <c r="AE12" i="104"/>
  <c r="AE30" i="104" s="1"/>
  <c r="AE12" i="102"/>
  <c r="AE30" i="102" s="1"/>
  <c r="AE12" i="101"/>
  <c r="AE31" i="101" s="1"/>
  <c r="AE12" i="99"/>
  <c r="AE12" i="103"/>
  <c r="AE30" i="103" s="1"/>
  <c r="U18" i="104"/>
  <c r="U36" i="104" s="1"/>
  <c r="U18" i="102"/>
  <c r="U36" i="102" s="1"/>
  <c r="U18" i="103"/>
  <c r="U36" i="103" s="1"/>
  <c r="U18" i="101"/>
  <c r="U37" i="101" s="1"/>
  <c r="U18" i="99"/>
  <c r="AG18" i="103"/>
  <c r="AG36" i="103" s="1"/>
  <c r="AG18" i="101"/>
  <c r="AG37" i="101" s="1"/>
  <c r="AG18" i="99"/>
  <c r="AG18" i="104"/>
  <c r="AG36" i="104" s="1"/>
  <c r="AG18" i="102"/>
  <c r="AG36" i="102" s="1"/>
  <c r="AH21" i="104"/>
  <c r="AH39" i="104" s="1"/>
  <c r="AH21" i="102"/>
  <c r="AH39" i="102" s="1"/>
  <c r="AH21" i="103"/>
  <c r="AH39" i="103" s="1"/>
  <c r="AH21" i="101"/>
  <c r="AH40" i="101" s="1"/>
  <c r="AH21" i="99"/>
  <c r="I15" i="104"/>
  <c r="I33" i="104" s="1"/>
  <c r="I15" i="102"/>
  <c r="I33" i="102" s="1"/>
  <c r="I15" i="103"/>
  <c r="I33" i="103" s="1"/>
  <c r="I15" i="101"/>
  <c r="I34" i="101" s="1"/>
  <c r="I15" i="99"/>
  <c r="AG15" i="103"/>
  <c r="AG33" i="103" s="1"/>
  <c r="AG15" i="101"/>
  <c r="AG34" i="101" s="1"/>
  <c r="AG15" i="99"/>
  <c r="AG15" i="104"/>
  <c r="AG33" i="104" s="1"/>
  <c r="AG15" i="102"/>
  <c r="AG33" i="102" s="1"/>
  <c r="V15" i="104"/>
  <c r="V33" i="104" s="1"/>
  <c r="V15" i="102"/>
  <c r="V33" i="102" s="1"/>
  <c r="V15" i="103"/>
  <c r="V33" i="103" s="1"/>
  <c r="V15" i="101"/>
  <c r="V34" i="101" s="1"/>
  <c r="V15" i="99"/>
  <c r="Q21" i="101"/>
  <c r="Q40" i="101" s="1"/>
  <c r="Q21" i="99"/>
  <c r="Q21" i="102"/>
  <c r="Q39" i="102" s="1"/>
  <c r="Q21" i="103"/>
  <c r="Q39" i="103" s="1"/>
  <c r="Q21" i="104"/>
  <c r="Q39" i="104" s="1"/>
  <c r="V12" i="104"/>
  <c r="V30" i="104" s="1"/>
  <c r="V12" i="102"/>
  <c r="V30" i="102" s="1"/>
  <c r="V12" i="103"/>
  <c r="V30" i="103" s="1"/>
  <c r="V12" i="99"/>
  <c r="V12" i="101"/>
  <c r="V31" i="101" s="1"/>
  <c r="R12" i="104"/>
  <c r="R30" i="104" s="1"/>
  <c r="R12" i="102"/>
  <c r="R30" i="102" s="1"/>
  <c r="R12" i="103"/>
  <c r="R30" i="103" s="1"/>
  <c r="R12" i="101"/>
  <c r="R31" i="101" s="1"/>
  <c r="R12" i="99"/>
  <c r="AC12" i="104"/>
  <c r="AC30" i="104" s="1"/>
  <c r="AC12" i="102"/>
  <c r="AC30" i="102" s="1"/>
  <c r="AC12" i="103"/>
  <c r="AC30" i="103" s="1"/>
  <c r="AC12" i="101"/>
  <c r="AC31" i="101" s="1"/>
  <c r="AC12" i="99"/>
  <c r="AC18" i="104"/>
  <c r="AC36" i="104" s="1"/>
  <c r="AC18" i="102"/>
  <c r="AC36" i="102" s="1"/>
  <c r="AC18" i="103"/>
  <c r="AC36" i="103" s="1"/>
  <c r="AC18" i="101"/>
  <c r="AC37" i="101" s="1"/>
  <c r="AC18" i="99"/>
  <c r="AC15" i="104"/>
  <c r="AC33" i="104" s="1"/>
  <c r="AC15" i="102"/>
  <c r="AC33" i="102" s="1"/>
  <c r="AC15" i="103"/>
  <c r="AC33" i="103" s="1"/>
  <c r="AC15" i="101"/>
  <c r="AC34" i="101" s="1"/>
  <c r="AC15" i="99"/>
  <c r="V21" i="104"/>
  <c r="V39" i="104" s="1"/>
  <c r="V21" i="102"/>
  <c r="V39" i="102" s="1"/>
  <c r="V21" i="103"/>
  <c r="V39" i="103" s="1"/>
  <c r="V21" i="101"/>
  <c r="V40" i="101" s="1"/>
  <c r="V21" i="99"/>
  <c r="L21" i="101"/>
  <c r="L40" i="101" s="1"/>
  <c r="L21" i="99"/>
  <c r="L21" i="104"/>
  <c r="L39" i="104" s="1"/>
  <c r="L21" i="102"/>
  <c r="L39" i="102" s="1"/>
  <c r="L21" i="103"/>
  <c r="L39" i="103" s="1"/>
  <c r="P15" i="104"/>
  <c r="P33" i="104" s="1"/>
  <c r="P15" i="102"/>
  <c r="P33" i="102" s="1"/>
  <c r="P15" i="101"/>
  <c r="P34" i="101" s="1"/>
  <c r="P15" i="99"/>
  <c r="P15" i="103"/>
  <c r="P33" i="103" s="1"/>
  <c r="AS18" i="81"/>
  <c r="AS18" i="80"/>
  <c r="AS37" i="80" s="1"/>
  <c r="AS18" i="79"/>
  <c r="AS37" i="79" s="1"/>
  <c r="AS18" i="94"/>
  <c r="AS37" i="94" s="1"/>
  <c r="AS18" i="93"/>
  <c r="AS37" i="93" s="1"/>
  <c r="AG12" i="81"/>
  <c r="AG12" i="80"/>
  <c r="AG31" i="80" s="1"/>
  <c r="AG12" i="79"/>
  <c r="AG31" i="79" s="1"/>
  <c r="AG12" i="94"/>
  <c r="AG31" i="94" s="1"/>
  <c r="AG12" i="93"/>
  <c r="AG31" i="93" s="1"/>
  <c r="AB18" i="81"/>
  <c r="AB18" i="80"/>
  <c r="AB37" i="80" s="1"/>
  <c r="AB18" i="79"/>
  <c r="AB37" i="79" s="1"/>
  <c r="AB18" i="93"/>
  <c r="AB37" i="93" s="1"/>
  <c r="AB18" i="94"/>
  <c r="AB37" i="94" s="1"/>
  <c r="AW18" i="81"/>
  <c r="AW18" i="80"/>
  <c r="AW37" i="80" s="1"/>
  <c r="AW18" i="79"/>
  <c r="AW37" i="79" s="1"/>
  <c r="AW18" i="94"/>
  <c r="AW37" i="94" s="1"/>
  <c r="AW18" i="93"/>
  <c r="AW37" i="93" s="1"/>
  <c r="AI15" i="81"/>
  <c r="AI15" i="80"/>
  <c r="AI34" i="80" s="1"/>
  <c r="AI15" i="79"/>
  <c r="AI34" i="79" s="1"/>
  <c r="AI15" i="94"/>
  <c r="AI34" i="94" s="1"/>
  <c r="AI15" i="93"/>
  <c r="AI34" i="93" s="1"/>
  <c r="AP15" i="80"/>
  <c r="AP34" i="80" s="1"/>
  <c r="AP15" i="81"/>
  <c r="AP15" i="79"/>
  <c r="AP34" i="79" s="1"/>
  <c r="AP15" i="93"/>
  <c r="AP34" i="93" s="1"/>
  <c r="AP15" i="94"/>
  <c r="AP34" i="94" s="1"/>
  <c r="AQ15" i="81"/>
  <c r="AQ15" i="80"/>
  <c r="AQ34" i="80" s="1"/>
  <c r="AQ15" i="79"/>
  <c r="AQ34" i="79" s="1"/>
  <c r="AQ15" i="94"/>
  <c r="AQ34" i="94" s="1"/>
  <c r="AQ15" i="93"/>
  <c r="AQ34" i="93" s="1"/>
  <c r="AT18" i="81"/>
  <c r="AT18" i="80"/>
  <c r="AT37" i="80" s="1"/>
  <c r="AT18" i="79"/>
  <c r="AT37" i="79" s="1"/>
  <c r="AT18" i="94"/>
  <c r="AT37" i="94" s="1"/>
  <c r="AT18" i="93"/>
  <c r="AT37" i="93" s="1"/>
  <c r="AC15" i="81"/>
  <c r="AC15" i="80"/>
  <c r="AC34" i="80" s="1"/>
  <c r="AC15" i="79"/>
  <c r="AC34" i="79" s="1"/>
  <c r="AC15" i="94"/>
  <c r="AC34" i="94" s="1"/>
  <c r="AC15" i="93"/>
  <c r="AC34" i="93" s="1"/>
  <c r="AC18" i="81"/>
  <c r="AC18" i="80"/>
  <c r="AC37" i="80" s="1"/>
  <c r="AC18" i="79"/>
  <c r="AC37" i="79" s="1"/>
  <c r="AC18" i="94"/>
  <c r="AC37" i="94" s="1"/>
  <c r="AC18" i="93"/>
  <c r="AC37" i="93" s="1"/>
  <c r="AB21" i="81"/>
  <c r="AB21" i="80"/>
  <c r="AB40" i="80" s="1"/>
  <c r="AB21" i="79"/>
  <c r="AB40" i="79" s="1"/>
  <c r="AB21" i="94"/>
  <c r="AB40" i="94" s="1"/>
  <c r="AB21" i="93"/>
  <c r="AB40" i="93" s="1"/>
  <c r="AC12" i="81"/>
  <c r="AC12" i="80"/>
  <c r="AC31" i="80" s="1"/>
  <c r="AC12" i="79"/>
  <c r="AC31" i="79" s="1"/>
  <c r="AC12" i="94"/>
  <c r="AC31" i="94" s="1"/>
  <c r="AC12" i="93"/>
  <c r="AC31" i="93" s="1"/>
  <c r="AP18" i="81"/>
  <c r="AP18" i="80"/>
  <c r="AP37" i="80" s="1"/>
  <c r="AP18" i="79"/>
  <c r="AP37" i="79" s="1"/>
  <c r="AP18" i="94"/>
  <c r="AP37" i="94" s="1"/>
  <c r="AP18" i="93"/>
  <c r="AP37" i="93" s="1"/>
  <c r="AL12" i="81"/>
  <c r="AL12" i="80"/>
  <c r="AL31" i="80" s="1"/>
  <c r="AL12" i="79"/>
  <c r="AL31" i="79" s="1"/>
  <c r="AL12" i="94"/>
  <c r="AL31" i="94" s="1"/>
  <c r="AL12" i="93"/>
  <c r="AL31" i="93" s="1"/>
  <c r="AG18" i="81"/>
  <c r="AG18" i="80"/>
  <c r="AG37" i="80" s="1"/>
  <c r="AG18" i="79"/>
  <c r="AG37" i="79" s="1"/>
  <c r="AG18" i="94"/>
  <c r="AG37" i="94" s="1"/>
  <c r="AG18" i="93"/>
  <c r="AG37" i="93" s="1"/>
  <c r="AK21" i="81"/>
  <c r="AK21" i="80"/>
  <c r="AK40" i="80" s="1"/>
  <c r="AK21" i="79"/>
  <c r="AK40" i="79" s="1"/>
  <c r="AK21" i="94"/>
  <c r="AK40" i="94" s="1"/>
  <c r="AK21" i="93"/>
  <c r="AK40" i="93" s="1"/>
  <c r="AV21" i="81"/>
  <c r="AV21" i="80"/>
  <c r="AV40" i="80" s="1"/>
  <c r="AV21" i="79"/>
  <c r="AV40" i="79" s="1"/>
  <c r="AV21" i="94"/>
  <c r="AV40" i="94" s="1"/>
  <c r="AV21" i="93"/>
  <c r="AV40" i="93" s="1"/>
  <c r="AU21" i="81"/>
  <c r="AU21" i="80"/>
  <c r="AU40" i="80" s="1"/>
  <c r="AU21" i="79"/>
  <c r="AU40" i="79" s="1"/>
  <c r="AU21" i="94"/>
  <c r="AU40" i="94" s="1"/>
  <c r="AU21" i="93"/>
  <c r="AU40" i="93" s="1"/>
  <c r="AF18" i="81"/>
  <c r="AF18" i="80"/>
  <c r="AF37" i="80" s="1"/>
  <c r="AF18" i="79"/>
  <c r="AF37" i="79" s="1"/>
  <c r="AF18" i="93"/>
  <c r="AF37" i="93" s="1"/>
  <c r="AF18" i="94"/>
  <c r="AF37" i="94" s="1"/>
  <c r="AV12" i="81"/>
  <c r="AV12" i="80"/>
  <c r="AV31" i="80" s="1"/>
  <c r="AV12" i="79"/>
  <c r="AV31" i="79" s="1"/>
  <c r="AV12" i="93"/>
  <c r="AV31" i="93" s="1"/>
  <c r="AV12" i="94"/>
  <c r="AV31" i="94" s="1"/>
  <c r="AL15" i="81"/>
  <c r="AL15" i="80"/>
  <c r="AL34" i="80" s="1"/>
  <c r="AL15" i="79"/>
  <c r="AL34" i="79" s="1"/>
  <c r="AL15" i="94"/>
  <c r="AL34" i="94" s="1"/>
  <c r="AL15" i="93"/>
  <c r="AL34" i="93" s="1"/>
  <c r="AD18" i="81"/>
  <c r="AD18" i="80"/>
  <c r="AD37" i="80" s="1"/>
  <c r="AD18" i="79"/>
  <c r="AD37" i="79" s="1"/>
  <c r="AD18" i="94"/>
  <c r="AD37" i="94" s="1"/>
  <c r="AD18" i="93"/>
  <c r="AD37" i="93" s="1"/>
  <c r="AE21" i="81"/>
  <c r="AE21" i="80"/>
  <c r="AE40" i="80" s="1"/>
  <c r="AE21" i="79"/>
  <c r="AE40" i="79" s="1"/>
  <c r="AE21" i="94"/>
  <c r="AE40" i="94" s="1"/>
  <c r="AE21" i="93"/>
  <c r="AE40" i="93" s="1"/>
  <c r="AU18" i="81"/>
  <c r="AU18" i="80"/>
  <c r="AU37" i="80" s="1"/>
  <c r="AU18" i="79"/>
  <c r="AU37" i="79" s="1"/>
  <c r="AU18" i="94"/>
  <c r="AU37" i="94" s="1"/>
  <c r="AU18" i="93"/>
  <c r="AU37" i="93" s="1"/>
  <c r="AL18" i="81"/>
  <c r="AL18" i="80"/>
  <c r="AL37" i="80" s="1"/>
  <c r="AL18" i="79"/>
  <c r="AL37" i="79" s="1"/>
  <c r="AL18" i="94"/>
  <c r="AL37" i="94" s="1"/>
  <c r="AL18" i="93"/>
  <c r="AL37" i="93" s="1"/>
  <c r="AL21" i="81"/>
  <c r="AL21" i="80"/>
  <c r="AL40" i="80" s="1"/>
  <c r="AL21" i="93"/>
  <c r="AL40" i="93" s="1"/>
  <c r="AL21" i="79"/>
  <c r="AL40" i="79" s="1"/>
  <c r="AL21" i="94"/>
  <c r="AL40" i="94" s="1"/>
  <c r="AH21" i="81"/>
  <c r="AH21" i="80"/>
  <c r="AH40" i="80" s="1"/>
  <c r="AH21" i="79"/>
  <c r="AH40" i="79" s="1"/>
  <c r="AH21" i="93"/>
  <c r="AH40" i="93" s="1"/>
  <c r="AH21" i="94"/>
  <c r="AH40" i="94" s="1"/>
  <c r="AG21" i="80"/>
  <c r="AG40" i="80" s="1"/>
  <c r="AG21" i="81"/>
  <c r="AG21" i="79"/>
  <c r="AG40" i="79" s="1"/>
  <c r="AG21" i="94"/>
  <c r="AG40" i="94" s="1"/>
  <c r="AG21" i="93"/>
  <c r="AG40" i="93" s="1"/>
  <c r="AS12" i="81"/>
  <c r="AS12" i="80"/>
  <c r="AS31" i="80" s="1"/>
  <c r="AS12" i="79"/>
  <c r="AS31" i="79" s="1"/>
  <c r="AS12" i="94"/>
  <c r="AS31" i="94" s="1"/>
  <c r="AS12" i="93"/>
  <c r="AS31" i="93" s="1"/>
  <c r="AM21" i="81"/>
  <c r="AM21" i="80"/>
  <c r="AM40" i="80" s="1"/>
  <c r="AM21" i="79"/>
  <c r="AM40" i="79" s="1"/>
  <c r="AM21" i="94"/>
  <c r="AM40" i="94" s="1"/>
  <c r="AM21" i="93"/>
  <c r="AM40" i="93" s="1"/>
  <c r="AJ21" i="81"/>
  <c r="AJ21" i="80"/>
  <c r="AJ40" i="80" s="1"/>
  <c r="AJ21" i="79"/>
  <c r="AJ40" i="79" s="1"/>
  <c r="AJ21" i="94"/>
  <c r="AJ40" i="94" s="1"/>
  <c r="AJ21" i="93"/>
  <c r="AJ40" i="93" s="1"/>
  <c r="AH18" i="81"/>
  <c r="AH18" i="94"/>
  <c r="AH37" i="94" s="1"/>
  <c r="AH18" i="79"/>
  <c r="AH37" i="79" s="1"/>
  <c r="AH18" i="80"/>
  <c r="AH37" i="80" s="1"/>
  <c r="AH18" i="93"/>
  <c r="AH37" i="93" s="1"/>
  <c r="AF21" i="81"/>
  <c r="AF21" i="80"/>
  <c r="AF40" i="80" s="1"/>
  <c r="AF21" i="79"/>
  <c r="AF40" i="79" s="1"/>
  <c r="AF21" i="94"/>
  <c r="AF40" i="94" s="1"/>
  <c r="AF21" i="93"/>
  <c r="AF40" i="93" s="1"/>
  <c r="AJ18" i="80"/>
  <c r="AJ37" i="80" s="1"/>
  <c r="AJ18" i="79"/>
  <c r="AJ37" i="79" s="1"/>
  <c r="AJ18" i="81"/>
  <c r="AJ18" i="93"/>
  <c r="AJ37" i="93" s="1"/>
  <c r="AJ18" i="94"/>
  <c r="AJ37" i="94" s="1"/>
  <c r="AK12" i="81"/>
  <c r="AK12" i="80"/>
  <c r="AK31" i="80" s="1"/>
  <c r="AK12" i="79"/>
  <c r="AK31" i="79" s="1"/>
  <c r="AK12" i="94"/>
  <c r="AK31" i="94" s="1"/>
  <c r="AK12" i="93"/>
  <c r="AK31" i="93" s="1"/>
  <c r="AQ21" i="81"/>
  <c r="AQ21" i="80"/>
  <c r="AQ40" i="80" s="1"/>
  <c r="AQ21" i="79"/>
  <c r="AQ40" i="79" s="1"/>
  <c r="AQ21" i="94"/>
  <c r="AQ40" i="94" s="1"/>
  <c r="AQ21" i="93"/>
  <c r="AQ40" i="93" s="1"/>
  <c r="AI18" i="81"/>
  <c r="AI18" i="80"/>
  <c r="AI37" i="80" s="1"/>
  <c r="AI18" i="79"/>
  <c r="AI37" i="79" s="1"/>
  <c r="AI18" i="94"/>
  <c r="AI37" i="94" s="1"/>
  <c r="AI18" i="93"/>
  <c r="AI37" i="93" s="1"/>
  <c r="AH12" i="81"/>
  <c r="AH12" i="80"/>
  <c r="AH31" i="80" s="1"/>
  <c r="AH12" i="79"/>
  <c r="AH31" i="79" s="1"/>
  <c r="AH12" i="94"/>
  <c r="AH31" i="94" s="1"/>
  <c r="AH12" i="93"/>
  <c r="AH31" i="93" s="1"/>
  <c r="X8" i="81"/>
  <c r="X8" i="79"/>
  <c r="X27" i="79" s="1"/>
  <c r="X8" i="80"/>
  <c r="X27" i="80" s="1"/>
  <c r="X8" i="94"/>
  <c r="X27" i="94" s="1"/>
  <c r="X8" i="93"/>
  <c r="X27" i="93" s="1"/>
  <c r="AQ12" i="81"/>
  <c r="AQ12" i="80"/>
  <c r="AQ31" i="80" s="1"/>
  <c r="AQ12" i="79"/>
  <c r="AQ31" i="79" s="1"/>
  <c r="AQ12" i="94"/>
  <c r="AQ31" i="94" s="1"/>
  <c r="AQ12" i="93"/>
  <c r="AQ31" i="93" s="1"/>
  <c r="AO15" i="81"/>
  <c r="AO15" i="80"/>
  <c r="AO34" i="80" s="1"/>
  <c r="AO15" i="79"/>
  <c r="AO34" i="79" s="1"/>
  <c r="AO15" i="94"/>
  <c r="AO34" i="94" s="1"/>
  <c r="AO15" i="93"/>
  <c r="AO34" i="93" s="1"/>
  <c r="AT15" i="81"/>
  <c r="AT15" i="80"/>
  <c r="AT34" i="80" s="1"/>
  <c r="AT15" i="79"/>
  <c r="AT34" i="79" s="1"/>
  <c r="AT15" i="94"/>
  <c r="AT34" i="94" s="1"/>
  <c r="AT15" i="93"/>
  <c r="AT34" i="93" s="1"/>
  <c r="AP12" i="81"/>
  <c r="AP12" i="80"/>
  <c r="AP31" i="80" s="1"/>
  <c r="AP12" i="79"/>
  <c r="AP31" i="79" s="1"/>
  <c r="AP12" i="94"/>
  <c r="AP31" i="94" s="1"/>
  <c r="AP12" i="93"/>
  <c r="AP31" i="93" s="1"/>
  <c r="AC21" i="80"/>
  <c r="AC40" i="80" s="1"/>
  <c r="AC21" i="81"/>
  <c r="AC21" i="79"/>
  <c r="AC40" i="79" s="1"/>
  <c r="AC21" i="94"/>
  <c r="AC40" i="94" s="1"/>
  <c r="AC21" i="93"/>
  <c r="AC40" i="93" s="1"/>
  <c r="AU15" i="81"/>
  <c r="AU15" i="80"/>
  <c r="AU34" i="80" s="1"/>
  <c r="AU15" i="79"/>
  <c r="AU34" i="79" s="1"/>
  <c r="AU15" i="94"/>
  <c r="AU34" i="94" s="1"/>
  <c r="AU15" i="93"/>
  <c r="AU34" i="93" s="1"/>
  <c r="AJ15" i="81"/>
  <c r="AJ15" i="80"/>
  <c r="AJ34" i="80" s="1"/>
  <c r="AJ15" i="79"/>
  <c r="AJ34" i="79" s="1"/>
  <c r="AJ15" i="94"/>
  <c r="AJ34" i="94" s="1"/>
  <c r="AJ15" i="93"/>
  <c r="AJ34" i="93" s="1"/>
  <c r="AP21" i="81"/>
  <c r="AP21" i="80"/>
  <c r="AP40" i="80" s="1"/>
  <c r="AP21" i="79"/>
  <c r="AP40" i="79" s="1"/>
  <c r="AP21" i="94"/>
  <c r="AP40" i="94" s="1"/>
  <c r="AP21" i="93"/>
  <c r="AP40" i="93" s="1"/>
  <c r="AU12" i="81"/>
  <c r="AU12" i="80"/>
  <c r="AU31" i="80" s="1"/>
  <c r="AU12" i="79"/>
  <c r="AU31" i="79" s="1"/>
  <c r="AU12" i="94"/>
  <c r="AU31" i="94" s="1"/>
  <c r="AU12" i="93"/>
  <c r="AU31" i="93" s="1"/>
  <c r="AF12" i="81"/>
  <c r="AF12" i="80"/>
  <c r="AF31" i="80" s="1"/>
  <c r="AF12" i="79"/>
  <c r="AF31" i="79" s="1"/>
  <c r="AF12" i="93"/>
  <c r="AF31" i="93" s="1"/>
  <c r="AF12" i="94"/>
  <c r="AF31" i="94" s="1"/>
  <c r="AS15" i="81"/>
  <c r="AS15" i="80"/>
  <c r="AS34" i="80" s="1"/>
  <c r="AS15" i="79"/>
  <c r="AS34" i="79" s="1"/>
  <c r="AS15" i="94"/>
  <c r="AS34" i="94" s="1"/>
  <c r="AS15" i="93"/>
  <c r="AS34" i="93" s="1"/>
  <c r="AB12" i="81"/>
  <c r="AB12" i="80"/>
  <c r="AB31" i="80" s="1"/>
  <c r="AB12" i="79"/>
  <c r="AB31" i="79" s="1"/>
  <c r="AB12" i="93"/>
  <c r="AB31" i="93" s="1"/>
  <c r="AB12" i="94"/>
  <c r="AB31" i="94" s="1"/>
  <c r="AO18" i="81"/>
  <c r="AO18" i="80"/>
  <c r="AO37" i="80" s="1"/>
  <c r="AO18" i="79"/>
  <c r="AO37" i="79" s="1"/>
  <c r="AO18" i="94"/>
  <c r="AO37" i="94" s="1"/>
  <c r="AO18" i="93"/>
  <c r="AO37" i="93" s="1"/>
  <c r="AS21" i="80"/>
  <c r="AS40" i="80" s="1"/>
  <c r="AS21" i="81"/>
  <c r="AS21" i="79"/>
  <c r="AS40" i="79" s="1"/>
  <c r="AS21" i="94"/>
  <c r="AS40" i="94" s="1"/>
  <c r="AS21" i="93"/>
  <c r="AS40" i="93" s="1"/>
  <c r="AK15" i="81"/>
  <c r="AK15" i="80"/>
  <c r="AK34" i="80" s="1"/>
  <c r="AK15" i="79"/>
  <c r="AK34" i="79" s="1"/>
  <c r="AK15" i="94"/>
  <c r="AK34" i="94" s="1"/>
  <c r="AK15" i="93"/>
  <c r="AK34" i="93" s="1"/>
  <c r="AO21" i="80"/>
  <c r="AO40" i="80" s="1"/>
  <c r="AO21" i="81"/>
  <c r="AO21" i="79"/>
  <c r="AO40" i="79" s="1"/>
  <c r="AO21" i="94"/>
  <c r="AO40" i="94" s="1"/>
  <c r="AO21" i="93"/>
  <c r="AO40" i="93" s="1"/>
  <c r="AW12" i="81"/>
  <c r="AW12" i="80"/>
  <c r="AW31" i="80" s="1"/>
  <c r="AW12" i="79"/>
  <c r="AW31" i="79" s="1"/>
  <c r="AW12" i="94"/>
  <c r="AW31" i="94" s="1"/>
  <c r="AW12" i="93"/>
  <c r="AW31" i="93" s="1"/>
  <c r="AO12" i="81"/>
  <c r="AO12" i="80"/>
  <c r="AO31" i="80" s="1"/>
  <c r="AO12" i="79"/>
  <c r="AO31" i="79" s="1"/>
  <c r="AO12" i="94"/>
  <c r="AO31" i="94" s="1"/>
  <c r="AO12" i="93"/>
  <c r="AO31" i="93" s="1"/>
  <c r="AT21" i="81"/>
  <c r="AT21" i="80"/>
  <c r="AT40" i="80" s="1"/>
  <c r="AT21" i="79"/>
  <c r="AT40" i="79" s="1"/>
  <c r="AT21" i="93"/>
  <c r="AT40" i="93" s="1"/>
  <c r="AT21" i="94"/>
  <c r="AT40" i="94" s="1"/>
  <c r="AR21" i="81"/>
  <c r="AR21" i="80"/>
  <c r="AR40" i="80" s="1"/>
  <c r="AR21" i="79"/>
  <c r="AR40" i="79" s="1"/>
  <c r="AR21" i="94"/>
  <c r="AR40" i="94" s="1"/>
  <c r="AR21" i="93"/>
  <c r="AR40" i="93" s="1"/>
  <c r="AF15" i="81"/>
  <c r="AF15" i="80"/>
  <c r="AF34" i="80" s="1"/>
  <c r="AF15" i="79"/>
  <c r="AF34" i="79" s="1"/>
  <c r="AF15" i="94"/>
  <c r="AF34" i="94" s="1"/>
  <c r="AF15" i="93"/>
  <c r="AF34" i="93" s="1"/>
  <c r="AE18" i="81"/>
  <c r="AE18" i="80"/>
  <c r="AE37" i="80" s="1"/>
  <c r="AE18" i="79"/>
  <c r="AE37" i="79" s="1"/>
  <c r="AE18" i="94"/>
  <c r="AE37" i="94" s="1"/>
  <c r="AE18" i="93"/>
  <c r="AE37" i="93" s="1"/>
  <c r="AI12" i="81"/>
  <c r="AI12" i="80"/>
  <c r="AI31" i="80" s="1"/>
  <c r="AI12" i="79"/>
  <c r="AI31" i="79" s="1"/>
  <c r="AI12" i="94"/>
  <c r="AI31" i="94" s="1"/>
  <c r="AI12" i="93"/>
  <c r="AI31" i="93" s="1"/>
  <c r="AN18" i="81"/>
  <c r="AN18" i="80"/>
  <c r="AN37" i="80" s="1"/>
  <c r="AN18" i="79"/>
  <c r="AN37" i="79" s="1"/>
  <c r="AN18" i="94"/>
  <c r="AN37" i="94" s="1"/>
  <c r="AN18" i="93"/>
  <c r="AN37" i="93" s="1"/>
  <c r="AE15" i="80"/>
  <c r="AE34" i="80" s="1"/>
  <c r="AE15" i="81"/>
  <c r="AE15" i="79"/>
  <c r="AE34" i="79" s="1"/>
  <c r="AE15" i="94"/>
  <c r="AE34" i="94" s="1"/>
  <c r="AE15" i="93"/>
  <c r="AE34" i="93" s="1"/>
  <c r="AD12" i="81"/>
  <c r="AD12" i="80"/>
  <c r="AD31" i="80" s="1"/>
  <c r="AD12" i="94"/>
  <c r="AD31" i="94" s="1"/>
  <c r="AD12" i="93"/>
  <c r="AD31" i="93" s="1"/>
  <c r="AD12" i="79"/>
  <c r="AD31" i="79" s="1"/>
  <c r="AD15" i="81"/>
  <c r="AD15" i="80"/>
  <c r="AD34" i="80" s="1"/>
  <c r="AD15" i="79"/>
  <c r="AD34" i="79" s="1"/>
  <c r="AD15" i="94"/>
  <c r="AD34" i="94" s="1"/>
  <c r="AD15" i="93"/>
  <c r="AD34" i="93" s="1"/>
  <c r="AE12" i="81"/>
  <c r="AE12" i="80"/>
  <c r="AE31" i="80" s="1"/>
  <c r="AE12" i="79"/>
  <c r="AE31" i="79" s="1"/>
  <c r="AE12" i="94"/>
  <c r="AE31" i="94" s="1"/>
  <c r="AE12" i="93"/>
  <c r="AE31" i="93" s="1"/>
  <c r="AG15" i="81"/>
  <c r="AG15" i="80"/>
  <c r="AG34" i="80" s="1"/>
  <c r="AG15" i="79"/>
  <c r="AG34" i="79" s="1"/>
  <c r="AG15" i="94"/>
  <c r="AG34" i="94" s="1"/>
  <c r="AG15" i="93"/>
  <c r="AG34" i="93" s="1"/>
  <c r="AW15" i="81"/>
  <c r="AW15" i="80"/>
  <c r="AW34" i="80" s="1"/>
  <c r="AW15" i="79"/>
  <c r="AW34" i="79" s="1"/>
  <c r="AW15" i="94"/>
  <c r="AW34" i="94" s="1"/>
  <c r="AW15" i="93"/>
  <c r="AW34" i="93" s="1"/>
  <c r="AM12" i="81"/>
  <c r="AM12" i="80"/>
  <c r="AM31" i="80" s="1"/>
  <c r="AM12" i="79"/>
  <c r="AM31" i="79" s="1"/>
  <c r="AM12" i="94"/>
  <c r="AM31" i="94" s="1"/>
  <c r="AM12" i="93"/>
  <c r="AM31" i="93" s="1"/>
  <c r="AM15" i="81"/>
  <c r="AM15" i="80"/>
  <c r="AM34" i="80" s="1"/>
  <c r="AM15" i="79"/>
  <c r="AM34" i="79" s="1"/>
  <c r="AM15" i="94"/>
  <c r="AM34" i="94" s="1"/>
  <c r="AM15" i="93"/>
  <c r="AM34" i="93" s="1"/>
  <c r="AQ18" i="81"/>
  <c r="AQ18" i="80"/>
  <c r="AQ37" i="80" s="1"/>
  <c r="AQ18" i="79"/>
  <c r="AQ37" i="79" s="1"/>
  <c r="AQ18" i="94"/>
  <c r="AQ37" i="94" s="1"/>
  <c r="AQ18" i="93"/>
  <c r="AQ37" i="93" s="1"/>
  <c r="AK18" i="81"/>
  <c r="AK18" i="80"/>
  <c r="AK37" i="80" s="1"/>
  <c r="AK18" i="79"/>
  <c r="AK37" i="79" s="1"/>
  <c r="AK18" i="94"/>
  <c r="AK37" i="94" s="1"/>
  <c r="AK18" i="93"/>
  <c r="AK37" i="93" s="1"/>
  <c r="AT12" i="81"/>
  <c r="AT12" i="80"/>
  <c r="AT31" i="80" s="1"/>
  <c r="AT12" i="94"/>
  <c r="AT31" i="94" s="1"/>
  <c r="AT12" i="93"/>
  <c r="AT31" i="93" s="1"/>
  <c r="AT12" i="79"/>
  <c r="AT31" i="79" s="1"/>
  <c r="AM18" i="81"/>
  <c r="AM18" i="80"/>
  <c r="AM37" i="80" s="1"/>
  <c r="AM18" i="79"/>
  <c r="AM37" i="79" s="1"/>
  <c r="AM18" i="94"/>
  <c r="AM37" i="94" s="1"/>
  <c r="AM18" i="93"/>
  <c r="AM37" i="93" s="1"/>
  <c r="AV18" i="81"/>
  <c r="AV18" i="80"/>
  <c r="AV37" i="80" s="1"/>
  <c r="AV18" i="93"/>
  <c r="AV37" i="93" s="1"/>
  <c r="AV18" i="79"/>
  <c r="AV37" i="79" s="1"/>
  <c r="AV18" i="94"/>
  <c r="AV37" i="94" s="1"/>
  <c r="AW21" i="80"/>
  <c r="AW40" i="80" s="1"/>
  <c r="AW21" i="81"/>
  <c r="AW21" i="79"/>
  <c r="AW40" i="79" s="1"/>
  <c r="AW21" i="94"/>
  <c r="AW40" i="94" s="1"/>
  <c r="AW21" i="93"/>
  <c r="AW40" i="93" s="1"/>
  <c r="AB15" i="81"/>
  <c r="AB15" i="80"/>
  <c r="AB34" i="80" s="1"/>
  <c r="AB15" i="79"/>
  <c r="AB34" i="79" s="1"/>
  <c r="AB15" i="94"/>
  <c r="AB34" i="94" s="1"/>
  <c r="AB15" i="93"/>
  <c r="AB34" i="93" s="1"/>
  <c r="AV15" i="81"/>
  <c r="AV15" i="80"/>
  <c r="AV34" i="80" s="1"/>
  <c r="AV15" i="79"/>
  <c r="AV34" i="79" s="1"/>
  <c r="AV15" i="94"/>
  <c r="AV34" i="94" s="1"/>
  <c r="AV15" i="93"/>
  <c r="AV34" i="93" s="1"/>
  <c r="AN15" i="81"/>
  <c r="AN15" i="80"/>
  <c r="AN34" i="80" s="1"/>
  <c r="AN15" i="79"/>
  <c r="AN34" i="79" s="1"/>
  <c r="AN15" i="94"/>
  <c r="AN34" i="94" s="1"/>
  <c r="AN15" i="93"/>
  <c r="AN34" i="93" s="1"/>
  <c r="AI21" i="81"/>
  <c r="AI21" i="80"/>
  <c r="AI40" i="80" s="1"/>
  <c r="AI21" i="79"/>
  <c r="AI40" i="79" s="1"/>
  <c r="AI21" i="94"/>
  <c r="AI40" i="94" s="1"/>
  <c r="AI21" i="93"/>
  <c r="AI40" i="93" s="1"/>
  <c r="AN12" i="80"/>
  <c r="AN31" i="80" s="1"/>
  <c r="AN12" i="81"/>
  <c r="AN12" i="79"/>
  <c r="AN31" i="79" s="1"/>
  <c r="AN12" i="94"/>
  <c r="AN31" i="94" s="1"/>
  <c r="AN12" i="93"/>
  <c r="AN31" i="93" s="1"/>
  <c r="AJ12" i="81"/>
  <c r="AJ12" i="80"/>
  <c r="AJ31" i="80" s="1"/>
  <c r="AJ12" i="79"/>
  <c r="AJ31" i="79" s="1"/>
  <c r="AJ12" i="94"/>
  <c r="AJ31" i="94" s="1"/>
  <c r="AJ12" i="93"/>
  <c r="AJ31" i="93" s="1"/>
  <c r="AR12" i="81"/>
  <c r="AR12" i="80"/>
  <c r="AR31" i="80" s="1"/>
  <c r="AR12" i="79"/>
  <c r="AR31" i="79" s="1"/>
  <c r="AR12" i="93"/>
  <c r="AR31" i="93" s="1"/>
  <c r="AR12" i="94"/>
  <c r="AR31" i="94" s="1"/>
  <c r="AR18" i="81"/>
  <c r="AR18" i="80"/>
  <c r="AR37" i="80" s="1"/>
  <c r="AR18" i="79"/>
  <c r="AR37" i="79" s="1"/>
  <c r="AR18" i="93"/>
  <c r="AR37" i="93" s="1"/>
  <c r="AR18" i="94"/>
  <c r="AR37" i="94" s="1"/>
  <c r="AR15" i="81"/>
  <c r="AR15" i="80"/>
  <c r="AR34" i="80" s="1"/>
  <c r="AR15" i="79"/>
  <c r="AR34" i="79" s="1"/>
  <c r="AR15" i="94"/>
  <c r="AR34" i="94" s="1"/>
  <c r="AR15" i="93"/>
  <c r="AR34" i="93" s="1"/>
  <c r="AN21" i="81"/>
  <c r="AN21" i="80"/>
  <c r="AN40" i="80" s="1"/>
  <c r="AN21" i="79"/>
  <c r="AN40" i="79" s="1"/>
  <c r="AN21" i="94"/>
  <c r="AN40" i="94" s="1"/>
  <c r="AN21" i="93"/>
  <c r="AN40" i="93" s="1"/>
  <c r="AD21" i="81"/>
  <c r="AD21" i="80"/>
  <c r="AD40" i="80" s="1"/>
  <c r="AD21" i="79"/>
  <c r="AD40" i="79" s="1"/>
  <c r="AD21" i="93"/>
  <c r="AD40" i="93" s="1"/>
  <c r="AD21" i="94"/>
  <c r="AD40" i="94" s="1"/>
  <c r="AH15" i="81"/>
  <c r="AH15" i="80"/>
  <c r="AH34" i="80" s="1"/>
  <c r="AH15" i="79"/>
  <c r="AH34" i="79" s="1"/>
  <c r="AH15" i="93"/>
  <c r="AH34" i="93" s="1"/>
  <c r="AH15" i="94"/>
  <c r="AH34" i="94" s="1"/>
  <c r="B6" i="77"/>
  <c r="B25" i="77" s="1"/>
  <c r="C5" i="78"/>
  <c r="C24" i="78" s="1"/>
  <c r="B5" i="77"/>
  <c r="B24" i="77" s="1"/>
  <c r="X9" i="3"/>
  <c r="C8" i="76"/>
  <c r="X14" i="3"/>
  <c r="X17" i="3"/>
  <c r="X11" i="3"/>
  <c r="X20" i="3"/>
  <c r="E11" i="104" l="1"/>
  <c r="E29" i="104" s="1"/>
  <c r="E11" i="102"/>
  <c r="E29" i="102" s="1"/>
  <c r="E11" i="103"/>
  <c r="E29" i="103" s="1"/>
  <c r="E11" i="101"/>
  <c r="E30" i="101" s="1"/>
  <c r="E11" i="99"/>
  <c r="E9" i="104"/>
  <c r="E27" i="104" s="1"/>
  <c r="E9" i="102"/>
  <c r="E27" i="102" s="1"/>
  <c r="E9" i="103"/>
  <c r="E27" i="103" s="1"/>
  <c r="E9" i="101"/>
  <c r="E28" i="101" s="1"/>
  <c r="E9" i="99"/>
  <c r="E17" i="104"/>
  <c r="E35" i="104" s="1"/>
  <c r="E17" i="102"/>
  <c r="E35" i="102" s="1"/>
  <c r="E17" i="103"/>
  <c r="E35" i="103" s="1"/>
  <c r="E17" i="101"/>
  <c r="E36" i="101" s="1"/>
  <c r="E17" i="99"/>
  <c r="E14" i="104"/>
  <c r="E32" i="104" s="1"/>
  <c r="E14" i="102"/>
  <c r="E32" i="102" s="1"/>
  <c r="E14" i="103"/>
  <c r="E32" i="103" s="1"/>
  <c r="E14" i="101"/>
  <c r="E33" i="101" s="1"/>
  <c r="E14" i="99"/>
  <c r="E20" i="104"/>
  <c r="E38" i="104" s="1"/>
  <c r="E20" i="102"/>
  <c r="E38" i="102" s="1"/>
  <c r="E20" i="103"/>
  <c r="E38" i="103" s="1"/>
  <c r="E20" i="101"/>
  <c r="E39" i="101" s="1"/>
  <c r="E20" i="99"/>
  <c r="X14" i="81"/>
  <c r="X14" i="80"/>
  <c r="X33" i="80" s="1"/>
  <c r="X14" i="79"/>
  <c r="X33" i="79" s="1"/>
  <c r="X14" i="94"/>
  <c r="X33" i="94" s="1"/>
  <c r="X14" i="93"/>
  <c r="X33" i="93" s="1"/>
  <c r="X20" i="81"/>
  <c r="X20" i="80"/>
  <c r="X39" i="80" s="1"/>
  <c r="X20" i="79"/>
  <c r="X39" i="79" s="1"/>
  <c r="X20" i="94"/>
  <c r="X39" i="94" s="1"/>
  <c r="X20" i="93"/>
  <c r="X39" i="93" s="1"/>
  <c r="X11" i="81"/>
  <c r="X11" i="80"/>
  <c r="X30" i="80" s="1"/>
  <c r="X11" i="79"/>
  <c r="X30" i="79" s="1"/>
  <c r="X11" i="94"/>
  <c r="X30" i="94" s="1"/>
  <c r="X11" i="93"/>
  <c r="X30" i="93" s="1"/>
  <c r="X9" i="81"/>
  <c r="X9" i="80"/>
  <c r="X28" i="80" s="1"/>
  <c r="X9" i="79"/>
  <c r="X28" i="79" s="1"/>
  <c r="X9" i="94"/>
  <c r="X28" i="94" s="1"/>
  <c r="X9" i="93"/>
  <c r="X28" i="93" s="1"/>
  <c r="X17" i="81"/>
  <c r="X17" i="80"/>
  <c r="X36" i="80" s="1"/>
  <c r="X17" i="79"/>
  <c r="X36" i="79" s="1"/>
  <c r="X17" i="94"/>
  <c r="X36" i="94" s="1"/>
  <c r="X17" i="93"/>
  <c r="X36" i="93" s="1"/>
  <c r="C8" i="78"/>
  <c r="C27" i="78" s="1"/>
  <c r="C8" i="77"/>
  <c r="C27" i="77" s="1"/>
  <c r="C9" i="76"/>
  <c r="C20" i="76"/>
  <c r="X21" i="3"/>
  <c r="C14" i="76"/>
  <c r="X15" i="3"/>
  <c r="C11" i="76"/>
  <c r="X12" i="3"/>
  <c r="C17" i="76"/>
  <c r="X18" i="3"/>
  <c r="E12" i="104" l="1"/>
  <c r="E30" i="104" s="1"/>
  <c r="E12" i="102"/>
  <c r="E30" i="102" s="1"/>
  <c r="E12" i="103"/>
  <c r="E30" i="103" s="1"/>
  <c r="E12" i="101"/>
  <c r="E31" i="101" s="1"/>
  <c r="E12" i="99"/>
  <c r="E21" i="104"/>
  <c r="E39" i="104" s="1"/>
  <c r="E21" i="102"/>
  <c r="E39" i="102" s="1"/>
  <c r="E21" i="101"/>
  <c r="E40" i="101" s="1"/>
  <c r="E21" i="103"/>
  <c r="E39" i="103" s="1"/>
  <c r="E21" i="99"/>
  <c r="E18" i="104"/>
  <c r="E36" i="104" s="1"/>
  <c r="E18" i="102"/>
  <c r="E36" i="102" s="1"/>
  <c r="E18" i="103"/>
  <c r="E36" i="103" s="1"/>
  <c r="E18" i="101"/>
  <c r="E37" i="101" s="1"/>
  <c r="E18" i="99"/>
  <c r="E15" i="104"/>
  <c r="E33" i="104" s="1"/>
  <c r="E15" i="102"/>
  <c r="E33" i="102" s="1"/>
  <c r="E15" i="103"/>
  <c r="E33" i="103" s="1"/>
  <c r="E15" i="101"/>
  <c r="E34" i="101" s="1"/>
  <c r="E15" i="99"/>
  <c r="X15" i="81"/>
  <c r="X15" i="80"/>
  <c r="X34" i="80" s="1"/>
  <c r="X15" i="79"/>
  <c r="X34" i="79" s="1"/>
  <c r="X15" i="94"/>
  <c r="X34" i="94" s="1"/>
  <c r="X15" i="93"/>
  <c r="X34" i="93" s="1"/>
  <c r="X18" i="81"/>
  <c r="X18" i="80"/>
  <c r="X37" i="80" s="1"/>
  <c r="X18" i="79"/>
  <c r="X37" i="79" s="1"/>
  <c r="X18" i="94"/>
  <c r="X37" i="94" s="1"/>
  <c r="X18" i="93"/>
  <c r="X37" i="93" s="1"/>
  <c r="X12" i="81"/>
  <c r="X12" i="80"/>
  <c r="X31" i="80" s="1"/>
  <c r="X12" i="79"/>
  <c r="X31" i="79" s="1"/>
  <c r="X12" i="94"/>
  <c r="X31" i="94" s="1"/>
  <c r="X12" i="93"/>
  <c r="X31" i="93" s="1"/>
  <c r="X21" i="81"/>
  <c r="X21" i="80"/>
  <c r="X40" i="80" s="1"/>
  <c r="X21" i="79"/>
  <c r="X40" i="79" s="1"/>
  <c r="X21" i="94"/>
  <c r="X40" i="94" s="1"/>
  <c r="X21" i="93"/>
  <c r="X40" i="93" s="1"/>
  <c r="C18" i="76"/>
  <c r="C11" i="77"/>
  <c r="C30" i="77" s="1"/>
  <c r="C11" i="78"/>
  <c r="C30" i="78" s="1"/>
  <c r="C15" i="76"/>
  <c r="C20" i="77"/>
  <c r="C39" i="77" s="1"/>
  <c r="C20" i="78"/>
  <c r="C39" i="78" s="1"/>
  <c r="C12" i="76"/>
  <c r="C17" i="77"/>
  <c r="C36" i="77" s="1"/>
  <c r="C17" i="78"/>
  <c r="C36" i="78" s="1"/>
  <c r="C21" i="76"/>
  <c r="C14" i="78"/>
  <c r="C33" i="78" s="1"/>
  <c r="C14" i="77"/>
  <c r="C33" i="77" s="1"/>
  <c r="C9" i="78"/>
  <c r="C28" i="78" s="1"/>
  <c r="C9" i="77"/>
  <c r="C28" i="77" s="1"/>
  <c r="C12" i="78" l="1"/>
  <c r="C31" i="78" s="1"/>
  <c r="C12" i="77"/>
  <c r="C31" i="77" s="1"/>
  <c r="C15" i="77"/>
  <c r="C34" i="77" s="1"/>
  <c r="C15" i="78"/>
  <c r="C34" i="78" s="1"/>
  <c r="C21" i="78"/>
  <c r="C40" i="78" s="1"/>
  <c r="C21" i="77"/>
  <c r="C40" i="77" s="1"/>
  <c r="C18" i="77"/>
  <c r="C37" i="77" s="1"/>
  <c r="C18" i="78"/>
  <c r="C37" i="78" s="1"/>
  <c r="E16" i="83"/>
  <c r="E30" i="83" s="1"/>
  <c r="D16" i="83"/>
  <c r="D30" i="83" s="1"/>
  <c r="C16" i="83"/>
  <c r="C30" i="83" s="1"/>
  <c r="B16" i="83"/>
  <c r="B30" i="83" s="1"/>
  <c r="E14" i="83"/>
  <c r="E28" i="83" s="1"/>
  <c r="D14" i="83"/>
  <c r="D28" i="83" s="1"/>
  <c r="C14" i="83"/>
  <c r="C28" i="83" s="1"/>
  <c r="B14" i="83"/>
  <c r="B28" i="83" s="1"/>
  <c r="E12" i="83"/>
  <c r="E26" i="83" s="1"/>
  <c r="D12" i="83"/>
  <c r="D26" i="83" s="1"/>
  <c r="C12" i="83"/>
  <c r="C26" i="83" s="1"/>
  <c r="B12" i="83"/>
  <c r="B26" i="83" s="1"/>
  <c r="E10" i="83"/>
  <c r="E24" i="83" s="1"/>
  <c r="D10" i="83"/>
  <c r="D24" i="83" s="1"/>
  <c r="C10" i="83"/>
  <c r="C24" i="83" s="1"/>
  <c r="B10" i="83"/>
  <c r="B24" i="83" s="1"/>
  <c r="E8" i="83"/>
  <c r="E22" i="83" s="1"/>
  <c r="D8" i="83"/>
  <c r="D22" i="83" s="1"/>
  <c r="C8" i="83"/>
  <c r="C22" i="83" s="1"/>
  <c r="B8" i="83"/>
  <c r="B22" i="83" s="1"/>
  <c r="F6" i="83"/>
  <c r="F20" i="83" s="1"/>
  <c r="E6" i="83"/>
  <c r="E20" i="83" s="1"/>
  <c r="D6" i="83"/>
  <c r="D20" i="83" s="1"/>
  <c r="C6" i="83"/>
  <c r="C20" i="83" s="1"/>
  <c r="B6" i="83"/>
  <c r="B20" i="83" s="1"/>
  <c r="F5" i="83"/>
  <c r="F19" i="83" s="1"/>
  <c r="E5" i="83"/>
  <c r="E19" i="83" s="1"/>
  <c r="D5" i="83"/>
  <c r="D19" i="83" s="1"/>
  <c r="C5" i="83"/>
  <c r="C19" i="83" s="1"/>
  <c r="B5" i="83"/>
  <c r="B19" i="83" s="1"/>
  <c r="F5" i="82"/>
  <c r="F19" i="82" s="1"/>
  <c r="F6" i="82"/>
  <c r="F20" i="82" s="1"/>
  <c r="E16" i="82"/>
  <c r="E30" i="82" s="1"/>
  <c r="D16" i="82"/>
  <c r="D30" i="82" s="1"/>
  <c r="C16" i="82"/>
  <c r="C30" i="82" s="1"/>
  <c r="B16" i="82"/>
  <c r="B30" i="82" s="1"/>
  <c r="E14" i="82"/>
  <c r="E28" i="82" s="1"/>
  <c r="D14" i="82"/>
  <c r="D28" i="82" s="1"/>
  <c r="C14" i="82"/>
  <c r="C28" i="82" s="1"/>
  <c r="B14" i="82"/>
  <c r="B28" i="82" s="1"/>
  <c r="E12" i="82"/>
  <c r="E26" i="82" s="1"/>
  <c r="D12" i="82"/>
  <c r="D26" i="82" s="1"/>
  <c r="C12" i="82"/>
  <c r="C26" i="82" s="1"/>
  <c r="B12" i="82"/>
  <c r="B26" i="82" s="1"/>
  <c r="E10" i="82"/>
  <c r="E24" i="82" s="1"/>
  <c r="D10" i="82"/>
  <c r="D24" i="82" s="1"/>
  <c r="C10" i="82"/>
  <c r="C24" i="82" s="1"/>
  <c r="B10" i="82"/>
  <c r="B24" i="82" s="1"/>
  <c r="E8" i="82"/>
  <c r="E22" i="82" s="1"/>
  <c r="D8" i="82"/>
  <c r="D22" i="82" s="1"/>
  <c r="C8" i="82"/>
  <c r="C22" i="82" s="1"/>
  <c r="B8" i="82"/>
  <c r="B22" i="82" s="1"/>
  <c r="E6" i="82"/>
  <c r="E20" i="82" s="1"/>
  <c r="D6" i="82"/>
  <c r="D20" i="82" s="1"/>
  <c r="C6" i="82"/>
  <c r="C20" i="82" s="1"/>
  <c r="B6" i="82"/>
  <c r="B20" i="82" s="1"/>
  <c r="E5" i="82"/>
  <c r="E19" i="82" s="1"/>
  <c r="D5" i="82"/>
  <c r="D19" i="82" s="1"/>
  <c r="C5" i="82"/>
  <c r="C19" i="82" s="1"/>
  <c r="B5" i="82"/>
  <c r="B19" i="82" s="1"/>
  <c r="B6" i="81"/>
  <c r="B5" i="81"/>
  <c r="B6" i="80"/>
  <c r="B25" i="80" s="1"/>
  <c r="B5" i="80"/>
  <c r="B24" i="80" s="1"/>
  <c r="B5" i="79"/>
  <c r="B24" i="79" s="1"/>
  <c r="B6" i="79"/>
  <c r="B25" i="79" s="1"/>
  <c r="C8" i="81" l="1"/>
  <c r="C8" i="80"/>
  <c r="C27" i="80" s="1"/>
  <c r="C8" i="79"/>
  <c r="C27" i="79" s="1"/>
  <c r="C8" i="93"/>
  <c r="C27" i="93" s="1"/>
  <c r="C8" i="94"/>
  <c r="C27" i="94" s="1"/>
  <c r="G8" i="83"/>
  <c r="G22" i="83" s="1"/>
  <c r="G8" i="90"/>
  <c r="G22" i="90" s="1"/>
  <c r="G8" i="82"/>
  <c r="G22" i="82" s="1"/>
  <c r="G8" i="89"/>
  <c r="G22" i="89" s="1"/>
  <c r="Z8" i="3"/>
  <c r="Y8" i="3"/>
  <c r="W8" i="3"/>
  <c r="V8" i="3"/>
  <c r="U8" i="3"/>
  <c r="T8" i="3"/>
  <c r="R8" i="3"/>
  <c r="Q8" i="3"/>
  <c r="P8" i="3"/>
  <c r="O8" i="3"/>
  <c r="K8" i="3"/>
  <c r="J8" i="3"/>
  <c r="I8" i="3"/>
  <c r="H8" i="3"/>
  <c r="F8" i="3"/>
  <c r="E8" i="3"/>
  <c r="B8" i="3"/>
  <c r="F8" i="104" l="1"/>
  <c r="F26" i="104" s="1"/>
  <c r="F8" i="102"/>
  <c r="F26" i="102" s="1"/>
  <c r="F8" i="103"/>
  <c r="F26" i="103" s="1"/>
  <c r="F8" i="101"/>
  <c r="F27" i="101" s="1"/>
  <c r="F8" i="99"/>
  <c r="G8" i="104"/>
  <c r="G26" i="104" s="1"/>
  <c r="G8" i="102"/>
  <c r="G26" i="102" s="1"/>
  <c r="G8" i="101"/>
  <c r="G27" i="101" s="1"/>
  <c r="G8" i="99"/>
  <c r="G8" i="103"/>
  <c r="G26" i="103" s="1"/>
  <c r="C8" i="104"/>
  <c r="C26" i="104" s="1"/>
  <c r="C8" i="102"/>
  <c r="C26" i="102" s="1"/>
  <c r="C8" i="101"/>
  <c r="C27" i="101" s="1"/>
  <c r="C8" i="99"/>
  <c r="C8" i="103"/>
  <c r="C26" i="103" s="1"/>
  <c r="D8" i="101"/>
  <c r="D27" i="101" s="1"/>
  <c r="D8" i="99"/>
  <c r="D8" i="103"/>
  <c r="D26" i="103" s="1"/>
  <c r="D8" i="104"/>
  <c r="D26" i="104" s="1"/>
  <c r="D8" i="102"/>
  <c r="D26" i="102" s="1"/>
  <c r="B8" i="102"/>
  <c r="B26" i="102" s="1"/>
  <c r="B8" i="103"/>
  <c r="B26" i="103" s="1"/>
  <c r="B8" i="99"/>
  <c r="B8" i="104"/>
  <c r="B26" i="104" s="1"/>
  <c r="B8" i="101"/>
  <c r="B27" i="101" s="1"/>
  <c r="B8" i="68"/>
  <c r="B27" i="68" s="1"/>
  <c r="B8" i="91"/>
  <c r="B27" i="91" s="1"/>
  <c r="B8" i="92"/>
  <c r="B27" i="92" s="1"/>
  <c r="B8" i="69"/>
  <c r="B27" i="69" s="1"/>
  <c r="H8" i="83"/>
  <c r="H22" i="83" s="1"/>
  <c r="H8" i="89"/>
  <c r="H22" i="89" s="1"/>
  <c r="H8" i="82"/>
  <c r="H22" i="82" s="1"/>
  <c r="H8" i="90"/>
  <c r="H22" i="90" s="1"/>
  <c r="B8" i="54"/>
  <c r="B27" i="54" s="1"/>
  <c r="B8" i="87"/>
  <c r="B27" i="87" s="1"/>
  <c r="B8" i="12"/>
  <c r="B27" i="12" s="1"/>
  <c r="B8" i="88"/>
  <c r="B27" i="88" s="1"/>
  <c r="B8" i="95"/>
  <c r="B26" i="95" s="1"/>
  <c r="B8" i="96"/>
  <c r="B26" i="96" s="1"/>
  <c r="B8" i="97"/>
  <c r="B26" i="97" s="1"/>
  <c r="B8" i="24"/>
  <c r="B27" i="24" s="1"/>
  <c r="B8" i="98"/>
  <c r="G8" i="81"/>
  <c r="G8" i="80"/>
  <c r="G27" i="80" s="1"/>
  <c r="G8" i="79"/>
  <c r="G27" i="79" s="1"/>
  <c r="G8" i="94"/>
  <c r="G27" i="94" s="1"/>
  <c r="G8" i="93"/>
  <c r="G27" i="93" s="1"/>
  <c r="Q8" i="81"/>
  <c r="Q8" i="80"/>
  <c r="Q27" i="80" s="1"/>
  <c r="Q8" i="79"/>
  <c r="Q27" i="79" s="1"/>
  <c r="Q8" i="94"/>
  <c r="Q27" i="94" s="1"/>
  <c r="Q8" i="93"/>
  <c r="Q27" i="93" s="1"/>
  <c r="U8" i="80"/>
  <c r="U27" i="80" s="1"/>
  <c r="U8" i="81"/>
  <c r="U8" i="79"/>
  <c r="U27" i="79" s="1"/>
  <c r="U8" i="94"/>
  <c r="U27" i="94" s="1"/>
  <c r="U8" i="93"/>
  <c r="U27" i="93" s="1"/>
  <c r="E8" i="80"/>
  <c r="E27" i="80" s="1"/>
  <c r="E8" i="81"/>
  <c r="E8" i="79"/>
  <c r="E27" i="79" s="1"/>
  <c r="E8" i="94"/>
  <c r="E27" i="94" s="1"/>
  <c r="E8" i="93"/>
  <c r="E27" i="93" s="1"/>
  <c r="J8" i="80"/>
  <c r="J27" i="80" s="1"/>
  <c r="J8" i="81"/>
  <c r="J8" i="79"/>
  <c r="J27" i="79" s="1"/>
  <c r="J8" i="94"/>
  <c r="J27" i="94" s="1"/>
  <c r="J8" i="93"/>
  <c r="J27" i="93" s="1"/>
  <c r="N8" i="81"/>
  <c r="N8" i="80"/>
  <c r="N27" i="80" s="1"/>
  <c r="N8" i="79"/>
  <c r="N27" i="79" s="1"/>
  <c r="N8" i="94"/>
  <c r="N27" i="94" s="1"/>
  <c r="N8" i="93"/>
  <c r="N27" i="93" s="1"/>
  <c r="R8" i="81"/>
  <c r="R8" i="80"/>
  <c r="R27" i="80" s="1"/>
  <c r="R8" i="79"/>
  <c r="R27" i="79" s="1"/>
  <c r="R8" i="94"/>
  <c r="R27" i="94" s="1"/>
  <c r="R8" i="93"/>
  <c r="R27" i="93" s="1"/>
  <c r="V8" i="81"/>
  <c r="V8" i="80"/>
  <c r="V27" i="80" s="1"/>
  <c r="V8" i="79"/>
  <c r="V27" i="79" s="1"/>
  <c r="V8" i="94"/>
  <c r="V27" i="94" s="1"/>
  <c r="V8" i="93"/>
  <c r="V27" i="93" s="1"/>
  <c r="C14" i="81"/>
  <c r="C14" i="80"/>
  <c r="C33" i="80" s="1"/>
  <c r="C14" i="79"/>
  <c r="C33" i="79" s="1"/>
  <c r="C14" i="94"/>
  <c r="C33" i="94" s="1"/>
  <c r="C14" i="93"/>
  <c r="C33" i="93" s="1"/>
  <c r="G12" i="83"/>
  <c r="G26" i="83" s="1"/>
  <c r="G12" i="89"/>
  <c r="G26" i="89" s="1"/>
  <c r="G12" i="90"/>
  <c r="G26" i="90" s="1"/>
  <c r="G12" i="82"/>
  <c r="G26" i="82" s="1"/>
  <c r="C9" i="81"/>
  <c r="C9" i="80"/>
  <c r="C28" i="80" s="1"/>
  <c r="C9" i="79"/>
  <c r="C28" i="79" s="1"/>
  <c r="C9" i="94"/>
  <c r="C28" i="94" s="1"/>
  <c r="C9" i="93"/>
  <c r="C28" i="93" s="1"/>
  <c r="K8" i="81"/>
  <c r="K8" i="80"/>
  <c r="K27" i="80" s="1"/>
  <c r="K8" i="79"/>
  <c r="K27" i="79" s="1"/>
  <c r="K8" i="93"/>
  <c r="K27" i="93" s="1"/>
  <c r="K8" i="94"/>
  <c r="K27" i="94" s="1"/>
  <c r="W8" i="81"/>
  <c r="W8" i="80"/>
  <c r="W27" i="80" s="1"/>
  <c r="W8" i="79"/>
  <c r="W27" i="79" s="1"/>
  <c r="W8" i="94"/>
  <c r="W27" i="94" s="1"/>
  <c r="W8" i="93"/>
  <c r="W27" i="93" s="1"/>
  <c r="C11" i="81"/>
  <c r="C11" i="80"/>
  <c r="C30" i="80" s="1"/>
  <c r="C11" i="79"/>
  <c r="C30" i="79" s="1"/>
  <c r="C11" i="94"/>
  <c r="C30" i="94" s="1"/>
  <c r="C11" i="93"/>
  <c r="C30" i="93" s="1"/>
  <c r="G10" i="89"/>
  <c r="G24" i="89" s="1"/>
  <c r="G10" i="90"/>
  <c r="G24" i="90" s="1"/>
  <c r="G10" i="82"/>
  <c r="G24" i="82" s="1"/>
  <c r="G10" i="83"/>
  <c r="G24" i="83" s="1"/>
  <c r="D8" i="81"/>
  <c r="D8" i="80"/>
  <c r="D27" i="80" s="1"/>
  <c r="D8" i="79"/>
  <c r="D27" i="79" s="1"/>
  <c r="D8" i="94"/>
  <c r="D27" i="94" s="1"/>
  <c r="D8" i="93"/>
  <c r="D27" i="93" s="1"/>
  <c r="O8" i="81"/>
  <c r="O8" i="80"/>
  <c r="O27" i="80" s="1"/>
  <c r="O8" i="79"/>
  <c r="O27" i="79" s="1"/>
  <c r="O8" i="94"/>
  <c r="O27" i="94" s="1"/>
  <c r="O8" i="93"/>
  <c r="O27" i="93" s="1"/>
  <c r="S8" i="81"/>
  <c r="S8" i="80"/>
  <c r="S27" i="80" s="1"/>
  <c r="S8" i="79"/>
  <c r="S27" i="79" s="1"/>
  <c r="S8" i="93"/>
  <c r="S27" i="93" s="1"/>
  <c r="S8" i="94"/>
  <c r="S27" i="94" s="1"/>
  <c r="F8" i="81"/>
  <c r="F8" i="80"/>
  <c r="F27" i="80" s="1"/>
  <c r="F8" i="79"/>
  <c r="F27" i="79" s="1"/>
  <c r="F8" i="94"/>
  <c r="F27" i="94" s="1"/>
  <c r="F8" i="93"/>
  <c r="F27" i="93" s="1"/>
  <c r="L8" i="81"/>
  <c r="L8" i="80"/>
  <c r="L27" i="80" s="1"/>
  <c r="L8" i="79"/>
  <c r="L27" i="79" s="1"/>
  <c r="L8" i="94"/>
  <c r="L27" i="94" s="1"/>
  <c r="L8" i="93"/>
  <c r="L27" i="93" s="1"/>
  <c r="P8" i="81"/>
  <c r="P8" i="80"/>
  <c r="P27" i="80" s="1"/>
  <c r="P8" i="79"/>
  <c r="P27" i="79" s="1"/>
  <c r="P8" i="94"/>
  <c r="P27" i="94" s="1"/>
  <c r="P8" i="93"/>
  <c r="P27" i="93" s="1"/>
  <c r="T8" i="81"/>
  <c r="T8" i="80"/>
  <c r="T27" i="80" s="1"/>
  <c r="T8" i="79"/>
  <c r="T27" i="79" s="1"/>
  <c r="T8" i="94"/>
  <c r="T27" i="94" s="1"/>
  <c r="T8" i="93"/>
  <c r="T27" i="93" s="1"/>
  <c r="Y8" i="81"/>
  <c r="Y8" i="80"/>
  <c r="Y27" i="80" s="1"/>
  <c r="Y8" i="79"/>
  <c r="Y27" i="79" s="1"/>
  <c r="Y8" i="94"/>
  <c r="Y27" i="94" s="1"/>
  <c r="Y8" i="93"/>
  <c r="Y27" i="93" s="1"/>
  <c r="C17" i="81"/>
  <c r="C17" i="80"/>
  <c r="C36" i="80" s="1"/>
  <c r="C17" i="79"/>
  <c r="C36" i="79" s="1"/>
  <c r="C17" i="93"/>
  <c r="C36" i="93" s="1"/>
  <c r="C17" i="94"/>
  <c r="C36" i="94" s="1"/>
  <c r="G14" i="89"/>
  <c r="G28" i="89" s="1"/>
  <c r="G14" i="90"/>
  <c r="G28" i="90" s="1"/>
  <c r="G14" i="82"/>
  <c r="G28" i="82" s="1"/>
  <c r="G14" i="83"/>
  <c r="G28" i="83" s="1"/>
  <c r="M8" i="81"/>
  <c r="M8" i="80"/>
  <c r="M27" i="80" s="1"/>
  <c r="M8" i="79"/>
  <c r="M27" i="79" s="1"/>
  <c r="M8" i="93"/>
  <c r="M27" i="93" s="1"/>
  <c r="M8" i="94"/>
  <c r="M27" i="94" s="1"/>
  <c r="Z8" i="80"/>
  <c r="Z27" i="80" s="1"/>
  <c r="Z8" i="81"/>
  <c r="Z8" i="79"/>
  <c r="Z27" i="79" s="1"/>
  <c r="Z8" i="94"/>
  <c r="Z27" i="94" s="1"/>
  <c r="Z8" i="93"/>
  <c r="Z27" i="93" s="1"/>
  <c r="C20" i="81"/>
  <c r="C20" i="80"/>
  <c r="C39" i="80" s="1"/>
  <c r="C20" i="79"/>
  <c r="C39" i="79" s="1"/>
  <c r="C20" i="94"/>
  <c r="C39" i="94" s="1"/>
  <c r="C20" i="93"/>
  <c r="C39" i="93" s="1"/>
  <c r="G16" i="83"/>
  <c r="G30" i="83" s="1"/>
  <c r="G16" i="90"/>
  <c r="G30" i="90" s="1"/>
  <c r="G16" i="89"/>
  <c r="G30" i="89" s="1"/>
  <c r="G16" i="82"/>
  <c r="G30" i="82" s="1"/>
  <c r="U9" i="3"/>
  <c r="E9" i="3"/>
  <c r="J9" i="3"/>
  <c r="Q9" i="3"/>
  <c r="V9" i="3"/>
  <c r="AA9" i="3"/>
  <c r="I9" i="3"/>
  <c r="Z9" i="3"/>
  <c r="K9" i="3"/>
  <c r="R9" i="3"/>
  <c r="W9" i="3"/>
  <c r="B9" i="3"/>
  <c r="P9" i="3"/>
  <c r="H9" i="3"/>
  <c r="O9" i="3"/>
  <c r="T9" i="3"/>
  <c r="Y9" i="3"/>
  <c r="F11" i="3"/>
  <c r="F20" i="3"/>
  <c r="F14" i="3"/>
  <c r="F9" i="3"/>
  <c r="AA14" i="3"/>
  <c r="AA17" i="3"/>
  <c r="AA11" i="3"/>
  <c r="AA20" i="3"/>
  <c r="Z20" i="3"/>
  <c r="Z17" i="3"/>
  <c r="Z11" i="3"/>
  <c r="Z14" i="3"/>
  <c r="Y14" i="3"/>
  <c r="Y17" i="3"/>
  <c r="Y11" i="3"/>
  <c r="Y20" i="3"/>
  <c r="W14" i="3"/>
  <c r="W17" i="3"/>
  <c r="W11" i="3"/>
  <c r="W20" i="3"/>
  <c r="V14" i="3"/>
  <c r="V17" i="3"/>
  <c r="V11" i="3"/>
  <c r="V20" i="3"/>
  <c r="U14" i="3"/>
  <c r="U20" i="3"/>
  <c r="U17" i="3"/>
  <c r="U11" i="3"/>
  <c r="T14" i="3"/>
  <c r="T17" i="3"/>
  <c r="T11" i="3"/>
  <c r="T20" i="3"/>
  <c r="R20" i="3"/>
  <c r="R17" i="3"/>
  <c r="R11" i="3"/>
  <c r="R14" i="3"/>
  <c r="Q20" i="3"/>
  <c r="Q17" i="3"/>
  <c r="Q11" i="3"/>
  <c r="Q14" i="3"/>
  <c r="P20" i="3"/>
  <c r="P17" i="3"/>
  <c r="P11" i="3"/>
  <c r="P14" i="3"/>
  <c r="O20" i="3"/>
  <c r="O17" i="3"/>
  <c r="O11" i="3"/>
  <c r="O14" i="3"/>
  <c r="K20" i="3"/>
  <c r="K14" i="3"/>
  <c r="K17" i="3"/>
  <c r="K11" i="3"/>
  <c r="J20" i="3"/>
  <c r="J14" i="3"/>
  <c r="J17" i="3"/>
  <c r="J11" i="3"/>
  <c r="I14" i="3"/>
  <c r="I17" i="3"/>
  <c r="I11" i="3"/>
  <c r="I20" i="3"/>
  <c r="H20" i="3"/>
  <c r="H17" i="3"/>
  <c r="H11" i="3"/>
  <c r="H14" i="3"/>
  <c r="F17" i="3"/>
  <c r="E14" i="3"/>
  <c r="E17" i="3"/>
  <c r="E11" i="3"/>
  <c r="E20" i="3"/>
  <c r="B14" i="3"/>
  <c r="B17" i="3"/>
  <c r="B11" i="3"/>
  <c r="B20" i="3"/>
  <c r="C20" i="104" l="1"/>
  <c r="C38" i="104" s="1"/>
  <c r="C20" i="102"/>
  <c r="C38" i="102" s="1"/>
  <c r="C20" i="101"/>
  <c r="C39" i="101" s="1"/>
  <c r="C20" i="99"/>
  <c r="C20" i="103"/>
  <c r="C38" i="103" s="1"/>
  <c r="D20" i="101"/>
  <c r="D39" i="101" s="1"/>
  <c r="D20" i="99"/>
  <c r="D20" i="104"/>
  <c r="D38" i="104" s="1"/>
  <c r="D20" i="102"/>
  <c r="D38" i="102" s="1"/>
  <c r="D20" i="103"/>
  <c r="D38" i="103" s="1"/>
  <c r="F20" i="104"/>
  <c r="F38" i="104" s="1"/>
  <c r="F20" i="102"/>
  <c r="F38" i="102" s="1"/>
  <c r="F20" i="103"/>
  <c r="F38" i="103" s="1"/>
  <c r="F20" i="101"/>
  <c r="F39" i="101" s="1"/>
  <c r="F20" i="99"/>
  <c r="G14" i="104"/>
  <c r="G32" i="104" s="1"/>
  <c r="G14" i="102"/>
  <c r="G32" i="102" s="1"/>
  <c r="G14" i="101"/>
  <c r="G33" i="101" s="1"/>
  <c r="G14" i="99"/>
  <c r="G14" i="103"/>
  <c r="G32" i="103" s="1"/>
  <c r="H20" i="104"/>
  <c r="H38" i="104" s="1"/>
  <c r="H20" i="102"/>
  <c r="H38" i="102" s="1"/>
  <c r="H20" i="101"/>
  <c r="H39" i="101" s="1"/>
  <c r="H20" i="99"/>
  <c r="H20" i="103"/>
  <c r="H38" i="103" s="1"/>
  <c r="F9" i="104"/>
  <c r="F27" i="104" s="1"/>
  <c r="F9" i="102"/>
  <c r="F27" i="102" s="1"/>
  <c r="F9" i="103"/>
  <c r="F27" i="103" s="1"/>
  <c r="F9" i="101"/>
  <c r="F28" i="101" s="1"/>
  <c r="F9" i="99"/>
  <c r="C9" i="104"/>
  <c r="C27" i="104" s="1"/>
  <c r="C9" i="102"/>
  <c r="C27" i="102" s="1"/>
  <c r="C9" i="101"/>
  <c r="C28" i="101" s="1"/>
  <c r="C9" i="99"/>
  <c r="C9" i="103"/>
  <c r="C27" i="103" s="1"/>
  <c r="C11" i="104"/>
  <c r="C29" i="104" s="1"/>
  <c r="C11" i="102"/>
  <c r="C29" i="102" s="1"/>
  <c r="C11" i="103"/>
  <c r="C29" i="103" s="1"/>
  <c r="C11" i="101"/>
  <c r="C30" i="101" s="1"/>
  <c r="C11" i="99"/>
  <c r="D11" i="103"/>
  <c r="D29" i="103" s="1"/>
  <c r="D11" i="101"/>
  <c r="D30" i="101" s="1"/>
  <c r="D11" i="99"/>
  <c r="D11" i="104"/>
  <c r="D29" i="104" s="1"/>
  <c r="D11" i="102"/>
  <c r="D29" i="102" s="1"/>
  <c r="F11" i="104"/>
  <c r="F29" i="104" s="1"/>
  <c r="F11" i="102"/>
  <c r="F29" i="102" s="1"/>
  <c r="F11" i="101"/>
  <c r="F30" i="101" s="1"/>
  <c r="F11" i="99"/>
  <c r="F11" i="103"/>
  <c r="F29" i="103" s="1"/>
  <c r="G11" i="104"/>
  <c r="G29" i="104" s="1"/>
  <c r="G11" i="102"/>
  <c r="G29" i="102" s="1"/>
  <c r="G11" i="103"/>
  <c r="G29" i="103" s="1"/>
  <c r="G11" i="101"/>
  <c r="G30" i="101" s="1"/>
  <c r="G11" i="99"/>
  <c r="H11" i="104"/>
  <c r="H29" i="104" s="1"/>
  <c r="H11" i="102"/>
  <c r="H29" i="102" s="1"/>
  <c r="H11" i="103"/>
  <c r="H29" i="103" s="1"/>
  <c r="H11" i="101"/>
  <c r="H30" i="101" s="1"/>
  <c r="H11" i="99"/>
  <c r="G9" i="104"/>
  <c r="G27" i="104" s="1"/>
  <c r="G9" i="102"/>
  <c r="G27" i="102" s="1"/>
  <c r="G9" i="101"/>
  <c r="G28" i="101" s="1"/>
  <c r="G9" i="99"/>
  <c r="G9" i="103"/>
  <c r="G27" i="103" s="1"/>
  <c r="C17" i="104"/>
  <c r="C35" i="104" s="1"/>
  <c r="C17" i="102"/>
  <c r="C35" i="102" s="1"/>
  <c r="C17" i="103"/>
  <c r="C35" i="103" s="1"/>
  <c r="C17" i="101"/>
  <c r="C36" i="101" s="1"/>
  <c r="C17" i="99"/>
  <c r="D17" i="103"/>
  <c r="D35" i="103" s="1"/>
  <c r="D17" i="101"/>
  <c r="D36" i="101" s="1"/>
  <c r="D17" i="99"/>
  <c r="D17" i="104"/>
  <c r="D35" i="104" s="1"/>
  <c r="D17" i="102"/>
  <c r="D35" i="102" s="1"/>
  <c r="F17" i="104"/>
  <c r="F35" i="104" s="1"/>
  <c r="F17" i="102"/>
  <c r="F35" i="102" s="1"/>
  <c r="F17" i="103"/>
  <c r="F35" i="103" s="1"/>
  <c r="F17" i="101"/>
  <c r="F36" i="101" s="1"/>
  <c r="F17" i="99"/>
  <c r="G17" i="104"/>
  <c r="G35" i="104" s="1"/>
  <c r="G17" i="102"/>
  <c r="G35" i="102" s="1"/>
  <c r="G17" i="103"/>
  <c r="G35" i="103" s="1"/>
  <c r="G17" i="101"/>
  <c r="G36" i="101" s="1"/>
  <c r="G17" i="99"/>
  <c r="H17" i="104"/>
  <c r="H35" i="104" s="1"/>
  <c r="H17" i="102"/>
  <c r="H35" i="102" s="1"/>
  <c r="H17" i="103"/>
  <c r="H35" i="103" s="1"/>
  <c r="H17" i="101"/>
  <c r="H36" i="101" s="1"/>
  <c r="H17" i="99"/>
  <c r="D9" i="101"/>
  <c r="D28" i="101" s="1"/>
  <c r="D9" i="99"/>
  <c r="D9" i="102"/>
  <c r="D27" i="102" s="1"/>
  <c r="D9" i="103"/>
  <c r="D27" i="103" s="1"/>
  <c r="D9" i="104"/>
  <c r="D27" i="104" s="1"/>
  <c r="C14" i="104"/>
  <c r="C32" i="104" s="1"/>
  <c r="C14" i="102"/>
  <c r="C32" i="102" s="1"/>
  <c r="C14" i="101"/>
  <c r="C33" i="101" s="1"/>
  <c r="C14" i="99"/>
  <c r="C14" i="103"/>
  <c r="C32" i="103" s="1"/>
  <c r="D14" i="101"/>
  <c r="D33" i="101" s="1"/>
  <c r="D14" i="99"/>
  <c r="D14" i="102"/>
  <c r="D32" i="102" s="1"/>
  <c r="D14" i="103"/>
  <c r="D32" i="103" s="1"/>
  <c r="D14" i="104"/>
  <c r="D32" i="104" s="1"/>
  <c r="F14" i="104"/>
  <c r="F32" i="104" s="1"/>
  <c r="F14" i="102"/>
  <c r="F32" i="102" s="1"/>
  <c r="F14" i="103"/>
  <c r="F32" i="103" s="1"/>
  <c r="F14" i="99"/>
  <c r="F14" i="101"/>
  <c r="F33" i="101" s="1"/>
  <c r="G20" i="104"/>
  <c r="G38" i="104" s="1"/>
  <c r="G20" i="102"/>
  <c r="G38" i="102" s="1"/>
  <c r="G20" i="101"/>
  <c r="G39" i="101" s="1"/>
  <c r="G20" i="99"/>
  <c r="G20" i="103"/>
  <c r="G38" i="103" s="1"/>
  <c r="H14" i="104"/>
  <c r="H32" i="104" s="1"/>
  <c r="H14" i="102"/>
  <c r="H32" i="102" s="1"/>
  <c r="H14" i="101"/>
  <c r="H33" i="101" s="1"/>
  <c r="H14" i="99"/>
  <c r="H14" i="103"/>
  <c r="H32" i="103" s="1"/>
  <c r="H9" i="104"/>
  <c r="H27" i="104" s="1"/>
  <c r="H9" i="102"/>
  <c r="H27" i="102" s="1"/>
  <c r="H9" i="101"/>
  <c r="H28" i="101" s="1"/>
  <c r="H9" i="99"/>
  <c r="H9" i="103"/>
  <c r="H27" i="103" s="1"/>
  <c r="B17" i="102"/>
  <c r="B35" i="102" s="1"/>
  <c r="B17" i="103"/>
  <c r="B35" i="103" s="1"/>
  <c r="B17" i="101"/>
  <c r="B36" i="101" s="1"/>
  <c r="B17" i="99"/>
  <c r="B17" i="104"/>
  <c r="B35" i="104" s="1"/>
  <c r="B20" i="102"/>
  <c r="B38" i="102" s="1"/>
  <c r="B20" i="103"/>
  <c r="B38" i="103" s="1"/>
  <c r="B20" i="99"/>
  <c r="B20" i="104"/>
  <c r="B38" i="104" s="1"/>
  <c r="B20" i="101"/>
  <c r="B39" i="101" s="1"/>
  <c r="B14" i="102"/>
  <c r="B32" i="102" s="1"/>
  <c r="B14" i="103"/>
  <c r="B32" i="103" s="1"/>
  <c r="B14" i="99"/>
  <c r="B14" i="104"/>
  <c r="B32" i="104" s="1"/>
  <c r="B14" i="101"/>
  <c r="B33" i="101" s="1"/>
  <c r="B9" i="102"/>
  <c r="B27" i="102" s="1"/>
  <c r="B9" i="103"/>
  <c r="B27" i="103" s="1"/>
  <c r="B9" i="101"/>
  <c r="B28" i="101" s="1"/>
  <c r="B9" i="99"/>
  <c r="B9" i="104"/>
  <c r="B27" i="104" s="1"/>
  <c r="B11" i="103"/>
  <c r="B29" i="103" s="1"/>
  <c r="B11" i="101"/>
  <c r="B30" i="101" s="1"/>
  <c r="B11" i="102"/>
  <c r="B29" i="102" s="1"/>
  <c r="B11" i="104"/>
  <c r="B29" i="104" s="1"/>
  <c r="B11" i="99"/>
  <c r="B11" i="68"/>
  <c r="B30" i="68" s="1"/>
  <c r="B11" i="92"/>
  <c r="B30" i="92" s="1"/>
  <c r="B11" i="91"/>
  <c r="B30" i="91" s="1"/>
  <c r="H10" i="83"/>
  <c r="H24" i="83" s="1"/>
  <c r="B11" i="69"/>
  <c r="B30" i="69" s="1"/>
  <c r="H10" i="89"/>
  <c r="H24" i="89" s="1"/>
  <c r="H10" i="82"/>
  <c r="H24" i="82" s="1"/>
  <c r="H10" i="90"/>
  <c r="H24" i="90" s="1"/>
  <c r="B11" i="54"/>
  <c r="B30" i="54" s="1"/>
  <c r="B11" i="87"/>
  <c r="B30" i="87" s="1"/>
  <c r="B11" i="12"/>
  <c r="B30" i="12" s="1"/>
  <c r="B11" i="88"/>
  <c r="B30" i="88" s="1"/>
  <c r="B11" i="95"/>
  <c r="B29" i="95" s="1"/>
  <c r="B11" i="96"/>
  <c r="B29" i="96" s="1"/>
  <c r="B11" i="97"/>
  <c r="B29" i="97" s="1"/>
  <c r="B11" i="24"/>
  <c r="B30" i="24" s="1"/>
  <c r="B11" i="98"/>
  <c r="B9" i="68"/>
  <c r="B28" i="68" s="1"/>
  <c r="B9" i="69"/>
  <c r="B28" i="69" s="1"/>
  <c r="B9" i="91"/>
  <c r="B28" i="91" s="1"/>
  <c r="B9" i="92"/>
  <c r="B28" i="92" s="1"/>
  <c r="B9" i="54"/>
  <c r="B28" i="54" s="1"/>
  <c r="B9" i="87"/>
  <c r="B28" i="87" s="1"/>
  <c r="B9" i="12"/>
  <c r="B28" i="12" s="1"/>
  <c r="B9" i="88"/>
  <c r="B28" i="88" s="1"/>
  <c r="B9" i="95"/>
  <c r="B27" i="95" s="1"/>
  <c r="B9" i="96"/>
  <c r="B27" i="96" s="1"/>
  <c r="B9" i="97"/>
  <c r="B27" i="97" s="1"/>
  <c r="B9" i="24"/>
  <c r="B28" i="24" s="1"/>
  <c r="B9" i="98"/>
  <c r="B17" i="68"/>
  <c r="B36" i="68" s="1"/>
  <c r="B17" i="91"/>
  <c r="B36" i="91" s="1"/>
  <c r="B17" i="69"/>
  <c r="B36" i="69" s="1"/>
  <c r="B17" i="92"/>
  <c r="B36" i="92" s="1"/>
  <c r="H14" i="83"/>
  <c r="H28" i="83" s="1"/>
  <c r="H14" i="89"/>
  <c r="H28" i="89" s="1"/>
  <c r="H14" i="90"/>
  <c r="H28" i="90" s="1"/>
  <c r="H14" i="82"/>
  <c r="H28" i="82" s="1"/>
  <c r="B17" i="54"/>
  <c r="B36" i="54" s="1"/>
  <c r="B17" i="12"/>
  <c r="B36" i="12" s="1"/>
  <c r="B17" i="87"/>
  <c r="B36" i="87" s="1"/>
  <c r="B17" i="88"/>
  <c r="B36" i="88" s="1"/>
  <c r="B17" i="95"/>
  <c r="B35" i="95" s="1"/>
  <c r="B17" i="96"/>
  <c r="B35" i="96" s="1"/>
  <c r="B17" i="97"/>
  <c r="B35" i="97" s="1"/>
  <c r="B17" i="24"/>
  <c r="B36" i="24" s="1"/>
  <c r="B17" i="98"/>
  <c r="B14" i="68"/>
  <c r="B33" i="68" s="1"/>
  <c r="B14" i="69"/>
  <c r="B33" i="69" s="1"/>
  <c r="B14" i="91"/>
  <c r="B33" i="91" s="1"/>
  <c r="B14" i="92"/>
  <c r="B33" i="92" s="1"/>
  <c r="H12" i="83"/>
  <c r="H26" i="83" s="1"/>
  <c r="H12" i="89"/>
  <c r="H26" i="89" s="1"/>
  <c r="H12" i="82"/>
  <c r="H26" i="82" s="1"/>
  <c r="H12" i="90"/>
  <c r="H26" i="90" s="1"/>
  <c r="B14" i="54"/>
  <c r="B33" i="54" s="1"/>
  <c r="B14" i="12"/>
  <c r="B33" i="12" s="1"/>
  <c r="B14" i="87"/>
  <c r="B33" i="87" s="1"/>
  <c r="B14" i="88"/>
  <c r="B33" i="88" s="1"/>
  <c r="B14" i="95"/>
  <c r="B32" i="95" s="1"/>
  <c r="B14" i="96"/>
  <c r="B32" i="96" s="1"/>
  <c r="B14" i="97"/>
  <c r="B32" i="97" s="1"/>
  <c r="B14" i="24"/>
  <c r="B33" i="24" s="1"/>
  <c r="B14" i="98"/>
  <c r="B20" i="68"/>
  <c r="B39" i="68" s="1"/>
  <c r="B20" i="91"/>
  <c r="B39" i="91" s="1"/>
  <c r="B20" i="69"/>
  <c r="B39" i="69" s="1"/>
  <c r="B20" i="92"/>
  <c r="B39" i="92" s="1"/>
  <c r="H16" i="83"/>
  <c r="H30" i="83" s="1"/>
  <c r="H16" i="89"/>
  <c r="H30" i="89" s="1"/>
  <c r="H16" i="90"/>
  <c r="H30" i="90" s="1"/>
  <c r="H16" i="82"/>
  <c r="H30" i="82" s="1"/>
  <c r="B20" i="54"/>
  <c r="B39" i="54" s="1"/>
  <c r="B20" i="12"/>
  <c r="B39" i="12" s="1"/>
  <c r="B20" i="87"/>
  <c r="B39" i="87" s="1"/>
  <c r="B20" i="88"/>
  <c r="B39" i="88" s="1"/>
  <c r="B20" i="95"/>
  <c r="B38" i="95" s="1"/>
  <c r="B20" i="96"/>
  <c r="B38" i="96" s="1"/>
  <c r="B20" i="97"/>
  <c r="B38" i="97" s="1"/>
  <c r="B20" i="24"/>
  <c r="B39" i="24" s="1"/>
  <c r="B20" i="98"/>
  <c r="G14" i="81"/>
  <c r="G14" i="80"/>
  <c r="G33" i="80" s="1"/>
  <c r="G14" i="79"/>
  <c r="G33" i="79" s="1"/>
  <c r="G14" i="94"/>
  <c r="G33" i="94" s="1"/>
  <c r="G14" i="93"/>
  <c r="G33" i="93" s="1"/>
  <c r="O14" i="81"/>
  <c r="O14" i="80"/>
  <c r="O33" i="80" s="1"/>
  <c r="O14" i="79"/>
  <c r="O33" i="79" s="1"/>
  <c r="O14" i="94"/>
  <c r="O33" i="94" s="1"/>
  <c r="O14" i="93"/>
  <c r="O33" i="93" s="1"/>
  <c r="S17" i="81"/>
  <c r="S17" i="80"/>
  <c r="S36" i="80" s="1"/>
  <c r="S17" i="79"/>
  <c r="S36" i="79" s="1"/>
  <c r="S17" i="93"/>
  <c r="S36" i="93" s="1"/>
  <c r="S17" i="94"/>
  <c r="S36" i="94" s="1"/>
  <c r="V17" i="81"/>
  <c r="V17" i="80"/>
  <c r="V36" i="80" s="1"/>
  <c r="V17" i="79"/>
  <c r="V36" i="79" s="1"/>
  <c r="V17" i="94"/>
  <c r="V36" i="94" s="1"/>
  <c r="V17" i="93"/>
  <c r="V36" i="93" s="1"/>
  <c r="AA17" i="80"/>
  <c r="AA36" i="80" s="1"/>
  <c r="AA17" i="81"/>
  <c r="AA17" i="79"/>
  <c r="AA36" i="79" s="1"/>
  <c r="AA17" i="93"/>
  <c r="AA36" i="93" s="1"/>
  <c r="AA17" i="94"/>
  <c r="AA36" i="94" s="1"/>
  <c r="W9" i="81"/>
  <c r="W9" i="80"/>
  <c r="W28" i="80" s="1"/>
  <c r="W9" i="79"/>
  <c r="W28" i="79" s="1"/>
  <c r="W9" i="94"/>
  <c r="W28" i="94" s="1"/>
  <c r="W9" i="93"/>
  <c r="W28" i="93" s="1"/>
  <c r="E11" i="81"/>
  <c r="E11" i="80"/>
  <c r="E30" i="80" s="1"/>
  <c r="E11" i="79"/>
  <c r="E30" i="79" s="1"/>
  <c r="E11" i="93"/>
  <c r="E30" i="93" s="1"/>
  <c r="E11" i="94"/>
  <c r="E30" i="94" s="1"/>
  <c r="G20" i="81"/>
  <c r="G20" i="80"/>
  <c r="G39" i="80" s="1"/>
  <c r="G20" i="79"/>
  <c r="G39" i="79" s="1"/>
  <c r="G20" i="94"/>
  <c r="G39" i="94" s="1"/>
  <c r="G20" i="93"/>
  <c r="G39" i="93" s="1"/>
  <c r="K17" i="81"/>
  <c r="K17" i="80"/>
  <c r="K36" i="80" s="1"/>
  <c r="K17" i="79"/>
  <c r="K36" i="79" s="1"/>
  <c r="K17" i="94"/>
  <c r="K36" i="94" s="1"/>
  <c r="K17" i="93"/>
  <c r="K36" i="93" s="1"/>
  <c r="M14" i="81"/>
  <c r="M14" i="80"/>
  <c r="M33" i="80" s="1"/>
  <c r="M14" i="79"/>
  <c r="M33" i="79" s="1"/>
  <c r="M14" i="93"/>
  <c r="M33" i="93" s="1"/>
  <c r="M14" i="94"/>
  <c r="M33" i="94" s="1"/>
  <c r="O20" i="81"/>
  <c r="O20" i="80"/>
  <c r="O39" i="80" s="1"/>
  <c r="O20" i="79"/>
  <c r="O39" i="79" s="1"/>
  <c r="O20" i="94"/>
  <c r="O39" i="94" s="1"/>
  <c r="O20" i="93"/>
  <c r="O39" i="93" s="1"/>
  <c r="S20" i="81"/>
  <c r="S20" i="79"/>
  <c r="S39" i="79" s="1"/>
  <c r="S20" i="80"/>
  <c r="S39" i="80" s="1"/>
  <c r="S20" i="94"/>
  <c r="S39" i="94" s="1"/>
  <c r="S20" i="93"/>
  <c r="S39" i="93" s="1"/>
  <c r="U14" i="81"/>
  <c r="U14" i="80"/>
  <c r="U33" i="80" s="1"/>
  <c r="U14" i="79"/>
  <c r="U33" i="79" s="1"/>
  <c r="U14" i="94"/>
  <c r="U33" i="94" s="1"/>
  <c r="U14" i="93"/>
  <c r="U33" i="93" s="1"/>
  <c r="V14" i="81"/>
  <c r="V14" i="80"/>
  <c r="V33" i="80" s="1"/>
  <c r="V14" i="79"/>
  <c r="V33" i="79" s="1"/>
  <c r="V14" i="94"/>
  <c r="V33" i="94" s="1"/>
  <c r="V14" i="93"/>
  <c r="V33" i="93" s="1"/>
  <c r="Y14" i="80"/>
  <c r="Y33" i="80" s="1"/>
  <c r="Y14" i="81"/>
  <c r="Y14" i="79"/>
  <c r="Y33" i="79" s="1"/>
  <c r="Y14" i="93"/>
  <c r="Y33" i="93" s="1"/>
  <c r="Y14" i="94"/>
  <c r="Y33" i="94" s="1"/>
  <c r="AA14" i="81"/>
  <c r="AA14" i="80"/>
  <c r="AA33" i="80" s="1"/>
  <c r="AA14" i="79"/>
  <c r="AA33" i="79" s="1"/>
  <c r="AA14" i="94"/>
  <c r="AA33" i="94" s="1"/>
  <c r="AA14" i="93"/>
  <c r="AA33" i="93" s="1"/>
  <c r="K11" i="81"/>
  <c r="K11" i="80"/>
  <c r="K30" i="80" s="1"/>
  <c r="K11" i="79"/>
  <c r="K30" i="79" s="1"/>
  <c r="K11" i="93"/>
  <c r="K30" i="93" s="1"/>
  <c r="K11" i="94"/>
  <c r="K30" i="94" s="1"/>
  <c r="Q9" i="81"/>
  <c r="Q9" i="80"/>
  <c r="Q28" i="80" s="1"/>
  <c r="Q9" i="79"/>
  <c r="Q28" i="79" s="1"/>
  <c r="Q9" i="94"/>
  <c r="Q28" i="94" s="1"/>
  <c r="Q9" i="93"/>
  <c r="Q28" i="93" s="1"/>
  <c r="V9" i="80"/>
  <c r="V28" i="80" s="1"/>
  <c r="V9" i="81"/>
  <c r="V9" i="79"/>
  <c r="V28" i="79" s="1"/>
  <c r="V9" i="94"/>
  <c r="V28" i="94" s="1"/>
  <c r="V9" i="93"/>
  <c r="V28" i="93" s="1"/>
  <c r="U9" i="81"/>
  <c r="U9" i="80"/>
  <c r="U28" i="80" s="1"/>
  <c r="U9" i="79"/>
  <c r="U28" i="79" s="1"/>
  <c r="U9" i="94"/>
  <c r="U28" i="94" s="1"/>
  <c r="U9" i="93"/>
  <c r="U28" i="93" s="1"/>
  <c r="E14" i="81"/>
  <c r="E14" i="80"/>
  <c r="E33" i="80" s="1"/>
  <c r="E14" i="79"/>
  <c r="E33" i="79" s="1"/>
  <c r="E14" i="94"/>
  <c r="E33" i="94" s="1"/>
  <c r="E14" i="93"/>
  <c r="E33" i="93" s="1"/>
  <c r="G11" i="81"/>
  <c r="G11" i="80"/>
  <c r="G30" i="80" s="1"/>
  <c r="G11" i="79"/>
  <c r="G30" i="79" s="1"/>
  <c r="G11" i="94"/>
  <c r="G30" i="94" s="1"/>
  <c r="G11" i="93"/>
  <c r="G30" i="93" s="1"/>
  <c r="J11" i="81"/>
  <c r="J11" i="79"/>
  <c r="J30" i="79" s="1"/>
  <c r="J11" i="80"/>
  <c r="J30" i="80" s="1"/>
  <c r="J11" i="94"/>
  <c r="J30" i="94" s="1"/>
  <c r="J11" i="93"/>
  <c r="J30" i="93" s="1"/>
  <c r="L14" i="81"/>
  <c r="L14" i="79"/>
  <c r="L33" i="79" s="1"/>
  <c r="L14" i="80"/>
  <c r="L33" i="80" s="1"/>
  <c r="L14" i="94"/>
  <c r="L33" i="94" s="1"/>
  <c r="L14" i="93"/>
  <c r="L33" i="93" s="1"/>
  <c r="M20" i="81"/>
  <c r="M20" i="80"/>
  <c r="M39" i="80" s="1"/>
  <c r="M20" i="79"/>
  <c r="M39" i="79" s="1"/>
  <c r="M20" i="93"/>
  <c r="M39" i="93" s="1"/>
  <c r="M20" i="94"/>
  <c r="M39" i="94" s="1"/>
  <c r="N11" i="81"/>
  <c r="N11" i="80"/>
  <c r="N30" i="80" s="1"/>
  <c r="N11" i="79"/>
  <c r="N30" i="79" s="1"/>
  <c r="N11" i="94"/>
  <c r="N30" i="94" s="1"/>
  <c r="N11" i="93"/>
  <c r="N30" i="93" s="1"/>
  <c r="O11" i="81"/>
  <c r="O11" i="80"/>
  <c r="O30" i="80" s="1"/>
  <c r="O11" i="79"/>
  <c r="O30" i="79" s="1"/>
  <c r="O11" i="93"/>
  <c r="O30" i="93" s="1"/>
  <c r="O11" i="94"/>
  <c r="O30" i="94" s="1"/>
  <c r="P14" i="81"/>
  <c r="P14" i="80"/>
  <c r="P33" i="80" s="1"/>
  <c r="P14" i="79"/>
  <c r="P33" i="79" s="1"/>
  <c r="P14" i="94"/>
  <c r="P33" i="94" s="1"/>
  <c r="P14" i="93"/>
  <c r="P33" i="93" s="1"/>
  <c r="Q14" i="81"/>
  <c r="Q14" i="80"/>
  <c r="Q33" i="80" s="1"/>
  <c r="Q14" i="79"/>
  <c r="Q33" i="79" s="1"/>
  <c r="Q14" i="93"/>
  <c r="Q33" i="93" s="1"/>
  <c r="Q14" i="94"/>
  <c r="Q33" i="94" s="1"/>
  <c r="R14" i="81"/>
  <c r="R14" i="80"/>
  <c r="R33" i="80" s="1"/>
  <c r="R14" i="79"/>
  <c r="R33" i="79" s="1"/>
  <c r="R14" i="94"/>
  <c r="R33" i="94" s="1"/>
  <c r="R14" i="93"/>
  <c r="R33" i="93" s="1"/>
  <c r="S14" i="81"/>
  <c r="S14" i="80"/>
  <c r="S33" i="80" s="1"/>
  <c r="S14" i="79"/>
  <c r="S33" i="79" s="1"/>
  <c r="S14" i="94"/>
  <c r="S33" i="94" s="1"/>
  <c r="S14" i="93"/>
  <c r="S33" i="93" s="1"/>
  <c r="T20" i="81"/>
  <c r="T20" i="80"/>
  <c r="T39" i="80" s="1"/>
  <c r="T20" i="79"/>
  <c r="T39" i="79" s="1"/>
  <c r="T20" i="94"/>
  <c r="T39" i="94" s="1"/>
  <c r="T20" i="93"/>
  <c r="T39" i="93" s="1"/>
  <c r="U11" i="81"/>
  <c r="U11" i="80"/>
  <c r="U30" i="80" s="1"/>
  <c r="U11" i="79"/>
  <c r="U30" i="79" s="1"/>
  <c r="U11" i="94"/>
  <c r="U30" i="94" s="1"/>
  <c r="U11" i="93"/>
  <c r="U30" i="93" s="1"/>
  <c r="V20" i="81"/>
  <c r="V20" i="80"/>
  <c r="V39" i="80" s="1"/>
  <c r="V20" i="79"/>
  <c r="V39" i="79" s="1"/>
  <c r="V20" i="94"/>
  <c r="V39" i="94" s="1"/>
  <c r="V20" i="93"/>
  <c r="V39" i="93" s="1"/>
  <c r="W20" i="81"/>
  <c r="W20" i="80"/>
  <c r="W39" i="80" s="1"/>
  <c r="W20" i="79"/>
  <c r="W39" i="79" s="1"/>
  <c r="W20" i="94"/>
  <c r="W39" i="94" s="1"/>
  <c r="W20" i="93"/>
  <c r="W39" i="93" s="1"/>
  <c r="Y20" i="81"/>
  <c r="Y20" i="80"/>
  <c r="Y39" i="80" s="1"/>
  <c r="Y20" i="79"/>
  <c r="Y39" i="79" s="1"/>
  <c r="Y20" i="94"/>
  <c r="Y39" i="94" s="1"/>
  <c r="Y20" i="93"/>
  <c r="Y39" i="93" s="1"/>
  <c r="Z14" i="81"/>
  <c r="Z14" i="80"/>
  <c r="Z33" i="80" s="1"/>
  <c r="Z14" i="79"/>
  <c r="Z33" i="79" s="1"/>
  <c r="Z14" i="94"/>
  <c r="Z33" i="94" s="1"/>
  <c r="Z14" i="93"/>
  <c r="Z33" i="93" s="1"/>
  <c r="AA20" i="81"/>
  <c r="AA20" i="80"/>
  <c r="AA39" i="80" s="1"/>
  <c r="AA20" i="79"/>
  <c r="AA39" i="79" s="1"/>
  <c r="AA20" i="94"/>
  <c r="AA39" i="94" s="1"/>
  <c r="AA20" i="93"/>
  <c r="AA39" i="93" s="1"/>
  <c r="K9" i="81"/>
  <c r="K9" i="80"/>
  <c r="K28" i="80" s="1"/>
  <c r="K9" i="79"/>
  <c r="K28" i="79" s="1"/>
  <c r="K9" i="94"/>
  <c r="K28" i="94" s="1"/>
  <c r="K9" i="93"/>
  <c r="K28" i="93" s="1"/>
  <c r="C21" i="81"/>
  <c r="C21" i="80"/>
  <c r="C40" i="80" s="1"/>
  <c r="C21" i="79"/>
  <c r="C40" i="79" s="1"/>
  <c r="C21" i="94"/>
  <c r="C40" i="94" s="1"/>
  <c r="C21" i="93"/>
  <c r="C40" i="93" s="1"/>
  <c r="L9" i="81"/>
  <c r="L9" i="80"/>
  <c r="L28" i="80" s="1"/>
  <c r="L9" i="93"/>
  <c r="L28" i="93" s="1"/>
  <c r="L9" i="94"/>
  <c r="L28" i="94" s="1"/>
  <c r="L9" i="79"/>
  <c r="L28" i="79" s="1"/>
  <c r="G9" i="81"/>
  <c r="G9" i="80"/>
  <c r="G28" i="80" s="1"/>
  <c r="G9" i="79"/>
  <c r="G28" i="79" s="1"/>
  <c r="G9" i="94"/>
  <c r="G28" i="94" s="1"/>
  <c r="G9" i="93"/>
  <c r="G28" i="93" s="1"/>
  <c r="O9" i="81"/>
  <c r="O9" i="80"/>
  <c r="O28" i="80" s="1"/>
  <c r="O9" i="79"/>
  <c r="O28" i="79" s="1"/>
  <c r="O9" i="94"/>
  <c r="O28" i="94" s="1"/>
  <c r="O9" i="93"/>
  <c r="O28" i="93" s="1"/>
  <c r="M9" i="81"/>
  <c r="M9" i="80"/>
  <c r="M28" i="80" s="1"/>
  <c r="M9" i="79"/>
  <c r="M28" i="79" s="1"/>
  <c r="M9" i="94"/>
  <c r="M28" i="94" s="1"/>
  <c r="M9" i="93"/>
  <c r="M28" i="93" s="1"/>
  <c r="R9" i="81"/>
  <c r="R9" i="80"/>
  <c r="R28" i="80" s="1"/>
  <c r="R9" i="79"/>
  <c r="R28" i="79" s="1"/>
  <c r="R9" i="94"/>
  <c r="R28" i="94" s="1"/>
  <c r="R9" i="93"/>
  <c r="R28" i="93" s="1"/>
  <c r="E20" i="81"/>
  <c r="E20" i="80"/>
  <c r="E39" i="80" s="1"/>
  <c r="E20" i="79"/>
  <c r="E39" i="79" s="1"/>
  <c r="E20" i="93"/>
  <c r="E39" i="93" s="1"/>
  <c r="E20" i="94"/>
  <c r="E39" i="94" s="1"/>
  <c r="N14" i="80"/>
  <c r="N33" i="80" s="1"/>
  <c r="N14" i="81"/>
  <c r="N14" i="79"/>
  <c r="N33" i="79" s="1"/>
  <c r="N14" i="94"/>
  <c r="N33" i="94" s="1"/>
  <c r="N14" i="93"/>
  <c r="N33" i="93" s="1"/>
  <c r="R17" i="81"/>
  <c r="R17" i="80"/>
  <c r="R36" i="80" s="1"/>
  <c r="R17" i="79"/>
  <c r="R36" i="79" s="1"/>
  <c r="R17" i="94"/>
  <c r="R36" i="94" s="1"/>
  <c r="R17" i="93"/>
  <c r="R36" i="93" s="1"/>
  <c r="T17" i="81"/>
  <c r="T17" i="80"/>
  <c r="T36" i="80" s="1"/>
  <c r="T17" i="79"/>
  <c r="T36" i="79" s="1"/>
  <c r="T17" i="94"/>
  <c r="T36" i="94" s="1"/>
  <c r="T17" i="93"/>
  <c r="T36" i="93" s="1"/>
  <c r="Y17" i="81"/>
  <c r="Y17" i="80"/>
  <c r="Y36" i="80" s="1"/>
  <c r="Y17" i="79"/>
  <c r="Y36" i="79" s="1"/>
  <c r="Y17" i="94"/>
  <c r="Y36" i="94" s="1"/>
  <c r="Y17" i="93"/>
  <c r="Y36" i="93" s="1"/>
  <c r="Z17" i="81"/>
  <c r="Z17" i="79"/>
  <c r="Z36" i="79" s="1"/>
  <c r="Z17" i="80"/>
  <c r="Z36" i="80" s="1"/>
  <c r="Z17" i="94"/>
  <c r="Z36" i="94" s="1"/>
  <c r="Z17" i="93"/>
  <c r="Z36" i="93" s="1"/>
  <c r="K20" i="81"/>
  <c r="K20" i="80"/>
  <c r="K39" i="80" s="1"/>
  <c r="K20" i="79"/>
  <c r="K39" i="79" s="1"/>
  <c r="K20" i="94"/>
  <c r="K39" i="94" s="1"/>
  <c r="K20" i="93"/>
  <c r="K39" i="93" s="1"/>
  <c r="C15" i="81"/>
  <c r="C15" i="80"/>
  <c r="C34" i="80" s="1"/>
  <c r="C15" i="79"/>
  <c r="C34" i="79" s="1"/>
  <c r="C15" i="94"/>
  <c r="C34" i="94" s="1"/>
  <c r="C15" i="93"/>
  <c r="C34" i="93" s="1"/>
  <c r="AA9" i="80"/>
  <c r="AA28" i="80" s="1"/>
  <c r="AA9" i="81"/>
  <c r="AA9" i="79"/>
  <c r="AA28" i="79" s="1"/>
  <c r="AA9" i="94"/>
  <c r="AA28" i="94" s="1"/>
  <c r="AA9" i="93"/>
  <c r="AA28" i="93" s="1"/>
  <c r="J9" i="81"/>
  <c r="J9" i="80"/>
  <c r="J28" i="80" s="1"/>
  <c r="J9" i="79"/>
  <c r="J28" i="79" s="1"/>
  <c r="J9" i="94"/>
  <c r="J28" i="94" s="1"/>
  <c r="J9" i="93"/>
  <c r="J28" i="93" s="1"/>
  <c r="D11" i="81"/>
  <c r="D11" i="80"/>
  <c r="D30" i="80" s="1"/>
  <c r="D11" i="79"/>
  <c r="D30" i="79" s="1"/>
  <c r="D11" i="94"/>
  <c r="D30" i="94" s="1"/>
  <c r="D11" i="93"/>
  <c r="D30" i="93" s="1"/>
  <c r="F14" i="81"/>
  <c r="F14" i="80"/>
  <c r="F33" i="80" s="1"/>
  <c r="F14" i="79"/>
  <c r="F33" i="79" s="1"/>
  <c r="F14" i="94"/>
  <c r="F33" i="94" s="1"/>
  <c r="F14" i="93"/>
  <c r="F33" i="93" s="1"/>
  <c r="J20" i="81"/>
  <c r="J20" i="80"/>
  <c r="J39" i="80" s="1"/>
  <c r="J20" i="79"/>
  <c r="J39" i="79" s="1"/>
  <c r="J20" i="94"/>
  <c r="J39" i="94" s="1"/>
  <c r="J20" i="93"/>
  <c r="J39" i="93" s="1"/>
  <c r="L20" i="81"/>
  <c r="L20" i="80"/>
  <c r="L39" i="80" s="1"/>
  <c r="L20" i="79"/>
  <c r="L39" i="79" s="1"/>
  <c r="L20" i="94"/>
  <c r="L39" i="94" s="1"/>
  <c r="L20" i="93"/>
  <c r="L39" i="93" s="1"/>
  <c r="N20" i="81"/>
  <c r="N20" i="80"/>
  <c r="N39" i="80" s="1"/>
  <c r="N20" i="79"/>
  <c r="N39" i="79" s="1"/>
  <c r="N20" i="94"/>
  <c r="N39" i="94" s="1"/>
  <c r="N20" i="93"/>
  <c r="N39" i="93" s="1"/>
  <c r="P20" i="81"/>
  <c r="P20" i="80"/>
  <c r="P39" i="80" s="1"/>
  <c r="P20" i="79"/>
  <c r="P39" i="79" s="1"/>
  <c r="P20" i="94"/>
  <c r="P39" i="94" s="1"/>
  <c r="P20" i="93"/>
  <c r="P39" i="93" s="1"/>
  <c r="R20" i="81"/>
  <c r="R20" i="80"/>
  <c r="R39" i="80" s="1"/>
  <c r="R20" i="79"/>
  <c r="R39" i="79" s="1"/>
  <c r="R20" i="94"/>
  <c r="R39" i="94" s="1"/>
  <c r="R20" i="93"/>
  <c r="R39" i="93" s="1"/>
  <c r="T14" i="81"/>
  <c r="T14" i="80"/>
  <c r="T33" i="80" s="1"/>
  <c r="T14" i="79"/>
  <c r="T33" i="79" s="1"/>
  <c r="T14" i="94"/>
  <c r="T33" i="94" s="1"/>
  <c r="T14" i="93"/>
  <c r="T33" i="93" s="1"/>
  <c r="W14" i="81"/>
  <c r="W14" i="80"/>
  <c r="W33" i="80" s="1"/>
  <c r="W14" i="79"/>
  <c r="W33" i="79" s="1"/>
  <c r="W14" i="94"/>
  <c r="W33" i="94" s="1"/>
  <c r="W14" i="93"/>
  <c r="W33" i="93" s="1"/>
  <c r="Z20" i="81"/>
  <c r="Z20" i="80"/>
  <c r="Z39" i="80" s="1"/>
  <c r="Z20" i="79"/>
  <c r="Z39" i="79" s="1"/>
  <c r="Z20" i="94"/>
  <c r="Z39" i="94" s="1"/>
  <c r="Z20" i="93"/>
  <c r="Z39" i="93" s="1"/>
  <c r="P9" i="81"/>
  <c r="P9" i="80"/>
  <c r="P28" i="80" s="1"/>
  <c r="P9" i="79"/>
  <c r="P28" i="79" s="1"/>
  <c r="P9" i="94"/>
  <c r="P28" i="94" s="1"/>
  <c r="P9" i="93"/>
  <c r="P28" i="93" s="1"/>
  <c r="Z9" i="81"/>
  <c r="Z9" i="80"/>
  <c r="Z28" i="80" s="1"/>
  <c r="Z9" i="79"/>
  <c r="Z28" i="79" s="1"/>
  <c r="Z9" i="94"/>
  <c r="Z28" i="94" s="1"/>
  <c r="Z9" i="93"/>
  <c r="Z28" i="93" s="1"/>
  <c r="D14" i="81"/>
  <c r="D14" i="80"/>
  <c r="D33" i="80" s="1"/>
  <c r="D14" i="79"/>
  <c r="D33" i="79" s="1"/>
  <c r="D14" i="94"/>
  <c r="D33" i="94" s="1"/>
  <c r="D14" i="93"/>
  <c r="D33" i="93" s="1"/>
  <c r="F11" i="81"/>
  <c r="F11" i="80"/>
  <c r="F30" i="80" s="1"/>
  <c r="F11" i="79"/>
  <c r="F30" i="79" s="1"/>
  <c r="F11" i="94"/>
  <c r="F30" i="94" s="1"/>
  <c r="F11" i="93"/>
  <c r="F30" i="93" s="1"/>
  <c r="D17" i="81"/>
  <c r="D17" i="79"/>
  <c r="D36" i="79" s="1"/>
  <c r="D17" i="94"/>
  <c r="D36" i="94" s="1"/>
  <c r="D17" i="93"/>
  <c r="D36" i="93" s="1"/>
  <c r="D17" i="80"/>
  <c r="D36" i="80" s="1"/>
  <c r="E17" i="81"/>
  <c r="E17" i="80"/>
  <c r="E36" i="80" s="1"/>
  <c r="E17" i="79"/>
  <c r="E36" i="79" s="1"/>
  <c r="E17" i="94"/>
  <c r="E36" i="94" s="1"/>
  <c r="E17" i="93"/>
  <c r="E36" i="93" s="1"/>
  <c r="F17" i="80"/>
  <c r="F36" i="80" s="1"/>
  <c r="F17" i="79"/>
  <c r="F36" i="79" s="1"/>
  <c r="F17" i="81"/>
  <c r="F17" i="94"/>
  <c r="F36" i="94" s="1"/>
  <c r="F17" i="93"/>
  <c r="F36" i="93" s="1"/>
  <c r="G17" i="81"/>
  <c r="G17" i="80"/>
  <c r="G36" i="80" s="1"/>
  <c r="G17" i="79"/>
  <c r="G36" i="79" s="1"/>
  <c r="G17" i="94"/>
  <c r="G36" i="94" s="1"/>
  <c r="G17" i="93"/>
  <c r="G36" i="93" s="1"/>
  <c r="J17" i="81"/>
  <c r="J17" i="80"/>
  <c r="J36" i="80" s="1"/>
  <c r="J17" i="79"/>
  <c r="J36" i="79" s="1"/>
  <c r="J17" i="94"/>
  <c r="J36" i="94" s="1"/>
  <c r="J17" i="93"/>
  <c r="J36" i="93" s="1"/>
  <c r="L11" i="81"/>
  <c r="L11" i="80"/>
  <c r="L30" i="80" s="1"/>
  <c r="L11" i="79"/>
  <c r="L30" i="79" s="1"/>
  <c r="L11" i="94"/>
  <c r="L30" i="94" s="1"/>
  <c r="L11" i="93"/>
  <c r="L30" i="93" s="1"/>
  <c r="M11" i="81"/>
  <c r="M11" i="80"/>
  <c r="M30" i="80" s="1"/>
  <c r="M11" i="94"/>
  <c r="M30" i="94" s="1"/>
  <c r="M11" i="93"/>
  <c r="M30" i="93" s="1"/>
  <c r="M11" i="79"/>
  <c r="M30" i="79" s="1"/>
  <c r="N17" i="81"/>
  <c r="N17" i="80"/>
  <c r="N36" i="80" s="1"/>
  <c r="N17" i="79"/>
  <c r="N36" i="79" s="1"/>
  <c r="N17" i="94"/>
  <c r="N36" i="94" s="1"/>
  <c r="N17" i="93"/>
  <c r="N36" i="93" s="1"/>
  <c r="O17" i="81"/>
  <c r="O17" i="80"/>
  <c r="O36" i="80" s="1"/>
  <c r="O17" i="79"/>
  <c r="O36" i="79" s="1"/>
  <c r="O17" i="93"/>
  <c r="O36" i="93" s="1"/>
  <c r="O17" i="94"/>
  <c r="O36" i="94" s="1"/>
  <c r="P11" i="81"/>
  <c r="P11" i="80"/>
  <c r="P30" i="80" s="1"/>
  <c r="P11" i="79"/>
  <c r="P30" i="79" s="1"/>
  <c r="P11" i="94"/>
  <c r="P30" i="94" s="1"/>
  <c r="P11" i="93"/>
  <c r="P30" i="93" s="1"/>
  <c r="Q11" i="81"/>
  <c r="Q11" i="80"/>
  <c r="Q30" i="80" s="1"/>
  <c r="Q11" i="79"/>
  <c r="Q30" i="79" s="1"/>
  <c r="Q11" i="94"/>
  <c r="Q30" i="94" s="1"/>
  <c r="Q11" i="93"/>
  <c r="Q30" i="93" s="1"/>
  <c r="R11" i="81"/>
  <c r="R11" i="80"/>
  <c r="R30" i="80" s="1"/>
  <c r="R11" i="79"/>
  <c r="R30" i="79" s="1"/>
  <c r="R11" i="94"/>
  <c r="R30" i="94" s="1"/>
  <c r="R11" i="93"/>
  <c r="R30" i="93" s="1"/>
  <c r="S11" i="81"/>
  <c r="S11" i="80"/>
  <c r="S30" i="80" s="1"/>
  <c r="S11" i="79"/>
  <c r="S30" i="79" s="1"/>
  <c r="S11" i="94"/>
  <c r="S30" i="94" s="1"/>
  <c r="S11" i="93"/>
  <c r="S30" i="93" s="1"/>
  <c r="T11" i="81"/>
  <c r="T11" i="80"/>
  <c r="T30" i="80" s="1"/>
  <c r="T11" i="79"/>
  <c r="T30" i="79" s="1"/>
  <c r="T11" i="94"/>
  <c r="T30" i="94" s="1"/>
  <c r="T11" i="93"/>
  <c r="T30" i="93" s="1"/>
  <c r="U17" i="81"/>
  <c r="U17" i="80"/>
  <c r="U36" i="80" s="1"/>
  <c r="U17" i="79"/>
  <c r="U36" i="79" s="1"/>
  <c r="U17" i="94"/>
  <c r="U36" i="94" s="1"/>
  <c r="U17" i="93"/>
  <c r="U36" i="93" s="1"/>
  <c r="V11" i="81"/>
  <c r="V11" i="80"/>
  <c r="V30" i="80" s="1"/>
  <c r="V11" i="79"/>
  <c r="V30" i="79" s="1"/>
  <c r="V11" i="94"/>
  <c r="V30" i="94" s="1"/>
  <c r="V11" i="93"/>
  <c r="V30" i="93" s="1"/>
  <c r="W11" i="80"/>
  <c r="W30" i="80" s="1"/>
  <c r="W11" i="79"/>
  <c r="W30" i="79" s="1"/>
  <c r="W11" i="81"/>
  <c r="W11" i="94"/>
  <c r="W30" i="94" s="1"/>
  <c r="W11" i="93"/>
  <c r="W30" i="93" s="1"/>
  <c r="Y11" i="81"/>
  <c r="Y11" i="80"/>
  <c r="Y30" i="80" s="1"/>
  <c r="Y11" i="79"/>
  <c r="Y30" i="79" s="1"/>
  <c r="Y11" i="94"/>
  <c r="Y30" i="94" s="1"/>
  <c r="Y11" i="93"/>
  <c r="Y30" i="93" s="1"/>
  <c r="Z11" i="81"/>
  <c r="Z11" i="80"/>
  <c r="Z30" i="80" s="1"/>
  <c r="Z11" i="79"/>
  <c r="Z30" i="79" s="1"/>
  <c r="Z11" i="94"/>
  <c r="Z30" i="94" s="1"/>
  <c r="Z11" i="93"/>
  <c r="Z30" i="93" s="1"/>
  <c r="AA11" i="81"/>
  <c r="AA11" i="80"/>
  <c r="AA30" i="80" s="1"/>
  <c r="AA11" i="79"/>
  <c r="AA30" i="79" s="1"/>
  <c r="AA11" i="93"/>
  <c r="AA30" i="93" s="1"/>
  <c r="AA11" i="94"/>
  <c r="AA30" i="94" s="1"/>
  <c r="K14" i="81"/>
  <c r="K14" i="80"/>
  <c r="K33" i="80" s="1"/>
  <c r="K14" i="79"/>
  <c r="K33" i="79" s="1"/>
  <c r="K14" i="94"/>
  <c r="K33" i="94" s="1"/>
  <c r="K14" i="93"/>
  <c r="K33" i="93" s="1"/>
  <c r="Y9" i="81"/>
  <c r="Y9" i="79"/>
  <c r="Y28" i="79" s="1"/>
  <c r="Y9" i="80"/>
  <c r="Y28" i="80" s="1"/>
  <c r="Y9" i="94"/>
  <c r="Y28" i="94" s="1"/>
  <c r="Y9" i="93"/>
  <c r="Y28" i="93" s="1"/>
  <c r="F9" i="80"/>
  <c r="F28" i="80" s="1"/>
  <c r="F9" i="81"/>
  <c r="F9" i="79"/>
  <c r="F28" i="79" s="1"/>
  <c r="F9" i="93"/>
  <c r="F28" i="93" s="1"/>
  <c r="F9" i="94"/>
  <c r="F28" i="94" s="1"/>
  <c r="C18" i="81"/>
  <c r="C18" i="80"/>
  <c r="C37" i="80" s="1"/>
  <c r="C18" i="79"/>
  <c r="C37" i="79" s="1"/>
  <c r="C18" i="94"/>
  <c r="C37" i="94" s="1"/>
  <c r="C18" i="93"/>
  <c r="C37" i="93" s="1"/>
  <c r="D9" i="81"/>
  <c r="D9" i="80"/>
  <c r="D28" i="80" s="1"/>
  <c r="D9" i="79"/>
  <c r="D28" i="79" s="1"/>
  <c r="D9" i="93"/>
  <c r="D28" i="93" s="1"/>
  <c r="D9" i="94"/>
  <c r="D28" i="94" s="1"/>
  <c r="C12" i="81"/>
  <c r="C12" i="80"/>
  <c r="C31" i="80" s="1"/>
  <c r="C12" i="79"/>
  <c r="C31" i="79" s="1"/>
  <c r="C12" i="94"/>
  <c r="C31" i="94" s="1"/>
  <c r="C12" i="93"/>
  <c r="C31" i="93" s="1"/>
  <c r="N9" i="81"/>
  <c r="N9" i="80"/>
  <c r="N28" i="80" s="1"/>
  <c r="N9" i="79"/>
  <c r="N28" i="79" s="1"/>
  <c r="N9" i="94"/>
  <c r="N28" i="94" s="1"/>
  <c r="N9" i="93"/>
  <c r="N28" i="93" s="1"/>
  <c r="F20" i="81"/>
  <c r="F20" i="80"/>
  <c r="F39" i="80" s="1"/>
  <c r="F20" i="79"/>
  <c r="F39" i="79" s="1"/>
  <c r="F20" i="94"/>
  <c r="F39" i="94" s="1"/>
  <c r="F20" i="93"/>
  <c r="F39" i="93" s="1"/>
  <c r="L17" i="81"/>
  <c r="L17" i="80"/>
  <c r="L36" i="80" s="1"/>
  <c r="L17" i="79"/>
  <c r="L36" i="79" s="1"/>
  <c r="L17" i="94"/>
  <c r="L36" i="94" s="1"/>
  <c r="L17" i="93"/>
  <c r="L36" i="93" s="1"/>
  <c r="P17" i="81"/>
  <c r="P17" i="80"/>
  <c r="P36" i="80" s="1"/>
  <c r="P17" i="79"/>
  <c r="P36" i="79" s="1"/>
  <c r="P17" i="94"/>
  <c r="P36" i="94" s="1"/>
  <c r="P17" i="93"/>
  <c r="P36" i="93" s="1"/>
  <c r="U20" i="81"/>
  <c r="U20" i="80"/>
  <c r="U39" i="80" s="1"/>
  <c r="U20" i="79"/>
  <c r="U39" i="79" s="1"/>
  <c r="U20" i="93"/>
  <c r="U39" i="93" s="1"/>
  <c r="U20" i="94"/>
  <c r="U39" i="94" s="1"/>
  <c r="T9" i="81"/>
  <c r="T9" i="80"/>
  <c r="T28" i="80" s="1"/>
  <c r="T9" i="79"/>
  <c r="T28" i="79" s="1"/>
  <c r="T9" i="93"/>
  <c r="T28" i="93" s="1"/>
  <c r="T9" i="94"/>
  <c r="T28" i="94" s="1"/>
  <c r="D20" i="81"/>
  <c r="D20" i="80"/>
  <c r="D39" i="80" s="1"/>
  <c r="D20" i="79"/>
  <c r="D39" i="79" s="1"/>
  <c r="D20" i="94"/>
  <c r="D39" i="94" s="1"/>
  <c r="D20" i="93"/>
  <c r="D39" i="93" s="1"/>
  <c r="J14" i="81"/>
  <c r="J14" i="80"/>
  <c r="J33" i="80" s="1"/>
  <c r="J14" i="79"/>
  <c r="J33" i="79" s="1"/>
  <c r="J14" i="94"/>
  <c r="J33" i="94" s="1"/>
  <c r="J14" i="93"/>
  <c r="J33" i="93" s="1"/>
  <c r="M17" i="81"/>
  <c r="M17" i="80"/>
  <c r="M36" i="80" s="1"/>
  <c r="M17" i="79"/>
  <c r="M36" i="79" s="1"/>
  <c r="M17" i="94"/>
  <c r="M36" i="94" s="1"/>
  <c r="M17" i="93"/>
  <c r="M36" i="93" s="1"/>
  <c r="Q17" i="81"/>
  <c r="Q17" i="80"/>
  <c r="Q36" i="80" s="1"/>
  <c r="Q17" i="94"/>
  <c r="Q36" i="94" s="1"/>
  <c r="Q17" i="79"/>
  <c r="Q36" i="79" s="1"/>
  <c r="Q17" i="93"/>
  <c r="Q36" i="93" s="1"/>
  <c r="W17" i="81"/>
  <c r="W17" i="80"/>
  <c r="W36" i="80" s="1"/>
  <c r="W17" i="79"/>
  <c r="W36" i="79" s="1"/>
  <c r="W17" i="94"/>
  <c r="W36" i="94" s="1"/>
  <c r="W17" i="93"/>
  <c r="W36" i="93" s="1"/>
  <c r="E9" i="81"/>
  <c r="E9" i="80"/>
  <c r="E28" i="80" s="1"/>
  <c r="E9" i="79"/>
  <c r="E28" i="79" s="1"/>
  <c r="E9" i="94"/>
  <c r="E28" i="94" s="1"/>
  <c r="E9" i="93"/>
  <c r="E28" i="93" s="1"/>
  <c r="Q20" i="81"/>
  <c r="Q20" i="80"/>
  <c r="Q39" i="80" s="1"/>
  <c r="Q20" i="79"/>
  <c r="Q39" i="79" s="1"/>
  <c r="Q20" i="93"/>
  <c r="Q39" i="93" s="1"/>
  <c r="Q20" i="94"/>
  <c r="Q39" i="94" s="1"/>
  <c r="S9" i="81"/>
  <c r="S9" i="80"/>
  <c r="S28" i="80" s="1"/>
  <c r="S9" i="79"/>
  <c r="S28" i="79" s="1"/>
  <c r="S9" i="94"/>
  <c r="S28" i="94" s="1"/>
  <c r="S9" i="93"/>
  <c r="S28" i="93" s="1"/>
  <c r="B8" i="94"/>
  <c r="B27" i="94" s="1"/>
  <c r="F8" i="90"/>
  <c r="F22" i="90" s="1"/>
  <c r="F8" i="89"/>
  <c r="F22" i="89" s="1"/>
  <c r="B8" i="93"/>
  <c r="B27" i="93" s="1"/>
  <c r="B12" i="3"/>
  <c r="E12" i="3"/>
  <c r="J12" i="3"/>
  <c r="O15" i="3"/>
  <c r="Q15" i="3"/>
  <c r="T21" i="3"/>
  <c r="U12" i="3"/>
  <c r="Y21" i="3"/>
  <c r="F21" i="3"/>
  <c r="B18" i="3"/>
  <c r="E18" i="3"/>
  <c r="H12" i="3"/>
  <c r="I12" i="3"/>
  <c r="J18" i="3"/>
  <c r="K18" i="3"/>
  <c r="O12" i="3"/>
  <c r="P12" i="3"/>
  <c r="Q12" i="3"/>
  <c r="R12" i="3"/>
  <c r="T12" i="3"/>
  <c r="U18" i="3"/>
  <c r="V12" i="3"/>
  <c r="W12" i="3"/>
  <c r="Y12" i="3"/>
  <c r="Z12" i="3"/>
  <c r="AA12" i="3"/>
  <c r="F15" i="3"/>
  <c r="F12" i="3"/>
  <c r="I21" i="3"/>
  <c r="P15" i="3"/>
  <c r="V21" i="3"/>
  <c r="Z15" i="3"/>
  <c r="B15" i="3"/>
  <c r="H18" i="3"/>
  <c r="O18" i="3"/>
  <c r="R18" i="3"/>
  <c r="U21" i="3"/>
  <c r="W18" i="3"/>
  <c r="Y18" i="3"/>
  <c r="Z18" i="3"/>
  <c r="AA18" i="3"/>
  <c r="H15" i="3"/>
  <c r="K12" i="3"/>
  <c r="R15" i="3"/>
  <c r="W21" i="3"/>
  <c r="AA21" i="3"/>
  <c r="F8" i="82"/>
  <c r="F22" i="82" s="1"/>
  <c r="F8" i="83"/>
  <c r="F22" i="83" s="1"/>
  <c r="B8" i="81"/>
  <c r="B8" i="79"/>
  <c r="B27" i="79" s="1"/>
  <c r="B8" i="80"/>
  <c r="B27" i="80" s="1"/>
  <c r="E15" i="3"/>
  <c r="I18" i="3"/>
  <c r="J15" i="3"/>
  <c r="K15" i="3"/>
  <c r="P18" i="3"/>
  <c r="Q18" i="3"/>
  <c r="T18" i="3"/>
  <c r="V18" i="3"/>
  <c r="B21" i="3"/>
  <c r="E21" i="3"/>
  <c r="F18" i="3"/>
  <c r="H21" i="3"/>
  <c r="I15" i="3"/>
  <c r="J21" i="3"/>
  <c r="K21" i="3"/>
  <c r="O21" i="3"/>
  <c r="P21" i="3"/>
  <c r="Q21" i="3"/>
  <c r="R21" i="3"/>
  <c r="T15" i="3"/>
  <c r="U15" i="3"/>
  <c r="V15" i="3"/>
  <c r="W15" i="3"/>
  <c r="Y15" i="3"/>
  <c r="Z21" i="3"/>
  <c r="AA15" i="3"/>
  <c r="G18" i="104" l="1"/>
  <c r="G36" i="104" s="1"/>
  <c r="G18" i="102"/>
  <c r="G36" i="102" s="1"/>
  <c r="G18" i="101"/>
  <c r="G37" i="101" s="1"/>
  <c r="G18" i="99"/>
  <c r="G18" i="103"/>
  <c r="G36" i="103" s="1"/>
  <c r="G15" i="104"/>
  <c r="G33" i="104" s="1"/>
  <c r="G15" i="102"/>
  <c r="G33" i="102" s="1"/>
  <c r="G15" i="101"/>
  <c r="G34" i="101" s="1"/>
  <c r="G15" i="99"/>
  <c r="G15" i="103"/>
  <c r="G33" i="103" s="1"/>
  <c r="F12" i="104"/>
  <c r="F30" i="104" s="1"/>
  <c r="F12" i="102"/>
  <c r="F30" i="102" s="1"/>
  <c r="F12" i="103"/>
  <c r="F30" i="103" s="1"/>
  <c r="F12" i="101"/>
  <c r="F31" i="101" s="1"/>
  <c r="F12" i="99"/>
  <c r="F21" i="104"/>
  <c r="F39" i="104" s="1"/>
  <c r="F21" i="102"/>
  <c r="F39" i="102" s="1"/>
  <c r="F21" i="103"/>
  <c r="F39" i="103" s="1"/>
  <c r="F21" i="101"/>
  <c r="F40" i="101" s="1"/>
  <c r="F21" i="99"/>
  <c r="D15" i="101"/>
  <c r="D34" i="101" s="1"/>
  <c r="D15" i="99"/>
  <c r="D15" i="103"/>
  <c r="D33" i="103" s="1"/>
  <c r="D15" i="104"/>
  <c r="D33" i="104" s="1"/>
  <c r="D15" i="102"/>
  <c r="D33" i="102" s="1"/>
  <c r="F18" i="104"/>
  <c r="F36" i="104" s="1"/>
  <c r="F18" i="102"/>
  <c r="F36" i="102" s="1"/>
  <c r="F18" i="103"/>
  <c r="F36" i="103" s="1"/>
  <c r="F18" i="101"/>
  <c r="F37" i="101" s="1"/>
  <c r="F18" i="99"/>
  <c r="H15" i="104"/>
  <c r="H33" i="104" s="1"/>
  <c r="H15" i="102"/>
  <c r="H33" i="102" s="1"/>
  <c r="H15" i="101"/>
  <c r="H34" i="101" s="1"/>
  <c r="H15" i="99"/>
  <c r="H15" i="103"/>
  <c r="H33" i="103" s="1"/>
  <c r="C15" i="104"/>
  <c r="C33" i="104" s="1"/>
  <c r="C15" i="102"/>
  <c r="C33" i="102" s="1"/>
  <c r="C15" i="101"/>
  <c r="C34" i="101" s="1"/>
  <c r="C15" i="99"/>
  <c r="C15" i="103"/>
  <c r="C33" i="103" s="1"/>
  <c r="H21" i="104"/>
  <c r="H39" i="104" s="1"/>
  <c r="H21" i="102"/>
  <c r="H39" i="102" s="1"/>
  <c r="H21" i="101"/>
  <c r="H40" i="101" s="1"/>
  <c r="H21" i="99"/>
  <c r="H21" i="103"/>
  <c r="H39" i="103" s="1"/>
  <c r="D18" i="103"/>
  <c r="D36" i="103" s="1"/>
  <c r="D18" i="101"/>
  <c r="D37" i="101" s="1"/>
  <c r="D18" i="99"/>
  <c r="D18" i="104"/>
  <c r="D36" i="104" s="1"/>
  <c r="D18" i="102"/>
  <c r="D36" i="102" s="1"/>
  <c r="C12" i="104"/>
  <c r="C30" i="104" s="1"/>
  <c r="C12" i="102"/>
  <c r="C30" i="102" s="1"/>
  <c r="C12" i="101"/>
  <c r="C31" i="101" s="1"/>
  <c r="C12" i="99"/>
  <c r="C12" i="103"/>
  <c r="C30" i="103" s="1"/>
  <c r="F15" i="104"/>
  <c r="F33" i="104" s="1"/>
  <c r="F15" i="102"/>
  <c r="F33" i="102" s="1"/>
  <c r="F15" i="103"/>
  <c r="F33" i="103" s="1"/>
  <c r="F15" i="101"/>
  <c r="F34" i="101" s="1"/>
  <c r="F15" i="99"/>
  <c r="C18" i="104"/>
  <c r="C36" i="104" s="1"/>
  <c r="C18" i="102"/>
  <c r="C36" i="102" s="1"/>
  <c r="C18" i="101"/>
  <c r="C37" i="101" s="1"/>
  <c r="C18" i="99"/>
  <c r="C18" i="103"/>
  <c r="C36" i="103" s="1"/>
  <c r="C21" i="104"/>
  <c r="C39" i="104" s="1"/>
  <c r="C21" i="102"/>
  <c r="C39" i="102" s="1"/>
  <c r="C21" i="101"/>
  <c r="C40" i="101" s="1"/>
  <c r="C21" i="99"/>
  <c r="C21" i="103"/>
  <c r="C39" i="103" s="1"/>
  <c r="D12" i="103"/>
  <c r="D30" i="103" s="1"/>
  <c r="D12" i="101"/>
  <c r="D31" i="101" s="1"/>
  <c r="D12" i="99"/>
  <c r="D12" i="104"/>
  <c r="D30" i="104" s="1"/>
  <c r="D12" i="102"/>
  <c r="D30" i="102" s="1"/>
  <c r="H12" i="103"/>
  <c r="H30" i="103" s="1"/>
  <c r="H12" i="104"/>
  <c r="H30" i="104" s="1"/>
  <c r="H12" i="102"/>
  <c r="H30" i="102" s="1"/>
  <c r="H12" i="101"/>
  <c r="H31" i="101" s="1"/>
  <c r="H12" i="99"/>
  <c r="G21" i="104"/>
  <c r="G39" i="104" s="1"/>
  <c r="G21" i="102"/>
  <c r="G39" i="102" s="1"/>
  <c r="G21" i="101"/>
  <c r="G40" i="101" s="1"/>
  <c r="G21" i="99"/>
  <c r="G21" i="103"/>
  <c r="G39" i="103" s="1"/>
  <c r="D21" i="101"/>
  <c r="D40" i="101" s="1"/>
  <c r="D21" i="99"/>
  <c r="D21" i="104"/>
  <c r="D39" i="104" s="1"/>
  <c r="D21" i="102"/>
  <c r="D39" i="102" s="1"/>
  <c r="D21" i="103"/>
  <c r="D39" i="103" s="1"/>
  <c r="H18" i="103"/>
  <c r="H36" i="103" s="1"/>
  <c r="H18" i="104"/>
  <c r="H36" i="104" s="1"/>
  <c r="H18" i="102"/>
  <c r="H36" i="102" s="1"/>
  <c r="H18" i="101"/>
  <c r="H37" i="101" s="1"/>
  <c r="H18" i="99"/>
  <c r="G12" i="104"/>
  <c r="G30" i="104" s="1"/>
  <c r="G12" i="102"/>
  <c r="G30" i="102" s="1"/>
  <c r="G12" i="101"/>
  <c r="G31" i="101" s="1"/>
  <c r="G12" i="99"/>
  <c r="G12" i="103"/>
  <c r="G30" i="103" s="1"/>
  <c r="B21" i="102"/>
  <c r="B39" i="102" s="1"/>
  <c r="B21" i="101"/>
  <c r="B40" i="101" s="1"/>
  <c r="B21" i="103"/>
  <c r="B39" i="103" s="1"/>
  <c r="B21" i="104"/>
  <c r="B39" i="104" s="1"/>
  <c r="B21" i="99"/>
  <c r="B15" i="102"/>
  <c r="B33" i="102" s="1"/>
  <c r="B15" i="101"/>
  <c r="B34" i="101" s="1"/>
  <c r="B15" i="103"/>
  <c r="B33" i="103" s="1"/>
  <c r="B15" i="99"/>
  <c r="B15" i="104"/>
  <c r="B33" i="104" s="1"/>
  <c r="B18" i="102"/>
  <c r="B36" i="102" s="1"/>
  <c r="B18" i="103"/>
  <c r="B36" i="103" s="1"/>
  <c r="B18" i="101"/>
  <c r="B37" i="101" s="1"/>
  <c r="B18" i="104"/>
  <c r="B36" i="104" s="1"/>
  <c r="B18" i="99"/>
  <c r="B12" i="102"/>
  <c r="B30" i="102" s="1"/>
  <c r="B12" i="103"/>
  <c r="B30" i="103" s="1"/>
  <c r="B12" i="101"/>
  <c r="B31" i="101" s="1"/>
  <c r="B12" i="104"/>
  <c r="B30" i="104" s="1"/>
  <c r="B12" i="99"/>
  <c r="B15" i="68"/>
  <c r="B34" i="68" s="1"/>
  <c r="B15" i="69"/>
  <c r="B34" i="69" s="1"/>
  <c r="B15" i="91"/>
  <c r="B34" i="91" s="1"/>
  <c r="B15" i="92"/>
  <c r="B34" i="92" s="1"/>
  <c r="B15" i="54"/>
  <c r="B34" i="54" s="1"/>
  <c r="B15" i="12"/>
  <c r="B34" i="12" s="1"/>
  <c r="B15" i="87"/>
  <c r="B34" i="87" s="1"/>
  <c r="B15" i="88"/>
  <c r="B34" i="88" s="1"/>
  <c r="B15" i="95"/>
  <c r="B33" i="95" s="1"/>
  <c r="B15" i="96"/>
  <c r="B33" i="96" s="1"/>
  <c r="B15" i="97"/>
  <c r="B33" i="97" s="1"/>
  <c r="B15" i="24"/>
  <c r="B34" i="24" s="1"/>
  <c r="B15" i="98"/>
  <c r="B18" i="68"/>
  <c r="B37" i="68" s="1"/>
  <c r="B18" i="69"/>
  <c r="B37" i="69" s="1"/>
  <c r="B18" i="91"/>
  <c r="B37" i="91" s="1"/>
  <c r="B18" i="92"/>
  <c r="B37" i="92" s="1"/>
  <c r="B18" i="54"/>
  <c r="B37" i="54" s="1"/>
  <c r="B18" i="12"/>
  <c r="B37" i="12" s="1"/>
  <c r="B18" i="87"/>
  <c r="B37" i="87" s="1"/>
  <c r="B18" i="88"/>
  <c r="B37" i="88" s="1"/>
  <c r="B18" i="95"/>
  <c r="B36" i="95" s="1"/>
  <c r="B18" i="96"/>
  <c r="B36" i="96" s="1"/>
  <c r="B18" i="97"/>
  <c r="B36" i="97" s="1"/>
  <c r="B18" i="24"/>
  <c r="B37" i="24" s="1"/>
  <c r="B18" i="98"/>
  <c r="B12" i="68"/>
  <c r="B31" i="68" s="1"/>
  <c r="B12" i="69"/>
  <c r="B31" i="69" s="1"/>
  <c r="B12" i="91"/>
  <c r="B31" i="91" s="1"/>
  <c r="B12" i="92"/>
  <c r="B31" i="92" s="1"/>
  <c r="B12" i="54"/>
  <c r="B31" i="54" s="1"/>
  <c r="B12" i="12"/>
  <c r="B31" i="12" s="1"/>
  <c r="B12" i="87"/>
  <c r="B31" i="87" s="1"/>
  <c r="B12" i="88"/>
  <c r="B31" i="88" s="1"/>
  <c r="B12" i="95"/>
  <c r="B30" i="95" s="1"/>
  <c r="B12" i="96"/>
  <c r="B30" i="96" s="1"/>
  <c r="B12" i="97"/>
  <c r="B30" i="97" s="1"/>
  <c r="B12" i="24"/>
  <c r="B31" i="24" s="1"/>
  <c r="B12" i="98"/>
  <c r="B21" i="68"/>
  <c r="B40" i="68" s="1"/>
  <c r="B21" i="69"/>
  <c r="B40" i="69" s="1"/>
  <c r="B21" i="91"/>
  <c r="B40" i="91" s="1"/>
  <c r="B21" i="92"/>
  <c r="B40" i="92" s="1"/>
  <c r="B21" i="54"/>
  <c r="B40" i="54" s="1"/>
  <c r="B21" i="12"/>
  <c r="B40" i="12" s="1"/>
  <c r="B21" i="87"/>
  <c r="B40" i="87" s="1"/>
  <c r="B21" i="88"/>
  <c r="B40" i="88" s="1"/>
  <c r="B21" i="95"/>
  <c r="B39" i="95" s="1"/>
  <c r="B21" i="96"/>
  <c r="B39" i="96" s="1"/>
  <c r="B21" i="97"/>
  <c r="B39" i="97" s="1"/>
  <c r="B21" i="24"/>
  <c r="B40" i="24" s="1"/>
  <c r="B21" i="98"/>
  <c r="R21" i="81"/>
  <c r="R21" i="80"/>
  <c r="R40" i="80" s="1"/>
  <c r="R21" i="79"/>
  <c r="R40" i="79" s="1"/>
  <c r="R21" i="93"/>
  <c r="R40" i="93" s="1"/>
  <c r="R21" i="94"/>
  <c r="R40" i="94" s="1"/>
  <c r="Q15" i="81"/>
  <c r="Q15" i="80"/>
  <c r="Q34" i="80" s="1"/>
  <c r="Q15" i="79"/>
  <c r="Q34" i="79" s="1"/>
  <c r="Q15" i="94"/>
  <c r="Q34" i="94" s="1"/>
  <c r="Q15" i="93"/>
  <c r="Q34" i="93" s="1"/>
  <c r="K15" i="81"/>
  <c r="K15" i="80"/>
  <c r="K34" i="80" s="1"/>
  <c r="K15" i="79"/>
  <c r="K34" i="79" s="1"/>
  <c r="K15" i="94"/>
  <c r="K34" i="94" s="1"/>
  <c r="K15" i="93"/>
  <c r="K34" i="93" s="1"/>
  <c r="S12" i="81"/>
  <c r="S12" i="80"/>
  <c r="S31" i="80" s="1"/>
  <c r="S12" i="79"/>
  <c r="S31" i="79" s="1"/>
  <c r="S12" i="94"/>
  <c r="S31" i="94" s="1"/>
  <c r="S12" i="93"/>
  <c r="S31" i="93" s="1"/>
  <c r="O18" i="81"/>
  <c r="O18" i="80"/>
  <c r="O37" i="80" s="1"/>
  <c r="O18" i="79"/>
  <c r="O37" i="79" s="1"/>
  <c r="O18" i="94"/>
  <c r="O37" i="94" s="1"/>
  <c r="O18" i="93"/>
  <c r="O37" i="93" s="1"/>
  <c r="T21" i="81"/>
  <c r="T21" i="80"/>
  <c r="T40" i="80" s="1"/>
  <c r="T21" i="79"/>
  <c r="T40" i="79" s="1"/>
  <c r="T21" i="94"/>
  <c r="T40" i="94" s="1"/>
  <c r="T21" i="93"/>
  <c r="T40" i="93" s="1"/>
  <c r="J12" i="81"/>
  <c r="J12" i="80"/>
  <c r="J31" i="80" s="1"/>
  <c r="J12" i="79"/>
  <c r="J31" i="79" s="1"/>
  <c r="J12" i="94"/>
  <c r="J31" i="94" s="1"/>
  <c r="J12" i="93"/>
  <c r="J31" i="93" s="1"/>
  <c r="Z21" i="81"/>
  <c r="Z21" i="80"/>
  <c r="Z40" i="80" s="1"/>
  <c r="Z21" i="79"/>
  <c r="Z40" i="79" s="1"/>
  <c r="Z21" i="94"/>
  <c r="Z40" i="94" s="1"/>
  <c r="Z21" i="93"/>
  <c r="Z40" i="93" s="1"/>
  <c r="M15" i="81"/>
  <c r="M15" i="80"/>
  <c r="M34" i="80" s="1"/>
  <c r="M15" i="79"/>
  <c r="M34" i="79" s="1"/>
  <c r="M15" i="94"/>
  <c r="M34" i="94" s="1"/>
  <c r="M15" i="93"/>
  <c r="M34" i="93" s="1"/>
  <c r="Z18" i="81"/>
  <c r="Z18" i="80"/>
  <c r="Z37" i="80" s="1"/>
  <c r="Z18" i="79"/>
  <c r="Z37" i="79" s="1"/>
  <c r="Z18" i="94"/>
  <c r="Z37" i="94" s="1"/>
  <c r="Z18" i="93"/>
  <c r="Z37" i="93" s="1"/>
  <c r="D21" i="81"/>
  <c r="D21" i="79"/>
  <c r="D40" i="79" s="1"/>
  <c r="D21" i="80"/>
  <c r="D40" i="80" s="1"/>
  <c r="D21" i="94"/>
  <c r="D40" i="94" s="1"/>
  <c r="D21" i="93"/>
  <c r="D40" i="93" s="1"/>
  <c r="AA12" i="81"/>
  <c r="AA12" i="79"/>
  <c r="AA31" i="79" s="1"/>
  <c r="AA12" i="80"/>
  <c r="AA31" i="80" s="1"/>
  <c r="AA12" i="94"/>
  <c r="AA31" i="94" s="1"/>
  <c r="AA12" i="93"/>
  <c r="AA31" i="93" s="1"/>
  <c r="R12" i="81"/>
  <c r="R12" i="80"/>
  <c r="R31" i="80" s="1"/>
  <c r="R12" i="79"/>
  <c r="R31" i="79" s="1"/>
  <c r="R12" i="94"/>
  <c r="R31" i="94" s="1"/>
  <c r="R12" i="93"/>
  <c r="R31" i="93" s="1"/>
  <c r="K21" i="81"/>
  <c r="K21" i="80"/>
  <c r="K40" i="80" s="1"/>
  <c r="K21" i="79"/>
  <c r="K40" i="79" s="1"/>
  <c r="K21" i="94"/>
  <c r="K40" i="94" s="1"/>
  <c r="K21" i="93"/>
  <c r="K40" i="93" s="1"/>
  <c r="Y15" i="81"/>
  <c r="Y15" i="80"/>
  <c r="Y34" i="80" s="1"/>
  <c r="Y15" i="79"/>
  <c r="Y34" i="79" s="1"/>
  <c r="Y15" i="94"/>
  <c r="Y34" i="94" s="1"/>
  <c r="Y15" i="93"/>
  <c r="Y34" i="93" s="1"/>
  <c r="T15" i="81"/>
  <c r="T15" i="80"/>
  <c r="T34" i="80" s="1"/>
  <c r="T15" i="79"/>
  <c r="T34" i="79" s="1"/>
  <c r="T15" i="94"/>
  <c r="T34" i="94" s="1"/>
  <c r="T15" i="93"/>
  <c r="T34" i="93" s="1"/>
  <c r="P21" i="81"/>
  <c r="P21" i="80"/>
  <c r="P40" i="80" s="1"/>
  <c r="P21" i="79"/>
  <c r="P40" i="79" s="1"/>
  <c r="P21" i="94"/>
  <c r="P40" i="94" s="1"/>
  <c r="P21" i="93"/>
  <c r="P40" i="93" s="1"/>
  <c r="L21" i="81"/>
  <c r="L21" i="80"/>
  <c r="L40" i="80" s="1"/>
  <c r="L21" i="79"/>
  <c r="L40" i="79" s="1"/>
  <c r="L21" i="94"/>
  <c r="L40" i="94" s="1"/>
  <c r="L21" i="93"/>
  <c r="L40" i="93" s="1"/>
  <c r="F15" i="81"/>
  <c r="F15" i="80"/>
  <c r="F34" i="80" s="1"/>
  <c r="F15" i="79"/>
  <c r="F34" i="79" s="1"/>
  <c r="F15" i="94"/>
  <c r="F34" i="94" s="1"/>
  <c r="F15" i="93"/>
  <c r="F34" i="93" s="1"/>
  <c r="T18" i="80"/>
  <c r="T37" i="80" s="1"/>
  <c r="T18" i="81"/>
  <c r="T18" i="79"/>
  <c r="T37" i="79" s="1"/>
  <c r="T18" i="93"/>
  <c r="T37" i="93" s="1"/>
  <c r="T18" i="94"/>
  <c r="T37" i="94" s="1"/>
  <c r="N15" i="81"/>
  <c r="N15" i="80"/>
  <c r="N34" i="80" s="1"/>
  <c r="N15" i="79"/>
  <c r="N34" i="79" s="1"/>
  <c r="N15" i="94"/>
  <c r="N34" i="94" s="1"/>
  <c r="N15" i="93"/>
  <c r="N34" i="93" s="1"/>
  <c r="E21" i="81"/>
  <c r="E21" i="80"/>
  <c r="E40" i="80" s="1"/>
  <c r="E21" i="79"/>
  <c r="E40" i="79" s="1"/>
  <c r="E21" i="94"/>
  <c r="E40" i="94" s="1"/>
  <c r="E21" i="93"/>
  <c r="E40" i="93" s="1"/>
  <c r="W21" i="81"/>
  <c r="W21" i="80"/>
  <c r="W40" i="80" s="1"/>
  <c r="W21" i="79"/>
  <c r="W40" i="79" s="1"/>
  <c r="W21" i="94"/>
  <c r="W40" i="94" s="1"/>
  <c r="W21" i="93"/>
  <c r="W40" i="93" s="1"/>
  <c r="F12" i="81"/>
  <c r="F12" i="80"/>
  <c r="F31" i="80" s="1"/>
  <c r="F12" i="79"/>
  <c r="F31" i="79" s="1"/>
  <c r="F12" i="94"/>
  <c r="F31" i="94" s="1"/>
  <c r="F12" i="93"/>
  <c r="F31" i="93" s="1"/>
  <c r="Y18" i="81"/>
  <c r="Y18" i="80"/>
  <c r="Y37" i="80" s="1"/>
  <c r="Y18" i="79"/>
  <c r="Y37" i="79" s="1"/>
  <c r="Y18" i="94"/>
  <c r="Y37" i="94" s="1"/>
  <c r="Y18" i="93"/>
  <c r="Y37" i="93" s="1"/>
  <c r="P18" i="81"/>
  <c r="P18" i="80"/>
  <c r="P37" i="80" s="1"/>
  <c r="P18" i="79"/>
  <c r="P37" i="79" s="1"/>
  <c r="P18" i="93"/>
  <c r="P37" i="93" s="1"/>
  <c r="P18" i="94"/>
  <c r="P37" i="94" s="1"/>
  <c r="Z15" i="80"/>
  <c r="Z34" i="80" s="1"/>
  <c r="Z15" i="81"/>
  <c r="Z15" i="79"/>
  <c r="Z34" i="79" s="1"/>
  <c r="Z15" i="93"/>
  <c r="Z34" i="93" s="1"/>
  <c r="Z15" i="94"/>
  <c r="Z34" i="94" s="1"/>
  <c r="E15" i="81"/>
  <c r="E15" i="80"/>
  <c r="E34" i="80" s="1"/>
  <c r="E15" i="79"/>
  <c r="E34" i="79" s="1"/>
  <c r="E15" i="94"/>
  <c r="E34" i="94" s="1"/>
  <c r="E15" i="93"/>
  <c r="E34" i="93" s="1"/>
  <c r="Z12" i="81"/>
  <c r="Z12" i="80"/>
  <c r="Z31" i="80" s="1"/>
  <c r="Z12" i="79"/>
  <c r="Z31" i="79" s="1"/>
  <c r="Z12" i="94"/>
  <c r="Z31" i="94" s="1"/>
  <c r="Z12" i="93"/>
  <c r="Z31" i="93" s="1"/>
  <c r="U18" i="81"/>
  <c r="U18" i="80"/>
  <c r="U37" i="80" s="1"/>
  <c r="U18" i="79"/>
  <c r="U37" i="79" s="1"/>
  <c r="U18" i="94"/>
  <c r="U37" i="94" s="1"/>
  <c r="U18" i="93"/>
  <c r="U37" i="93" s="1"/>
  <c r="Q12" i="81"/>
  <c r="Q12" i="80"/>
  <c r="Q31" i="80" s="1"/>
  <c r="Q12" i="79"/>
  <c r="Q31" i="79" s="1"/>
  <c r="Q12" i="94"/>
  <c r="Q31" i="94" s="1"/>
  <c r="Q12" i="93"/>
  <c r="Q31" i="93" s="1"/>
  <c r="M12" i="80"/>
  <c r="M31" i="80" s="1"/>
  <c r="M12" i="81"/>
  <c r="M12" i="79"/>
  <c r="M31" i="79" s="1"/>
  <c r="M12" i="94"/>
  <c r="M31" i="94" s="1"/>
  <c r="M12" i="93"/>
  <c r="M31" i="93" s="1"/>
  <c r="F18" i="81"/>
  <c r="F18" i="80"/>
  <c r="F37" i="80" s="1"/>
  <c r="F18" i="79"/>
  <c r="F37" i="79" s="1"/>
  <c r="F18" i="94"/>
  <c r="F37" i="94" s="1"/>
  <c r="F18" i="93"/>
  <c r="F37" i="93" s="1"/>
  <c r="Y21" i="80"/>
  <c r="Y40" i="80" s="1"/>
  <c r="Y21" i="81"/>
  <c r="Y21" i="79"/>
  <c r="Y40" i="79" s="1"/>
  <c r="Y21" i="94"/>
  <c r="Y40" i="94" s="1"/>
  <c r="Y21" i="93"/>
  <c r="Y40" i="93" s="1"/>
  <c r="P15" i="81"/>
  <c r="P15" i="80"/>
  <c r="P34" i="80" s="1"/>
  <c r="P15" i="94"/>
  <c r="P34" i="94" s="1"/>
  <c r="P15" i="79"/>
  <c r="P34" i="79" s="1"/>
  <c r="P15" i="93"/>
  <c r="P34" i="93" s="1"/>
  <c r="N21" i="81"/>
  <c r="N21" i="80"/>
  <c r="N40" i="80" s="1"/>
  <c r="N21" i="79"/>
  <c r="N40" i="79" s="1"/>
  <c r="N21" i="93"/>
  <c r="N40" i="93" s="1"/>
  <c r="N21" i="94"/>
  <c r="N40" i="94" s="1"/>
  <c r="AA18" i="81"/>
  <c r="AA18" i="80"/>
  <c r="AA37" i="80" s="1"/>
  <c r="AA18" i="79"/>
  <c r="AA37" i="79" s="1"/>
  <c r="AA18" i="94"/>
  <c r="AA37" i="94" s="1"/>
  <c r="AA18" i="93"/>
  <c r="AA37" i="93" s="1"/>
  <c r="G15" i="81"/>
  <c r="G15" i="80"/>
  <c r="G34" i="80" s="1"/>
  <c r="G15" i="79"/>
  <c r="G34" i="79" s="1"/>
  <c r="G15" i="94"/>
  <c r="G34" i="94" s="1"/>
  <c r="G15" i="93"/>
  <c r="G34" i="93" s="1"/>
  <c r="W12" i="81"/>
  <c r="W12" i="80"/>
  <c r="W31" i="80" s="1"/>
  <c r="W12" i="79"/>
  <c r="W31" i="79" s="1"/>
  <c r="W12" i="94"/>
  <c r="W31" i="94" s="1"/>
  <c r="W12" i="93"/>
  <c r="W31" i="93" s="1"/>
  <c r="J18" i="81"/>
  <c r="J18" i="80"/>
  <c r="J37" i="80" s="1"/>
  <c r="J18" i="79"/>
  <c r="J37" i="79" s="1"/>
  <c r="J18" i="94"/>
  <c r="J37" i="94" s="1"/>
  <c r="J18" i="93"/>
  <c r="J37" i="93" s="1"/>
  <c r="U15" i="81"/>
  <c r="U15" i="80"/>
  <c r="U34" i="80" s="1"/>
  <c r="U15" i="79"/>
  <c r="U34" i="79" s="1"/>
  <c r="U15" i="94"/>
  <c r="U34" i="94" s="1"/>
  <c r="U15" i="93"/>
  <c r="U34" i="93" s="1"/>
  <c r="Q21" i="80"/>
  <c r="Q40" i="80" s="1"/>
  <c r="Q21" i="81"/>
  <c r="Q21" i="79"/>
  <c r="Q40" i="79" s="1"/>
  <c r="Q21" i="94"/>
  <c r="Q40" i="94" s="1"/>
  <c r="Q21" i="93"/>
  <c r="Q40" i="93" s="1"/>
  <c r="G21" i="81"/>
  <c r="G21" i="80"/>
  <c r="G40" i="80" s="1"/>
  <c r="G21" i="79"/>
  <c r="G40" i="79" s="1"/>
  <c r="G21" i="94"/>
  <c r="G40" i="94" s="1"/>
  <c r="G21" i="93"/>
  <c r="G40" i="93" s="1"/>
  <c r="V18" i="81"/>
  <c r="V18" i="80"/>
  <c r="V37" i="80" s="1"/>
  <c r="V18" i="79"/>
  <c r="V37" i="79" s="1"/>
  <c r="V18" i="94"/>
  <c r="V37" i="94" s="1"/>
  <c r="V18" i="93"/>
  <c r="V37" i="93" s="1"/>
  <c r="O15" i="81"/>
  <c r="O15" i="80"/>
  <c r="O34" i="80" s="1"/>
  <c r="O15" i="79"/>
  <c r="O34" i="79" s="1"/>
  <c r="O15" i="94"/>
  <c r="O34" i="94" s="1"/>
  <c r="O15" i="93"/>
  <c r="O34" i="93" s="1"/>
  <c r="F21" i="81"/>
  <c r="F21" i="80"/>
  <c r="F40" i="80" s="1"/>
  <c r="F21" i="93"/>
  <c r="F40" i="93" s="1"/>
  <c r="F21" i="94"/>
  <c r="F40" i="94" s="1"/>
  <c r="F21" i="79"/>
  <c r="F40" i="79" s="1"/>
  <c r="L15" i="81"/>
  <c r="L15" i="80"/>
  <c r="L34" i="80" s="1"/>
  <c r="L15" i="79"/>
  <c r="L34" i="79" s="1"/>
  <c r="L15" i="94"/>
  <c r="L34" i="94" s="1"/>
  <c r="L15" i="93"/>
  <c r="L34" i="93" s="1"/>
  <c r="S18" i="81"/>
  <c r="S18" i="80"/>
  <c r="S37" i="80" s="1"/>
  <c r="S18" i="79"/>
  <c r="S37" i="79" s="1"/>
  <c r="S18" i="94"/>
  <c r="S37" i="94" s="1"/>
  <c r="S18" i="93"/>
  <c r="S37" i="93" s="1"/>
  <c r="M21" i="80"/>
  <c r="M40" i="80" s="1"/>
  <c r="M21" i="81"/>
  <c r="M21" i="79"/>
  <c r="M40" i="79" s="1"/>
  <c r="M21" i="94"/>
  <c r="M40" i="94" s="1"/>
  <c r="M21" i="93"/>
  <c r="M40" i="93" s="1"/>
  <c r="V12" i="81"/>
  <c r="V12" i="80"/>
  <c r="V31" i="80" s="1"/>
  <c r="V12" i="79"/>
  <c r="V31" i="79" s="1"/>
  <c r="V12" i="94"/>
  <c r="V31" i="94" s="1"/>
  <c r="V12" i="93"/>
  <c r="V31" i="93" s="1"/>
  <c r="N18" i="81"/>
  <c r="N18" i="80"/>
  <c r="N37" i="80" s="1"/>
  <c r="N18" i="79"/>
  <c r="N37" i="79" s="1"/>
  <c r="N18" i="94"/>
  <c r="N37" i="94" s="1"/>
  <c r="N18" i="93"/>
  <c r="N37" i="93" s="1"/>
  <c r="G18" i="81"/>
  <c r="G18" i="80"/>
  <c r="G37" i="80" s="1"/>
  <c r="G18" i="79"/>
  <c r="G37" i="79" s="1"/>
  <c r="G18" i="94"/>
  <c r="G37" i="94" s="1"/>
  <c r="G18" i="93"/>
  <c r="G37" i="93" s="1"/>
  <c r="R15" i="81"/>
  <c r="R15" i="80"/>
  <c r="R34" i="80" s="1"/>
  <c r="R15" i="79"/>
  <c r="R34" i="79" s="1"/>
  <c r="R15" i="93"/>
  <c r="R34" i="93" s="1"/>
  <c r="R15" i="94"/>
  <c r="R34" i="94" s="1"/>
  <c r="G12" i="81"/>
  <c r="G12" i="80"/>
  <c r="G31" i="80" s="1"/>
  <c r="G12" i="79"/>
  <c r="G31" i="79" s="1"/>
  <c r="G12" i="94"/>
  <c r="G31" i="94" s="1"/>
  <c r="G12" i="93"/>
  <c r="G31" i="93" s="1"/>
  <c r="W15" i="81"/>
  <c r="W15" i="80"/>
  <c r="W34" i="80" s="1"/>
  <c r="W15" i="79"/>
  <c r="W34" i="79" s="1"/>
  <c r="W15" i="94"/>
  <c r="W34" i="94" s="1"/>
  <c r="W15" i="93"/>
  <c r="W34" i="93" s="1"/>
  <c r="S21" i="81"/>
  <c r="S21" i="80"/>
  <c r="S40" i="80" s="1"/>
  <c r="S21" i="79"/>
  <c r="S40" i="79" s="1"/>
  <c r="S21" i="94"/>
  <c r="S40" i="94" s="1"/>
  <c r="S21" i="93"/>
  <c r="S40" i="93" s="1"/>
  <c r="O21" i="81"/>
  <c r="O21" i="80"/>
  <c r="O40" i="80" s="1"/>
  <c r="O21" i="79"/>
  <c r="O40" i="79" s="1"/>
  <c r="O21" i="94"/>
  <c r="O40" i="94" s="1"/>
  <c r="O21" i="93"/>
  <c r="O40" i="93" s="1"/>
  <c r="K18" i="81"/>
  <c r="K18" i="80"/>
  <c r="K37" i="80" s="1"/>
  <c r="K18" i="79"/>
  <c r="K37" i="79" s="1"/>
  <c r="K18" i="94"/>
  <c r="K37" i="94" s="1"/>
  <c r="K18" i="93"/>
  <c r="K37" i="93" s="1"/>
  <c r="E12" i="81"/>
  <c r="E12" i="80"/>
  <c r="E31" i="80" s="1"/>
  <c r="E12" i="79"/>
  <c r="E31" i="79" s="1"/>
  <c r="E12" i="94"/>
  <c r="E31" i="94" s="1"/>
  <c r="E12" i="93"/>
  <c r="E31" i="93" s="1"/>
  <c r="R18" i="81"/>
  <c r="R18" i="80"/>
  <c r="R37" i="80" s="1"/>
  <c r="R18" i="79"/>
  <c r="R37" i="79" s="1"/>
  <c r="R18" i="94"/>
  <c r="R37" i="94" s="1"/>
  <c r="R18" i="93"/>
  <c r="R37" i="93" s="1"/>
  <c r="M18" i="81"/>
  <c r="M18" i="80"/>
  <c r="M37" i="80" s="1"/>
  <c r="M18" i="79"/>
  <c r="M37" i="79" s="1"/>
  <c r="M18" i="94"/>
  <c r="M37" i="94" s="1"/>
  <c r="M18" i="93"/>
  <c r="M37" i="93" s="1"/>
  <c r="S15" i="81"/>
  <c r="S15" i="79"/>
  <c r="S34" i="79" s="1"/>
  <c r="S15" i="80"/>
  <c r="S34" i="80" s="1"/>
  <c r="S15" i="94"/>
  <c r="S34" i="94" s="1"/>
  <c r="S15" i="93"/>
  <c r="S34" i="93" s="1"/>
  <c r="D15" i="81"/>
  <c r="D15" i="80"/>
  <c r="D34" i="80" s="1"/>
  <c r="D15" i="79"/>
  <c r="D34" i="79" s="1"/>
  <c r="D15" i="94"/>
  <c r="D34" i="94" s="1"/>
  <c r="D15" i="93"/>
  <c r="D34" i="93" s="1"/>
  <c r="W18" i="81"/>
  <c r="W18" i="80"/>
  <c r="W37" i="80" s="1"/>
  <c r="W18" i="79"/>
  <c r="W37" i="79" s="1"/>
  <c r="W18" i="94"/>
  <c r="W37" i="94" s="1"/>
  <c r="W18" i="93"/>
  <c r="W37" i="93" s="1"/>
  <c r="L18" i="81"/>
  <c r="L18" i="80"/>
  <c r="L37" i="80" s="1"/>
  <c r="L18" i="79"/>
  <c r="L37" i="79" s="1"/>
  <c r="L18" i="93"/>
  <c r="L37" i="93" s="1"/>
  <c r="L18" i="94"/>
  <c r="L37" i="94" s="1"/>
  <c r="V21" i="81"/>
  <c r="V21" i="80"/>
  <c r="V40" i="80" s="1"/>
  <c r="V21" i="79"/>
  <c r="V40" i="79" s="1"/>
  <c r="V21" i="93"/>
  <c r="V40" i="93" s="1"/>
  <c r="V21" i="94"/>
  <c r="V40" i="94" s="1"/>
  <c r="K12" i="81"/>
  <c r="K12" i="79"/>
  <c r="K31" i="79" s="1"/>
  <c r="K12" i="80"/>
  <c r="K31" i="80" s="1"/>
  <c r="K12" i="94"/>
  <c r="K31" i="94" s="1"/>
  <c r="K12" i="93"/>
  <c r="K31" i="93" s="1"/>
  <c r="Y12" i="81"/>
  <c r="Y12" i="80"/>
  <c r="Y31" i="80" s="1"/>
  <c r="Y12" i="79"/>
  <c r="Y31" i="79" s="1"/>
  <c r="Y12" i="94"/>
  <c r="Y31" i="94" s="1"/>
  <c r="Y12" i="93"/>
  <c r="Y31" i="93" s="1"/>
  <c r="T12" i="81"/>
  <c r="T12" i="80"/>
  <c r="T31" i="80" s="1"/>
  <c r="T12" i="79"/>
  <c r="T31" i="79" s="1"/>
  <c r="T12" i="94"/>
  <c r="T31" i="94" s="1"/>
  <c r="T12" i="93"/>
  <c r="T31" i="93" s="1"/>
  <c r="P12" i="81"/>
  <c r="P12" i="80"/>
  <c r="P31" i="80" s="1"/>
  <c r="P12" i="79"/>
  <c r="P31" i="79" s="1"/>
  <c r="P12" i="93"/>
  <c r="P31" i="93" s="1"/>
  <c r="P12" i="94"/>
  <c r="P31" i="94" s="1"/>
  <c r="L12" i="81"/>
  <c r="L12" i="80"/>
  <c r="L31" i="80" s="1"/>
  <c r="L12" i="79"/>
  <c r="L31" i="79" s="1"/>
  <c r="L12" i="93"/>
  <c r="L31" i="93" s="1"/>
  <c r="L12" i="94"/>
  <c r="L31" i="94" s="1"/>
  <c r="E18" i="81"/>
  <c r="E18" i="80"/>
  <c r="E37" i="80" s="1"/>
  <c r="E18" i="79"/>
  <c r="E37" i="79" s="1"/>
  <c r="E18" i="94"/>
  <c r="E37" i="94" s="1"/>
  <c r="E18" i="93"/>
  <c r="E37" i="93" s="1"/>
  <c r="U12" i="81"/>
  <c r="U12" i="80"/>
  <c r="U31" i="80" s="1"/>
  <c r="U12" i="79"/>
  <c r="U31" i="79" s="1"/>
  <c r="U12" i="94"/>
  <c r="U31" i="94" s="1"/>
  <c r="U12" i="93"/>
  <c r="U31" i="93" s="1"/>
  <c r="N12" i="81"/>
  <c r="N12" i="80"/>
  <c r="N31" i="80" s="1"/>
  <c r="N12" i="79"/>
  <c r="N31" i="79" s="1"/>
  <c r="N12" i="94"/>
  <c r="N31" i="94" s="1"/>
  <c r="N12" i="93"/>
  <c r="N31" i="93" s="1"/>
  <c r="AA15" i="81"/>
  <c r="AA15" i="80"/>
  <c r="AA34" i="80" s="1"/>
  <c r="AA15" i="79"/>
  <c r="AA34" i="79" s="1"/>
  <c r="AA15" i="94"/>
  <c r="AA34" i="94" s="1"/>
  <c r="AA15" i="93"/>
  <c r="AA34" i="93" s="1"/>
  <c r="D12" i="81"/>
  <c r="D12" i="80"/>
  <c r="D31" i="80" s="1"/>
  <c r="D12" i="79"/>
  <c r="D31" i="79" s="1"/>
  <c r="D12" i="94"/>
  <c r="D31" i="94" s="1"/>
  <c r="D12" i="93"/>
  <c r="D31" i="93" s="1"/>
  <c r="J15" i="80"/>
  <c r="J34" i="80" s="1"/>
  <c r="J15" i="81"/>
  <c r="J15" i="79"/>
  <c r="J34" i="79" s="1"/>
  <c r="J15" i="93"/>
  <c r="J34" i="93" s="1"/>
  <c r="J15" i="94"/>
  <c r="J34" i="94" s="1"/>
  <c r="U21" i="81"/>
  <c r="U21" i="80"/>
  <c r="U40" i="80" s="1"/>
  <c r="U21" i="79"/>
  <c r="U40" i="79" s="1"/>
  <c r="U21" i="94"/>
  <c r="U40" i="94" s="1"/>
  <c r="U21" i="93"/>
  <c r="U40" i="93" s="1"/>
  <c r="D18" i="81"/>
  <c r="D18" i="80"/>
  <c r="D37" i="80" s="1"/>
  <c r="D18" i="79"/>
  <c r="D37" i="79" s="1"/>
  <c r="D18" i="93"/>
  <c r="D37" i="93" s="1"/>
  <c r="D18" i="94"/>
  <c r="D37" i="94" s="1"/>
  <c r="V15" i="81"/>
  <c r="V15" i="80"/>
  <c r="V34" i="80" s="1"/>
  <c r="V15" i="79"/>
  <c r="V34" i="79" s="1"/>
  <c r="V15" i="94"/>
  <c r="V34" i="94" s="1"/>
  <c r="V15" i="93"/>
  <c r="V34" i="93" s="1"/>
  <c r="J21" i="81"/>
  <c r="J21" i="80"/>
  <c r="J40" i="80" s="1"/>
  <c r="J21" i="79"/>
  <c r="J40" i="79" s="1"/>
  <c r="J21" i="94"/>
  <c r="J40" i="94" s="1"/>
  <c r="J21" i="93"/>
  <c r="J40" i="93" s="1"/>
  <c r="Q18" i="81"/>
  <c r="Q18" i="80"/>
  <c r="Q37" i="80" s="1"/>
  <c r="Q18" i="79"/>
  <c r="Q37" i="79" s="1"/>
  <c r="Q18" i="94"/>
  <c r="Q37" i="94" s="1"/>
  <c r="Q18" i="93"/>
  <c r="Q37" i="93" s="1"/>
  <c r="O12" i="81"/>
  <c r="O12" i="80"/>
  <c r="O31" i="80" s="1"/>
  <c r="O12" i="79"/>
  <c r="O31" i="79" s="1"/>
  <c r="O12" i="94"/>
  <c r="O31" i="94" s="1"/>
  <c r="O12" i="93"/>
  <c r="O31" i="93" s="1"/>
  <c r="AA21" i="81"/>
  <c r="AA21" i="80"/>
  <c r="AA40" i="80" s="1"/>
  <c r="AA21" i="79"/>
  <c r="AA40" i="79" s="1"/>
  <c r="AA21" i="94"/>
  <c r="AA40" i="94" s="1"/>
  <c r="AA21" i="93"/>
  <c r="AA40" i="93" s="1"/>
  <c r="B9" i="94"/>
  <c r="B28" i="94" s="1"/>
  <c r="B9" i="93"/>
  <c r="B28" i="93" s="1"/>
  <c r="B20" i="94"/>
  <c r="B39" i="94" s="1"/>
  <c r="F16" i="90"/>
  <c r="F30" i="90" s="1"/>
  <c r="F16" i="89"/>
  <c r="F30" i="89" s="1"/>
  <c r="B20" i="93"/>
  <c r="B39" i="93" s="1"/>
  <c r="B11" i="94"/>
  <c r="B30" i="94" s="1"/>
  <c r="B11" i="93"/>
  <c r="B30" i="93" s="1"/>
  <c r="F10" i="89"/>
  <c r="F24" i="89" s="1"/>
  <c r="F10" i="90"/>
  <c r="F24" i="90" s="1"/>
  <c r="B17" i="94"/>
  <c r="B36" i="94" s="1"/>
  <c r="B17" i="93"/>
  <c r="B36" i="93" s="1"/>
  <c r="F14" i="90"/>
  <c r="F28" i="90" s="1"/>
  <c r="F14" i="89"/>
  <c r="F28" i="89" s="1"/>
  <c r="B14" i="94"/>
  <c r="B33" i="94" s="1"/>
  <c r="B14" i="93"/>
  <c r="B33" i="93" s="1"/>
  <c r="F12" i="90"/>
  <c r="F26" i="90" s="1"/>
  <c r="F12" i="89"/>
  <c r="F26" i="89" s="1"/>
  <c r="F12" i="83"/>
  <c r="F26" i="83" s="1"/>
  <c r="F12" i="82"/>
  <c r="F26" i="82" s="1"/>
  <c r="B14" i="81"/>
  <c r="B14" i="79"/>
  <c r="B33" i="79" s="1"/>
  <c r="B14" i="80"/>
  <c r="B33" i="80" s="1"/>
  <c r="B9" i="81"/>
  <c r="B9" i="80"/>
  <c r="B28" i="80" s="1"/>
  <c r="B9" i="79"/>
  <c r="B28" i="79" s="1"/>
  <c r="F14" i="83"/>
  <c r="F28" i="83" s="1"/>
  <c r="B17" i="81"/>
  <c r="F14" i="82"/>
  <c r="F28" i="82" s="1"/>
  <c r="B17" i="79"/>
  <c r="B36" i="79" s="1"/>
  <c r="B17" i="80"/>
  <c r="B36" i="80" s="1"/>
  <c r="F16" i="82"/>
  <c r="F30" i="82" s="1"/>
  <c r="B20" i="81"/>
  <c r="F16" i="83"/>
  <c r="F30" i="83" s="1"/>
  <c r="B20" i="80"/>
  <c r="B39" i="80" s="1"/>
  <c r="B20" i="79"/>
  <c r="B39" i="79" s="1"/>
  <c r="F10" i="83"/>
  <c r="F24" i="83" s="1"/>
  <c r="F10" i="82"/>
  <c r="F24" i="82" s="1"/>
  <c r="B11" i="81"/>
  <c r="B11" i="79"/>
  <c r="B30" i="79" s="1"/>
  <c r="B11" i="80"/>
  <c r="B30" i="80" s="1"/>
  <c r="B5" i="72"/>
  <c r="B24" i="72" s="1"/>
  <c r="B6" i="72"/>
  <c r="B25" i="72" s="1"/>
  <c r="B5" i="71"/>
  <c r="B24" i="71" s="1"/>
  <c r="B6" i="71"/>
  <c r="B25" i="71" s="1"/>
  <c r="B21" i="94" l="1"/>
  <c r="B40" i="94" s="1"/>
  <c r="B21" i="93"/>
  <c r="B40" i="93" s="1"/>
  <c r="B12" i="93"/>
  <c r="B31" i="93" s="1"/>
  <c r="B12" i="94"/>
  <c r="B31" i="94" s="1"/>
  <c r="B15" i="94"/>
  <c r="B34" i="94" s="1"/>
  <c r="B15" i="93"/>
  <c r="B34" i="93" s="1"/>
  <c r="B18" i="94"/>
  <c r="B37" i="94" s="1"/>
  <c r="B18" i="93"/>
  <c r="B37" i="93" s="1"/>
  <c r="B15" i="81"/>
  <c r="B15" i="80"/>
  <c r="B34" i="80" s="1"/>
  <c r="B15" i="79"/>
  <c r="B34" i="79" s="1"/>
  <c r="B12" i="81"/>
  <c r="B12" i="80"/>
  <c r="B31" i="80" s="1"/>
  <c r="B12" i="79"/>
  <c r="B31" i="79" s="1"/>
  <c r="B18" i="81"/>
  <c r="B18" i="80"/>
  <c r="B37" i="80" s="1"/>
  <c r="B18" i="79"/>
  <c r="B37" i="79" s="1"/>
  <c r="B21" i="81"/>
  <c r="B21" i="80"/>
  <c r="B40" i="80" s="1"/>
  <c r="B21" i="79"/>
  <c r="B40" i="79" s="1"/>
  <c r="B8" i="71" l="1"/>
  <c r="B27" i="71" s="1"/>
  <c r="B8" i="72"/>
  <c r="B27" i="72" s="1"/>
  <c r="B14" i="71" l="1"/>
  <c r="B33" i="71" s="1"/>
  <c r="B14" i="72"/>
  <c r="B33" i="72" s="1"/>
  <c r="B9" i="72"/>
  <c r="B28" i="72" s="1"/>
  <c r="B9" i="71"/>
  <c r="B28" i="71" s="1"/>
  <c r="B20" i="71"/>
  <c r="B39" i="71" s="1"/>
  <c r="B20" i="72"/>
  <c r="B39" i="72" s="1"/>
  <c r="B17" i="72"/>
  <c r="B36" i="72" s="1"/>
  <c r="B17" i="71"/>
  <c r="B36" i="71" s="1"/>
  <c r="B11" i="72"/>
  <c r="B30" i="72" s="1"/>
  <c r="B11" i="71"/>
  <c r="B30" i="71" s="1"/>
  <c r="B18" i="71" l="1"/>
  <c r="B37" i="71" s="1"/>
  <c r="B18" i="72"/>
  <c r="B37" i="72" s="1"/>
  <c r="B21" i="72"/>
  <c r="B40" i="72" s="1"/>
  <c r="B21" i="71"/>
  <c r="B40" i="71" s="1"/>
  <c r="B15" i="72"/>
  <c r="B34" i="72" s="1"/>
  <c r="B15" i="71"/>
  <c r="B34" i="71" s="1"/>
  <c r="B12" i="71"/>
  <c r="B31" i="71" s="1"/>
  <c r="B12" i="72"/>
  <c r="B31" i="72" s="1"/>
  <c r="C2" i="60" l="1"/>
  <c r="D2" i="60"/>
  <c r="E2" i="60"/>
  <c r="F2" i="60"/>
  <c r="C3" i="60"/>
  <c r="D3" i="60"/>
  <c r="E3" i="60"/>
  <c r="F3" i="60"/>
  <c r="C2" i="59"/>
  <c r="D2" i="59"/>
  <c r="D20" i="59" s="1"/>
  <c r="E2" i="59"/>
  <c r="E20" i="59" s="1"/>
  <c r="F2" i="59"/>
  <c r="F20" i="59" s="1"/>
  <c r="C3" i="59"/>
  <c r="C21" i="59" s="1"/>
  <c r="D3" i="59"/>
  <c r="D21" i="59" s="1"/>
  <c r="E3" i="59"/>
  <c r="E21" i="59" s="1"/>
  <c r="F3" i="59"/>
  <c r="F21" i="59" s="1"/>
  <c r="C20" i="59"/>
  <c r="C2" i="32"/>
  <c r="C20" i="32" s="1"/>
  <c r="D2" i="32"/>
  <c r="D20" i="32" s="1"/>
  <c r="E2" i="32"/>
  <c r="E20" i="32" s="1"/>
  <c r="F2" i="32"/>
  <c r="F20" i="32" s="1"/>
  <c r="C3" i="32"/>
  <c r="C21" i="32" s="1"/>
  <c r="D3" i="32"/>
  <c r="D21" i="32" s="1"/>
  <c r="E3" i="32"/>
  <c r="E21" i="32" s="1"/>
  <c r="F3" i="32"/>
  <c r="F21" i="32" s="1"/>
  <c r="B2" i="60" l="1"/>
  <c r="B3" i="60"/>
  <c r="B2" i="59"/>
  <c r="B20" i="59" s="1"/>
  <c r="B3" i="59"/>
  <c r="B21" i="59" s="1"/>
  <c r="B2" i="32"/>
  <c r="B20" i="32" s="1"/>
  <c r="B3" i="32"/>
  <c r="B21" i="32" s="1"/>
  <c r="C5" i="32" l="1"/>
  <c r="C8" i="32" l="1"/>
  <c r="C11" i="32"/>
  <c r="C23" i="32"/>
  <c r="C5" i="60"/>
  <c r="C5" i="59"/>
  <c r="C23" i="59" s="1"/>
  <c r="C14" i="32"/>
  <c r="C17" i="32"/>
  <c r="C6" i="32"/>
  <c r="C12" i="32" l="1"/>
  <c r="C8" i="59"/>
  <c r="C26" i="59" s="1"/>
  <c r="C8" i="60"/>
  <c r="C26" i="32"/>
  <c r="C6" i="59"/>
  <c r="C24" i="59" s="1"/>
  <c r="C6" i="60"/>
  <c r="C24" i="32"/>
  <c r="C17" i="60"/>
  <c r="C17" i="59"/>
  <c r="C35" i="59" s="1"/>
  <c r="C35" i="32"/>
  <c r="C14" i="59"/>
  <c r="C32" i="59" s="1"/>
  <c r="C14" i="60"/>
  <c r="C32" i="32"/>
  <c r="C11" i="60"/>
  <c r="C11" i="59"/>
  <c r="C29" i="59" s="1"/>
  <c r="C29" i="32"/>
  <c r="C9" i="32"/>
  <c r="C18" i="32"/>
  <c r="C15" i="32"/>
  <c r="C12" i="59" l="1"/>
  <c r="C30" i="59" s="1"/>
  <c r="C12" i="60"/>
  <c r="C30" i="32"/>
  <c r="C9" i="60"/>
  <c r="C9" i="59"/>
  <c r="C27" i="59" s="1"/>
  <c r="C27" i="32"/>
  <c r="C15" i="60"/>
  <c r="C15" i="59"/>
  <c r="C33" i="59" s="1"/>
  <c r="C33" i="32"/>
  <c r="C18" i="59"/>
  <c r="C36" i="59" s="1"/>
  <c r="C18" i="60"/>
  <c r="C36" i="32"/>
  <c r="D5" i="32" l="1"/>
  <c r="E5" i="32"/>
  <c r="D14" i="32" l="1"/>
  <c r="D17" i="32"/>
  <c r="E8" i="32"/>
  <c r="D6" i="32"/>
  <c r="D11" i="32"/>
  <c r="E14" i="32"/>
  <c r="E6" i="32"/>
  <c r="E5" i="60"/>
  <c r="E5" i="59"/>
  <c r="E23" i="59" s="1"/>
  <c r="E23" i="32"/>
  <c r="D5" i="60"/>
  <c r="D5" i="59"/>
  <c r="D23" i="59" s="1"/>
  <c r="D23" i="32"/>
  <c r="D8" i="32"/>
  <c r="E11" i="32"/>
  <c r="E17" i="32"/>
  <c r="E7" i="18" l="1"/>
  <c r="E29" i="18" s="1"/>
  <c r="D7" i="18"/>
  <c r="D29" i="18" s="1"/>
  <c r="B7" i="18"/>
  <c r="B29" i="18" s="1"/>
  <c r="B7" i="74"/>
  <c r="B29" i="74" s="1"/>
  <c r="B7" i="85"/>
  <c r="B26" i="85" s="1"/>
  <c r="B7" i="75"/>
  <c r="B7" i="86"/>
  <c r="B26" i="86" s="1"/>
  <c r="E7" i="75"/>
  <c r="E7" i="86"/>
  <c r="E26" i="86" s="1"/>
  <c r="E7" i="74"/>
  <c r="E29" i="74" s="1"/>
  <c r="E7" i="85"/>
  <c r="E26" i="85" s="1"/>
  <c r="D7" i="75"/>
  <c r="D7" i="74"/>
  <c r="D29" i="74" s="1"/>
  <c r="D7" i="85"/>
  <c r="D26" i="85" s="1"/>
  <c r="D7" i="86"/>
  <c r="D26" i="86" s="1"/>
  <c r="E15" i="32"/>
  <c r="D15" i="32"/>
  <c r="E14" i="60"/>
  <c r="E14" i="59"/>
  <c r="E32" i="59" s="1"/>
  <c r="E32" i="32"/>
  <c r="D11" i="60"/>
  <c r="D11" i="59"/>
  <c r="D29" i="59" s="1"/>
  <c r="D29" i="32"/>
  <c r="D18" i="32"/>
  <c r="D6" i="60"/>
  <c r="D6" i="59"/>
  <c r="D24" i="59" s="1"/>
  <c r="D24" i="32"/>
  <c r="D12" i="32"/>
  <c r="D9" i="32"/>
  <c r="E11" i="60"/>
  <c r="E11" i="59"/>
  <c r="E29" i="59" s="1"/>
  <c r="E29" i="32"/>
  <c r="D8" i="60"/>
  <c r="D8" i="59"/>
  <c r="D26" i="59" s="1"/>
  <c r="D26" i="32"/>
  <c r="E8" i="60"/>
  <c r="E8" i="59"/>
  <c r="E26" i="59" s="1"/>
  <c r="E26" i="32"/>
  <c r="D14" i="60"/>
  <c r="D14" i="59"/>
  <c r="D32" i="59" s="1"/>
  <c r="D32" i="32"/>
  <c r="E9" i="32"/>
  <c r="F5" i="32"/>
  <c r="E12" i="32"/>
  <c r="E18" i="32"/>
  <c r="E17" i="60"/>
  <c r="E17" i="59"/>
  <c r="E35" i="59" s="1"/>
  <c r="E35" i="32"/>
  <c r="E6" i="60"/>
  <c r="E6" i="59"/>
  <c r="E24" i="59" s="1"/>
  <c r="E24" i="32"/>
  <c r="D17" i="60"/>
  <c r="D17" i="59"/>
  <c r="D35" i="59" s="1"/>
  <c r="D35" i="32"/>
  <c r="B16" i="18" l="1"/>
  <c r="B38" i="18" s="1"/>
  <c r="E10" i="18"/>
  <c r="E32" i="18" s="1"/>
  <c r="E19" i="18"/>
  <c r="E41" i="18" s="1"/>
  <c r="D10" i="18"/>
  <c r="D32" i="18" s="1"/>
  <c r="D16" i="18"/>
  <c r="D38" i="18" s="1"/>
  <c r="D13" i="18"/>
  <c r="D35" i="18" s="1"/>
  <c r="B13" i="18"/>
  <c r="B35" i="18" s="1"/>
  <c r="E8" i="18"/>
  <c r="E30" i="18" s="1"/>
  <c r="B10" i="18"/>
  <c r="B32" i="18" s="1"/>
  <c r="E16" i="18"/>
  <c r="E38" i="18" s="1"/>
  <c r="D19" i="18"/>
  <c r="D41" i="18" s="1"/>
  <c r="D8" i="18"/>
  <c r="D30" i="18" s="1"/>
  <c r="B19" i="18"/>
  <c r="B41" i="18" s="1"/>
  <c r="E13" i="18"/>
  <c r="E35" i="18" s="1"/>
  <c r="B8" i="18"/>
  <c r="B30" i="18" s="1"/>
  <c r="E19" i="75"/>
  <c r="E19" i="74"/>
  <c r="E41" i="74" s="1"/>
  <c r="E19" i="85"/>
  <c r="E38" i="85" s="1"/>
  <c r="E19" i="86"/>
  <c r="E38" i="86" s="1"/>
  <c r="D16" i="75"/>
  <c r="D16" i="85"/>
  <c r="D35" i="85" s="1"/>
  <c r="D16" i="74"/>
  <c r="D38" i="74" s="1"/>
  <c r="D16" i="86"/>
  <c r="D35" i="86" s="1"/>
  <c r="D10" i="75"/>
  <c r="D10" i="85"/>
  <c r="D29" i="85" s="1"/>
  <c r="D10" i="74"/>
  <c r="D32" i="74" s="1"/>
  <c r="D10" i="86"/>
  <c r="D29" i="86" s="1"/>
  <c r="D8" i="74"/>
  <c r="D30" i="74" s="1"/>
  <c r="D8" i="85"/>
  <c r="D27" i="85" s="1"/>
  <c r="D8" i="86"/>
  <c r="D27" i="86" s="1"/>
  <c r="D8" i="75"/>
  <c r="E10" i="74"/>
  <c r="E32" i="74" s="1"/>
  <c r="E10" i="75"/>
  <c r="E10" i="85"/>
  <c r="E29" i="85" s="1"/>
  <c r="E10" i="86"/>
  <c r="E29" i="86" s="1"/>
  <c r="E13" i="75"/>
  <c r="E13" i="74"/>
  <c r="E35" i="74" s="1"/>
  <c r="E13" i="86"/>
  <c r="E32" i="86" s="1"/>
  <c r="E13" i="85"/>
  <c r="E32" i="85" s="1"/>
  <c r="D19" i="75"/>
  <c r="D19" i="74"/>
  <c r="D41" i="74" s="1"/>
  <c r="D19" i="85"/>
  <c r="D38" i="85" s="1"/>
  <c r="D19" i="86"/>
  <c r="D38" i="86" s="1"/>
  <c r="E8" i="85"/>
  <c r="E27" i="85" s="1"/>
  <c r="E8" i="86"/>
  <c r="E27" i="86" s="1"/>
  <c r="E8" i="74"/>
  <c r="E30" i="74" s="1"/>
  <c r="E8" i="75"/>
  <c r="E16" i="74"/>
  <c r="E38" i="74" s="1"/>
  <c r="E16" i="75"/>
  <c r="E16" i="85"/>
  <c r="E35" i="85" s="1"/>
  <c r="E16" i="86"/>
  <c r="E35" i="86" s="1"/>
  <c r="B13" i="85"/>
  <c r="B32" i="85" s="1"/>
  <c r="B13" i="75"/>
  <c r="B13" i="74"/>
  <c r="B35" i="74" s="1"/>
  <c r="B13" i="86"/>
  <c r="B32" i="86" s="1"/>
  <c r="B8" i="75"/>
  <c r="B8" i="85"/>
  <c r="B27" i="85" s="1"/>
  <c r="B8" i="86"/>
  <c r="B27" i="86" s="1"/>
  <c r="B8" i="74"/>
  <c r="B30" i="74" s="1"/>
  <c r="B10" i="74"/>
  <c r="B32" i="74" s="1"/>
  <c r="B10" i="75"/>
  <c r="B10" i="85"/>
  <c r="B29" i="85" s="1"/>
  <c r="B10" i="86"/>
  <c r="B29" i="86" s="1"/>
  <c r="B16" i="74"/>
  <c r="B38" i="74" s="1"/>
  <c r="B16" i="75"/>
  <c r="B16" i="85"/>
  <c r="B35" i="85" s="1"/>
  <c r="B16" i="86"/>
  <c r="B35" i="86" s="1"/>
  <c r="D13" i="74"/>
  <c r="D35" i="74" s="1"/>
  <c r="D13" i="85"/>
  <c r="D32" i="85" s="1"/>
  <c r="D13" i="86"/>
  <c r="D32" i="86" s="1"/>
  <c r="D13" i="75"/>
  <c r="B19" i="74"/>
  <c r="B41" i="74" s="1"/>
  <c r="B19" i="85"/>
  <c r="B38" i="85" s="1"/>
  <c r="B19" i="75"/>
  <c r="B19" i="86"/>
  <c r="B38" i="86" s="1"/>
  <c r="F17" i="32"/>
  <c r="D9" i="60"/>
  <c r="D9" i="59"/>
  <c r="D27" i="59" s="1"/>
  <c r="D27" i="32"/>
  <c r="D15" i="60"/>
  <c r="D15" i="59"/>
  <c r="D33" i="59" s="1"/>
  <c r="D33" i="32"/>
  <c r="F8" i="32"/>
  <c r="E18" i="60"/>
  <c r="E18" i="59"/>
  <c r="E36" i="59" s="1"/>
  <c r="E36" i="32"/>
  <c r="D12" i="60"/>
  <c r="D12" i="59"/>
  <c r="D30" i="59" s="1"/>
  <c r="D30" i="32"/>
  <c r="D18" i="60"/>
  <c r="D18" i="59"/>
  <c r="D36" i="59" s="1"/>
  <c r="D36" i="32"/>
  <c r="E15" i="60"/>
  <c r="E15" i="59"/>
  <c r="E33" i="59" s="1"/>
  <c r="E33" i="32"/>
  <c r="F23" i="32"/>
  <c r="F5" i="60"/>
  <c r="F5" i="59"/>
  <c r="F23" i="59" s="1"/>
  <c r="F11" i="32"/>
  <c r="F6" i="32"/>
  <c r="F14" i="32"/>
  <c r="E12" i="60"/>
  <c r="E12" i="59"/>
  <c r="E30" i="59" s="1"/>
  <c r="E30" i="32"/>
  <c r="E9" i="60"/>
  <c r="E9" i="59"/>
  <c r="E27" i="59" s="1"/>
  <c r="E27" i="32"/>
  <c r="B14" i="18" l="1"/>
  <c r="B36" i="18" s="1"/>
  <c r="B11" i="18"/>
  <c r="B33" i="18" s="1"/>
  <c r="D11" i="18"/>
  <c r="D33" i="18" s="1"/>
  <c r="D14" i="18"/>
  <c r="D36" i="18" s="1"/>
  <c r="E17" i="18"/>
  <c r="E39" i="18" s="1"/>
  <c r="E20" i="18"/>
  <c r="E42" i="18" s="1"/>
  <c r="D20" i="18"/>
  <c r="D42" i="18" s="1"/>
  <c r="E11" i="18"/>
  <c r="E33" i="18" s="1"/>
  <c r="D17" i="18"/>
  <c r="D39" i="18" s="1"/>
  <c r="B20" i="18"/>
  <c r="B42" i="18" s="1"/>
  <c r="B17" i="18"/>
  <c r="B39" i="18" s="1"/>
  <c r="E14" i="18"/>
  <c r="E36" i="18" s="1"/>
  <c r="E20" i="74"/>
  <c r="E42" i="74" s="1"/>
  <c r="E20" i="85"/>
  <c r="E39" i="85" s="1"/>
  <c r="E20" i="86"/>
  <c r="E39" i="86" s="1"/>
  <c r="E20" i="75"/>
  <c r="B14" i="86"/>
  <c r="B33" i="86" s="1"/>
  <c r="B14" i="85"/>
  <c r="B33" i="85" s="1"/>
  <c r="B14" i="75"/>
  <c r="B14" i="74"/>
  <c r="B36" i="74" s="1"/>
  <c r="E14" i="85"/>
  <c r="E33" i="85" s="1"/>
  <c r="E14" i="86"/>
  <c r="E33" i="86" s="1"/>
  <c r="E14" i="75"/>
  <c r="E14" i="74"/>
  <c r="E36" i="74" s="1"/>
  <c r="B20" i="86"/>
  <c r="B39" i="86" s="1"/>
  <c r="B20" i="85"/>
  <c r="B39" i="85" s="1"/>
  <c r="B20" i="75"/>
  <c r="B20" i="74"/>
  <c r="B42" i="74" s="1"/>
  <c r="E17" i="85"/>
  <c r="E36" i="85" s="1"/>
  <c r="E17" i="86"/>
  <c r="E36" i="86" s="1"/>
  <c r="E17" i="74"/>
  <c r="E39" i="74" s="1"/>
  <c r="E17" i="75"/>
  <c r="B17" i="85"/>
  <c r="B36" i="85" s="1"/>
  <c r="B17" i="74"/>
  <c r="B39" i="74" s="1"/>
  <c r="B17" i="86"/>
  <c r="B36" i="86" s="1"/>
  <c r="B17" i="75"/>
  <c r="E11" i="85"/>
  <c r="E30" i="85" s="1"/>
  <c r="E11" i="86"/>
  <c r="E30" i="86" s="1"/>
  <c r="E11" i="74"/>
  <c r="E33" i="74" s="1"/>
  <c r="E11" i="75"/>
  <c r="D20" i="85"/>
  <c r="D39" i="85" s="1"/>
  <c r="D20" i="74"/>
  <c r="D42" i="74" s="1"/>
  <c r="D20" i="86"/>
  <c r="D39" i="86" s="1"/>
  <c r="D20" i="75"/>
  <c r="D17" i="85"/>
  <c r="D36" i="85" s="1"/>
  <c r="D17" i="86"/>
  <c r="D36" i="86" s="1"/>
  <c r="D17" i="75"/>
  <c r="D17" i="74"/>
  <c r="D39" i="74" s="1"/>
  <c r="D14" i="85"/>
  <c r="D33" i="85" s="1"/>
  <c r="D14" i="86"/>
  <c r="D33" i="86" s="1"/>
  <c r="D14" i="75"/>
  <c r="D14" i="74"/>
  <c r="D36" i="74" s="1"/>
  <c r="D11" i="75"/>
  <c r="D11" i="85"/>
  <c r="D30" i="85" s="1"/>
  <c r="D11" i="86"/>
  <c r="D30" i="86" s="1"/>
  <c r="D11" i="74"/>
  <c r="D33" i="74" s="1"/>
  <c r="B11" i="85"/>
  <c r="B30" i="85" s="1"/>
  <c r="B11" i="86"/>
  <c r="B30" i="86" s="1"/>
  <c r="B11" i="75"/>
  <c r="B11" i="74"/>
  <c r="B33" i="74" s="1"/>
  <c r="B8" i="35"/>
  <c r="B27" i="35" s="1"/>
  <c r="B8" i="53"/>
  <c r="B8" i="52"/>
  <c r="B27" i="52" s="1"/>
  <c r="B8" i="37"/>
  <c r="B8" i="36"/>
  <c r="B27" i="36" s="1"/>
  <c r="B8" i="76"/>
  <c r="B8" i="51"/>
  <c r="B27" i="51" s="1"/>
  <c r="F15" i="32"/>
  <c r="F11" i="60"/>
  <c r="F11" i="59"/>
  <c r="F29" i="59" s="1"/>
  <c r="F29" i="32"/>
  <c r="F9" i="32"/>
  <c r="F6" i="60"/>
  <c r="F6" i="59"/>
  <c r="F24" i="59" s="1"/>
  <c r="F24" i="32"/>
  <c r="F12" i="32"/>
  <c r="F18" i="32"/>
  <c r="F8" i="60"/>
  <c r="F8" i="59"/>
  <c r="F26" i="59" s="1"/>
  <c r="F26" i="32"/>
  <c r="F14" i="60"/>
  <c r="F14" i="59"/>
  <c r="F32" i="59" s="1"/>
  <c r="F32" i="32"/>
  <c r="F17" i="60"/>
  <c r="F17" i="59"/>
  <c r="F35" i="59" s="1"/>
  <c r="F35" i="32"/>
  <c r="B5" i="32"/>
  <c r="B8" i="77" l="1"/>
  <c r="B27" i="77" s="1"/>
  <c r="B8" i="78"/>
  <c r="B27" i="78" s="1"/>
  <c r="F12" i="60"/>
  <c r="F12" i="59"/>
  <c r="F30" i="59" s="1"/>
  <c r="F30" i="32"/>
  <c r="F15" i="60"/>
  <c r="F15" i="59"/>
  <c r="F33" i="59" s="1"/>
  <c r="F33" i="32"/>
  <c r="F18" i="60"/>
  <c r="F18" i="59"/>
  <c r="F36" i="59" s="1"/>
  <c r="F36" i="32"/>
  <c r="F9" i="60"/>
  <c r="F9" i="59"/>
  <c r="F27" i="59" s="1"/>
  <c r="F27" i="32"/>
  <c r="B5" i="59"/>
  <c r="B23" i="59" s="1"/>
  <c r="B23" i="32"/>
  <c r="B5" i="60"/>
  <c r="B5" i="56" l="1"/>
  <c r="B24" i="56" s="1"/>
  <c r="B6" i="56"/>
  <c r="B25" i="56" s="1"/>
  <c r="B5" i="55"/>
  <c r="B6" i="55"/>
  <c r="B5" i="57" l="1"/>
  <c r="B24" i="57" s="1"/>
  <c r="B6" i="57"/>
  <c r="B25" i="57" s="1"/>
  <c r="B17" i="32" l="1"/>
  <c r="B6" i="32"/>
  <c r="B14" i="32"/>
  <c r="B8" i="32"/>
  <c r="B11" i="32"/>
  <c r="B20" i="35" l="1"/>
  <c r="B39" i="35" s="1"/>
  <c r="B20" i="53"/>
  <c r="B20" i="52"/>
  <c r="B39" i="52" s="1"/>
  <c r="B20" i="37"/>
  <c r="B20" i="36"/>
  <c r="B39" i="36" s="1"/>
  <c r="B17" i="35"/>
  <c r="B36" i="35" s="1"/>
  <c r="B17" i="53"/>
  <c r="B17" i="52"/>
  <c r="B36" i="52" s="1"/>
  <c r="B17" i="37"/>
  <c r="B17" i="36"/>
  <c r="B36" i="36" s="1"/>
  <c r="B11" i="35"/>
  <c r="B30" i="35" s="1"/>
  <c r="B11" i="53"/>
  <c r="B11" i="52"/>
  <c r="B30" i="52" s="1"/>
  <c r="B11" i="37"/>
  <c r="B11" i="36"/>
  <c r="B30" i="36" s="1"/>
  <c r="B9" i="37"/>
  <c r="B9" i="36"/>
  <c r="B28" i="36" s="1"/>
  <c r="B9" i="35"/>
  <c r="B28" i="35" s="1"/>
  <c r="B9" i="53"/>
  <c r="B9" i="52"/>
  <c r="B28" i="52" s="1"/>
  <c r="B14" i="35"/>
  <c r="B33" i="35" s="1"/>
  <c r="B14" i="53"/>
  <c r="B14" i="52"/>
  <c r="B33" i="52" s="1"/>
  <c r="B14" i="37"/>
  <c r="B14" i="36"/>
  <c r="B33" i="36" s="1"/>
  <c r="B20" i="76"/>
  <c r="B20" i="51"/>
  <c r="B39" i="51" s="1"/>
  <c r="B17" i="76"/>
  <c r="B17" i="51"/>
  <c r="B36" i="51" s="1"/>
  <c r="B11" i="51"/>
  <c r="B30" i="51" s="1"/>
  <c r="B14" i="76"/>
  <c r="B11" i="76"/>
  <c r="B9" i="51"/>
  <c r="B28" i="51" s="1"/>
  <c r="B14" i="51"/>
  <c r="B33" i="51" s="1"/>
  <c r="B9" i="76"/>
  <c r="B18" i="32"/>
  <c r="B12" i="32"/>
  <c r="B8" i="60"/>
  <c r="B26" i="32"/>
  <c r="B8" i="59"/>
  <c r="B26" i="59" s="1"/>
  <c r="B11" i="60"/>
  <c r="B11" i="59"/>
  <c r="B29" i="59" s="1"/>
  <c r="B29" i="32"/>
  <c r="B14" i="60"/>
  <c r="B14" i="59"/>
  <c r="B32" i="59" s="1"/>
  <c r="B32" i="32"/>
  <c r="B9" i="32"/>
  <c r="B15" i="32"/>
  <c r="B24" i="32"/>
  <c r="B6" i="60"/>
  <c r="B6" i="59"/>
  <c r="B24" i="59" s="1"/>
  <c r="B17" i="59"/>
  <c r="B35" i="59" s="1"/>
  <c r="B35" i="32"/>
  <c r="B17" i="60"/>
  <c r="B18" i="37" l="1"/>
  <c r="B18" i="36"/>
  <c r="B37" i="36" s="1"/>
  <c r="B18" i="35"/>
  <c r="B37" i="35" s="1"/>
  <c r="B18" i="53"/>
  <c r="B18" i="52"/>
  <c r="B37" i="52" s="1"/>
  <c r="B12" i="37"/>
  <c r="B12" i="36"/>
  <c r="B31" i="36" s="1"/>
  <c r="B12" i="35"/>
  <c r="B31" i="35" s="1"/>
  <c r="B12" i="53"/>
  <c r="B12" i="52"/>
  <c r="B31" i="52" s="1"/>
  <c r="B21" i="37"/>
  <c r="B21" i="36"/>
  <c r="B40" i="36" s="1"/>
  <c r="B21" i="35"/>
  <c r="B40" i="35" s="1"/>
  <c r="B21" i="53"/>
  <c r="B21" i="52"/>
  <c r="B40" i="52" s="1"/>
  <c r="B15" i="37"/>
  <c r="B15" i="36"/>
  <c r="B34" i="36" s="1"/>
  <c r="B15" i="35"/>
  <c r="B34" i="35" s="1"/>
  <c r="B15" i="53"/>
  <c r="B15" i="52"/>
  <c r="B34" i="52" s="1"/>
  <c r="B18" i="51"/>
  <c r="B37" i="51" s="1"/>
  <c r="B12" i="51"/>
  <c r="B31" i="51" s="1"/>
  <c r="B17" i="78"/>
  <c r="B36" i="78" s="1"/>
  <c r="B17" i="77"/>
  <c r="B36" i="77" s="1"/>
  <c r="B21" i="51"/>
  <c r="B40" i="51" s="1"/>
  <c r="B12" i="76"/>
  <c r="B9" i="78"/>
  <c r="B28" i="78" s="1"/>
  <c r="B9" i="77"/>
  <c r="B28" i="77" s="1"/>
  <c r="B14" i="77"/>
  <c r="B33" i="77" s="1"/>
  <c r="B14" i="78"/>
  <c r="B33" i="78" s="1"/>
  <c r="B21" i="76"/>
  <c r="B18" i="76"/>
  <c r="B15" i="76"/>
  <c r="B15" i="51"/>
  <c r="B34" i="51" s="1"/>
  <c r="B11" i="78"/>
  <c r="B30" i="78" s="1"/>
  <c r="B11" i="77"/>
  <c r="B30" i="77" s="1"/>
  <c r="B20" i="77"/>
  <c r="B39" i="77" s="1"/>
  <c r="B20" i="78"/>
  <c r="B39" i="78" s="1"/>
  <c r="B27" i="32"/>
  <c r="B9" i="60"/>
  <c r="B9" i="59"/>
  <c r="B27" i="59" s="1"/>
  <c r="B33" i="32"/>
  <c r="B15" i="59"/>
  <c r="B33" i="59" s="1"/>
  <c r="B15" i="60"/>
  <c r="B30" i="32"/>
  <c r="B12" i="60"/>
  <c r="B12" i="59"/>
  <c r="B30" i="59" s="1"/>
  <c r="B36" i="32"/>
  <c r="B18" i="59"/>
  <c r="B36" i="59" s="1"/>
  <c r="B18" i="60"/>
  <c r="B15" i="78" l="1"/>
  <c r="B34" i="78" s="1"/>
  <c r="B15" i="77"/>
  <c r="B34" i="77" s="1"/>
  <c r="B18" i="77"/>
  <c r="B37" i="77" s="1"/>
  <c r="B18" i="78"/>
  <c r="B37" i="78" s="1"/>
  <c r="B21" i="78"/>
  <c r="B40" i="78" s="1"/>
  <c r="B21" i="77"/>
  <c r="B40" i="77" s="1"/>
  <c r="B12" i="77"/>
  <c r="B31" i="77" s="1"/>
  <c r="B12" i="78"/>
  <c r="B31" i="78" s="1"/>
  <c r="E5" i="20"/>
  <c r="E6" i="20"/>
  <c r="E24" i="20"/>
  <c r="E5" i="19"/>
  <c r="E27" i="19" s="1"/>
  <c r="E6" i="19"/>
  <c r="E28" i="19" s="1"/>
  <c r="E24" i="19"/>
  <c r="O5" i="11"/>
  <c r="O24" i="11" s="1"/>
  <c r="O6" i="11"/>
  <c r="O25" i="11" s="1"/>
  <c r="O8" i="11" l="1"/>
  <c r="O27" i="11" s="1"/>
  <c r="E8" i="19"/>
  <c r="E30" i="19" s="1"/>
  <c r="O9" i="11"/>
  <c r="O28" i="11" s="1"/>
  <c r="E8" i="20"/>
  <c r="T5" i="11"/>
  <c r="T24" i="11" s="1"/>
  <c r="T6" i="11"/>
  <c r="T25" i="11" s="1"/>
  <c r="B5" i="20"/>
  <c r="B6" i="20"/>
  <c r="B24" i="20"/>
  <c r="B24" i="19"/>
  <c r="B6" i="19"/>
  <c r="B28" i="19" s="1"/>
  <c r="B5" i="19"/>
  <c r="B27" i="19" s="1"/>
  <c r="L5" i="11"/>
  <c r="L24" i="11" s="1"/>
  <c r="L6" i="11"/>
  <c r="L25" i="11" s="1"/>
  <c r="V5" i="11"/>
  <c r="V24" i="11" s="1"/>
  <c r="V6" i="11"/>
  <c r="V25" i="11" s="1"/>
  <c r="S5" i="11"/>
  <c r="S24" i="11" s="1"/>
  <c r="S6" i="11"/>
  <c r="S25" i="11" s="1"/>
  <c r="E9" i="20" l="1"/>
  <c r="L9" i="11"/>
  <c r="L28" i="11" s="1"/>
  <c r="E9" i="19"/>
  <c r="E31" i="19" s="1"/>
  <c r="E20" i="20"/>
  <c r="E20" i="19"/>
  <c r="E42" i="19" s="1"/>
  <c r="O20" i="11"/>
  <c r="O39" i="11" s="1"/>
  <c r="E14" i="19"/>
  <c r="E36" i="19" s="1"/>
  <c r="O14" i="11"/>
  <c r="O33" i="11" s="1"/>
  <c r="E14" i="20"/>
  <c r="E17" i="19"/>
  <c r="E39" i="19" s="1"/>
  <c r="E17" i="20"/>
  <c r="O17" i="11"/>
  <c r="O36" i="11" s="1"/>
  <c r="E11" i="19"/>
  <c r="E33" i="19" s="1"/>
  <c r="O11" i="11"/>
  <c r="O30" i="11" s="1"/>
  <c r="E11" i="20"/>
  <c r="T8" i="11"/>
  <c r="T27" i="11" s="1"/>
  <c r="B8" i="19"/>
  <c r="B30" i="19" s="1"/>
  <c r="B8" i="20"/>
  <c r="S8" i="11"/>
  <c r="S27" i="11" s="1"/>
  <c r="L8" i="11"/>
  <c r="L27" i="11" s="1"/>
  <c r="V8" i="11"/>
  <c r="V27" i="11" s="1"/>
  <c r="AN5" i="11"/>
  <c r="AN24" i="11" s="1"/>
  <c r="AO5" i="11"/>
  <c r="AO24" i="11" s="1"/>
  <c r="AP5" i="11"/>
  <c r="AP24" i="11" s="1"/>
  <c r="AN6" i="11"/>
  <c r="AN25" i="11" s="1"/>
  <c r="AO6" i="11"/>
  <c r="AO25" i="11" s="1"/>
  <c r="AP6" i="11"/>
  <c r="AP25" i="11" s="1"/>
  <c r="AH5" i="11"/>
  <c r="AI5" i="11"/>
  <c r="AI24" i="11" s="1"/>
  <c r="AJ5" i="11"/>
  <c r="AJ24" i="11" s="1"/>
  <c r="AK5" i="11"/>
  <c r="AK24" i="11" s="1"/>
  <c r="AL5" i="11"/>
  <c r="AL24" i="11" s="1"/>
  <c r="AM5" i="11"/>
  <c r="AM24" i="11" s="1"/>
  <c r="AH6" i="11"/>
  <c r="AH25" i="11" s="1"/>
  <c r="AI6" i="11"/>
  <c r="AI25" i="11" s="1"/>
  <c r="AJ6" i="11"/>
  <c r="AJ25" i="11" s="1"/>
  <c r="AK6" i="11"/>
  <c r="AK25" i="11" s="1"/>
  <c r="AL6" i="11"/>
  <c r="AL25" i="11" s="1"/>
  <c r="AM6" i="11"/>
  <c r="AM25" i="11" s="1"/>
  <c r="AH24" i="11"/>
  <c r="S9" i="11" l="1"/>
  <c r="S28" i="11" s="1"/>
  <c r="B9" i="19"/>
  <c r="B31" i="19" s="1"/>
  <c r="AI8" i="11"/>
  <c r="AI27" i="11" s="1"/>
  <c r="B9" i="20"/>
  <c r="O12" i="11"/>
  <c r="O31" i="11" s="1"/>
  <c r="E12" i="19"/>
  <c r="E34" i="19" s="1"/>
  <c r="E12" i="20"/>
  <c r="O18" i="11"/>
  <c r="O37" i="11" s="1"/>
  <c r="E18" i="19"/>
  <c r="E40" i="19" s="1"/>
  <c r="E18" i="20"/>
  <c r="E15" i="20"/>
  <c r="O15" i="11"/>
  <c r="O34" i="11" s="1"/>
  <c r="E15" i="19"/>
  <c r="E37" i="19" s="1"/>
  <c r="O21" i="11"/>
  <c r="O40" i="11" s="1"/>
  <c r="E21" i="19"/>
  <c r="E43" i="19" s="1"/>
  <c r="E21" i="20"/>
  <c r="T11" i="11"/>
  <c r="T30" i="11" s="1"/>
  <c r="T20" i="11"/>
  <c r="T39" i="11" s="1"/>
  <c r="V9" i="11"/>
  <c r="V28" i="11" s="1"/>
  <c r="T14" i="11"/>
  <c r="T33" i="11" s="1"/>
  <c r="T9" i="11"/>
  <c r="T28" i="11" s="1"/>
  <c r="T17" i="11"/>
  <c r="T36" i="11" s="1"/>
  <c r="B20" i="20"/>
  <c r="L20" i="11"/>
  <c r="L39" i="11" s="1"/>
  <c r="B20" i="19"/>
  <c r="B42" i="19" s="1"/>
  <c r="L14" i="11"/>
  <c r="L33" i="11" s="1"/>
  <c r="B14" i="20"/>
  <c r="B14" i="19"/>
  <c r="B36" i="19" s="1"/>
  <c r="B11" i="20"/>
  <c r="B11" i="19"/>
  <c r="B33" i="19" s="1"/>
  <c r="L11" i="11"/>
  <c r="L30" i="11" s="1"/>
  <c r="L17" i="11"/>
  <c r="L36" i="11" s="1"/>
  <c r="B17" i="19"/>
  <c r="B39" i="19" s="1"/>
  <c r="B17" i="20"/>
  <c r="S14" i="11"/>
  <c r="S33" i="11" s="1"/>
  <c r="V14" i="11"/>
  <c r="V33" i="11" s="1"/>
  <c r="S11" i="11"/>
  <c r="S30" i="11" s="1"/>
  <c r="V11" i="11"/>
  <c r="V30" i="11" s="1"/>
  <c r="S17" i="11"/>
  <c r="S36" i="11" s="1"/>
  <c r="V17" i="11"/>
  <c r="V36" i="11" s="1"/>
  <c r="S20" i="11"/>
  <c r="S39" i="11" s="1"/>
  <c r="V20" i="11"/>
  <c r="V39" i="11" s="1"/>
  <c r="AM8" i="11"/>
  <c r="AM27" i="11" s="1"/>
  <c r="AO8" i="11"/>
  <c r="AO27" i="11" s="1"/>
  <c r="AK8" i="11"/>
  <c r="AK27" i="11" s="1"/>
  <c r="AN8" i="11"/>
  <c r="AN27" i="11" s="1"/>
  <c r="AJ8" i="11"/>
  <c r="AJ27" i="11" s="1"/>
  <c r="AL8" i="11"/>
  <c r="AL27" i="11" s="1"/>
  <c r="AP8" i="11"/>
  <c r="AP27" i="11" s="1"/>
  <c r="AH8" i="11"/>
  <c r="AH27" i="11" s="1"/>
  <c r="AI14" i="11" l="1"/>
  <c r="AI33" i="11" s="1"/>
  <c r="AM9" i="11"/>
  <c r="AM28" i="11" s="1"/>
  <c r="AL20" i="11"/>
  <c r="AL39" i="11" s="1"/>
  <c r="AN14" i="11"/>
  <c r="AN33" i="11" s="1"/>
  <c r="AH17" i="11"/>
  <c r="AH36" i="11" s="1"/>
  <c r="T15" i="11"/>
  <c r="T34" i="11" s="1"/>
  <c r="T21" i="11"/>
  <c r="T40" i="11" s="1"/>
  <c r="T18" i="11"/>
  <c r="T37" i="11" s="1"/>
  <c r="T12" i="11"/>
  <c r="T31" i="11" s="1"/>
  <c r="B12" i="19"/>
  <c r="B34" i="19" s="1"/>
  <c r="L12" i="11"/>
  <c r="L31" i="11" s="1"/>
  <c r="B12" i="20"/>
  <c r="B15" i="19"/>
  <c r="B37" i="19" s="1"/>
  <c r="L15" i="11"/>
  <c r="L34" i="11" s="1"/>
  <c r="B15" i="20"/>
  <c r="B18" i="19"/>
  <c r="B40" i="19" s="1"/>
  <c r="L18" i="11"/>
  <c r="L37" i="11" s="1"/>
  <c r="B18" i="20"/>
  <c r="B21" i="19"/>
  <c r="B43" i="19" s="1"/>
  <c r="L21" i="11"/>
  <c r="L40" i="11" s="1"/>
  <c r="B21" i="20"/>
  <c r="V18" i="11"/>
  <c r="V37" i="11" s="1"/>
  <c r="V12" i="11"/>
  <c r="V31" i="11" s="1"/>
  <c r="V15" i="11"/>
  <c r="V34" i="11" s="1"/>
  <c r="V21" i="11"/>
  <c r="V40" i="11" s="1"/>
  <c r="S21" i="11"/>
  <c r="S40" i="11" s="1"/>
  <c r="S18" i="11"/>
  <c r="S37" i="11" s="1"/>
  <c r="S12" i="11"/>
  <c r="S31" i="11" s="1"/>
  <c r="S15" i="11"/>
  <c r="S34" i="11" s="1"/>
  <c r="AP11" i="11"/>
  <c r="AP30" i="11" s="1"/>
  <c r="AH11" i="11"/>
  <c r="AH30" i="11" s="1"/>
  <c r="AH9" i="11"/>
  <c r="AH28" i="11" s="1"/>
  <c r="AH20" i="11"/>
  <c r="AH39" i="11" s="1"/>
  <c r="AP14" i="11"/>
  <c r="AP33" i="11" s="1"/>
  <c r="AH14" i="11"/>
  <c r="AH33" i="11" s="1"/>
  <c r="AP9" i="11"/>
  <c r="AP28" i="11" s="1"/>
  <c r="AO11" i="11"/>
  <c r="AO30" i="11" s="1"/>
  <c r="AP20" i="11"/>
  <c r="AP39" i="11" s="1"/>
  <c r="AN17" i="11"/>
  <c r="AN36" i="11" s="1"/>
  <c r="AK17" i="11"/>
  <c r="AK36" i="11" s="1"/>
  <c r="AK20" i="11"/>
  <c r="AK39" i="11" s="1"/>
  <c r="AN20" i="11"/>
  <c r="AN39" i="11" s="1"/>
  <c r="AI17" i="11"/>
  <c r="AI36" i="11" s="1"/>
  <c r="AP17" i="11"/>
  <c r="AP36" i="11" s="1"/>
  <c r="AL9" i="11"/>
  <c r="AL28" i="11" s="1"/>
  <c r="AK11" i="11"/>
  <c r="AK30" i="11" s="1"/>
  <c r="AK9" i="11"/>
  <c r="AK28" i="11" s="1"/>
  <c r="AO9" i="11"/>
  <c r="AO28" i="11" s="1"/>
  <c r="AO20" i="11"/>
  <c r="AO39" i="11" s="1"/>
  <c r="AJ11" i="11"/>
  <c r="AJ30" i="11" s="1"/>
  <c r="AI20" i="11"/>
  <c r="AI39" i="11" s="1"/>
  <c r="AM20" i="11"/>
  <c r="AM39" i="11" s="1"/>
  <c r="AI9" i="11"/>
  <c r="AI28" i="11" s="1"/>
  <c r="AL11" i="11"/>
  <c r="AL30" i="11" s="1"/>
  <c r="AN9" i="11"/>
  <c r="AN28" i="11" s="1"/>
  <c r="AK14" i="11"/>
  <c r="AK33" i="11" s="1"/>
  <c r="AJ20" i="11"/>
  <c r="AJ39" i="11" s="1"/>
  <c r="AJ14" i="11"/>
  <c r="AJ33" i="11" s="1"/>
  <c r="AM14" i="11"/>
  <c r="AM33" i="11" s="1"/>
  <c r="AM11" i="11"/>
  <c r="AM30" i="11" s="1"/>
  <c r="AL14" i="11"/>
  <c r="AL33" i="11" s="1"/>
  <c r="AO17" i="11"/>
  <c r="AO36" i="11" s="1"/>
  <c r="AO14" i="11"/>
  <c r="AO33" i="11" s="1"/>
  <c r="AJ9" i="11"/>
  <c r="AJ28" i="11" s="1"/>
  <c r="AI11" i="11"/>
  <c r="AI30" i="11" s="1"/>
  <c r="AJ17" i="11"/>
  <c r="AJ36" i="11" s="1"/>
  <c r="AN11" i="11"/>
  <c r="AN30" i="11" s="1"/>
  <c r="AL17" i="11"/>
  <c r="AL36" i="11" s="1"/>
  <c r="AM17" i="11"/>
  <c r="AM36" i="11" s="1"/>
  <c r="B8" i="56" l="1"/>
  <c r="B27" i="56" s="1"/>
  <c r="B8" i="55"/>
  <c r="AI15" i="11"/>
  <c r="AI34" i="11" s="1"/>
  <c r="AH18" i="11"/>
  <c r="AH37" i="11" s="1"/>
  <c r="B8" i="57"/>
  <c r="B27" i="57" s="1"/>
  <c r="AP12" i="11"/>
  <c r="AP31" i="11" s="1"/>
  <c r="AN15" i="11"/>
  <c r="AN34" i="11" s="1"/>
  <c r="AH21" i="11"/>
  <c r="AH40" i="11" s="1"/>
  <c r="AP15" i="11"/>
  <c r="AP34" i="11" s="1"/>
  <c r="AL21" i="11"/>
  <c r="AL40" i="11" s="1"/>
  <c r="AH12" i="11"/>
  <c r="AH31" i="11" s="1"/>
  <c r="AH15" i="11"/>
  <c r="AH34" i="11" s="1"/>
  <c r="AM18" i="11"/>
  <c r="AM37" i="11" s="1"/>
  <c r="AN12" i="11"/>
  <c r="AN31" i="11" s="1"/>
  <c r="AI12" i="11"/>
  <c r="AI31" i="11" s="1"/>
  <c r="AO15" i="11"/>
  <c r="AO34" i="11" s="1"/>
  <c r="AJ15" i="11"/>
  <c r="AJ34" i="11" s="1"/>
  <c r="AK15" i="11"/>
  <c r="AK34" i="11" s="1"/>
  <c r="AM21" i="11"/>
  <c r="AM40" i="11" s="1"/>
  <c r="AJ12" i="11"/>
  <c r="AJ31" i="11" s="1"/>
  <c r="AK12" i="11"/>
  <c r="AK31" i="11" s="1"/>
  <c r="AP18" i="11"/>
  <c r="AP37" i="11" s="1"/>
  <c r="AN21" i="11"/>
  <c r="AN40" i="11" s="1"/>
  <c r="AK18" i="11"/>
  <c r="AK37" i="11" s="1"/>
  <c r="AP21" i="11"/>
  <c r="AP40" i="11" s="1"/>
  <c r="AL18" i="11"/>
  <c r="AL37" i="11" s="1"/>
  <c r="AJ18" i="11"/>
  <c r="AJ37" i="11" s="1"/>
  <c r="AO18" i="11"/>
  <c r="AO37" i="11" s="1"/>
  <c r="AL15" i="11"/>
  <c r="AL34" i="11" s="1"/>
  <c r="AM12" i="11"/>
  <c r="AM31" i="11" s="1"/>
  <c r="AM15" i="11"/>
  <c r="AM34" i="11" s="1"/>
  <c r="AJ21" i="11"/>
  <c r="AJ40" i="11" s="1"/>
  <c r="AL12" i="11"/>
  <c r="AL31" i="11" s="1"/>
  <c r="AI21" i="11"/>
  <c r="AI40" i="11" s="1"/>
  <c r="AO21" i="11"/>
  <c r="AO40" i="11" s="1"/>
  <c r="AI18" i="11"/>
  <c r="AI37" i="11" s="1"/>
  <c r="AK21" i="11"/>
  <c r="AK40" i="11" s="1"/>
  <c r="AN18" i="11"/>
  <c r="AN37" i="11" s="1"/>
  <c r="AO12" i="11"/>
  <c r="AO31" i="11" s="1"/>
  <c r="B14" i="56" l="1"/>
  <c r="B33" i="56" s="1"/>
  <c r="B14" i="55"/>
  <c r="B17" i="56"/>
  <c r="B36" i="56" s="1"/>
  <c r="B17" i="55"/>
  <c r="B11" i="56"/>
  <c r="B30" i="56" s="1"/>
  <c r="B11" i="55"/>
  <c r="B20" i="56"/>
  <c r="B39" i="56" s="1"/>
  <c r="B20" i="55"/>
  <c r="B9" i="55"/>
  <c r="B9" i="56"/>
  <c r="B28" i="56" s="1"/>
  <c r="B14" i="57"/>
  <c r="B33" i="57" s="1"/>
  <c r="B9" i="57"/>
  <c r="B28" i="57" s="1"/>
  <c r="B20" i="57"/>
  <c r="B39" i="57" s="1"/>
  <c r="B17" i="57"/>
  <c r="B36" i="57" s="1"/>
  <c r="B11" i="57"/>
  <c r="B30" i="57" s="1"/>
  <c r="AC12" i="11"/>
  <c r="AC31" i="11" s="1"/>
  <c r="AC11" i="11"/>
  <c r="AC30" i="11" s="1"/>
  <c r="Y11" i="11"/>
  <c r="Y30" i="11" s="1"/>
  <c r="U11" i="11"/>
  <c r="U30" i="11" s="1"/>
  <c r="AG11" i="11"/>
  <c r="AG30" i="11" s="1"/>
  <c r="AD11" i="11"/>
  <c r="AD30" i="11" s="1"/>
  <c r="I11" i="11"/>
  <c r="I30" i="11" s="1"/>
  <c r="W11" i="11"/>
  <c r="W30" i="11" s="1"/>
  <c r="Z11" i="11"/>
  <c r="Z30" i="11" s="1"/>
  <c r="D11" i="11"/>
  <c r="D30" i="11" s="1"/>
  <c r="R11" i="11"/>
  <c r="R30" i="11" s="1"/>
  <c r="E11" i="11"/>
  <c r="E30" i="11" s="1"/>
  <c r="AB11" i="11"/>
  <c r="AB30" i="11" s="1"/>
  <c r="G11" i="11"/>
  <c r="G30" i="11" s="1"/>
  <c r="F11" i="19"/>
  <c r="F33" i="19" s="1"/>
  <c r="F11" i="20"/>
  <c r="B11" i="11"/>
  <c r="B30" i="11" s="1"/>
  <c r="G11" i="20"/>
  <c r="G11" i="19"/>
  <c r="G33" i="19" s="1"/>
  <c r="C11" i="20"/>
  <c r="C11" i="19"/>
  <c r="C33" i="19" s="1"/>
  <c r="D11" i="19"/>
  <c r="D33" i="19" s="1"/>
  <c r="D11" i="20"/>
  <c r="M11" i="11"/>
  <c r="M30" i="11" s="1"/>
  <c r="F11" i="11"/>
  <c r="F30" i="11" s="1"/>
  <c r="H11" i="11"/>
  <c r="H30" i="11" s="1"/>
  <c r="J11" i="11"/>
  <c r="J30" i="11" s="1"/>
  <c r="P11" i="11"/>
  <c r="P30" i="11" s="1"/>
  <c r="Q11" i="11"/>
  <c r="Q30" i="11" s="1"/>
  <c r="AF11" i="11"/>
  <c r="AF30" i="11" s="1"/>
  <c r="AA11" i="11"/>
  <c r="AA30" i="11" s="1"/>
  <c r="C11" i="11"/>
  <c r="C30" i="11" s="1"/>
  <c r="N11" i="11"/>
  <c r="N30" i="11" s="1"/>
  <c r="AE11" i="11"/>
  <c r="AE30" i="11" s="1"/>
  <c r="K11" i="11"/>
  <c r="K30" i="11" s="1"/>
  <c r="X11" i="11"/>
  <c r="X30" i="11" s="1"/>
  <c r="B15" i="55" l="1"/>
  <c r="B15" i="56"/>
  <c r="B34" i="56" s="1"/>
  <c r="B18" i="56"/>
  <c r="B37" i="56" s="1"/>
  <c r="B18" i="55"/>
  <c r="B12" i="56"/>
  <c r="B31" i="56" s="1"/>
  <c r="B12" i="55"/>
  <c r="B21" i="55"/>
  <c r="B21" i="56"/>
  <c r="B40" i="56" s="1"/>
  <c r="B21" i="57"/>
  <c r="B40" i="57" s="1"/>
  <c r="B18" i="57"/>
  <c r="B37" i="57" s="1"/>
  <c r="B12" i="57"/>
  <c r="B31" i="57" s="1"/>
  <c r="Y12" i="11"/>
  <c r="Y31" i="11" s="1"/>
  <c r="B15" i="57"/>
  <c r="B34" i="57" s="1"/>
  <c r="U12" i="11"/>
  <c r="U31" i="11" s="1"/>
  <c r="AD12" i="11"/>
  <c r="AD31" i="11" s="1"/>
  <c r="Z12" i="11"/>
  <c r="Z31" i="11" s="1"/>
  <c r="AG12" i="11"/>
  <c r="AG31" i="11" s="1"/>
  <c r="R12" i="11"/>
  <c r="R31" i="11" s="1"/>
  <c r="E12" i="11"/>
  <c r="E31" i="11" s="1"/>
  <c r="D12" i="11"/>
  <c r="D31" i="11" s="1"/>
  <c r="I12" i="11"/>
  <c r="I31" i="11" s="1"/>
  <c r="AB12" i="11"/>
  <c r="AB31" i="11" s="1"/>
  <c r="B12" i="11"/>
  <c r="B31" i="11" s="1"/>
  <c r="G12" i="11"/>
  <c r="G31" i="11" s="1"/>
  <c r="W12" i="11"/>
  <c r="W31" i="11" s="1"/>
  <c r="J12" i="11"/>
  <c r="J31" i="11" s="1"/>
  <c r="X12" i="11"/>
  <c r="X31" i="11" s="1"/>
  <c r="AE12" i="11"/>
  <c r="AE31" i="11" s="1"/>
  <c r="AF12" i="11"/>
  <c r="AF31" i="11" s="1"/>
  <c r="AA12" i="11"/>
  <c r="AA31" i="11" s="1"/>
  <c r="F12" i="11"/>
  <c r="F31" i="11" s="1"/>
  <c r="K12" i="11"/>
  <c r="K31" i="11" s="1"/>
  <c r="N12" i="11"/>
  <c r="N31" i="11" s="1"/>
  <c r="C12" i="11"/>
  <c r="C31" i="11" s="1"/>
  <c r="Q12" i="11"/>
  <c r="Q31" i="11" s="1"/>
  <c r="P12" i="11"/>
  <c r="P31" i="11" s="1"/>
  <c r="H12" i="11"/>
  <c r="H31" i="11" s="1"/>
  <c r="M12" i="11"/>
  <c r="M31" i="11" s="1"/>
  <c r="C5" i="15" l="1"/>
  <c r="C6" i="15"/>
  <c r="C5" i="10"/>
  <c r="C17" i="10" s="1"/>
  <c r="C6" i="10"/>
  <c r="C18" i="10" s="1"/>
  <c r="C5" i="14"/>
  <c r="C17" i="14" s="1"/>
  <c r="C6" i="14"/>
  <c r="C18" i="14" s="1"/>
  <c r="C5" i="31"/>
  <c r="C6" i="31"/>
  <c r="C5" i="30"/>
  <c r="C21" i="30" s="1"/>
  <c r="C6" i="30"/>
  <c r="C22" i="30" s="1"/>
  <c r="C5" i="13"/>
  <c r="C21" i="13" s="1"/>
  <c r="C6" i="13"/>
  <c r="C22" i="13" s="1"/>
  <c r="B5" i="11"/>
  <c r="B24" i="11" s="1"/>
  <c r="C5" i="11"/>
  <c r="C24" i="11" s="1"/>
  <c r="D5" i="11"/>
  <c r="D24" i="11" s="1"/>
  <c r="E5" i="11"/>
  <c r="E24" i="11" s="1"/>
  <c r="F5" i="11"/>
  <c r="F24" i="11" s="1"/>
  <c r="G5" i="11"/>
  <c r="G24" i="11" s="1"/>
  <c r="H5" i="11"/>
  <c r="H24" i="11" s="1"/>
  <c r="I5" i="11"/>
  <c r="I24" i="11" s="1"/>
  <c r="J5" i="11"/>
  <c r="J24" i="11" s="1"/>
  <c r="K5" i="11"/>
  <c r="K24" i="11" s="1"/>
  <c r="M5" i="11"/>
  <c r="M24" i="11" s="1"/>
  <c r="N5" i="11"/>
  <c r="N24" i="11" s="1"/>
  <c r="P5" i="11"/>
  <c r="P24" i="11" s="1"/>
  <c r="Q5" i="11"/>
  <c r="Q24" i="11" s="1"/>
  <c r="R5" i="11"/>
  <c r="R24" i="11" s="1"/>
  <c r="U5" i="11"/>
  <c r="U24" i="11" s="1"/>
  <c r="W5" i="11"/>
  <c r="W24" i="11" s="1"/>
  <c r="X5" i="11"/>
  <c r="X24" i="11" s="1"/>
  <c r="Y5" i="11"/>
  <c r="Y24" i="11" s="1"/>
  <c r="Z5" i="11"/>
  <c r="Z24" i="11" s="1"/>
  <c r="AA5" i="11"/>
  <c r="AA24" i="11" s="1"/>
  <c r="AB5" i="11"/>
  <c r="AB24" i="11" s="1"/>
  <c r="AC5" i="11"/>
  <c r="AC24" i="11" s="1"/>
  <c r="AD5" i="11"/>
  <c r="AD24" i="11" s="1"/>
  <c r="AE5" i="11"/>
  <c r="AE24" i="11" s="1"/>
  <c r="AF5" i="11"/>
  <c r="AF24" i="11" s="1"/>
  <c r="AG5" i="11"/>
  <c r="AG24" i="11" s="1"/>
  <c r="B6" i="11"/>
  <c r="B25" i="11" s="1"/>
  <c r="C6" i="11"/>
  <c r="C25" i="11" s="1"/>
  <c r="D6" i="11"/>
  <c r="D25" i="11" s="1"/>
  <c r="E6" i="11"/>
  <c r="E25" i="11" s="1"/>
  <c r="F6" i="11"/>
  <c r="F25" i="11" s="1"/>
  <c r="G6" i="11"/>
  <c r="G25" i="11" s="1"/>
  <c r="H6" i="11"/>
  <c r="H25" i="11" s="1"/>
  <c r="I6" i="11"/>
  <c r="I25" i="11" s="1"/>
  <c r="J6" i="11"/>
  <c r="J25" i="11" s="1"/>
  <c r="K6" i="11"/>
  <c r="K25" i="11" s="1"/>
  <c r="M6" i="11"/>
  <c r="M25" i="11" s="1"/>
  <c r="N6" i="11"/>
  <c r="N25" i="11" s="1"/>
  <c r="P6" i="11"/>
  <c r="P25" i="11" s="1"/>
  <c r="Q6" i="11"/>
  <c r="Q25" i="11" s="1"/>
  <c r="R6" i="11"/>
  <c r="R25" i="11" s="1"/>
  <c r="U6" i="11"/>
  <c r="U25" i="11" s="1"/>
  <c r="W6" i="11"/>
  <c r="W25" i="11" s="1"/>
  <c r="X6" i="11"/>
  <c r="X25" i="11" s="1"/>
  <c r="Y6" i="11"/>
  <c r="Y25" i="11" s="1"/>
  <c r="Z6" i="11"/>
  <c r="Z25" i="11" s="1"/>
  <c r="AA6" i="11"/>
  <c r="AA25" i="11" s="1"/>
  <c r="AB6" i="11"/>
  <c r="AB25" i="11" s="1"/>
  <c r="AC6" i="11"/>
  <c r="AC25" i="11" s="1"/>
  <c r="AD6" i="11"/>
  <c r="AD25" i="11" s="1"/>
  <c r="AE6" i="11"/>
  <c r="AE25" i="11" s="1"/>
  <c r="AF6" i="11"/>
  <c r="AF25" i="11" s="1"/>
  <c r="AG6" i="11"/>
  <c r="AG25" i="11" s="1"/>
  <c r="G6" i="20" l="1"/>
  <c r="G5" i="20"/>
  <c r="G24" i="20"/>
  <c r="G12" i="20" s="1"/>
  <c r="F24" i="20"/>
  <c r="F12" i="20" s="1"/>
  <c r="D24" i="20"/>
  <c r="D12" i="20" s="1"/>
  <c r="C24" i="20"/>
  <c r="C12" i="20" s="1"/>
  <c r="C5" i="20"/>
  <c r="D5" i="20"/>
  <c r="F5" i="20"/>
  <c r="C6" i="20"/>
  <c r="D6" i="20"/>
  <c r="F6" i="20"/>
  <c r="G24" i="19"/>
  <c r="G12" i="19" s="1"/>
  <c r="G34" i="19" s="1"/>
  <c r="F24" i="19"/>
  <c r="F12" i="19" s="1"/>
  <c r="F34" i="19" s="1"/>
  <c r="D24" i="19"/>
  <c r="D12" i="19" s="1"/>
  <c r="D34" i="19" s="1"/>
  <c r="C24" i="19"/>
  <c r="C12" i="19" s="1"/>
  <c r="C34" i="19" s="1"/>
  <c r="C5" i="19"/>
  <c r="C27" i="19" s="1"/>
  <c r="D5" i="19"/>
  <c r="D27" i="19" s="1"/>
  <c r="F5" i="19"/>
  <c r="F27" i="19" s="1"/>
  <c r="G5" i="19"/>
  <c r="G27" i="19" s="1"/>
  <c r="C6" i="19"/>
  <c r="C28" i="19" s="1"/>
  <c r="D6" i="19"/>
  <c r="D28" i="19" s="1"/>
  <c r="F6" i="19"/>
  <c r="F28" i="19" s="1"/>
  <c r="G6" i="19"/>
  <c r="G28" i="19" s="1"/>
  <c r="G8" i="11" l="1"/>
  <c r="G27" i="11" s="1"/>
  <c r="F8" i="11"/>
  <c r="F27" i="11" s="1"/>
  <c r="E8" i="11"/>
  <c r="E27" i="11" s="1"/>
  <c r="B5" i="29"/>
  <c r="B21" i="29" s="1"/>
  <c r="C5" i="29"/>
  <c r="C21" i="29" s="1"/>
  <c r="B6" i="29"/>
  <c r="B22" i="29" s="1"/>
  <c r="C6" i="29"/>
  <c r="C22" i="29" s="1"/>
  <c r="AB8" i="11" l="1"/>
  <c r="AB27" i="11" s="1"/>
  <c r="F14" i="11"/>
  <c r="F33" i="11" s="1"/>
  <c r="F9" i="11"/>
  <c r="F28" i="11" s="1"/>
  <c r="AA8" i="11"/>
  <c r="AA27" i="11" s="1"/>
  <c r="E14" i="11"/>
  <c r="E33" i="11" s="1"/>
  <c r="Z8" i="11"/>
  <c r="Z27" i="11" s="1"/>
  <c r="G14" i="11"/>
  <c r="G33" i="11" s="1"/>
  <c r="G9" i="11"/>
  <c r="G28" i="11" s="1"/>
  <c r="AC8" i="11"/>
  <c r="AC27" i="11" s="1"/>
  <c r="E9" i="11"/>
  <c r="E28" i="11" s="1"/>
  <c r="Q8" i="11" l="1"/>
  <c r="Q27" i="11" s="1"/>
  <c r="K8" i="11"/>
  <c r="K27" i="11" s="1"/>
  <c r="D8" i="11"/>
  <c r="D27" i="11" s="1"/>
  <c r="AA14" i="11"/>
  <c r="AA33" i="11" s="1"/>
  <c r="Z9" i="11"/>
  <c r="Z28" i="11" s="1"/>
  <c r="F17" i="11"/>
  <c r="F36" i="11" s="1"/>
  <c r="G17" i="11"/>
  <c r="G36" i="11" s="1"/>
  <c r="C8" i="15"/>
  <c r="C8" i="14"/>
  <c r="C20" i="14" s="1"/>
  <c r="C8" i="30"/>
  <c r="C24" i="30" s="1"/>
  <c r="C8" i="10"/>
  <c r="C20" i="10" s="1"/>
  <c r="C8" i="31"/>
  <c r="C8" i="13"/>
  <c r="C24" i="13" s="1"/>
  <c r="P8" i="11"/>
  <c r="P27" i="11" s="1"/>
  <c r="J8" i="11"/>
  <c r="J27" i="11" s="1"/>
  <c r="C8" i="11"/>
  <c r="C27" i="11" s="1"/>
  <c r="Z14" i="11"/>
  <c r="Z33" i="11" s="1"/>
  <c r="AA9" i="11"/>
  <c r="AA28" i="11" s="1"/>
  <c r="F15" i="11"/>
  <c r="F34" i="11" s="1"/>
  <c r="G15" i="11"/>
  <c r="G34" i="11" s="1"/>
  <c r="N8" i="11"/>
  <c r="N27" i="11" s="1"/>
  <c r="I8" i="11"/>
  <c r="I27" i="11" s="1"/>
  <c r="B8" i="11"/>
  <c r="B27" i="11" s="1"/>
  <c r="AB14" i="11"/>
  <c r="AB33" i="11" s="1"/>
  <c r="AC9" i="11"/>
  <c r="AC28" i="11" s="1"/>
  <c r="E15" i="11"/>
  <c r="E34" i="11" s="1"/>
  <c r="R8" i="11"/>
  <c r="R27" i="11" s="1"/>
  <c r="M8" i="11"/>
  <c r="M27" i="11" s="1"/>
  <c r="H8" i="11"/>
  <c r="H27" i="11" s="1"/>
  <c r="AC14" i="11"/>
  <c r="AC33" i="11" s="1"/>
  <c r="AB9" i="11"/>
  <c r="AB28" i="11" s="1"/>
  <c r="E17" i="11"/>
  <c r="E36" i="11" s="1"/>
  <c r="F8" i="20"/>
  <c r="F8" i="19"/>
  <c r="F30" i="19" s="1"/>
  <c r="D8" i="19"/>
  <c r="D30" i="19" s="1"/>
  <c r="D8" i="20"/>
  <c r="C8" i="20"/>
  <c r="C8" i="19"/>
  <c r="C30" i="19" s="1"/>
  <c r="G8" i="20"/>
  <c r="G8" i="19"/>
  <c r="G30" i="19" s="1"/>
  <c r="B8" i="29"/>
  <c r="B24" i="29" s="1"/>
  <c r="C8" i="29"/>
  <c r="C24" i="29" s="1"/>
  <c r="AB15" i="11" l="1"/>
  <c r="AB34" i="11" s="1"/>
  <c r="AA17" i="11"/>
  <c r="AA36" i="11" s="1"/>
  <c r="E20" i="11"/>
  <c r="E39" i="11" s="1"/>
  <c r="W8" i="11"/>
  <c r="W27" i="11" s="1"/>
  <c r="Z17" i="11"/>
  <c r="Z36" i="11" s="1"/>
  <c r="AC17" i="11"/>
  <c r="AC36" i="11" s="1"/>
  <c r="F20" i="11"/>
  <c r="F39" i="11" s="1"/>
  <c r="E18" i="11"/>
  <c r="E37" i="11" s="1"/>
  <c r="U8" i="11"/>
  <c r="U27" i="11" s="1"/>
  <c r="Z15" i="11"/>
  <c r="Z34" i="11" s="1"/>
  <c r="AC15" i="11"/>
  <c r="AC34" i="11" s="1"/>
  <c r="F18" i="11"/>
  <c r="F37" i="11" s="1"/>
  <c r="G20" i="11"/>
  <c r="G39" i="11" s="1"/>
  <c r="AB17" i="11"/>
  <c r="AB36" i="11" s="1"/>
  <c r="AA15" i="11"/>
  <c r="AA34" i="11" s="1"/>
  <c r="D9" i="11"/>
  <c r="D28" i="11" s="1"/>
  <c r="G18" i="11"/>
  <c r="G37" i="11" s="1"/>
  <c r="B5" i="15"/>
  <c r="B6" i="15"/>
  <c r="B5" i="10"/>
  <c r="B17" i="10" s="1"/>
  <c r="B6" i="10"/>
  <c r="B18" i="10" s="1"/>
  <c r="B5" i="14"/>
  <c r="B17" i="14" s="1"/>
  <c r="B6" i="14"/>
  <c r="B18" i="14" s="1"/>
  <c r="B5" i="31"/>
  <c r="B6" i="31"/>
  <c r="B5" i="30"/>
  <c r="B21" i="30" s="1"/>
  <c r="B6" i="30"/>
  <c r="B22" i="30" s="1"/>
  <c r="B5" i="13"/>
  <c r="B21" i="13" s="1"/>
  <c r="B6" i="13"/>
  <c r="B22" i="13" s="1"/>
  <c r="B5" i="16"/>
  <c r="C5" i="16"/>
  <c r="B6" i="16"/>
  <c r="C6" i="16"/>
  <c r="B5" i="8"/>
  <c r="B21" i="8" s="1"/>
  <c r="C5" i="8"/>
  <c r="C21" i="8" s="1"/>
  <c r="B6" i="8"/>
  <c r="B22" i="8" s="1"/>
  <c r="C6" i="8"/>
  <c r="C22" i="8" s="1"/>
  <c r="AA18" i="11" l="1"/>
  <c r="AA37" i="11" s="1"/>
  <c r="AB18" i="11"/>
  <c r="AB37" i="11" s="1"/>
  <c r="AA20" i="11"/>
  <c r="AA39" i="11" s="1"/>
  <c r="AB20" i="11"/>
  <c r="AB39" i="11" s="1"/>
  <c r="E21" i="11"/>
  <c r="E40" i="11" s="1"/>
  <c r="G21" i="11"/>
  <c r="G40" i="11" s="1"/>
  <c r="Z20" i="11"/>
  <c r="Z39" i="11" s="1"/>
  <c r="AC18" i="11"/>
  <c r="AC37" i="11" s="1"/>
  <c r="Z18" i="11"/>
  <c r="Z37" i="11" s="1"/>
  <c r="AC20" i="11"/>
  <c r="AC39" i="11" s="1"/>
  <c r="F21" i="11"/>
  <c r="F40" i="11" s="1"/>
  <c r="C8" i="16"/>
  <c r="C8" i="8"/>
  <c r="C24" i="8" s="1"/>
  <c r="C9" i="30" l="1"/>
  <c r="C25" i="30" s="1"/>
  <c r="C9" i="31"/>
  <c r="C9" i="13"/>
  <c r="C25" i="13" s="1"/>
  <c r="AA21" i="11"/>
  <c r="AA40" i="11" s="1"/>
  <c r="C11" i="31"/>
  <c r="C11" i="13"/>
  <c r="C27" i="13" s="1"/>
  <c r="C10" i="15"/>
  <c r="C10" i="14"/>
  <c r="C22" i="14" s="1"/>
  <c r="C11" i="30"/>
  <c r="C27" i="30" s="1"/>
  <c r="C10" i="10"/>
  <c r="C22" i="10" s="1"/>
  <c r="AC21" i="11"/>
  <c r="AC40" i="11" s="1"/>
  <c r="Z21" i="11"/>
  <c r="Z40" i="11" s="1"/>
  <c r="AB21" i="11"/>
  <c r="AB40" i="11" s="1"/>
  <c r="C9" i="29"/>
  <c r="C25" i="29" s="1"/>
  <c r="C11" i="29"/>
  <c r="C27" i="29" s="1"/>
  <c r="C11" i="8"/>
  <c r="C27" i="8" s="1"/>
  <c r="C11" i="16"/>
  <c r="C9" i="16"/>
  <c r="C9" i="8"/>
  <c r="C25" i="8" s="1"/>
  <c r="C12" i="31" l="1"/>
  <c r="C12" i="13"/>
  <c r="C28" i="13" s="1"/>
  <c r="C12" i="30"/>
  <c r="C28" i="30" s="1"/>
  <c r="C12" i="10"/>
  <c r="C24" i="10" s="1"/>
  <c r="C14" i="30"/>
  <c r="C30" i="30" s="1"/>
  <c r="C12" i="15"/>
  <c r="C12" i="14"/>
  <c r="C24" i="14" s="1"/>
  <c r="C14" i="31"/>
  <c r="C14" i="13"/>
  <c r="C30" i="13" s="1"/>
  <c r="C12" i="29"/>
  <c r="C28" i="29" s="1"/>
  <c r="C14" i="29"/>
  <c r="C30" i="29" s="1"/>
  <c r="C14" i="16"/>
  <c r="C14" i="8"/>
  <c r="C30" i="8" s="1"/>
  <c r="C12" i="16"/>
  <c r="C12" i="8"/>
  <c r="C28" i="8" s="1"/>
  <c r="C15" i="30" l="1"/>
  <c r="C31" i="30" s="1"/>
  <c r="C15" i="31"/>
  <c r="C15" i="13"/>
  <c r="C31" i="13" s="1"/>
  <c r="C17" i="31"/>
  <c r="C17" i="13"/>
  <c r="C33" i="13" s="1"/>
  <c r="C14" i="10"/>
  <c r="C26" i="10" s="1"/>
  <c r="C17" i="30"/>
  <c r="C33" i="30" s="1"/>
  <c r="C14" i="15"/>
  <c r="C14" i="14"/>
  <c r="C26" i="14" s="1"/>
  <c r="C15" i="29"/>
  <c r="C31" i="29" s="1"/>
  <c r="C17" i="29"/>
  <c r="C33" i="29" s="1"/>
  <c r="C17" i="16"/>
  <c r="C17" i="8"/>
  <c r="C33" i="8" s="1"/>
  <c r="C15" i="16"/>
  <c r="C15" i="8"/>
  <c r="C31" i="8" s="1"/>
  <c r="C18" i="31" l="1"/>
  <c r="C18" i="13"/>
  <c r="C34" i="13" s="1"/>
  <c r="C18" i="30"/>
  <c r="C34" i="30" s="1"/>
  <c r="C18" i="29"/>
  <c r="C34" i="29" s="1"/>
  <c r="C18" i="8"/>
  <c r="C34" i="8" s="1"/>
  <c r="C18" i="16"/>
  <c r="AD8" i="11" l="1"/>
  <c r="AD27" i="11" s="1"/>
  <c r="U14" i="11"/>
  <c r="U33" i="11" s="1"/>
  <c r="AG8" i="11"/>
  <c r="AG27" i="11" s="1"/>
  <c r="Y8" i="11"/>
  <c r="Y27" i="11" s="1"/>
  <c r="R9" i="11"/>
  <c r="R28" i="11" s="1"/>
  <c r="AF8" i="11"/>
  <c r="AF27" i="11" s="1"/>
  <c r="X8" i="11"/>
  <c r="X27" i="11" s="1"/>
  <c r="AE8" i="11"/>
  <c r="AE27" i="11" s="1"/>
  <c r="W9" i="11"/>
  <c r="W28" i="11" s="1"/>
  <c r="B8" i="14"/>
  <c r="B20" i="14" s="1"/>
  <c r="B8" i="16"/>
  <c r="B8" i="31"/>
  <c r="B8" i="13"/>
  <c r="B24" i="13" s="1"/>
  <c r="B8" i="15"/>
  <c r="B8" i="10"/>
  <c r="B20" i="10" s="1"/>
  <c r="B8" i="30"/>
  <c r="B24" i="30" s="1"/>
  <c r="B8" i="8"/>
  <c r="B24" i="8" s="1"/>
  <c r="AE9" i="11" l="1"/>
  <c r="AE28" i="11" s="1"/>
  <c r="AF9" i="11"/>
  <c r="AF28" i="11" s="1"/>
  <c r="AG9" i="11"/>
  <c r="AG28" i="11" s="1"/>
  <c r="X9" i="11"/>
  <c r="X28" i="11" s="1"/>
  <c r="U15" i="11"/>
  <c r="U34" i="11" s="1"/>
  <c r="AF14" i="11"/>
  <c r="AF33" i="11" s="1"/>
  <c r="AD14" i="11"/>
  <c r="AD33" i="11" s="1"/>
  <c r="W14" i="11"/>
  <c r="W33" i="11" s="1"/>
  <c r="Y14" i="11"/>
  <c r="Y33" i="11" s="1"/>
  <c r="U17" i="11"/>
  <c r="U36" i="11" s="1"/>
  <c r="X14" i="11"/>
  <c r="X33" i="11" s="1"/>
  <c r="AG14" i="11"/>
  <c r="AG33" i="11" s="1"/>
  <c r="AD9" i="11"/>
  <c r="AD28" i="11" s="1"/>
  <c r="U9" i="11"/>
  <c r="U28" i="11" s="1"/>
  <c r="Y9" i="11"/>
  <c r="Y28" i="11" s="1"/>
  <c r="AE14" i="11"/>
  <c r="AE33" i="11" s="1"/>
  <c r="R14" i="11"/>
  <c r="R33" i="11" s="1"/>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C5" i="17"/>
  <c r="C21" i="17" s="1"/>
  <c r="D5" i="17"/>
  <c r="D21" i="17" s="1"/>
  <c r="E5" i="17"/>
  <c r="E21" i="17" s="1"/>
  <c r="F5" i="17"/>
  <c r="F21" i="17" s="1"/>
  <c r="G5" i="17"/>
  <c r="G21" i="17" s="1"/>
  <c r="H5" i="17"/>
  <c r="H21" i="17" s="1"/>
  <c r="I5" i="17"/>
  <c r="I21" i="17" s="1"/>
  <c r="J5" i="17"/>
  <c r="J21" i="17" s="1"/>
  <c r="K5" i="17"/>
  <c r="K21" i="17" s="1"/>
  <c r="L5" i="17"/>
  <c r="L21" i="17" s="1"/>
  <c r="M5" i="17"/>
  <c r="M21" i="17" s="1"/>
  <c r="N5" i="17"/>
  <c r="N21" i="17" s="1"/>
  <c r="O5" i="17"/>
  <c r="O21" i="17" s="1"/>
  <c r="P5" i="17"/>
  <c r="P21" i="17" s="1"/>
  <c r="Q5" i="17"/>
  <c r="Q21" i="17" s="1"/>
  <c r="R5" i="17"/>
  <c r="R21" i="17" s="1"/>
  <c r="S5" i="17"/>
  <c r="S21" i="17" s="1"/>
  <c r="T5" i="17"/>
  <c r="T21" i="17" s="1"/>
  <c r="U5" i="17"/>
  <c r="U21" i="17" s="1"/>
  <c r="V5" i="17"/>
  <c r="V21" i="17" s="1"/>
  <c r="W5" i="17"/>
  <c r="W21" i="17" s="1"/>
  <c r="X5" i="17"/>
  <c r="X21" i="17" s="1"/>
  <c r="Y5" i="17"/>
  <c r="Y21" i="17" s="1"/>
  <c r="Z5" i="17"/>
  <c r="Z21" i="17" s="1"/>
  <c r="AA5" i="17"/>
  <c r="AA21" i="17" s="1"/>
  <c r="AB5" i="17"/>
  <c r="AB21" i="17" s="1"/>
  <c r="AC5" i="17"/>
  <c r="AC21" i="17" s="1"/>
  <c r="AD5" i="17"/>
  <c r="AD21" i="17" s="1"/>
  <c r="AE5" i="17"/>
  <c r="AE21" i="17" s="1"/>
  <c r="AF5" i="17"/>
  <c r="AF21" i="17" s="1"/>
  <c r="AG5" i="17"/>
  <c r="AG21" i="17" s="1"/>
  <c r="C6" i="17"/>
  <c r="C22" i="17" s="1"/>
  <c r="D6" i="17"/>
  <c r="D22" i="17" s="1"/>
  <c r="E6" i="17"/>
  <c r="E22" i="17" s="1"/>
  <c r="F6" i="17"/>
  <c r="F22" i="17" s="1"/>
  <c r="G6" i="17"/>
  <c r="G22" i="17" s="1"/>
  <c r="H6" i="17"/>
  <c r="H22" i="17" s="1"/>
  <c r="I6" i="17"/>
  <c r="I22" i="17" s="1"/>
  <c r="J6" i="17"/>
  <c r="J22" i="17" s="1"/>
  <c r="K6" i="17"/>
  <c r="K22" i="17" s="1"/>
  <c r="L6" i="17"/>
  <c r="L22" i="17" s="1"/>
  <c r="M6" i="17"/>
  <c r="M22" i="17" s="1"/>
  <c r="N6" i="17"/>
  <c r="N22" i="17" s="1"/>
  <c r="O6" i="17"/>
  <c r="O22" i="17" s="1"/>
  <c r="P6" i="17"/>
  <c r="P22" i="17" s="1"/>
  <c r="Q6" i="17"/>
  <c r="Q22" i="17" s="1"/>
  <c r="R6" i="17"/>
  <c r="R22" i="17" s="1"/>
  <c r="S6" i="17"/>
  <c r="S22" i="17" s="1"/>
  <c r="T6" i="17"/>
  <c r="T22" i="17" s="1"/>
  <c r="U6" i="17"/>
  <c r="U22" i="17" s="1"/>
  <c r="V6" i="17"/>
  <c r="V22" i="17" s="1"/>
  <c r="W6" i="17"/>
  <c r="W22" i="17" s="1"/>
  <c r="X6" i="17"/>
  <c r="X22" i="17" s="1"/>
  <c r="Y6" i="17"/>
  <c r="Y22" i="17" s="1"/>
  <c r="Z6" i="17"/>
  <c r="Z22" i="17" s="1"/>
  <c r="AA6" i="17"/>
  <c r="AA22" i="17" s="1"/>
  <c r="AB6" i="17"/>
  <c r="AB22" i="17" s="1"/>
  <c r="AC6" i="17"/>
  <c r="AC22" i="17" s="1"/>
  <c r="AD6" i="17"/>
  <c r="AD22" i="17" s="1"/>
  <c r="AE6" i="17"/>
  <c r="AE22" i="17" s="1"/>
  <c r="AF6" i="17"/>
  <c r="AF22" i="17" s="1"/>
  <c r="AG6" i="17"/>
  <c r="AG22" i="17" s="1"/>
  <c r="D37" i="17"/>
  <c r="C37" i="17"/>
  <c r="B6" i="17"/>
  <c r="B5" i="17"/>
  <c r="B37" i="17"/>
  <c r="N9" i="11" l="1"/>
  <c r="N28" i="11" s="1"/>
  <c r="D14" i="11"/>
  <c r="D33" i="11" s="1"/>
  <c r="J9" i="11"/>
  <c r="J28" i="11" s="1"/>
  <c r="B14" i="11"/>
  <c r="B33" i="11" s="1"/>
  <c r="AF15" i="11"/>
  <c r="AF34" i="11" s="1"/>
  <c r="W17" i="11"/>
  <c r="W36" i="11" s="1"/>
  <c r="R17" i="11"/>
  <c r="R36" i="11" s="1"/>
  <c r="R15" i="11"/>
  <c r="R34" i="11" s="1"/>
  <c r="X15" i="11"/>
  <c r="X34" i="11" s="1"/>
  <c r="J14" i="11"/>
  <c r="J33" i="11" s="1"/>
  <c r="Q14" i="11"/>
  <c r="Q33" i="11" s="1"/>
  <c r="H9" i="11"/>
  <c r="H28" i="11" s="1"/>
  <c r="P9" i="11"/>
  <c r="P28" i="11" s="1"/>
  <c r="AG15" i="11"/>
  <c r="AG34" i="11" s="1"/>
  <c r="AD17" i="11"/>
  <c r="AD36" i="11" s="1"/>
  <c r="AE17" i="11"/>
  <c r="AE36" i="11" s="1"/>
  <c r="U20" i="11"/>
  <c r="U39" i="11" s="1"/>
  <c r="Q9" i="11"/>
  <c r="Q28" i="11" s="1"/>
  <c r="C14" i="11"/>
  <c r="C33" i="11" s="1"/>
  <c r="P14" i="11"/>
  <c r="P33" i="11" s="1"/>
  <c r="M14" i="11"/>
  <c r="M33" i="11" s="1"/>
  <c r="N14" i="11"/>
  <c r="N33" i="11" s="1"/>
  <c r="B9" i="11"/>
  <c r="B28" i="11" s="1"/>
  <c r="K14" i="11"/>
  <c r="K33" i="11" s="1"/>
  <c r="AG17" i="11"/>
  <c r="AG36" i="11" s="1"/>
  <c r="AD15" i="11"/>
  <c r="AD34" i="11" s="1"/>
  <c r="AE15" i="11"/>
  <c r="AE34" i="11" s="1"/>
  <c r="X17" i="11"/>
  <c r="X36" i="11" s="1"/>
  <c r="M9" i="11"/>
  <c r="M28" i="11" s="1"/>
  <c r="H14" i="11"/>
  <c r="H33" i="11" s="1"/>
  <c r="I9" i="11"/>
  <c r="I28" i="11" s="1"/>
  <c r="I14" i="11"/>
  <c r="I33" i="11" s="1"/>
  <c r="C9" i="11"/>
  <c r="C28" i="11" s="1"/>
  <c r="K9" i="11"/>
  <c r="K28" i="11" s="1"/>
  <c r="AF17" i="11"/>
  <c r="AF36" i="11" s="1"/>
  <c r="W15" i="11"/>
  <c r="W34" i="11" s="1"/>
  <c r="Y15" i="11"/>
  <c r="Y34" i="11" s="1"/>
  <c r="Y17" i="11"/>
  <c r="Y36" i="11" s="1"/>
  <c r="U18" i="11"/>
  <c r="U37" i="11" s="1"/>
  <c r="G14" i="20"/>
  <c r="G14" i="19"/>
  <c r="G36" i="19" s="1"/>
  <c r="F9" i="20"/>
  <c r="F9" i="19"/>
  <c r="F31" i="19" s="1"/>
  <c r="G9" i="19"/>
  <c r="G31" i="19" s="1"/>
  <c r="G9" i="20"/>
  <c r="F14" i="20"/>
  <c r="F14" i="19"/>
  <c r="F36" i="19" s="1"/>
  <c r="C14" i="20"/>
  <c r="C14" i="19"/>
  <c r="C36" i="19" s="1"/>
  <c r="D14" i="20"/>
  <c r="D14" i="19"/>
  <c r="D36" i="19" s="1"/>
  <c r="C9" i="19"/>
  <c r="C31" i="19" s="1"/>
  <c r="C9" i="20"/>
  <c r="D9" i="20"/>
  <c r="D9" i="19"/>
  <c r="D31" i="19" s="1"/>
  <c r="D8" i="17"/>
  <c r="D24" i="17" s="1"/>
  <c r="Z8" i="17"/>
  <c r="Z24" i="17" s="1"/>
  <c r="AA8" i="17"/>
  <c r="AA24" i="17" s="1"/>
  <c r="W8" i="17"/>
  <c r="W24" i="17" s="1"/>
  <c r="X8" i="17"/>
  <c r="X24" i="17" s="1"/>
  <c r="Y8" i="17"/>
  <c r="Y24" i="17" s="1"/>
  <c r="T8" i="17"/>
  <c r="T24" i="17" s="1"/>
  <c r="U8" i="17"/>
  <c r="U24" i="17" s="1"/>
  <c r="V8" i="17"/>
  <c r="V24" i="17" s="1"/>
  <c r="P8" i="17"/>
  <c r="P24" i="17" s="1"/>
  <c r="Q8" i="17"/>
  <c r="Q24" i="17" s="1"/>
  <c r="R8" i="17"/>
  <c r="R24" i="17" s="1"/>
  <c r="S8" i="17"/>
  <c r="S24" i="17" s="1"/>
  <c r="L8" i="17"/>
  <c r="L24" i="17" s="1"/>
  <c r="M8" i="17"/>
  <c r="M24" i="17" s="1"/>
  <c r="N8" i="17"/>
  <c r="N24" i="17" s="1"/>
  <c r="O8" i="17"/>
  <c r="O24" i="17" s="1"/>
  <c r="I8" i="17"/>
  <c r="I24" i="17" s="1"/>
  <c r="J8" i="17"/>
  <c r="J24" i="17" s="1"/>
  <c r="K8" i="17"/>
  <c r="K24" i="17" s="1"/>
  <c r="F8" i="17"/>
  <c r="F24" i="17" s="1"/>
  <c r="G8" i="17"/>
  <c r="G24" i="17" s="1"/>
  <c r="H8" i="17"/>
  <c r="H24" i="17" s="1"/>
  <c r="P15" i="11" l="1"/>
  <c r="P34" i="11" s="1"/>
  <c r="C17" i="11"/>
  <c r="C36" i="11" s="1"/>
  <c r="H15" i="11"/>
  <c r="H34" i="11" s="1"/>
  <c r="Q15" i="11"/>
  <c r="Q34" i="11" s="1"/>
  <c r="B15" i="11"/>
  <c r="B34" i="11" s="1"/>
  <c r="AF20" i="11"/>
  <c r="AF39" i="11" s="1"/>
  <c r="H17" i="11"/>
  <c r="H36" i="11" s="1"/>
  <c r="D17" i="11"/>
  <c r="D36" i="11" s="1"/>
  <c r="AE18" i="11"/>
  <c r="AE37" i="11" s="1"/>
  <c r="D15" i="11"/>
  <c r="D34" i="11" s="1"/>
  <c r="X18" i="11"/>
  <c r="X37" i="11" s="1"/>
  <c r="P17" i="11"/>
  <c r="P36" i="11" s="1"/>
  <c r="I17" i="11"/>
  <c r="I36" i="11" s="1"/>
  <c r="N15" i="11"/>
  <c r="N34" i="11" s="1"/>
  <c r="Q17" i="11"/>
  <c r="Q36" i="11" s="1"/>
  <c r="AD20" i="11"/>
  <c r="AD39" i="11" s="1"/>
  <c r="AG20" i="11"/>
  <c r="AG39" i="11" s="1"/>
  <c r="B17" i="11"/>
  <c r="B36" i="11" s="1"/>
  <c r="K17" i="11"/>
  <c r="K36" i="11" s="1"/>
  <c r="R20" i="11"/>
  <c r="R39" i="11" s="1"/>
  <c r="Y18" i="11"/>
  <c r="Y37" i="11" s="1"/>
  <c r="X20" i="11"/>
  <c r="X39" i="11" s="1"/>
  <c r="J17" i="11"/>
  <c r="J36" i="11" s="1"/>
  <c r="M17" i="11"/>
  <c r="M36" i="11" s="1"/>
  <c r="AD18" i="11"/>
  <c r="AD37" i="11" s="1"/>
  <c r="AG18" i="11"/>
  <c r="AG37" i="11" s="1"/>
  <c r="W18" i="11"/>
  <c r="W37" i="11" s="1"/>
  <c r="K15" i="11"/>
  <c r="K34" i="11" s="1"/>
  <c r="Y20" i="11"/>
  <c r="Y39" i="11" s="1"/>
  <c r="R18" i="11"/>
  <c r="R37" i="11" s="1"/>
  <c r="C15" i="11"/>
  <c r="C34" i="11" s="1"/>
  <c r="N17" i="11"/>
  <c r="N36" i="11" s="1"/>
  <c r="J15" i="11"/>
  <c r="J34" i="11" s="1"/>
  <c r="M15" i="11"/>
  <c r="M34" i="11" s="1"/>
  <c r="AF18" i="11"/>
  <c r="AF37" i="11" s="1"/>
  <c r="I15" i="11"/>
  <c r="I34" i="11" s="1"/>
  <c r="W20" i="11"/>
  <c r="W39" i="11" s="1"/>
  <c r="U21" i="11"/>
  <c r="U40" i="11" s="1"/>
  <c r="AE20" i="11"/>
  <c r="AE39" i="11" s="1"/>
  <c r="C15" i="20"/>
  <c r="C15" i="19"/>
  <c r="C37" i="19" s="1"/>
  <c r="D17" i="19"/>
  <c r="D39" i="19" s="1"/>
  <c r="D17" i="20"/>
  <c r="F15" i="20"/>
  <c r="F15" i="19"/>
  <c r="F37" i="19" s="1"/>
  <c r="G15" i="19"/>
  <c r="G37" i="19" s="1"/>
  <c r="G15" i="20"/>
  <c r="F17" i="20"/>
  <c r="F17" i="19"/>
  <c r="F39" i="19" s="1"/>
  <c r="D15" i="20"/>
  <c r="D15" i="19"/>
  <c r="D37" i="19" s="1"/>
  <c r="G17" i="19"/>
  <c r="G39" i="19" s="1"/>
  <c r="G17" i="20"/>
  <c r="C17" i="19"/>
  <c r="C39" i="19" s="1"/>
  <c r="C17" i="20"/>
  <c r="E8" i="17"/>
  <c r="E24" i="17" s="1"/>
  <c r="D9" i="17"/>
  <c r="D25" i="17" s="1"/>
  <c r="B8" i="17"/>
  <c r="C8" i="17"/>
  <c r="C24" i="17" s="1"/>
  <c r="D11" i="17"/>
  <c r="D27" i="17" s="1"/>
  <c r="B5" i="45"/>
  <c r="B21" i="45" s="1"/>
  <c r="B6" i="45"/>
  <c r="B22" i="45" s="1"/>
  <c r="C20" i="11" l="1"/>
  <c r="C39" i="11" s="1"/>
  <c r="J20" i="11"/>
  <c r="J39" i="11" s="1"/>
  <c r="W21" i="11"/>
  <c r="W40" i="11" s="1"/>
  <c r="AF21" i="11"/>
  <c r="AF40" i="11" s="1"/>
  <c r="K18" i="11"/>
  <c r="K37" i="11" s="1"/>
  <c r="P18" i="11"/>
  <c r="P37" i="11" s="1"/>
  <c r="Q18" i="11"/>
  <c r="Q37" i="11" s="1"/>
  <c r="N18" i="11"/>
  <c r="N37" i="11" s="1"/>
  <c r="AG21" i="11"/>
  <c r="AG40" i="11" s="1"/>
  <c r="K20" i="11"/>
  <c r="K39" i="11" s="1"/>
  <c r="B20" i="11"/>
  <c r="B39" i="11" s="1"/>
  <c r="X21" i="11"/>
  <c r="X40" i="11" s="1"/>
  <c r="P20" i="11"/>
  <c r="P39" i="11" s="1"/>
  <c r="I18" i="11"/>
  <c r="I37" i="11" s="1"/>
  <c r="J18" i="11"/>
  <c r="J37" i="11" s="1"/>
  <c r="M20" i="11"/>
  <c r="M39" i="11" s="1"/>
  <c r="AD21" i="11"/>
  <c r="AD40" i="11" s="1"/>
  <c r="D20" i="11"/>
  <c r="D39" i="11" s="1"/>
  <c r="H18" i="11"/>
  <c r="H37" i="11" s="1"/>
  <c r="Y21" i="11"/>
  <c r="Y40" i="11" s="1"/>
  <c r="C18" i="11"/>
  <c r="C37" i="11" s="1"/>
  <c r="I20" i="11"/>
  <c r="I39" i="11" s="1"/>
  <c r="M18" i="11"/>
  <c r="M37" i="11" s="1"/>
  <c r="N20" i="11"/>
  <c r="N39" i="11" s="1"/>
  <c r="Q20" i="11"/>
  <c r="Q39" i="11" s="1"/>
  <c r="H20" i="11"/>
  <c r="H39" i="11" s="1"/>
  <c r="B18" i="11"/>
  <c r="B37" i="11" s="1"/>
  <c r="D18" i="11"/>
  <c r="D37" i="11" s="1"/>
  <c r="R21" i="11"/>
  <c r="R40" i="11" s="1"/>
  <c r="AE21" i="11"/>
  <c r="AE40" i="11" s="1"/>
  <c r="D18" i="20"/>
  <c r="D18" i="19"/>
  <c r="D40" i="19" s="1"/>
  <c r="F20" i="20"/>
  <c r="F20" i="19"/>
  <c r="F42" i="19" s="1"/>
  <c r="C20" i="20"/>
  <c r="C20" i="19"/>
  <c r="C42" i="19" s="1"/>
  <c r="C18" i="19"/>
  <c r="C40" i="19" s="1"/>
  <c r="C18" i="20"/>
  <c r="D20" i="20"/>
  <c r="D20" i="19"/>
  <c r="D42" i="19" s="1"/>
  <c r="G20" i="20"/>
  <c r="G20" i="19"/>
  <c r="G42" i="19" s="1"/>
  <c r="F18" i="20"/>
  <c r="F18" i="19"/>
  <c r="F40" i="19" s="1"/>
  <c r="G18" i="20"/>
  <c r="G18" i="19"/>
  <c r="G40" i="19" s="1"/>
  <c r="B24" i="17"/>
  <c r="D14" i="17"/>
  <c r="D30" i="17" s="1"/>
  <c r="D12" i="17"/>
  <c r="D28" i="17" s="1"/>
  <c r="AB8" i="17"/>
  <c r="AB24" i="17" s="1"/>
  <c r="AC8" i="17"/>
  <c r="AC24" i="17" s="1"/>
  <c r="AD8" i="17"/>
  <c r="AD24" i="17" s="1"/>
  <c r="AE8" i="17"/>
  <c r="AE24" i="17" s="1"/>
  <c r="AF8" i="17"/>
  <c r="AF24" i="17" s="1"/>
  <c r="AG8" i="17"/>
  <c r="AG24" i="17" s="1"/>
  <c r="M21" i="11" l="1"/>
  <c r="M40" i="11" s="1"/>
  <c r="K21" i="11"/>
  <c r="K40" i="11" s="1"/>
  <c r="I21" i="11"/>
  <c r="I40" i="11" s="1"/>
  <c r="N21" i="11"/>
  <c r="N40" i="11" s="1"/>
  <c r="H21" i="11"/>
  <c r="H40" i="11" s="1"/>
  <c r="C21" i="11"/>
  <c r="C40" i="11" s="1"/>
  <c r="P21" i="11"/>
  <c r="P40" i="11" s="1"/>
  <c r="Q21" i="11"/>
  <c r="Q40" i="11" s="1"/>
  <c r="J21" i="11"/>
  <c r="J40" i="11" s="1"/>
  <c r="B21" i="11"/>
  <c r="B40" i="11" s="1"/>
  <c r="D21" i="11"/>
  <c r="D40" i="11" s="1"/>
  <c r="C21" i="20"/>
  <c r="C21" i="19"/>
  <c r="C43" i="19" s="1"/>
  <c r="D21" i="19"/>
  <c r="D43" i="19" s="1"/>
  <c r="D21" i="20"/>
  <c r="F21" i="19"/>
  <c r="F43" i="19" s="1"/>
  <c r="F21" i="20"/>
  <c r="G21" i="19"/>
  <c r="G43" i="19" s="1"/>
  <c r="G21" i="20"/>
  <c r="D17" i="17"/>
  <c r="D33" i="17" s="1"/>
  <c r="D15" i="17"/>
  <c r="D31" i="17" s="1"/>
  <c r="B8" i="45"/>
  <c r="B24" i="45" s="1"/>
  <c r="B5" i="47"/>
  <c r="B6" i="47"/>
  <c r="B8" i="47"/>
  <c r="B5" i="46"/>
  <c r="B21" i="46" s="1"/>
  <c r="B6" i="46"/>
  <c r="B22" i="46" s="1"/>
  <c r="B8" i="46"/>
  <c r="B24" i="46" s="1"/>
  <c r="B5" i="34"/>
  <c r="C5" i="34"/>
  <c r="B6" i="34"/>
  <c r="C6" i="34"/>
  <c r="B8" i="34"/>
  <c r="C8" i="34"/>
  <c r="B5" i="33"/>
  <c r="B21" i="33" s="1"/>
  <c r="C5" i="33"/>
  <c r="C21" i="33" s="1"/>
  <c r="B6" i="33"/>
  <c r="B22" i="33" s="1"/>
  <c r="C6" i="33"/>
  <c r="C22" i="33" s="1"/>
  <c r="B8" i="33"/>
  <c r="B24" i="33" s="1"/>
  <c r="C8" i="33"/>
  <c r="C24" i="33" s="1"/>
  <c r="H11" i="17" l="1"/>
  <c r="H27" i="17" s="1"/>
  <c r="D18" i="17"/>
  <c r="D34" i="17" s="1"/>
  <c r="H9" i="17"/>
  <c r="H25" i="17" s="1"/>
  <c r="C9" i="34"/>
  <c r="C9" i="33"/>
  <c r="C25" i="33" s="1"/>
  <c r="H12" i="17" l="1"/>
  <c r="H28" i="17" s="1"/>
  <c r="H14" i="17"/>
  <c r="H30" i="17" s="1"/>
  <c r="C11" i="34"/>
  <c r="C11" i="33"/>
  <c r="C27" i="33" s="1"/>
  <c r="H17" i="17" l="1"/>
  <c r="H33" i="17" s="1"/>
  <c r="H15" i="17"/>
  <c r="H31" i="17" s="1"/>
  <c r="C14" i="33"/>
  <c r="C30" i="33" s="1"/>
  <c r="C14" i="34"/>
  <c r="C12" i="33"/>
  <c r="C28" i="33" s="1"/>
  <c r="C12" i="34"/>
  <c r="H18" i="17" l="1"/>
  <c r="H34" i="17" s="1"/>
  <c r="C17" i="33"/>
  <c r="C33" i="33" s="1"/>
  <c r="C17" i="34"/>
  <c r="C15" i="33"/>
  <c r="C31" i="33" s="1"/>
  <c r="C15" i="34"/>
  <c r="C18" i="34" l="1"/>
  <c r="C18" i="33"/>
  <c r="C34" i="33" s="1"/>
  <c r="F11" i="17" l="1"/>
  <c r="F27" i="17" s="1"/>
  <c r="F9" i="17"/>
  <c r="F25" i="17" s="1"/>
  <c r="F14" i="17" l="1"/>
  <c r="F30" i="17" s="1"/>
  <c r="F12" i="17"/>
  <c r="F28" i="17" s="1"/>
  <c r="F15" i="17" l="1"/>
  <c r="F31" i="17" s="1"/>
  <c r="F17" i="17"/>
  <c r="F33" i="17" s="1"/>
  <c r="F18" i="17" l="1"/>
  <c r="F34" i="17" s="1"/>
  <c r="AG11" i="17" l="1"/>
  <c r="AG27" i="17" s="1"/>
  <c r="Y11" i="17"/>
  <c r="Y27" i="17" s="1"/>
  <c r="Q11" i="17"/>
  <c r="Q27" i="17" s="1"/>
  <c r="Y9" i="17"/>
  <c r="Y25" i="17" s="1"/>
  <c r="Q9" i="17"/>
  <c r="Q25" i="17" s="1"/>
  <c r="K11" i="17"/>
  <c r="K27" i="17" s="1"/>
  <c r="R9" i="17"/>
  <c r="R25" i="17" s="1"/>
  <c r="AG9" i="17"/>
  <c r="AG25" i="17" s="1"/>
  <c r="P11" i="17"/>
  <c r="P27" i="17" s="1"/>
  <c r="AF9" i="17"/>
  <c r="AF25" i="17" s="1"/>
  <c r="W11" i="17"/>
  <c r="W27" i="17" s="1"/>
  <c r="X9" i="17"/>
  <c r="X25" i="17" s="1"/>
  <c r="N11" i="17"/>
  <c r="N27" i="17" s="1"/>
  <c r="M11" i="17"/>
  <c r="M27" i="17" s="1"/>
  <c r="Z11" i="17"/>
  <c r="Z27" i="17" s="1"/>
  <c r="AE11" i="17"/>
  <c r="AE27" i="17" s="1"/>
  <c r="V9" i="17"/>
  <c r="V25" i="17" s="1"/>
  <c r="U9" i="17"/>
  <c r="U25" i="17" s="1"/>
  <c r="N9" i="17"/>
  <c r="N25" i="17" s="1"/>
  <c r="AB9" i="17"/>
  <c r="AB25" i="17" s="1"/>
  <c r="T9" i="17"/>
  <c r="T25" i="17" s="1"/>
  <c r="L9" i="17"/>
  <c r="L25" i="17" s="1"/>
  <c r="T11" i="17"/>
  <c r="T27" i="17" s="1"/>
  <c r="L11" i="17"/>
  <c r="L27" i="17" s="1"/>
  <c r="V11" i="17"/>
  <c r="V27" i="17" s="1"/>
  <c r="Z9" i="17"/>
  <c r="Z25" i="17" s="1"/>
  <c r="AB11" i="17"/>
  <c r="AB27" i="17" s="1"/>
  <c r="U11" i="17"/>
  <c r="U27" i="17" s="1"/>
  <c r="O11" i="17"/>
  <c r="O27" i="17" s="1"/>
  <c r="O9" i="17"/>
  <c r="O25" i="17" s="1"/>
  <c r="P9" i="17"/>
  <c r="P25" i="17" s="1"/>
  <c r="AD9" i="17"/>
  <c r="AD25" i="17" s="1"/>
  <c r="AD11" i="17"/>
  <c r="AD27" i="17" s="1"/>
  <c r="AC9" i="17"/>
  <c r="AC25" i="17" s="1"/>
  <c r="AC11" i="17"/>
  <c r="AC27" i="17" s="1"/>
  <c r="M9" i="17"/>
  <c r="M25" i="17" s="1"/>
  <c r="R11" i="17"/>
  <c r="R27" i="17" s="1"/>
  <c r="S11" i="17"/>
  <c r="S27" i="17" s="1"/>
  <c r="S9" i="17"/>
  <c r="S25" i="17" s="1"/>
  <c r="AA11" i="17"/>
  <c r="AA27" i="17" s="1"/>
  <c r="AA9" i="17"/>
  <c r="AA25" i="17" s="1"/>
  <c r="AE9" i="17"/>
  <c r="AE25" i="17" s="1"/>
  <c r="W9" i="17"/>
  <c r="W25" i="17" s="1"/>
  <c r="AF11" i="17"/>
  <c r="AF27" i="17" s="1"/>
  <c r="X11" i="17"/>
  <c r="X27" i="17" s="1"/>
  <c r="K9" i="17"/>
  <c r="K25" i="17" s="1"/>
  <c r="AY6" i="44"/>
  <c r="AY22" i="44" s="1"/>
  <c r="AX6" i="44"/>
  <c r="AX22" i="44" s="1"/>
  <c r="AW6" i="44"/>
  <c r="AW22" i="44" s="1"/>
  <c r="AV6" i="44"/>
  <c r="AV22" i="44" s="1"/>
  <c r="AU6" i="44"/>
  <c r="AU22" i="44" s="1"/>
  <c r="AT6" i="44"/>
  <c r="AT22" i="44" s="1"/>
  <c r="AS6" i="44"/>
  <c r="AS22" i="44" s="1"/>
  <c r="AR6" i="44"/>
  <c r="AR22" i="44" s="1"/>
  <c r="AQ6" i="44"/>
  <c r="AQ22" i="44" s="1"/>
  <c r="AP6" i="44"/>
  <c r="AP22" i="44" s="1"/>
  <c r="AO6" i="44"/>
  <c r="AO22" i="44" s="1"/>
  <c r="AN6" i="44"/>
  <c r="AN22" i="44" s="1"/>
  <c r="AM6" i="44"/>
  <c r="AM22" i="44" s="1"/>
  <c r="AL6" i="44"/>
  <c r="AL22" i="44" s="1"/>
  <c r="AK6" i="44"/>
  <c r="AK22" i="44" s="1"/>
  <c r="AJ6" i="44"/>
  <c r="AJ22" i="44" s="1"/>
  <c r="AI6" i="44"/>
  <c r="AI22" i="44" s="1"/>
  <c r="AH6" i="44"/>
  <c r="AH22" i="44" s="1"/>
  <c r="AG6" i="44"/>
  <c r="AG22" i="44" s="1"/>
  <c r="AF6" i="44"/>
  <c r="AF22" i="44" s="1"/>
  <c r="AE6" i="44"/>
  <c r="AE22" i="44" s="1"/>
  <c r="AD6" i="44"/>
  <c r="AD22" i="44" s="1"/>
  <c r="AC6" i="44"/>
  <c r="AC22" i="44" s="1"/>
  <c r="AB6" i="44"/>
  <c r="AB22" i="44" s="1"/>
  <c r="AA6" i="44"/>
  <c r="AA22" i="44" s="1"/>
  <c r="Z6" i="44"/>
  <c r="Z22" i="44" s="1"/>
  <c r="Y6" i="44"/>
  <c r="Y22" i="44" s="1"/>
  <c r="X6" i="44"/>
  <c r="X22" i="44" s="1"/>
  <c r="W6" i="44"/>
  <c r="W22" i="44" s="1"/>
  <c r="V6" i="44"/>
  <c r="V22" i="44" s="1"/>
  <c r="U6" i="44"/>
  <c r="U22" i="44" s="1"/>
  <c r="T6" i="44"/>
  <c r="T22" i="44" s="1"/>
  <c r="S6" i="44"/>
  <c r="S22" i="44" s="1"/>
  <c r="R6" i="44"/>
  <c r="R22" i="44" s="1"/>
  <c r="Q6" i="44"/>
  <c r="Q22" i="44" s="1"/>
  <c r="P6" i="44"/>
  <c r="P22" i="44" s="1"/>
  <c r="O6" i="44"/>
  <c r="O22" i="44" s="1"/>
  <c r="N6" i="44"/>
  <c r="N22" i="44" s="1"/>
  <c r="M6" i="44"/>
  <c r="M22" i="44" s="1"/>
  <c r="L6" i="44"/>
  <c r="L22" i="44" s="1"/>
  <c r="K6" i="44"/>
  <c r="K22" i="44" s="1"/>
  <c r="J6" i="44"/>
  <c r="J22" i="44" s="1"/>
  <c r="I6" i="44"/>
  <c r="I22" i="44" s="1"/>
  <c r="H6" i="44"/>
  <c r="H22" i="44" s="1"/>
  <c r="G6" i="44"/>
  <c r="G22" i="44" s="1"/>
  <c r="F6" i="44"/>
  <c r="F22" i="44" s="1"/>
  <c r="E6" i="44"/>
  <c r="E22" i="44" s="1"/>
  <c r="D6" i="44"/>
  <c r="D22" i="44" s="1"/>
  <c r="C6" i="44"/>
  <c r="C22" i="44" s="1"/>
  <c r="B6" i="44"/>
  <c r="B22" i="44" s="1"/>
  <c r="AY5" i="44"/>
  <c r="AY21" i="44" s="1"/>
  <c r="AX5" i="44"/>
  <c r="AX21" i="44" s="1"/>
  <c r="AW5" i="44"/>
  <c r="AW21" i="44" s="1"/>
  <c r="AV5" i="44"/>
  <c r="AV21" i="44" s="1"/>
  <c r="AU5" i="44"/>
  <c r="AU21" i="44" s="1"/>
  <c r="AT5" i="44"/>
  <c r="AT21" i="44" s="1"/>
  <c r="AS5" i="44"/>
  <c r="AS21" i="44" s="1"/>
  <c r="AR5" i="44"/>
  <c r="AR21" i="44" s="1"/>
  <c r="AQ5" i="44"/>
  <c r="AQ21" i="44" s="1"/>
  <c r="AP5" i="44"/>
  <c r="AP21" i="44" s="1"/>
  <c r="AO5" i="44"/>
  <c r="AO21" i="44" s="1"/>
  <c r="AN5" i="44"/>
  <c r="AN21" i="44" s="1"/>
  <c r="AM5" i="44"/>
  <c r="AM21" i="44" s="1"/>
  <c r="AL5" i="44"/>
  <c r="AL21" i="44" s="1"/>
  <c r="AK5" i="44"/>
  <c r="AK21" i="44" s="1"/>
  <c r="AJ5" i="44"/>
  <c r="AJ21" i="44" s="1"/>
  <c r="AI5" i="44"/>
  <c r="AI21" i="44" s="1"/>
  <c r="AH5" i="44"/>
  <c r="AH21" i="44" s="1"/>
  <c r="AG5" i="44"/>
  <c r="AG21" i="44" s="1"/>
  <c r="AF5" i="44"/>
  <c r="AF21" i="44" s="1"/>
  <c r="AE5" i="44"/>
  <c r="AE21" i="44" s="1"/>
  <c r="AD5" i="44"/>
  <c r="AD21" i="44" s="1"/>
  <c r="AC5" i="44"/>
  <c r="AC21" i="44" s="1"/>
  <c r="AB5" i="44"/>
  <c r="AB21" i="44" s="1"/>
  <c r="AA5" i="44"/>
  <c r="AA21" i="44" s="1"/>
  <c r="Z5" i="44"/>
  <c r="Z21" i="44" s="1"/>
  <c r="Y5" i="44"/>
  <c r="Y21" i="44" s="1"/>
  <c r="X5" i="44"/>
  <c r="X21" i="44" s="1"/>
  <c r="W5" i="44"/>
  <c r="W21" i="44" s="1"/>
  <c r="V5" i="44"/>
  <c r="V21" i="44" s="1"/>
  <c r="U5" i="44"/>
  <c r="U21" i="44" s="1"/>
  <c r="T5" i="44"/>
  <c r="T21" i="44" s="1"/>
  <c r="S5" i="44"/>
  <c r="S21" i="44" s="1"/>
  <c r="R5" i="44"/>
  <c r="R21" i="44" s="1"/>
  <c r="Q5" i="44"/>
  <c r="Q21" i="44" s="1"/>
  <c r="P5" i="44"/>
  <c r="P21" i="44" s="1"/>
  <c r="O5" i="44"/>
  <c r="O21" i="44" s="1"/>
  <c r="N5" i="44"/>
  <c r="N21" i="44" s="1"/>
  <c r="M5" i="44"/>
  <c r="M21" i="44" s="1"/>
  <c r="L5" i="44"/>
  <c r="L21" i="44" s="1"/>
  <c r="K5" i="44"/>
  <c r="K21" i="44" s="1"/>
  <c r="J5" i="44"/>
  <c r="J21" i="44" s="1"/>
  <c r="I5" i="44"/>
  <c r="I21" i="44" s="1"/>
  <c r="H5" i="44"/>
  <c r="H21" i="44" s="1"/>
  <c r="G5" i="44"/>
  <c r="G21" i="44" s="1"/>
  <c r="F5" i="44"/>
  <c r="F21" i="44" s="1"/>
  <c r="E5" i="44"/>
  <c r="E21" i="44" s="1"/>
  <c r="D5" i="44"/>
  <c r="D21" i="44" s="1"/>
  <c r="C5" i="44"/>
  <c r="C21" i="44" s="1"/>
  <c r="B5" i="44"/>
  <c r="B21" i="44" s="1"/>
  <c r="Z6" i="43"/>
  <c r="Z22" i="43" s="1"/>
  <c r="Y6" i="43"/>
  <c r="Y22" i="43" s="1"/>
  <c r="X6" i="43"/>
  <c r="X22" i="43" s="1"/>
  <c r="W6" i="43"/>
  <c r="W22" i="43" s="1"/>
  <c r="V6" i="43"/>
  <c r="V22" i="43" s="1"/>
  <c r="U6" i="43"/>
  <c r="U22" i="43" s="1"/>
  <c r="T6" i="43"/>
  <c r="T22" i="43" s="1"/>
  <c r="S6" i="43"/>
  <c r="S22" i="43" s="1"/>
  <c r="R6" i="43"/>
  <c r="R22" i="43" s="1"/>
  <c r="Q6" i="43"/>
  <c r="Q22" i="43" s="1"/>
  <c r="P6" i="43"/>
  <c r="P22" i="43" s="1"/>
  <c r="O6" i="43"/>
  <c r="O22" i="43" s="1"/>
  <c r="N6" i="43"/>
  <c r="N22" i="43" s="1"/>
  <c r="M6" i="43"/>
  <c r="M22" i="43" s="1"/>
  <c r="L6" i="43"/>
  <c r="L22" i="43" s="1"/>
  <c r="K6" i="43"/>
  <c r="K22" i="43" s="1"/>
  <c r="J6" i="43"/>
  <c r="J22" i="43" s="1"/>
  <c r="I6" i="43"/>
  <c r="I22" i="43" s="1"/>
  <c r="H6" i="43"/>
  <c r="H22" i="43" s="1"/>
  <c r="G6" i="43"/>
  <c r="G22" i="43" s="1"/>
  <c r="F6" i="43"/>
  <c r="F22" i="43" s="1"/>
  <c r="E6" i="43"/>
  <c r="E22" i="43" s="1"/>
  <c r="D6" i="43"/>
  <c r="D22" i="43" s="1"/>
  <c r="C6" i="43"/>
  <c r="C22" i="43" s="1"/>
  <c r="B6" i="43"/>
  <c r="B22" i="43" s="1"/>
  <c r="Z5" i="43"/>
  <c r="Z21" i="43" s="1"/>
  <c r="Y5" i="43"/>
  <c r="Y21" i="43" s="1"/>
  <c r="X5" i="43"/>
  <c r="X21" i="43" s="1"/>
  <c r="W5" i="43"/>
  <c r="W21" i="43" s="1"/>
  <c r="V5" i="43"/>
  <c r="V21" i="43" s="1"/>
  <c r="U5" i="43"/>
  <c r="U21" i="43" s="1"/>
  <c r="T5" i="43"/>
  <c r="T21" i="43" s="1"/>
  <c r="S5" i="43"/>
  <c r="S21" i="43" s="1"/>
  <c r="R5" i="43"/>
  <c r="R21" i="43" s="1"/>
  <c r="Q5" i="43"/>
  <c r="Q21" i="43" s="1"/>
  <c r="P5" i="43"/>
  <c r="P21" i="43" s="1"/>
  <c r="O5" i="43"/>
  <c r="O21" i="43" s="1"/>
  <c r="N5" i="43"/>
  <c r="N21" i="43" s="1"/>
  <c r="M5" i="43"/>
  <c r="M21" i="43" s="1"/>
  <c r="L5" i="43"/>
  <c r="L21" i="43" s="1"/>
  <c r="K5" i="43"/>
  <c r="K21" i="43" s="1"/>
  <c r="J5" i="43"/>
  <c r="J21" i="43" s="1"/>
  <c r="I5" i="43"/>
  <c r="I21" i="43" s="1"/>
  <c r="H5" i="43"/>
  <c r="H21" i="43" s="1"/>
  <c r="G5" i="43"/>
  <c r="G21" i="43" s="1"/>
  <c r="F5" i="43"/>
  <c r="F21" i="43" s="1"/>
  <c r="E5" i="43"/>
  <c r="E21" i="43" s="1"/>
  <c r="D5" i="43"/>
  <c r="D21" i="43" s="1"/>
  <c r="C5" i="43"/>
  <c r="C21" i="43" s="1"/>
  <c r="B5" i="43"/>
  <c r="B21" i="43" s="1"/>
  <c r="AY6" i="41"/>
  <c r="AY18" i="41" s="1"/>
  <c r="AX6" i="41"/>
  <c r="AX18" i="41" s="1"/>
  <c r="AW6" i="41"/>
  <c r="AW18" i="41" s="1"/>
  <c r="AV6" i="41"/>
  <c r="AV18" i="41" s="1"/>
  <c r="AU6" i="41"/>
  <c r="AU18" i="41" s="1"/>
  <c r="AT6" i="41"/>
  <c r="AT18" i="41" s="1"/>
  <c r="AS6" i="41"/>
  <c r="AS18" i="41" s="1"/>
  <c r="AR6" i="41"/>
  <c r="AR18" i="41" s="1"/>
  <c r="AQ6" i="41"/>
  <c r="AQ18" i="41" s="1"/>
  <c r="AP6" i="41"/>
  <c r="AP18" i="41" s="1"/>
  <c r="AO6" i="41"/>
  <c r="AO18" i="41" s="1"/>
  <c r="AN6" i="41"/>
  <c r="AN18" i="41" s="1"/>
  <c r="AM6" i="41"/>
  <c r="AM18" i="41" s="1"/>
  <c r="AL6" i="41"/>
  <c r="AL18" i="41" s="1"/>
  <c r="AK6" i="41"/>
  <c r="AK18" i="41" s="1"/>
  <c r="AJ6" i="41"/>
  <c r="AJ18" i="41" s="1"/>
  <c r="AI6" i="41"/>
  <c r="AI18" i="41" s="1"/>
  <c r="AH6" i="41"/>
  <c r="AH18" i="41" s="1"/>
  <c r="AG6" i="41"/>
  <c r="AG18" i="41" s="1"/>
  <c r="AF6" i="41"/>
  <c r="AF18" i="41" s="1"/>
  <c r="AE6" i="41"/>
  <c r="AE18" i="41" s="1"/>
  <c r="AD6" i="41"/>
  <c r="AD18" i="41" s="1"/>
  <c r="AC6" i="41"/>
  <c r="AC18" i="41" s="1"/>
  <c r="AB6" i="41"/>
  <c r="AB18" i="41" s="1"/>
  <c r="AA6" i="41"/>
  <c r="AA18" i="41" s="1"/>
  <c r="Z6" i="41"/>
  <c r="Z18" i="41" s="1"/>
  <c r="Y6" i="41"/>
  <c r="Y18" i="41" s="1"/>
  <c r="X6" i="41"/>
  <c r="X18" i="41" s="1"/>
  <c r="W6" i="41"/>
  <c r="W18" i="41" s="1"/>
  <c r="V6" i="41"/>
  <c r="V18" i="41" s="1"/>
  <c r="U6" i="41"/>
  <c r="U18" i="41" s="1"/>
  <c r="T6" i="41"/>
  <c r="T18" i="41" s="1"/>
  <c r="S6" i="41"/>
  <c r="S18" i="41" s="1"/>
  <c r="R6" i="41"/>
  <c r="R18" i="41" s="1"/>
  <c r="Q6" i="41"/>
  <c r="Q18" i="41" s="1"/>
  <c r="P6" i="41"/>
  <c r="P18" i="41" s="1"/>
  <c r="O6" i="41"/>
  <c r="O18" i="41" s="1"/>
  <c r="N6" i="41"/>
  <c r="N18" i="41" s="1"/>
  <c r="M6" i="41"/>
  <c r="M18" i="41" s="1"/>
  <c r="L6" i="41"/>
  <c r="L18" i="41" s="1"/>
  <c r="K6" i="41"/>
  <c r="K18" i="41" s="1"/>
  <c r="J6" i="41"/>
  <c r="J18" i="41" s="1"/>
  <c r="I6" i="41"/>
  <c r="I18" i="41" s="1"/>
  <c r="H6" i="41"/>
  <c r="H18" i="41" s="1"/>
  <c r="G6" i="41"/>
  <c r="G18" i="41" s="1"/>
  <c r="F6" i="41"/>
  <c r="F18" i="41" s="1"/>
  <c r="E6" i="41"/>
  <c r="E18" i="41" s="1"/>
  <c r="D6" i="41"/>
  <c r="D18" i="41" s="1"/>
  <c r="C6" i="41"/>
  <c r="C18" i="41" s="1"/>
  <c r="B6" i="41"/>
  <c r="B18" i="41" s="1"/>
  <c r="AY5" i="41"/>
  <c r="AY17" i="41" s="1"/>
  <c r="AX5" i="41"/>
  <c r="AX17" i="41" s="1"/>
  <c r="AW5" i="41"/>
  <c r="AW17" i="41" s="1"/>
  <c r="AV5" i="41"/>
  <c r="AV17" i="41" s="1"/>
  <c r="AU5" i="41"/>
  <c r="AU17" i="41" s="1"/>
  <c r="AT5" i="41"/>
  <c r="AT17" i="41" s="1"/>
  <c r="AS5" i="41"/>
  <c r="AS17" i="41" s="1"/>
  <c r="AR5" i="41"/>
  <c r="AR17" i="41" s="1"/>
  <c r="AQ5" i="41"/>
  <c r="AQ17" i="41" s="1"/>
  <c r="AP5" i="41"/>
  <c r="AP17" i="41" s="1"/>
  <c r="AO5" i="41"/>
  <c r="AO17" i="41" s="1"/>
  <c r="AN5" i="41"/>
  <c r="AN17" i="41" s="1"/>
  <c r="AM5" i="41"/>
  <c r="AM17" i="41" s="1"/>
  <c r="AL5" i="41"/>
  <c r="AL17" i="41" s="1"/>
  <c r="AK5" i="41"/>
  <c r="AK17" i="41" s="1"/>
  <c r="AJ5" i="41"/>
  <c r="AJ17" i="41" s="1"/>
  <c r="AI5" i="41"/>
  <c r="AI17" i="41" s="1"/>
  <c r="AH5" i="41"/>
  <c r="AH17" i="41" s="1"/>
  <c r="AG5" i="41"/>
  <c r="AG17" i="41" s="1"/>
  <c r="AF5" i="41"/>
  <c r="AF17" i="41" s="1"/>
  <c r="AE5" i="41"/>
  <c r="AE17" i="41" s="1"/>
  <c r="AD5" i="41"/>
  <c r="AD17" i="41" s="1"/>
  <c r="AC5" i="41"/>
  <c r="AC17" i="41" s="1"/>
  <c r="AB5" i="41"/>
  <c r="AB17" i="41" s="1"/>
  <c r="AA5" i="41"/>
  <c r="AA17" i="41" s="1"/>
  <c r="Z5" i="41"/>
  <c r="Z17" i="41" s="1"/>
  <c r="Y5" i="41"/>
  <c r="Y17" i="41" s="1"/>
  <c r="X5" i="41"/>
  <c r="X17" i="41" s="1"/>
  <c r="W5" i="41"/>
  <c r="W17" i="41" s="1"/>
  <c r="V5" i="41"/>
  <c r="V17" i="41" s="1"/>
  <c r="U5" i="41"/>
  <c r="U17" i="41" s="1"/>
  <c r="T5" i="41"/>
  <c r="T17" i="41" s="1"/>
  <c r="S5" i="41"/>
  <c r="S17" i="41" s="1"/>
  <c r="R5" i="41"/>
  <c r="R17" i="41" s="1"/>
  <c r="Q5" i="41"/>
  <c r="Q17" i="41" s="1"/>
  <c r="P5" i="41"/>
  <c r="P17" i="41" s="1"/>
  <c r="O5" i="41"/>
  <c r="O17" i="41" s="1"/>
  <c r="N5" i="41"/>
  <c r="N17" i="41" s="1"/>
  <c r="M5" i="41"/>
  <c r="M17" i="41" s="1"/>
  <c r="L5" i="41"/>
  <c r="L17" i="41" s="1"/>
  <c r="K5" i="41"/>
  <c r="K17" i="41" s="1"/>
  <c r="J5" i="41"/>
  <c r="J17" i="41" s="1"/>
  <c r="I5" i="41"/>
  <c r="I17" i="41" s="1"/>
  <c r="H5" i="41"/>
  <c r="H17" i="41" s="1"/>
  <c r="G5" i="41"/>
  <c r="G17" i="41" s="1"/>
  <c r="F5" i="41"/>
  <c r="F17" i="41" s="1"/>
  <c r="E5" i="41"/>
  <c r="E17" i="41" s="1"/>
  <c r="D5" i="41"/>
  <c r="D17" i="41" s="1"/>
  <c r="C5" i="41"/>
  <c r="C17" i="41" s="1"/>
  <c r="B5" i="41"/>
  <c r="B17" i="41" s="1"/>
  <c r="AY6" i="40"/>
  <c r="AY22" i="40" s="1"/>
  <c r="AX6" i="40"/>
  <c r="AX22" i="40" s="1"/>
  <c r="AW6" i="40"/>
  <c r="AW22" i="40" s="1"/>
  <c r="AV6" i="40"/>
  <c r="AV22" i="40" s="1"/>
  <c r="AU6" i="40"/>
  <c r="AU22" i="40" s="1"/>
  <c r="AT6" i="40"/>
  <c r="AT22" i="40" s="1"/>
  <c r="AS6" i="40"/>
  <c r="AS22" i="40" s="1"/>
  <c r="AR6" i="40"/>
  <c r="AR22" i="40" s="1"/>
  <c r="AQ6" i="40"/>
  <c r="AQ22" i="40" s="1"/>
  <c r="AP6" i="40"/>
  <c r="AP22" i="40" s="1"/>
  <c r="AO6" i="40"/>
  <c r="AO22" i="40" s="1"/>
  <c r="AN6" i="40"/>
  <c r="AN22" i="40" s="1"/>
  <c r="AM6" i="40"/>
  <c r="AM22" i="40" s="1"/>
  <c r="AL6" i="40"/>
  <c r="AL22" i="40" s="1"/>
  <c r="AK6" i="40"/>
  <c r="AK22" i="40" s="1"/>
  <c r="AJ6" i="40"/>
  <c r="AJ22" i="40" s="1"/>
  <c r="AI6" i="40"/>
  <c r="AI22" i="40" s="1"/>
  <c r="AH6" i="40"/>
  <c r="AH22" i="40" s="1"/>
  <c r="AG6" i="40"/>
  <c r="AG22" i="40" s="1"/>
  <c r="AF6" i="40"/>
  <c r="AF22" i="40" s="1"/>
  <c r="AE6" i="40"/>
  <c r="AE22" i="40" s="1"/>
  <c r="AD6" i="40"/>
  <c r="AD22" i="40" s="1"/>
  <c r="AC6" i="40"/>
  <c r="AC22" i="40" s="1"/>
  <c r="AB6" i="40"/>
  <c r="AB22" i="40" s="1"/>
  <c r="AA6" i="40"/>
  <c r="AA22" i="40" s="1"/>
  <c r="Z6" i="40"/>
  <c r="Z22" i="40" s="1"/>
  <c r="Y6" i="40"/>
  <c r="Y22" i="40" s="1"/>
  <c r="X6" i="40"/>
  <c r="X22" i="40" s="1"/>
  <c r="W6" i="40"/>
  <c r="W22" i="40" s="1"/>
  <c r="V6" i="40"/>
  <c r="V22" i="40" s="1"/>
  <c r="U6" i="40"/>
  <c r="U22" i="40" s="1"/>
  <c r="T6" i="40"/>
  <c r="T22" i="40" s="1"/>
  <c r="S6" i="40"/>
  <c r="S22" i="40" s="1"/>
  <c r="R6" i="40"/>
  <c r="R22" i="40" s="1"/>
  <c r="Q6" i="40"/>
  <c r="Q22" i="40" s="1"/>
  <c r="P6" i="40"/>
  <c r="P22" i="40" s="1"/>
  <c r="O6" i="40"/>
  <c r="O22" i="40" s="1"/>
  <c r="N6" i="40"/>
  <c r="N22" i="40" s="1"/>
  <c r="M6" i="40"/>
  <c r="M22" i="40" s="1"/>
  <c r="L6" i="40"/>
  <c r="L22" i="40" s="1"/>
  <c r="K6" i="40"/>
  <c r="K22" i="40" s="1"/>
  <c r="J6" i="40"/>
  <c r="J22" i="40" s="1"/>
  <c r="I6" i="40"/>
  <c r="I22" i="40" s="1"/>
  <c r="H6" i="40"/>
  <c r="H22" i="40" s="1"/>
  <c r="G6" i="40"/>
  <c r="G22" i="40" s="1"/>
  <c r="F6" i="40"/>
  <c r="F22" i="40" s="1"/>
  <c r="E6" i="40"/>
  <c r="E22" i="40" s="1"/>
  <c r="D6" i="40"/>
  <c r="D22" i="40" s="1"/>
  <c r="C6" i="40"/>
  <c r="C22" i="40" s="1"/>
  <c r="B6" i="40"/>
  <c r="B22" i="40" s="1"/>
  <c r="AY5" i="40"/>
  <c r="AY21" i="40" s="1"/>
  <c r="AX5" i="40"/>
  <c r="AX21" i="40" s="1"/>
  <c r="AW5" i="40"/>
  <c r="AW21" i="40" s="1"/>
  <c r="AV5" i="40"/>
  <c r="AV21" i="40" s="1"/>
  <c r="AU5" i="40"/>
  <c r="AU21" i="40" s="1"/>
  <c r="AT5" i="40"/>
  <c r="AT21" i="40" s="1"/>
  <c r="AS5" i="40"/>
  <c r="AS21" i="40" s="1"/>
  <c r="AR5" i="40"/>
  <c r="AR21" i="40" s="1"/>
  <c r="AQ5" i="40"/>
  <c r="AQ21" i="40" s="1"/>
  <c r="AP5" i="40"/>
  <c r="AP21" i="40" s="1"/>
  <c r="AO5" i="40"/>
  <c r="AO21" i="40" s="1"/>
  <c r="AN5" i="40"/>
  <c r="AN21" i="40" s="1"/>
  <c r="AM5" i="40"/>
  <c r="AM21" i="40" s="1"/>
  <c r="AL5" i="40"/>
  <c r="AL21" i="40" s="1"/>
  <c r="AK5" i="40"/>
  <c r="AK21" i="40" s="1"/>
  <c r="AJ5" i="40"/>
  <c r="AJ21" i="40" s="1"/>
  <c r="AI5" i="40"/>
  <c r="AI21" i="40" s="1"/>
  <c r="AH5" i="40"/>
  <c r="AH21" i="40" s="1"/>
  <c r="AG5" i="40"/>
  <c r="AG21" i="40" s="1"/>
  <c r="AF5" i="40"/>
  <c r="AF21" i="40" s="1"/>
  <c r="AE5" i="40"/>
  <c r="AE21" i="40" s="1"/>
  <c r="AD5" i="40"/>
  <c r="AD21" i="40" s="1"/>
  <c r="AC5" i="40"/>
  <c r="AC21" i="40" s="1"/>
  <c r="AB5" i="40"/>
  <c r="AB21" i="40" s="1"/>
  <c r="AA5" i="40"/>
  <c r="AA21" i="40" s="1"/>
  <c r="Z5" i="40"/>
  <c r="Z21" i="40" s="1"/>
  <c r="Y5" i="40"/>
  <c r="Y21" i="40" s="1"/>
  <c r="X5" i="40"/>
  <c r="X21" i="40" s="1"/>
  <c r="W5" i="40"/>
  <c r="W21" i="40" s="1"/>
  <c r="V5" i="40"/>
  <c r="V21" i="40" s="1"/>
  <c r="U5" i="40"/>
  <c r="U21" i="40" s="1"/>
  <c r="T5" i="40"/>
  <c r="T21" i="40" s="1"/>
  <c r="S5" i="40"/>
  <c r="S21" i="40" s="1"/>
  <c r="R5" i="40"/>
  <c r="R21" i="40" s="1"/>
  <c r="Q5" i="40"/>
  <c r="Q21" i="40" s="1"/>
  <c r="P5" i="40"/>
  <c r="P21" i="40" s="1"/>
  <c r="O5" i="40"/>
  <c r="O21" i="40" s="1"/>
  <c r="N5" i="40"/>
  <c r="N21" i="40" s="1"/>
  <c r="M5" i="40"/>
  <c r="M21" i="40" s="1"/>
  <c r="L5" i="40"/>
  <c r="L21" i="40" s="1"/>
  <c r="K5" i="40"/>
  <c r="K21" i="40" s="1"/>
  <c r="J5" i="40"/>
  <c r="J21" i="40" s="1"/>
  <c r="I5" i="40"/>
  <c r="I21" i="40" s="1"/>
  <c r="H5" i="40"/>
  <c r="H21" i="40" s="1"/>
  <c r="G5" i="40"/>
  <c r="G21" i="40" s="1"/>
  <c r="F5" i="40"/>
  <c r="F21" i="40" s="1"/>
  <c r="E5" i="40"/>
  <c r="E21" i="40" s="1"/>
  <c r="D5" i="40"/>
  <c r="D21" i="40" s="1"/>
  <c r="C5" i="40"/>
  <c r="C21" i="40" s="1"/>
  <c r="B5" i="40"/>
  <c r="B21" i="40" s="1"/>
  <c r="Y6" i="39"/>
  <c r="Y22" i="39" s="1"/>
  <c r="X6" i="39"/>
  <c r="X22" i="39" s="1"/>
  <c r="W6" i="39"/>
  <c r="W22" i="39" s="1"/>
  <c r="V6" i="39"/>
  <c r="V22" i="39" s="1"/>
  <c r="U6" i="39"/>
  <c r="U22" i="39" s="1"/>
  <c r="T6" i="39"/>
  <c r="T22" i="39" s="1"/>
  <c r="S6" i="39"/>
  <c r="S22" i="39" s="1"/>
  <c r="R6" i="39"/>
  <c r="R22" i="39" s="1"/>
  <c r="Q6" i="39"/>
  <c r="Q22" i="39" s="1"/>
  <c r="P6" i="39"/>
  <c r="P22" i="39" s="1"/>
  <c r="O6" i="39"/>
  <c r="O22" i="39" s="1"/>
  <c r="N6" i="39"/>
  <c r="N22" i="39" s="1"/>
  <c r="M6" i="39"/>
  <c r="M22" i="39" s="1"/>
  <c r="L6" i="39"/>
  <c r="L22" i="39" s="1"/>
  <c r="K6" i="39"/>
  <c r="K22" i="39" s="1"/>
  <c r="J6" i="39"/>
  <c r="J22" i="39" s="1"/>
  <c r="I6" i="39"/>
  <c r="I22" i="39" s="1"/>
  <c r="H6" i="39"/>
  <c r="H22" i="39" s="1"/>
  <c r="G6" i="39"/>
  <c r="G22" i="39" s="1"/>
  <c r="F6" i="39"/>
  <c r="F22" i="39" s="1"/>
  <c r="E6" i="39"/>
  <c r="E22" i="39" s="1"/>
  <c r="D6" i="39"/>
  <c r="D22" i="39" s="1"/>
  <c r="C6" i="39"/>
  <c r="C22" i="39" s="1"/>
  <c r="B6" i="39"/>
  <c r="B22" i="39" s="1"/>
  <c r="Y5" i="39"/>
  <c r="Y21" i="39" s="1"/>
  <c r="X5" i="39"/>
  <c r="X21" i="39" s="1"/>
  <c r="W5" i="39"/>
  <c r="W21" i="39" s="1"/>
  <c r="V5" i="39"/>
  <c r="V21" i="39" s="1"/>
  <c r="U5" i="39"/>
  <c r="U21" i="39" s="1"/>
  <c r="T5" i="39"/>
  <c r="T21" i="39" s="1"/>
  <c r="S5" i="39"/>
  <c r="S21" i="39" s="1"/>
  <c r="R5" i="39"/>
  <c r="R21" i="39" s="1"/>
  <c r="Q5" i="39"/>
  <c r="Q21" i="39" s="1"/>
  <c r="P5" i="39"/>
  <c r="P21" i="39" s="1"/>
  <c r="O5" i="39"/>
  <c r="O21" i="39" s="1"/>
  <c r="N5" i="39"/>
  <c r="N21" i="39" s="1"/>
  <c r="M5" i="39"/>
  <c r="M21" i="39" s="1"/>
  <c r="L5" i="39"/>
  <c r="L21" i="39" s="1"/>
  <c r="K5" i="39"/>
  <c r="K21" i="39" s="1"/>
  <c r="J5" i="39"/>
  <c r="J21" i="39" s="1"/>
  <c r="I5" i="39"/>
  <c r="I21" i="39" s="1"/>
  <c r="H5" i="39"/>
  <c r="H21" i="39" s="1"/>
  <c r="G5" i="39"/>
  <c r="G21" i="39" s="1"/>
  <c r="F5" i="39"/>
  <c r="F21" i="39" s="1"/>
  <c r="E5" i="39"/>
  <c r="E21" i="39" s="1"/>
  <c r="D5" i="39"/>
  <c r="D21" i="39" s="1"/>
  <c r="C5" i="39"/>
  <c r="C21" i="39" s="1"/>
  <c r="B5" i="39"/>
  <c r="B21" i="39" s="1"/>
  <c r="BZ6" i="38"/>
  <c r="BZ22" i="38" s="1"/>
  <c r="BY6" i="38"/>
  <c r="BY22" i="38" s="1"/>
  <c r="BX6" i="38"/>
  <c r="BX22" i="38" s="1"/>
  <c r="BW6" i="38"/>
  <c r="BW22" i="38" s="1"/>
  <c r="BV6" i="38"/>
  <c r="BV22" i="38" s="1"/>
  <c r="BU6" i="38"/>
  <c r="BU22" i="38" s="1"/>
  <c r="BT6" i="38"/>
  <c r="BT22" i="38" s="1"/>
  <c r="BS6" i="38"/>
  <c r="BS22" i="38" s="1"/>
  <c r="BR6" i="38"/>
  <c r="BR22" i="38" s="1"/>
  <c r="BQ6" i="38"/>
  <c r="BQ22" i="38" s="1"/>
  <c r="BP6" i="38"/>
  <c r="BP22" i="38" s="1"/>
  <c r="BO6" i="38"/>
  <c r="BO22" i="38" s="1"/>
  <c r="BN6" i="38"/>
  <c r="BN22" i="38" s="1"/>
  <c r="BM6" i="38"/>
  <c r="BM22" i="38" s="1"/>
  <c r="BL6" i="38"/>
  <c r="BL22" i="38" s="1"/>
  <c r="BK6" i="38"/>
  <c r="BK22" i="38" s="1"/>
  <c r="BJ6" i="38"/>
  <c r="BJ22" i="38" s="1"/>
  <c r="BI6" i="38"/>
  <c r="BI22" i="38" s="1"/>
  <c r="BH6" i="38"/>
  <c r="BH22" i="38" s="1"/>
  <c r="BG6" i="38"/>
  <c r="BG22" i="38" s="1"/>
  <c r="BF6" i="38"/>
  <c r="BF22" i="38" s="1"/>
  <c r="BE6" i="38"/>
  <c r="BE22" i="38" s="1"/>
  <c r="BD6" i="38"/>
  <c r="BD22" i="38" s="1"/>
  <c r="BC6" i="38"/>
  <c r="BC22" i="38" s="1"/>
  <c r="BB6" i="38"/>
  <c r="BB22" i="38" s="1"/>
  <c r="BA6" i="38"/>
  <c r="BA22" i="38" s="1"/>
  <c r="AZ6" i="38"/>
  <c r="AZ22" i="38" s="1"/>
  <c r="AY6" i="38"/>
  <c r="AY22" i="38" s="1"/>
  <c r="AX6" i="38"/>
  <c r="AX22" i="38" s="1"/>
  <c r="AW6" i="38"/>
  <c r="AW22" i="38" s="1"/>
  <c r="AV6" i="38"/>
  <c r="AV22" i="38" s="1"/>
  <c r="AU6" i="38"/>
  <c r="AU22" i="38" s="1"/>
  <c r="AT6" i="38"/>
  <c r="AT22" i="38" s="1"/>
  <c r="AS6" i="38"/>
  <c r="AS22" i="38" s="1"/>
  <c r="AR6" i="38"/>
  <c r="AR22" i="38" s="1"/>
  <c r="AQ6" i="38"/>
  <c r="AQ22" i="38" s="1"/>
  <c r="AP6" i="38"/>
  <c r="AP22" i="38" s="1"/>
  <c r="AO6" i="38"/>
  <c r="AO22" i="38" s="1"/>
  <c r="AN6" i="38"/>
  <c r="AN22" i="38" s="1"/>
  <c r="AM6" i="38"/>
  <c r="AM22" i="38" s="1"/>
  <c r="AL6" i="38"/>
  <c r="AL22" i="38" s="1"/>
  <c r="AK6" i="38"/>
  <c r="AK22" i="38" s="1"/>
  <c r="AJ6" i="38"/>
  <c r="AJ22" i="38" s="1"/>
  <c r="AI6" i="38"/>
  <c r="AI22" i="38" s="1"/>
  <c r="AH6" i="38"/>
  <c r="AH22" i="38" s="1"/>
  <c r="AG6" i="38"/>
  <c r="AG22" i="38" s="1"/>
  <c r="AF6" i="38"/>
  <c r="AF22" i="38" s="1"/>
  <c r="AE6" i="38"/>
  <c r="AE22" i="38" s="1"/>
  <c r="AD6" i="38"/>
  <c r="AD22" i="38" s="1"/>
  <c r="AC6" i="38"/>
  <c r="AC22" i="38" s="1"/>
  <c r="AB6" i="38"/>
  <c r="AB22" i="38" s="1"/>
  <c r="AA6" i="38"/>
  <c r="AA22" i="38" s="1"/>
  <c r="Z6" i="38"/>
  <c r="Z22" i="38" s="1"/>
  <c r="Y6" i="38"/>
  <c r="Y22" i="38" s="1"/>
  <c r="X6" i="38"/>
  <c r="X22" i="38" s="1"/>
  <c r="W6" i="38"/>
  <c r="W22" i="38" s="1"/>
  <c r="V6" i="38"/>
  <c r="V22" i="38" s="1"/>
  <c r="U6" i="38"/>
  <c r="U22" i="38" s="1"/>
  <c r="T6" i="38"/>
  <c r="T22" i="38" s="1"/>
  <c r="S6" i="38"/>
  <c r="S22" i="38" s="1"/>
  <c r="R6" i="38"/>
  <c r="R22" i="38" s="1"/>
  <c r="Q6" i="38"/>
  <c r="Q22" i="38" s="1"/>
  <c r="P6" i="38"/>
  <c r="P22" i="38" s="1"/>
  <c r="O6" i="38"/>
  <c r="O22" i="38" s="1"/>
  <c r="N6" i="38"/>
  <c r="N22" i="38" s="1"/>
  <c r="M6" i="38"/>
  <c r="M22" i="38" s="1"/>
  <c r="L6" i="38"/>
  <c r="L22" i="38" s="1"/>
  <c r="K6" i="38"/>
  <c r="K22" i="38" s="1"/>
  <c r="J6" i="38"/>
  <c r="J22" i="38" s="1"/>
  <c r="I6" i="38"/>
  <c r="I22" i="38" s="1"/>
  <c r="H6" i="38"/>
  <c r="H22" i="38" s="1"/>
  <c r="G6" i="38"/>
  <c r="G22" i="38" s="1"/>
  <c r="F6" i="38"/>
  <c r="F22" i="38" s="1"/>
  <c r="E6" i="38"/>
  <c r="E22" i="38" s="1"/>
  <c r="D6" i="38"/>
  <c r="D22" i="38" s="1"/>
  <c r="C6" i="38"/>
  <c r="C22" i="38" s="1"/>
  <c r="B6" i="38"/>
  <c r="B22" i="38" s="1"/>
  <c r="BZ5" i="38"/>
  <c r="BZ21" i="38" s="1"/>
  <c r="BY5" i="38"/>
  <c r="BY21" i="38" s="1"/>
  <c r="BX5" i="38"/>
  <c r="BX21" i="38" s="1"/>
  <c r="BW5" i="38"/>
  <c r="BW21" i="38" s="1"/>
  <c r="BV5" i="38"/>
  <c r="BV21" i="38" s="1"/>
  <c r="BU5" i="38"/>
  <c r="BU21" i="38" s="1"/>
  <c r="BT5" i="38"/>
  <c r="BT21" i="38" s="1"/>
  <c r="BS5" i="38"/>
  <c r="BS21" i="38" s="1"/>
  <c r="BR5" i="38"/>
  <c r="BR21" i="38" s="1"/>
  <c r="BQ5" i="38"/>
  <c r="BQ21" i="38" s="1"/>
  <c r="BP5" i="38"/>
  <c r="BP21" i="38" s="1"/>
  <c r="BO5" i="38"/>
  <c r="BO21" i="38" s="1"/>
  <c r="BN5" i="38"/>
  <c r="BN21" i="38" s="1"/>
  <c r="BM5" i="38"/>
  <c r="BM21" i="38" s="1"/>
  <c r="BL5" i="38"/>
  <c r="BL21" i="38" s="1"/>
  <c r="BK5" i="38"/>
  <c r="BK21" i="38" s="1"/>
  <c r="BJ5" i="38"/>
  <c r="BJ21" i="38" s="1"/>
  <c r="BI5" i="38"/>
  <c r="BI21" i="38" s="1"/>
  <c r="BH5" i="38"/>
  <c r="BH21" i="38" s="1"/>
  <c r="BG5" i="38"/>
  <c r="BG21" i="38" s="1"/>
  <c r="BF5" i="38"/>
  <c r="BF21" i="38" s="1"/>
  <c r="BE5" i="38"/>
  <c r="BE21" i="38" s="1"/>
  <c r="BD5" i="38"/>
  <c r="BD21" i="38" s="1"/>
  <c r="BC5" i="38"/>
  <c r="BC21" i="38" s="1"/>
  <c r="BB5" i="38"/>
  <c r="BB21" i="38" s="1"/>
  <c r="BA5" i="38"/>
  <c r="BA21" i="38" s="1"/>
  <c r="AZ5" i="38"/>
  <c r="AZ21" i="38" s="1"/>
  <c r="AY5" i="38"/>
  <c r="AY21" i="38" s="1"/>
  <c r="AX5" i="38"/>
  <c r="AX21" i="38" s="1"/>
  <c r="AW5" i="38"/>
  <c r="AW21" i="38" s="1"/>
  <c r="AV5" i="38"/>
  <c r="AV21" i="38" s="1"/>
  <c r="AU5" i="38"/>
  <c r="AU21" i="38" s="1"/>
  <c r="AT5" i="38"/>
  <c r="AT21" i="38" s="1"/>
  <c r="AS5" i="38"/>
  <c r="AS21" i="38" s="1"/>
  <c r="AR5" i="38"/>
  <c r="AR21" i="38" s="1"/>
  <c r="AQ5" i="38"/>
  <c r="AQ21" i="38" s="1"/>
  <c r="AP5" i="38"/>
  <c r="AP21" i="38" s="1"/>
  <c r="AO5" i="38"/>
  <c r="AO21" i="38" s="1"/>
  <c r="AN5" i="38"/>
  <c r="AN21" i="38" s="1"/>
  <c r="AM5" i="38"/>
  <c r="AM21" i="38" s="1"/>
  <c r="AL5" i="38"/>
  <c r="AL21" i="38" s="1"/>
  <c r="AK5" i="38"/>
  <c r="AK21" i="38" s="1"/>
  <c r="AJ5" i="38"/>
  <c r="AJ21" i="38" s="1"/>
  <c r="AI5" i="38"/>
  <c r="AI21" i="38" s="1"/>
  <c r="AH5" i="38"/>
  <c r="AH21" i="38" s="1"/>
  <c r="AG5" i="38"/>
  <c r="AG21" i="38" s="1"/>
  <c r="AF5" i="38"/>
  <c r="AF21" i="38" s="1"/>
  <c r="AE5" i="38"/>
  <c r="AE21" i="38" s="1"/>
  <c r="AD5" i="38"/>
  <c r="AD21" i="38" s="1"/>
  <c r="AC5" i="38"/>
  <c r="AC21" i="38" s="1"/>
  <c r="AB5" i="38"/>
  <c r="AB21" i="38" s="1"/>
  <c r="AA5" i="38"/>
  <c r="AA21" i="38" s="1"/>
  <c r="Z5" i="38"/>
  <c r="Z21" i="38" s="1"/>
  <c r="Y5" i="38"/>
  <c r="Y21" i="38" s="1"/>
  <c r="X5" i="38"/>
  <c r="X21" i="38" s="1"/>
  <c r="W5" i="38"/>
  <c r="W21" i="38" s="1"/>
  <c r="V5" i="38"/>
  <c r="V21" i="38" s="1"/>
  <c r="U5" i="38"/>
  <c r="U21" i="38" s="1"/>
  <c r="T5" i="38"/>
  <c r="T21" i="38" s="1"/>
  <c r="S5" i="38"/>
  <c r="S21" i="38" s="1"/>
  <c r="R5" i="38"/>
  <c r="R21" i="38" s="1"/>
  <c r="Q5" i="38"/>
  <c r="Q21" i="38" s="1"/>
  <c r="P5" i="38"/>
  <c r="P21" i="38" s="1"/>
  <c r="O5" i="38"/>
  <c r="O21" i="38" s="1"/>
  <c r="N5" i="38"/>
  <c r="N21" i="38" s="1"/>
  <c r="M5" i="38"/>
  <c r="M21" i="38" s="1"/>
  <c r="L5" i="38"/>
  <c r="L21" i="38" s="1"/>
  <c r="K5" i="38"/>
  <c r="K21" i="38" s="1"/>
  <c r="J5" i="38"/>
  <c r="J21" i="38" s="1"/>
  <c r="I5" i="38"/>
  <c r="I21" i="38" s="1"/>
  <c r="H5" i="38"/>
  <c r="H21" i="38" s="1"/>
  <c r="G5" i="38"/>
  <c r="G21" i="38" s="1"/>
  <c r="F5" i="38"/>
  <c r="F21" i="38" s="1"/>
  <c r="E5" i="38"/>
  <c r="E21" i="38" s="1"/>
  <c r="D5" i="38"/>
  <c r="D21" i="38" s="1"/>
  <c r="C5" i="38"/>
  <c r="C21" i="38" s="1"/>
  <c r="B5" i="38"/>
  <c r="B21" i="38" s="1"/>
  <c r="B11" i="29" l="1"/>
  <c r="B27" i="29" s="1"/>
  <c r="B9" i="29"/>
  <c r="B25" i="29" s="1"/>
  <c r="B10" i="15"/>
  <c r="B10" i="14"/>
  <c r="B22" i="14" s="1"/>
  <c r="B11" i="30"/>
  <c r="B27" i="30" s="1"/>
  <c r="B11" i="16"/>
  <c r="B11" i="8"/>
  <c r="B27" i="8" s="1"/>
  <c r="B10" i="10"/>
  <c r="B22" i="10" s="1"/>
  <c r="B11" i="31"/>
  <c r="B11" i="13"/>
  <c r="B27" i="13" s="1"/>
  <c r="B9" i="30"/>
  <c r="B25" i="30" s="1"/>
  <c r="B9" i="16"/>
  <c r="B9" i="31"/>
  <c r="B9" i="13"/>
  <c r="B25" i="13" s="1"/>
  <c r="B9" i="8"/>
  <c r="B25" i="8" s="1"/>
  <c r="G11" i="17"/>
  <c r="G27" i="17" s="1"/>
  <c r="J11" i="17"/>
  <c r="J27" i="17" s="1"/>
  <c r="I11" i="17"/>
  <c r="I27" i="17" s="1"/>
  <c r="G9" i="17"/>
  <c r="G25" i="17" s="1"/>
  <c r="B9" i="17"/>
  <c r="B25" i="17" s="1"/>
  <c r="I9" i="17"/>
  <c r="I25" i="17" s="1"/>
  <c r="C11" i="17"/>
  <c r="C27" i="17" s="1"/>
  <c r="E9" i="17"/>
  <c r="E25" i="17" s="1"/>
  <c r="E11" i="17"/>
  <c r="E27" i="17" s="1"/>
  <c r="B11" i="17"/>
  <c r="B27" i="17" s="1"/>
  <c r="J9" i="17"/>
  <c r="J25" i="17" s="1"/>
  <c r="C9" i="17"/>
  <c r="C25" i="17" s="1"/>
  <c r="B9" i="45"/>
  <c r="B25" i="45" s="1"/>
  <c r="B11" i="45"/>
  <c r="B27" i="45" s="1"/>
  <c r="B11" i="34"/>
  <c r="B11" i="33"/>
  <c r="B27" i="33" s="1"/>
  <c r="B11" i="47"/>
  <c r="B11" i="46"/>
  <c r="B27" i="46" s="1"/>
  <c r="B9" i="33"/>
  <c r="B25" i="33" s="1"/>
  <c r="B9" i="34"/>
  <c r="B9" i="47"/>
  <c r="B9" i="46"/>
  <c r="B25" i="46" s="1"/>
  <c r="AG12" i="17"/>
  <c r="AG28" i="17" s="1"/>
  <c r="U12" i="17"/>
  <c r="U28" i="17" s="1"/>
  <c r="W12" i="17"/>
  <c r="W28" i="17" s="1"/>
  <c r="AG14" i="17"/>
  <c r="AG30" i="17" s="1"/>
  <c r="K14" i="17"/>
  <c r="K30" i="17" s="1"/>
  <c r="V14" i="17"/>
  <c r="V30" i="17" s="1"/>
  <c r="Y14" i="17"/>
  <c r="Y30" i="17" s="1"/>
  <c r="W14" i="17"/>
  <c r="W30" i="17" s="1"/>
  <c r="Y12" i="17"/>
  <c r="Y28" i="17" s="1"/>
  <c r="Z14" i="17"/>
  <c r="Z30" i="17" s="1"/>
  <c r="AC12" i="17"/>
  <c r="AC28" i="17" s="1"/>
  <c r="AD14" i="17"/>
  <c r="AD30" i="17" s="1"/>
  <c r="N14" i="17"/>
  <c r="N30" i="17" s="1"/>
  <c r="L14" i="17"/>
  <c r="L30" i="17" s="1"/>
  <c r="M12" i="17"/>
  <c r="M28" i="17" s="1"/>
  <c r="T12" i="17"/>
  <c r="T28" i="17" s="1"/>
  <c r="AE14" i="17"/>
  <c r="AE30" i="17" s="1"/>
  <c r="Q12" i="17"/>
  <c r="Q28" i="17" s="1"/>
  <c r="Q14" i="17"/>
  <c r="Q30" i="17" s="1"/>
  <c r="K12" i="17"/>
  <c r="K28" i="17" s="1"/>
  <c r="AE12" i="17"/>
  <c r="AE28" i="17" s="1"/>
  <c r="L12" i="17"/>
  <c r="L28" i="17" s="1"/>
  <c r="M14" i="17"/>
  <c r="M30" i="17" s="1"/>
  <c r="V12" i="17"/>
  <c r="V28" i="17" s="1"/>
  <c r="T14" i="17"/>
  <c r="T30" i="17" s="1"/>
  <c r="AC14" i="17"/>
  <c r="AC30" i="17" s="1"/>
  <c r="AD12" i="17"/>
  <c r="AD28" i="17" s="1"/>
  <c r="U14" i="17"/>
  <c r="U30" i="17" s="1"/>
  <c r="Z12" i="17"/>
  <c r="Z28" i="17" s="1"/>
  <c r="N12" i="17"/>
  <c r="N28" i="17" s="1"/>
  <c r="P14" i="17"/>
  <c r="P30" i="17" s="1"/>
  <c r="P12" i="17"/>
  <c r="P28" i="17" s="1"/>
  <c r="AB12" i="17"/>
  <c r="AB28" i="17" s="1"/>
  <c r="AB14" i="17"/>
  <c r="AB30" i="17" s="1"/>
  <c r="O14" i="17"/>
  <c r="O30" i="17" s="1"/>
  <c r="O12" i="17"/>
  <c r="O28" i="17" s="1"/>
  <c r="R12" i="17"/>
  <c r="R28" i="17" s="1"/>
  <c r="R14" i="17"/>
  <c r="R30" i="17" s="1"/>
  <c r="X14" i="17"/>
  <c r="X30" i="17" s="1"/>
  <c r="X12" i="17"/>
  <c r="X28" i="17" s="1"/>
  <c r="AF12" i="17"/>
  <c r="AF28" i="17" s="1"/>
  <c r="AF14" i="17"/>
  <c r="AF30" i="17" s="1"/>
  <c r="S12" i="17"/>
  <c r="S28" i="17" s="1"/>
  <c r="S14" i="17"/>
  <c r="S30" i="17" s="1"/>
  <c r="AA14" i="17"/>
  <c r="AA30" i="17" s="1"/>
  <c r="AA12" i="17"/>
  <c r="AA28" i="17" s="1"/>
  <c r="B12" i="29" l="1"/>
  <c r="B28" i="29" s="1"/>
  <c r="B14" i="29"/>
  <c r="B30" i="29" s="1"/>
  <c r="B12" i="31"/>
  <c r="B12" i="13"/>
  <c r="B28" i="13" s="1"/>
  <c r="B12" i="30"/>
  <c r="B28" i="30" s="1"/>
  <c r="B12" i="16"/>
  <c r="B12" i="8"/>
  <c r="B28" i="8" s="1"/>
  <c r="B12" i="10"/>
  <c r="B24" i="10" s="1"/>
  <c r="B14" i="31"/>
  <c r="B14" i="13"/>
  <c r="B30" i="13" s="1"/>
  <c r="B12" i="15"/>
  <c r="B12" i="14"/>
  <c r="B24" i="14" s="1"/>
  <c r="B14" i="30"/>
  <c r="B30" i="30" s="1"/>
  <c r="B14" i="16"/>
  <c r="B14" i="8"/>
  <c r="B30" i="8" s="1"/>
  <c r="J14" i="17"/>
  <c r="J30" i="17" s="1"/>
  <c r="G12" i="17"/>
  <c r="G28" i="17" s="1"/>
  <c r="I12" i="17"/>
  <c r="I28" i="17" s="1"/>
  <c r="E14" i="17"/>
  <c r="E30" i="17" s="1"/>
  <c r="B14" i="17"/>
  <c r="B30" i="17" s="1"/>
  <c r="I14" i="17"/>
  <c r="I30" i="17" s="1"/>
  <c r="E12" i="17"/>
  <c r="E28" i="17" s="1"/>
  <c r="C14" i="17"/>
  <c r="C30" i="17" s="1"/>
  <c r="J12" i="17"/>
  <c r="J28" i="17" s="1"/>
  <c r="B12" i="17"/>
  <c r="B28" i="17" s="1"/>
  <c r="G14" i="17"/>
  <c r="G30" i="17" s="1"/>
  <c r="C12" i="17"/>
  <c r="C28" i="17" s="1"/>
  <c r="B14" i="45"/>
  <c r="B30" i="45" s="1"/>
  <c r="B12" i="45"/>
  <c r="B28" i="45" s="1"/>
  <c r="B14" i="47"/>
  <c r="B14" i="46"/>
  <c r="B30" i="46" s="1"/>
  <c r="B14" i="33"/>
  <c r="B30" i="33" s="1"/>
  <c r="B14" i="34"/>
  <c r="B12" i="33"/>
  <c r="B28" i="33" s="1"/>
  <c r="B12" i="34"/>
  <c r="B12" i="46"/>
  <c r="B28" i="46" s="1"/>
  <c r="B12" i="47"/>
  <c r="AG17" i="17"/>
  <c r="AG33" i="17" s="1"/>
  <c r="K17" i="17"/>
  <c r="K33" i="17" s="1"/>
  <c r="AE17" i="17"/>
  <c r="AE33" i="17" s="1"/>
  <c r="Z17" i="17"/>
  <c r="Z33" i="17" s="1"/>
  <c r="V17" i="17"/>
  <c r="V33" i="17" s="1"/>
  <c r="Y15" i="17"/>
  <c r="Y31" i="17" s="1"/>
  <c r="N15" i="17"/>
  <c r="N31" i="17" s="1"/>
  <c r="AG15" i="17"/>
  <c r="AG31" i="17" s="1"/>
  <c r="K15" i="17"/>
  <c r="K31" i="17" s="1"/>
  <c r="Y17" i="17"/>
  <c r="Y33" i="17" s="1"/>
  <c r="V15" i="17"/>
  <c r="V31" i="17" s="1"/>
  <c r="W15" i="17"/>
  <c r="W31" i="17" s="1"/>
  <c r="Z15" i="17"/>
  <c r="Z31" i="17" s="1"/>
  <c r="L15" i="17"/>
  <c r="L31" i="17" s="1"/>
  <c r="Q15" i="17"/>
  <c r="Q31" i="17" s="1"/>
  <c r="AD17" i="17"/>
  <c r="AD33" i="17" s="1"/>
  <c r="Q17" i="17"/>
  <c r="Q33" i="17" s="1"/>
  <c r="W17" i="17"/>
  <c r="W33" i="17" s="1"/>
  <c r="AD15" i="17"/>
  <c r="AD31" i="17" s="1"/>
  <c r="AE15" i="17"/>
  <c r="AE31" i="17" s="1"/>
  <c r="L17" i="17"/>
  <c r="L33" i="17" s="1"/>
  <c r="AC15" i="17"/>
  <c r="AC31" i="17" s="1"/>
  <c r="AC17" i="17"/>
  <c r="AC33" i="17" s="1"/>
  <c r="T15" i="17"/>
  <c r="T31" i="17" s="1"/>
  <c r="T17" i="17"/>
  <c r="T33" i="17" s="1"/>
  <c r="U15" i="17"/>
  <c r="U31" i="17" s="1"/>
  <c r="U17" i="17"/>
  <c r="U33" i="17" s="1"/>
  <c r="M17" i="17"/>
  <c r="M33" i="17" s="1"/>
  <c r="M15" i="17"/>
  <c r="M31" i="17" s="1"/>
  <c r="P17" i="17"/>
  <c r="P33" i="17" s="1"/>
  <c r="P15" i="17"/>
  <c r="P31" i="17" s="1"/>
  <c r="AB15" i="17"/>
  <c r="AB31" i="17" s="1"/>
  <c r="AB17" i="17"/>
  <c r="AB33" i="17" s="1"/>
  <c r="O17" i="17"/>
  <c r="O33" i="17" s="1"/>
  <c r="O15" i="17"/>
  <c r="O31" i="17" s="1"/>
  <c r="R17" i="17"/>
  <c r="R33" i="17" s="1"/>
  <c r="R15" i="17"/>
  <c r="R31" i="17" s="1"/>
  <c r="S17" i="17"/>
  <c r="S33" i="17" s="1"/>
  <c r="S15" i="17"/>
  <c r="S31" i="17" s="1"/>
  <c r="AF15" i="17"/>
  <c r="AF31" i="17" s="1"/>
  <c r="AF17" i="17"/>
  <c r="AF33" i="17" s="1"/>
  <c r="AA17" i="17"/>
  <c r="AA33" i="17" s="1"/>
  <c r="AA15" i="17"/>
  <c r="AA31" i="17" s="1"/>
  <c r="X17" i="17"/>
  <c r="X33" i="17" s="1"/>
  <c r="X15" i="17"/>
  <c r="X31" i="17" s="1"/>
  <c r="B15" i="29" l="1"/>
  <c r="B31" i="29" s="1"/>
  <c r="B17" i="29"/>
  <c r="B33" i="29" s="1"/>
  <c r="B14" i="10"/>
  <c r="B26" i="10" s="1"/>
  <c r="B17" i="16"/>
  <c r="B14" i="15"/>
  <c r="B14" i="14"/>
  <c r="B26" i="14" s="1"/>
  <c r="B17" i="31"/>
  <c r="B17" i="13"/>
  <c r="B33" i="13" s="1"/>
  <c r="B17" i="30"/>
  <c r="B33" i="30" s="1"/>
  <c r="B17" i="8"/>
  <c r="B33" i="8" s="1"/>
  <c r="B15" i="16"/>
  <c r="B15" i="31"/>
  <c r="B15" i="13"/>
  <c r="B31" i="13" s="1"/>
  <c r="B15" i="30"/>
  <c r="B31" i="30" s="1"/>
  <c r="B15" i="8"/>
  <c r="B31" i="8" s="1"/>
  <c r="E15" i="17"/>
  <c r="E31" i="17" s="1"/>
  <c r="J17" i="17"/>
  <c r="J33" i="17" s="1"/>
  <c r="C17" i="17"/>
  <c r="C33" i="17" s="1"/>
  <c r="B15" i="17"/>
  <c r="B31" i="17" s="1"/>
  <c r="J15" i="17"/>
  <c r="J31" i="17" s="1"/>
  <c r="N17" i="17"/>
  <c r="N33" i="17" s="1"/>
  <c r="I15" i="17"/>
  <c r="I31" i="17" s="1"/>
  <c r="C15" i="17"/>
  <c r="C31" i="17" s="1"/>
  <c r="G17" i="17"/>
  <c r="G33" i="17" s="1"/>
  <c r="B17" i="17"/>
  <c r="B33" i="17" s="1"/>
  <c r="G15" i="17"/>
  <c r="G31" i="17" s="1"/>
  <c r="E17" i="17"/>
  <c r="E33" i="17" s="1"/>
  <c r="I17" i="17"/>
  <c r="I33" i="17" s="1"/>
  <c r="B15" i="45"/>
  <c r="B31" i="45" s="1"/>
  <c r="B17" i="45"/>
  <c r="B33" i="45" s="1"/>
  <c r="B17" i="46"/>
  <c r="B33" i="46" s="1"/>
  <c r="B17" i="47"/>
  <c r="AG18" i="17"/>
  <c r="AG34" i="17" s="1"/>
  <c r="B17" i="34"/>
  <c r="B17" i="33"/>
  <c r="B33" i="33" s="1"/>
  <c r="B15" i="33"/>
  <c r="B31" i="33" s="1"/>
  <c r="B15" i="34"/>
  <c r="V18" i="17"/>
  <c r="V34" i="17" s="1"/>
  <c r="B15" i="47"/>
  <c r="B15" i="46"/>
  <c r="B31" i="46" s="1"/>
  <c r="Q18" i="17"/>
  <c r="Q34" i="17" s="1"/>
  <c r="W18" i="17"/>
  <c r="W34" i="17" s="1"/>
  <c r="AE18" i="17"/>
  <c r="AE34" i="17" s="1"/>
  <c r="Z18" i="17"/>
  <c r="Z34" i="17" s="1"/>
  <c r="AD18" i="17"/>
  <c r="AD34" i="17" s="1"/>
  <c r="L18" i="17"/>
  <c r="L34" i="17" s="1"/>
  <c r="AA18" i="17"/>
  <c r="AA34" i="17" s="1"/>
  <c r="O18" i="17"/>
  <c r="O34" i="17" s="1"/>
  <c r="AF18" i="17"/>
  <c r="AF34" i="17" s="1"/>
  <c r="R18" i="17"/>
  <c r="R34" i="17" s="1"/>
  <c r="U18" i="17"/>
  <c r="U34" i="17" s="1"/>
  <c r="S18" i="17"/>
  <c r="S34" i="17" s="1"/>
  <c r="P18" i="17"/>
  <c r="P34" i="17" s="1"/>
  <c r="AB18" i="17"/>
  <c r="AB34" i="17" s="1"/>
  <c r="M18" i="17"/>
  <c r="M34" i="17" s="1"/>
  <c r="AC18" i="17"/>
  <c r="AC34" i="17" s="1"/>
  <c r="X18" i="17"/>
  <c r="X34" i="17" s="1"/>
  <c r="T18" i="17"/>
  <c r="T34" i="17" s="1"/>
  <c r="B18" i="29" l="1"/>
  <c r="B34" i="29" s="1"/>
  <c r="B18" i="16"/>
  <c r="B18" i="31"/>
  <c r="B18" i="13"/>
  <c r="B34" i="13" s="1"/>
  <c r="B18" i="30"/>
  <c r="B34" i="30" s="1"/>
  <c r="B18" i="8"/>
  <c r="B34" i="8" s="1"/>
  <c r="C18" i="17"/>
  <c r="C34" i="17" s="1"/>
  <c r="K18" i="17"/>
  <c r="K34" i="17" s="1"/>
  <c r="G18" i="17"/>
  <c r="G34" i="17" s="1"/>
  <c r="B18" i="17"/>
  <c r="B34" i="17" s="1"/>
  <c r="I18" i="17"/>
  <c r="I34" i="17" s="1"/>
  <c r="Y18" i="17"/>
  <c r="Y34" i="17" s="1"/>
  <c r="E18" i="17"/>
  <c r="E34" i="17" s="1"/>
  <c r="J18" i="17"/>
  <c r="J34" i="17" s="1"/>
  <c r="N18" i="17"/>
  <c r="N34" i="17" s="1"/>
  <c r="B18" i="45"/>
  <c r="B34" i="45" s="1"/>
  <c r="B18" i="34"/>
  <c r="B18" i="33"/>
  <c r="B34" i="33" s="1"/>
  <c r="B18" i="47"/>
  <c r="B18" i="46"/>
  <c r="B34" i="46" s="1"/>
  <c r="C6" i="25" l="1"/>
  <c r="B6" i="25"/>
  <c r="C5" i="25"/>
  <c r="B5" i="25"/>
  <c r="C8" i="25" l="1"/>
  <c r="B8" i="25"/>
  <c r="B21" i="17" l="1"/>
  <c r="B22" i="17"/>
  <c r="C11" i="25" l="1"/>
  <c r="B11" i="25"/>
  <c r="B9" i="25"/>
  <c r="C9" i="25"/>
  <c r="B12" i="25" l="1"/>
  <c r="B14" i="25"/>
  <c r="C12" i="25"/>
  <c r="C14" i="25"/>
  <c r="B17" i="25" l="1"/>
  <c r="B15" i="25"/>
  <c r="C15" i="25"/>
  <c r="C17" i="25"/>
  <c r="B18" i="25" l="1"/>
  <c r="C18" i="25"/>
  <c r="AZ8" i="38" l="1"/>
  <c r="AZ24" i="38" s="1"/>
  <c r="AY8" i="44"/>
  <c r="AY24" i="44" s="1"/>
  <c r="AY8" i="41"/>
  <c r="AY20" i="41" s="1"/>
  <c r="AY8" i="40"/>
  <c r="AY24" i="40" s="1"/>
  <c r="AY8" i="38"/>
  <c r="AY24" i="38" s="1"/>
  <c r="BB8" i="38"/>
  <c r="BB24" i="38" s="1"/>
  <c r="BA8" i="38"/>
  <c r="BA24" i="38" s="1"/>
  <c r="BB11" i="38" l="1"/>
  <c r="BB27" i="38" s="1"/>
  <c r="AZ11" i="38"/>
  <c r="AZ27" i="38" s="1"/>
  <c r="BA9" i="38"/>
  <c r="BA25" i="38" s="1"/>
  <c r="BA11" i="38"/>
  <c r="BA27" i="38" s="1"/>
  <c r="AY11" i="44"/>
  <c r="AY27" i="44" s="1"/>
  <c r="AY10" i="41"/>
  <c r="AY22" i="41" s="1"/>
  <c r="AY11" i="40"/>
  <c r="AY27" i="40" s="1"/>
  <c r="AY11" i="38"/>
  <c r="AY27" i="38" s="1"/>
  <c r="AZ9" i="38"/>
  <c r="AZ25" i="38" s="1"/>
  <c r="BB9" i="38"/>
  <c r="BB25" i="38" s="1"/>
  <c r="AY9" i="44"/>
  <c r="AY25" i="44" s="1"/>
  <c r="AY9" i="40"/>
  <c r="AY25" i="40" s="1"/>
  <c r="AY9" i="38"/>
  <c r="AY25" i="38" s="1"/>
  <c r="E8" i="39" l="1"/>
  <c r="E24" i="39" s="1"/>
  <c r="BF8" i="38"/>
  <c r="BF24" i="38" s="1"/>
  <c r="W8" i="39"/>
  <c r="W24" i="39" s="1"/>
  <c r="BX8" i="38"/>
  <c r="BX24" i="38" s="1"/>
  <c r="U8" i="39"/>
  <c r="U24" i="39" s="1"/>
  <c r="BV8" i="38"/>
  <c r="BV24" i="38" s="1"/>
  <c r="BC8" i="38"/>
  <c r="BC24" i="38" s="1"/>
  <c r="B8" i="39"/>
  <c r="B24" i="39" s="1"/>
  <c r="S8" i="39"/>
  <c r="S24" i="39" s="1"/>
  <c r="BT8" i="38"/>
  <c r="BT24" i="38" s="1"/>
  <c r="G8" i="39"/>
  <c r="G24" i="39" s="1"/>
  <c r="BH8" i="38"/>
  <c r="BH24" i="38" s="1"/>
  <c r="J8" i="39"/>
  <c r="J24" i="39" s="1"/>
  <c r="BK8" i="38"/>
  <c r="BK24" i="38" s="1"/>
  <c r="F8" i="39"/>
  <c r="F24" i="39" s="1"/>
  <c r="BG8" i="38"/>
  <c r="BG24" i="38" s="1"/>
  <c r="P8" i="39"/>
  <c r="P24" i="39" s="1"/>
  <c r="BQ8" i="38"/>
  <c r="BQ24" i="38" s="1"/>
  <c r="V8" i="39"/>
  <c r="V24" i="39" s="1"/>
  <c r="BW8" i="38"/>
  <c r="BW24" i="38" s="1"/>
  <c r="N8" i="39"/>
  <c r="N24" i="39" s="1"/>
  <c r="BO8" i="38"/>
  <c r="BO24" i="38" s="1"/>
  <c r="AZ14" i="38"/>
  <c r="AZ30" i="38" s="1"/>
  <c r="X8" i="39"/>
  <c r="X24" i="39" s="1"/>
  <c r="BY8" i="38"/>
  <c r="BY24" i="38" s="1"/>
  <c r="R8" i="39"/>
  <c r="R24" i="39" s="1"/>
  <c r="BS8" i="38"/>
  <c r="BS24" i="38" s="1"/>
  <c r="Y8" i="39"/>
  <c r="Y24" i="39" s="1"/>
  <c r="BZ8" i="38"/>
  <c r="BZ24" i="38" s="1"/>
  <c r="BM8" i="38"/>
  <c r="BM24" i="38" s="1"/>
  <c r="L8" i="39"/>
  <c r="L24" i="39" s="1"/>
  <c r="AZ12" i="38"/>
  <c r="AZ28" i="38" s="1"/>
  <c r="AY14" i="44"/>
  <c r="AY30" i="44" s="1"/>
  <c r="AY14" i="40"/>
  <c r="AY30" i="40" s="1"/>
  <c r="AY12" i="41"/>
  <c r="AY24" i="41" s="1"/>
  <c r="AY14" i="38"/>
  <c r="AY30" i="38" s="1"/>
  <c r="BA14" i="38"/>
  <c r="BA30" i="38" s="1"/>
  <c r="Q8" i="39"/>
  <c r="Q24" i="39" s="1"/>
  <c r="BR8" i="38"/>
  <c r="BR24" i="38" s="1"/>
  <c r="M8" i="39"/>
  <c r="M24" i="39" s="1"/>
  <c r="BN8" i="38"/>
  <c r="BN24" i="38" s="1"/>
  <c r="BB14" i="38"/>
  <c r="BB30" i="38" s="1"/>
  <c r="BA12" i="38"/>
  <c r="BA28" i="38" s="1"/>
  <c r="C8" i="39"/>
  <c r="C24" i="39" s="1"/>
  <c r="BD8" i="38"/>
  <c r="BD24" i="38" s="1"/>
  <c r="BE8" i="38"/>
  <c r="BE24" i="38" s="1"/>
  <c r="D8" i="39"/>
  <c r="D24" i="39" s="1"/>
  <c r="BU8" i="38"/>
  <c r="BU24" i="38" s="1"/>
  <c r="T8" i="39"/>
  <c r="T24" i="39" s="1"/>
  <c r="O8" i="39"/>
  <c r="O24" i="39" s="1"/>
  <c r="BP8" i="38"/>
  <c r="BP24" i="38" s="1"/>
  <c r="BB12" i="38"/>
  <c r="BB28" i="38" s="1"/>
  <c r="AY12" i="44"/>
  <c r="AY28" i="44" s="1"/>
  <c r="AY12" i="40"/>
  <c r="AY28" i="40" s="1"/>
  <c r="AY12" i="38"/>
  <c r="AY28" i="38" s="1"/>
  <c r="Y9" i="39" l="1"/>
  <c r="Y25" i="39" s="1"/>
  <c r="BZ9" i="38"/>
  <c r="BZ25" i="38" s="1"/>
  <c r="Q9" i="39"/>
  <c r="Q25" i="39" s="1"/>
  <c r="BR9" i="38"/>
  <c r="BR25" i="38" s="1"/>
  <c r="C9" i="39"/>
  <c r="C25" i="39" s="1"/>
  <c r="BD9" i="38"/>
  <c r="BD25" i="38" s="1"/>
  <c r="V11" i="39"/>
  <c r="V27" i="39" s="1"/>
  <c r="BW11" i="38"/>
  <c r="BW27" i="38" s="1"/>
  <c r="R9" i="39"/>
  <c r="R25" i="39" s="1"/>
  <c r="BS9" i="38"/>
  <c r="BS25" i="38" s="1"/>
  <c r="L11" i="39"/>
  <c r="L27" i="39" s="1"/>
  <c r="BM11" i="38"/>
  <c r="BM27" i="38" s="1"/>
  <c r="BB17" i="38"/>
  <c r="BB33" i="38" s="1"/>
  <c r="AY17" i="44"/>
  <c r="AY33" i="44" s="1"/>
  <c r="AY14" i="41"/>
  <c r="AY26" i="41" s="1"/>
  <c r="AY17" i="40"/>
  <c r="AY33" i="40" s="1"/>
  <c r="AY17" i="38"/>
  <c r="AY33" i="38" s="1"/>
  <c r="P11" i="39"/>
  <c r="P27" i="39" s="1"/>
  <c r="BQ11" i="38"/>
  <c r="BQ27" i="38" s="1"/>
  <c r="O11" i="39"/>
  <c r="O27" i="39" s="1"/>
  <c r="BP11" i="38"/>
  <c r="BP27" i="38" s="1"/>
  <c r="Q11" i="39"/>
  <c r="Q27" i="39" s="1"/>
  <c r="BR11" i="38"/>
  <c r="BR27" i="38" s="1"/>
  <c r="B9" i="39"/>
  <c r="B25" i="39" s="1"/>
  <c r="BC9" i="38"/>
  <c r="BC25" i="38" s="1"/>
  <c r="U9" i="39"/>
  <c r="U25" i="39" s="1"/>
  <c r="BV9" i="38"/>
  <c r="BV25" i="38" s="1"/>
  <c r="Y11" i="39"/>
  <c r="Y27" i="39" s="1"/>
  <c r="BZ11" i="38"/>
  <c r="BZ27" i="38" s="1"/>
  <c r="BA17" i="38"/>
  <c r="BA33" i="38" s="1"/>
  <c r="G9" i="39"/>
  <c r="G25" i="39" s="1"/>
  <c r="BH9" i="38"/>
  <c r="BH25" i="38" s="1"/>
  <c r="E11" i="39"/>
  <c r="E27" i="39" s="1"/>
  <c r="BF11" i="38"/>
  <c r="BF27" i="38" s="1"/>
  <c r="N11" i="39"/>
  <c r="N27" i="39" s="1"/>
  <c r="BO11" i="38"/>
  <c r="BO27" i="38" s="1"/>
  <c r="R11" i="39"/>
  <c r="R27" i="39" s="1"/>
  <c r="BS11" i="38"/>
  <c r="BS27" i="38" s="1"/>
  <c r="BE9" i="38"/>
  <c r="BE25" i="38" s="1"/>
  <c r="D9" i="39"/>
  <c r="D25" i="39" s="1"/>
  <c r="O9" i="39"/>
  <c r="O25" i="39" s="1"/>
  <c r="BP9" i="38"/>
  <c r="BP25" i="38" s="1"/>
  <c r="M11" i="39"/>
  <c r="M27" i="39" s="1"/>
  <c r="BN11" i="38"/>
  <c r="BN27" i="38" s="1"/>
  <c r="J11" i="39"/>
  <c r="J27" i="39" s="1"/>
  <c r="BK11" i="38"/>
  <c r="BK27" i="38" s="1"/>
  <c r="T11" i="39"/>
  <c r="T27" i="39" s="1"/>
  <c r="BU11" i="38"/>
  <c r="BU27" i="38" s="1"/>
  <c r="BO9" i="38"/>
  <c r="BO25" i="38" s="1"/>
  <c r="N9" i="39"/>
  <c r="N25" i="39" s="1"/>
  <c r="H8" i="39"/>
  <c r="H24" i="39" s="1"/>
  <c r="BI8" i="38"/>
  <c r="BI24" i="38" s="1"/>
  <c r="AY15" i="44"/>
  <c r="AY31" i="44" s="1"/>
  <c r="AY15" i="40"/>
  <c r="AY31" i="40" s="1"/>
  <c r="AY15" i="38"/>
  <c r="AY31" i="38" s="1"/>
  <c r="X11" i="39"/>
  <c r="X27" i="39" s="1"/>
  <c r="BY11" i="38"/>
  <c r="BY27" i="38" s="1"/>
  <c r="AZ15" i="38"/>
  <c r="AZ31" i="38" s="1"/>
  <c r="L9" i="39"/>
  <c r="L25" i="39" s="1"/>
  <c r="BM9" i="38"/>
  <c r="BM25" i="38" s="1"/>
  <c r="B11" i="39"/>
  <c r="B27" i="39" s="1"/>
  <c r="BC11" i="38"/>
  <c r="BC27" i="38" s="1"/>
  <c r="M9" i="39"/>
  <c r="M25" i="39" s="1"/>
  <c r="BN9" i="38"/>
  <c r="BN25" i="38" s="1"/>
  <c r="G11" i="39"/>
  <c r="G27" i="39" s="1"/>
  <c r="BH11" i="38"/>
  <c r="BH27" i="38" s="1"/>
  <c r="E9" i="39"/>
  <c r="E25" i="39" s="1"/>
  <c r="BF9" i="38"/>
  <c r="BF25" i="38" s="1"/>
  <c r="U11" i="39"/>
  <c r="U27" i="39" s="1"/>
  <c r="BV11" i="38"/>
  <c r="BV27" i="38" s="1"/>
  <c r="K8" i="39"/>
  <c r="K24" i="39" s="1"/>
  <c r="BL8" i="38"/>
  <c r="BL24" i="38" s="1"/>
  <c r="BA15" i="38"/>
  <c r="BA31" i="38" s="1"/>
  <c r="AZ17" i="38"/>
  <c r="AZ33" i="38" s="1"/>
  <c r="I8" i="39"/>
  <c r="I24" i="39" s="1"/>
  <c r="BJ8" i="38"/>
  <c r="BJ24" i="38" s="1"/>
  <c r="C11" i="39"/>
  <c r="C27" i="39" s="1"/>
  <c r="BD11" i="38"/>
  <c r="BD27" i="38" s="1"/>
  <c r="X9" i="39"/>
  <c r="X25" i="39" s="1"/>
  <c r="BY9" i="38"/>
  <c r="BY25" i="38" s="1"/>
  <c r="V9" i="39"/>
  <c r="V25" i="39" s="1"/>
  <c r="BW9" i="38"/>
  <c r="BW25" i="38" s="1"/>
  <c r="W11" i="39"/>
  <c r="W27" i="39" s="1"/>
  <c r="BX11" i="38"/>
  <c r="BX27" i="38" s="1"/>
  <c r="S9" i="39"/>
  <c r="S25" i="39" s="1"/>
  <c r="BT9" i="38"/>
  <c r="BT25" i="38" s="1"/>
  <c r="J9" i="39"/>
  <c r="J25" i="39" s="1"/>
  <c r="BK9" i="38"/>
  <c r="BK25" i="38" s="1"/>
  <c r="BE11" i="38"/>
  <c r="BE27" i="38" s="1"/>
  <c r="D11" i="39"/>
  <c r="D27" i="39" s="1"/>
  <c r="BG9" i="38"/>
  <c r="BG25" i="38" s="1"/>
  <c r="F9" i="39"/>
  <c r="F25" i="39" s="1"/>
  <c r="T9" i="39"/>
  <c r="T25" i="39" s="1"/>
  <c r="BU9" i="38"/>
  <c r="BU25" i="38" s="1"/>
  <c r="BB15" i="38"/>
  <c r="BB31" i="38" s="1"/>
  <c r="W9" i="39"/>
  <c r="W25" i="39" s="1"/>
  <c r="BX9" i="38"/>
  <c r="BX25" i="38" s="1"/>
  <c r="P9" i="39"/>
  <c r="P25" i="39" s="1"/>
  <c r="BQ9" i="38"/>
  <c r="BQ25" i="38" s="1"/>
  <c r="S11" i="39"/>
  <c r="S27" i="39" s="1"/>
  <c r="BT11" i="38"/>
  <c r="BT27" i="38" s="1"/>
  <c r="BG11" i="38"/>
  <c r="BG27" i="38" s="1"/>
  <c r="F11" i="39"/>
  <c r="F27" i="39" s="1"/>
  <c r="Q14" i="39" l="1"/>
  <c r="Q30" i="39" s="1"/>
  <c r="BR14" i="38"/>
  <c r="BR30" i="38" s="1"/>
  <c r="H9" i="39"/>
  <c r="H25" i="39" s="1"/>
  <c r="BI9" i="38"/>
  <c r="BI25" i="38" s="1"/>
  <c r="J12" i="39"/>
  <c r="J28" i="39" s="1"/>
  <c r="BK12" i="38"/>
  <c r="BK28" i="38" s="1"/>
  <c r="P14" i="39"/>
  <c r="P30" i="39" s="1"/>
  <c r="BQ14" i="38"/>
  <c r="BQ30" i="38" s="1"/>
  <c r="L14" i="39"/>
  <c r="L30" i="39" s="1"/>
  <c r="BM14" i="38"/>
  <c r="BM30" i="38" s="1"/>
  <c r="J14" i="39"/>
  <c r="J30" i="39" s="1"/>
  <c r="BK14" i="38"/>
  <c r="BK30" i="38" s="1"/>
  <c r="S12" i="39"/>
  <c r="S28" i="39" s="1"/>
  <c r="BT12" i="38"/>
  <c r="BT28" i="38" s="1"/>
  <c r="BU14" i="38"/>
  <c r="BU30" i="38" s="1"/>
  <c r="T14" i="39"/>
  <c r="T30" i="39" s="1"/>
  <c r="F12" i="39"/>
  <c r="F28" i="39" s="1"/>
  <c r="BG12" i="38"/>
  <c r="BG28" i="38" s="1"/>
  <c r="W14" i="39"/>
  <c r="W30" i="39" s="1"/>
  <c r="BX14" i="38"/>
  <c r="BX30" i="38" s="1"/>
  <c r="N14" i="39"/>
  <c r="N30" i="39" s="1"/>
  <c r="BO14" i="38"/>
  <c r="BO30" i="38" s="1"/>
  <c r="BW14" i="38"/>
  <c r="BW30" i="38" s="1"/>
  <c r="V14" i="39"/>
  <c r="V30" i="39" s="1"/>
  <c r="M14" i="39"/>
  <c r="M30" i="39" s="1"/>
  <c r="BN14" i="38"/>
  <c r="BN30" i="38" s="1"/>
  <c r="B12" i="39"/>
  <c r="B28" i="39" s="1"/>
  <c r="BC12" i="38"/>
  <c r="BC28" i="38" s="1"/>
  <c r="R12" i="39"/>
  <c r="R28" i="39" s="1"/>
  <c r="BS12" i="38"/>
  <c r="BS28" i="38" s="1"/>
  <c r="E14" i="39"/>
  <c r="E30" i="39" s="1"/>
  <c r="BF14" i="38"/>
  <c r="BF30" i="38" s="1"/>
  <c r="H11" i="39"/>
  <c r="H27" i="39" s="1"/>
  <c r="BI11" i="38"/>
  <c r="BI27" i="38" s="1"/>
  <c r="AM8" i="44"/>
  <c r="AM24" i="44" s="1"/>
  <c r="AM8" i="41"/>
  <c r="AM20" i="41" s="1"/>
  <c r="AM8" i="40"/>
  <c r="AM24" i="40" s="1"/>
  <c r="AM8" i="38"/>
  <c r="AM24" i="38" s="1"/>
  <c r="O14" i="39"/>
  <c r="O30" i="39" s="1"/>
  <c r="BP14" i="38"/>
  <c r="BP30" i="38" s="1"/>
  <c r="AY18" i="44"/>
  <c r="AY34" i="44" s="1"/>
  <c r="AY18" i="40"/>
  <c r="AY34" i="40" s="1"/>
  <c r="AY18" i="38"/>
  <c r="AY34" i="38" s="1"/>
  <c r="F14" i="39"/>
  <c r="F30" i="39" s="1"/>
  <c r="BG14" i="38"/>
  <c r="BG30" i="38" s="1"/>
  <c r="X12" i="39"/>
  <c r="X28" i="39" s="1"/>
  <c r="BY12" i="38"/>
  <c r="BY28" i="38" s="1"/>
  <c r="D12" i="39"/>
  <c r="D28" i="39" s="1"/>
  <c r="BE12" i="38"/>
  <c r="BE28" i="38" s="1"/>
  <c r="C12" i="39"/>
  <c r="C28" i="39" s="1"/>
  <c r="BD12" i="38"/>
  <c r="BD28" i="38" s="1"/>
  <c r="N12" i="39"/>
  <c r="N28" i="39" s="1"/>
  <c r="BO12" i="38"/>
  <c r="BO28" i="38" s="1"/>
  <c r="O12" i="39"/>
  <c r="O28" i="39" s="1"/>
  <c r="BP12" i="38"/>
  <c r="BP28" i="38" s="1"/>
  <c r="U14" i="39"/>
  <c r="U30" i="39" s="1"/>
  <c r="BV14" i="38"/>
  <c r="BV30" i="38" s="1"/>
  <c r="G14" i="39"/>
  <c r="G30" i="39" s="1"/>
  <c r="BH14" i="38"/>
  <c r="BH30" i="38" s="1"/>
  <c r="K11" i="39"/>
  <c r="K27" i="39" s="1"/>
  <c r="BL11" i="38"/>
  <c r="BL27" i="38" s="1"/>
  <c r="S14" i="39"/>
  <c r="S30" i="39" s="1"/>
  <c r="BT14" i="38"/>
  <c r="BT30" i="38" s="1"/>
  <c r="C14" i="39"/>
  <c r="C30" i="39" s="1"/>
  <c r="BD14" i="38"/>
  <c r="BD30" i="38" s="1"/>
  <c r="B14" i="39"/>
  <c r="B30" i="39" s="1"/>
  <c r="BC14" i="38"/>
  <c r="BC30" i="38" s="1"/>
  <c r="X14" i="39"/>
  <c r="X30" i="39" s="1"/>
  <c r="BY14" i="38"/>
  <c r="BY30" i="38" s="1"/>
  <c r="R14" i="39"/>
  <c r="R30" i="39" s="1"/>
  <c r="BS14" i="38"/>
  <c r="BS30" i="38" s="1"/>
  <c r="P12" i="39"/>
  <c r="P28" i="39" s="1"/>
  <c r="BQ12" i="38"/>
  <c r="BQ28" i="38" s="1"/>
  <c r="AR8" i="44"/>
  <c r="AR24" i="44" s="1"/>
  <c r="AR8" i="41"/>
  <c r="AR20" i="41" s="1"/>
  <c r="AR8" i="40"/>
  <c r="AR24" i="40" s="1"/>
  <c r="AR8" i="38"/>
  <c r="AR24" i="38" s="1"/>
  <c r="D14" i="39"/>
  <c r="D30" i="39" s="1"/>
  <c r="BE14" i="38"/>
  <c r="BE30" i="38" s="1"/>
  <c r="BU12" i="38"/>
  <c r="BU28" i="38" s="1"/>
  <c r="T12" i="39"/>
  <c r="T28" i="39" s="1"/>
  <c r="V12" i="39"/>
  <c r="V28" i="39" s="1"/>
  <c r="BW12" i="38"/>
  <c r="BW28" i="38" s="1"/>
  <c r="M12" i="39"/>
  <c r="M28" i="39" s="1"/>
  <c r="BN12" i="38"/>
  <c r="BN28" i="38" s="1"/>
  <c r="U12" i="39"/>
  <c r="U28" i="39" s="1"/>
  <c r="BV12" i="38"/>
  <c r="BV28" i="38" s="1"/>
  <c r="G12" i="39"/>
  <c r="G28" i="39" s="1"/>
  <c r="BH12" i="38"/>
  <c r="BH28" i="38" s="1"/>
  <c r="Q12" i="39"/>
  <c r="Q28" i="39" s="1"/>
  <c r="BR12" i="38"/>
  <c r="BR28" i="38" s="1"/>
  <c r="I11" i="39"/>
  <c r="I27" i="39" s="1"/>
  <c r="BJ11" i="38"/>
  <c r="BJ27" i="38" s="1"/>
  <c r="Y14" i="39"/>
  <c r="Y30" i="39" s="1"/>
  <c r="BZ14" i="38"/>
  <c r="BZ30" i="38" s="1"/>
  <c r="AZ18" i="38"/>
  <c r="AZ34" i="38" s="1"/>
  <c r="W12" i="39"/>
  <c r="W28" i="39" s="1"/>
  <c r="BX12" i="38"/>
  <c r="BX28" i="38" s="1"/>
  <c r="I9" i="39"/>
  <c r="I25" i="39" s="1"/>
  <c r="BJ9" i="38"/>
  <c r="BJ25" i="38" s="1"/>
  <c r="K9" i="39"/>
  <c r="K25" i="39" s="1"/>
  <c r="BL9" i="38"/>
  <c r="BL25" i="38" s="1"/>
  <c r="BM12" i="38"/>
  <c r="BM28" i="38" s="1"/>
  <c r="L12" i="39"/>
  <c r="L28" i="39" s="1"/>
  <c r="E12" i="39"/>
  <c r="E28" i="39" s="1"/>
  <c r="BF12" i="38"/>
  <c r="BF28" i="38" s="1"/>
  <c r="Y12" i="39"/>
  <c r="Y28" i="39" s="1"/>
  <c r="BZ12" i="38"/>
  <c r="BZ28" i="38" s="1"/>
  <c r="BA18" i="38"/>
  <c r="BA34" i="38" s="1"/>
  <c r="BB18" i="38"/>
  <c r="BB34" i="38" s="1"/>
  <c r="AQ8" i="44" l="1"/>
  <c r="AQ24" i="44" s="1"/>
  <c r="AQ8" i="41"/>
  <c r="AQ20" i="41" s="1"/>
  <c r="AQ8" i="40"/>
  <c r="AQ24" i="40" s="1"/>
  <c r="AQ8" i="38"/>
  <c r="AQ24" i="38" s="1"/>
  <c r="AK8" i="44"/>
  <c r="AK24" i="44" s="1"/>
  <c r="AK8" i="40"/>
  <c r="AK24" i="40" s="1"/>
  <c r="AK8" i="41"/>
  <c r="AK20" i="41" s="1"/>
  <c r="AK8" i="38"/>
  <c r="AK24" i="38" s="1"/>
  <c r="Q17" i="39"/>
  <c r="Q33" i="39" s="1"/>
  <c r="BR17" i="38"/>
  <c r="BR33" i="38" s="1"/>
  <c r="G17" i="39"/>
  <c r="G33" i="39" s="1"/>
  <c r="BH17" i="38"/>
  <c r="BH33" i="38" s="1"/>
  <c r="BW17" i="38"/>
  <c r="BW33" i="38" s="1"/>
  <c r="V17" i="39"/>
  <c r="V33" i="39" s="1"/>
  <c r="W17" i="39"/>
  <c r="W33" i="39" s="1"/>
  <c r="BX17" i="38"/>
  <c r="BX33" i="38" s="1"/>
  <c r="T15" i="39"/>
  <c r="T31" i="39" s="1"/>
  <c r="BU15" i="38"/>
  <c r="BU31" i="38" s="1"/>
  <c r="P15" i="39"/>
  <c r="P31" i="39" s="1"/>
  <c r="BQ15" i="38"/>
  <c r="BQ31" i="38" s="1"/>
  <c r="AO8" i="44"/>
  <c r="AO24" i="44" s="1"/>
  <c r="AO8" i="41"/>
  <c r="AO20" i="41" s="1"/>
  <c r="AO8" i="40"/>
  <c r="AO24" i="40" s="1"/>
  <c r="AO8" i="38"/>
  <c r="AO24" i="38" s="1"/>
  <c r="AW8" i="44"/>
  <c r="AW24" i="44" s="1"/>
  <c r="AW8" i="41"/>
  <c r="AW20" i="41" s="1"/>
  <c r="AW8" i="40"/>
  <c r="AW24" i="40" s="1"/>
  <c r="AW8" i="38"/>
  <c r="AW24" i="38" s="1"/>
  <c r="R15" i="39"/>
  <c r="R31" i="39" s="1"/>
  <c r="BS15" i="38"/>
  <c r="BS31" i="38" s="1"/>
  <c r="B15" i="39"/>
  <c r="B31" i="39" s="1"/>
  <c r="BC15" i="38"/>
  <c r="BC31" i="38" s="1"/>
  <c r="C17" i="39"/>
  <c r="C33" i="39" s="1"/>
  <c r="BD17" i="38"/>
  <c r="BD33" i="38" s="1"/>
  <c r="G15" i="39"/>
  <c r="G31" i="39" s="1"/>
  <c r="BH15" i="38"/>
  <c r="BH31" i="38" s="1"/>
  <c r="P17" i="39"/>
  <c r="P33" i="39" s="1"/>
  <c r="BQ17" i="38"/>
  <c r="BQ33" i="38" s="1"/>
  <c r="AR11" i="44"/>
  <c r="AR27" i="44" s="1"/>
  <c r="AR10" i="41"/>
  <c r="AR22" i="41" s="1"/>
  <c r="AR11" i="38"/>
  <c r="AR27" i="38" s="1"/>
  <c r="AR11" i="40"/>
  <c r="AR27" i="40" s="1"/>
  <c r="AB8" i="44"/>
  <c r="AB24" i="44" s="1"/>
  <c r="AB8" i="41"/>
  <c r="AB20" i="41" s="1"/>
  <c r="AB8" i="40"/>
  <c r="AB24" i="40" s="1"/>
  <c r="AB8" i="38"/>
  <c r="AB24" i="38" s="1"/>
  <c r="AU8" i="44"/>
  <c r="AU24" i="44" s="1"/>
  <c r="AU8" i="41"/>
  <c r="AU20" i="41" s="1"/>
  <c r="AU8" i="40"/>
  <c r="AU24" i="40" s="1"/>
  <c r="AU8" i="38"/>
  <c r="AU24" i="38" s="1"/>
  <c r="Q15" i="39"/>
  <c r="Q31" i="39" s="1"/>
  <c r="BR15" i="38"/>
  <c r="BR31" i="38" s="1"/>
  <c r="H14" i="39"/>
  <c r="H30" i="39" s="1"/>
  <c r="BI14" i="38"/>
  <c r="BI30" i="38" s="1"/>
  <c r="R17" i="39"/>
  <c r="R33" i="39" s="1"/>
  <c r="BS17" i="38"/>
  <c r="BS33" i="38" s="1"/>
  <c r="B17" i="39"/>
  <c r="B33" i="39" s="1"/>
  <c r="BC17" i="38"/>
  <c r="BC33" i="38" s="1"/>
  <c r="C15" i="39"/>
  <c r="C31" i="39" s="1"/>
  <c r="BD15" i="38"/>
  <c r="BD31" i="38" s="1"/>
  <c r="K12" i="39"/>
  <c r="K28" i="39" s="1"/>
  <c r="BL12" i="38"/>
  <c r="BL28" i="38" s="1"/>
  <c r="M15" i="39"/>
  <c r="M31" i="39" s="1"/>
  <c r="BN15" i="38"/>
  <c r="BN31" i="38" s="1"/>
  <c r="D15" i="39"/>
  <c r="D31" i="39" s="1"/>
  <c r="BE15" i="38"/>
  <c r="BE31" i="38" s="1"/>
  <c r="N15" i="39"/>
  <c r="N31" i="39" s="1"/>
  <c r="BO15" i="38"/>
  <c r="BO31" i="38" s="1"/>
  <c r="AR9" i="44"/>
  <c r="AR25" i="44" s="1"/>
  <c r="AR9" i="40"/>
  <c r="AR25" i="40" s="1"/>
  <c r="AR9" i="38"/>
  <c r="AR25" i="38" s="1"/>
  <c r="AP8" i="44"/>
  <c r="AP24" i="44" s="1"/>
  <c r="AP8" i="41"/>
  <c r="AP20" i="41" s="1"/>
  <c r="AP8" i="40"/>
  <c r="AP24" i="40" s="1"/>
  <c r="AP8" i="38"/>
  <c r="AP24" i="38" s="1"/>
  <c r="AI8" i="44"/>
  <c r="AI24" i="44" s="1"/>
  <c r="AI8" i="41"/>
  <c r="AI20" i="41" s="1"/>
  <c r="AI8" i="40"/>
  <c r="AI24" i="40" s="1"/>
  <c r="AI8" i="38"/>
  <c r="AI24" i="38" s="1"/>
  <c r="AD8" i="44"/>
  <c r="AD24" i="44" s="1"/>
  <c r="AD8" i="40"/>
  <c r="AD24" i="40" s="1"/>
  <c r="AD8" i="41"/>
  <c r="AD20" i="41" s="1"/>
  <c r="AD8" i="38"/>
  <c r="AD24" i="38" s="1"/>
  <c r="AG8" i="44"/>
  <c r="AG24" i="44" s="1"/>
  <c r="AG8" i="41"/>
  <c r="AG20" i="41" s="1"/>
  <c r="AG8" i="40"/>
  <c r="AG24" i="40" s="1"/>
  <c r="AG8" i="38"/>
  <c r="AG24" i="38" s="1"/>
  <c r="AS8" i="44"/>
  <c r="AS24" i="44" s="1"/>
  <c r="AS8" i="40"/>
  <c r="AS24" i="40" s="1"/>
  <c r="AS8" i="41"/>
  <c r="AS20" i="41" s="1"/>
  <c r="AS8" i="38"/>
  <c r="AS24" i="38" s="1"/>
  <c r="S15" i="39"/>
  <c r="S31" i="39" s="1"/>
  <c r="BT15" i="38"/>
  <c r="BT31" i="38" s="1"/>
  <c r="K14" i="39"/>
  <c r="K30" i="39" s="1"/>
  <c r="BL14" i="38"/>
  <c r="BL30" i="38" s="1"/>
  <c r="O15" i="39"/>
  <c r="O31" i="39" s="1"/>
  <c r="BP15" i="38"/>
  <c r="BP31" i="38" s="1"/>
  <c r="BE17" i="38"/>
  <c r="BE33" i="38" s="1"/>
  <c r="D17" i="39"/>
  <c r="D33" i="39" s="1"/>
  <c r="BO17" i="38"/>
  <c r="BO33" i="38" s="1"/>
  <c r="N17" i="39"/>
  <c r="N33" i="39" s="1"/>
  <c r="X15" i="39"/>
  <c r="X31" i="39" s="1"/>
  <c r="BY15" i="38"/>
  <c r="BY31" i="38" s="1"/>
  <c r="AC8" i="44"/>
  <c r="AC24" i="44" s="1"/>
  <c r="AC8" i="40"/>
  <c r="AC24" i="40" s="1"/>
  <c r="AC8" i="41"/>
  <c r="AC20" i="41" s="1"/>
  <c r="AC8" i="38"/>
  <c r="AC24" i="38" s="1"/>
  <c r="AJ8" i="44"/>
  <c r="AJ24" i="44" s="1"/>
  <c r="AJ8" i="41"/>
  <c r="AJ20" i="41" s="1"/>
  <c r="AJ8" i="40"/>
  <c r="AJ24" i="40" s="1"/>
  <c r="AJ8" i="38"/>
  <c r="AJ24" i="38" s="1"/>
  <c r="AX8" i="44"/>
  <c r="AX24" i="44" s="1"/>
  <c r="AX8" i="41"/>
  <c r="AX20" i="41" s="1"/>
  <c r="AX8" i="40"/>
  <c r="AX24" i="40" s="1"/>
  <c r="AX8" i="38"/>
  <c r="AX24" i="38" s="1"/>
  <c r="U17" i="39"/>
  <c r="U33" i="39" s="1"/>
  <c r="BV17" i="38"/>
  <c r="BV33" i="38" s="1"/>
  <c r="F15" i="39"/>
  <c r="F31" i="39" s="1"/>
  <c r="BG15" i="38"/>
  <c r="BG31" i="38" s="1"/>
  <c r="E15" i="39"/>
  <c r="E31" i="39" s="1"/>
  <c r="BF15" i="38"/>
  <c r="BF31" i="38" s="1"/>
  <c r="V15" i="39"/>
  <c r="V31" i="39" s="1"/>
  <c r="BW15" i="38"/>
  <c r="BW31" i="38" s="1"/>
  <c r="L15" i="39"/>
  <c r="L31" i="39" s="1"/>
  <c r="BM15" i="38"/>
  <c r="BM31" i="38" s="1"/>
  <c r="BU17" i="38"/>
  <c r="BU33" i="38" s="1"/>
  <c r="T17" i="39"/>
  <c r="T33" i="39" s="1"/>
  <c r="AM9" i="44"/>
  <c r="AM25" i="44" s="1"/>
  <c r="AM9" i="40"/>
  <c r="AM25" i="40" s="1"/>
  <c r="AM9" i="38"/>
  <c r="AM25" i="38" s="1"/>
  <c r="AA8" i="44"/>
  <c r="AA24" i="44" s="1"/>
  <c r="AA8" i="41"/>
  <c r="AA20" i="41" s="1"/>
  <c r="AA8" i="40"/>
  <c r="AA24" i="40" s="1"/>
  <c r="AA8" i="38"/>
  <c r="AA24" i="38" s="1"/>
  <c r="AE8" i="44"/>
  <c r="AE24" i="44" s="1"/>
  <c r="AE8" i="41"/>
  <c r="AE20" i="41" s="1"/>
  <c r="AE8" i="40"/>
  <c r="AE24" i="40" s="1"/>
  <c r="AE8" i="38"/>
  <c r="AE24" i="38" s="1"/>
  <c r="AV8" i="44"/>
  <c r="AV24" i="44" s="1"/>
  <c r="AV8" i="41"/>
  <c r="AV20" i="41" s="1"/>
  <c r="AV8" i="38"/>
  <c r="AV24" i="38" s="1"/>
  <c r="AV8" i="40"/>
  <c r="AV24" i="40" s="1"/>
  <c r="Y15" i="39"/>
  <c r="Y31" i="39" s="1"/>
  <c r="BZ15" i="38"/>
  <c r="BZ31" i="38" s="1"/>
  <c r="I12" i="39"/>
  <c r="I28" i="39" s="1"/>
  <c r="BJ12" i="38"/>
  <c r="BJ28" i="38" s="1"/>
  <c r="U15" i="39"/>
  <c r="U31" i="39" s="1"/>
  <c r="BV15" i="38"/>
  <c r="BV31" i="38" s="1"/>
  <c r="E17" i="39"/>
  <c r="E33" i="39" s="1"/>
  <c r="BF17" i="38"/>
  <c r="BF33" i="38" s="1"/>
  <c r="BM17" i="38"/>
  <c r="BM33" i="38" s="1"/>
  <c r="L17" i="39"/>
  <c r="L33" i="39" s="1"/>
  <c r="AF8" i="44"/>
  <c r="AF24" i="44" s="1"/>
  <c r="AF8" i="41"/>
  <c r="AF20" i="41" s="1"/>
  <c r="AF8" i="40"/>
  <c r="AF24" i="40" s="1"/>
  <c r="AF8" i="38"/>
  <c r="AF24" i="38" s="1"/>
  <c r="J17" i="39"/>
  <c r="J33" i="39" s="1"/>
  <c r="BK17" i="38"/>
  <c r="BK33" i="38" s="1"/>
  <c r="O17" i="39"/>
  <c r="O33" i="39" s="1"/>
  <c r="BP17" i="38"/>
  <c r="BP33" i="38" s="1"/>
  <c r="AH8" i="44"/>
  <c r="AH24" i="44" s="1"/>
  <c r="AH8" i="41"/>
  <c r="AH20" i="41" s="1"/>
  <c r="AH8" i="40"/>
  <c r="AH24" i="40" s="1"/>
  <c r="AH8" i="38"/>
  <c r="AH24" i="38" s="1"/>
  <c r="AL8" i="44"/>
  <c r="AL24" i="44" s="1"/>
  <c r="AL8" i="40"/>
  <c r="AL24" i="40" s="1"/>
  <c r="AL8" i="41"/>
  <c r="AL20" i="41" s="1"/>
  <c r="AL8" i="38"/>
  <c r="AL24" i="38" s="1"/>
  <c r="AT8" i="44"/>
  <c r="AT24" i="44" s="1"/>
  <c r="AT8" i="40"/>
  <c r="AT24" i="40" s="1"/>
  <c r="AT8" i="41"/>
  <c r="AT20" i="41" s="1"/>
  <c r="AT8" i="38"/>
  <c r="AT24" i="38" s="1"/>
  <c r="Y17" i="39"/>
  <c r="Y33" i="39" s="1"/>
  <c r="BZ17" i="38"/>
  <c r="BZ33" i="38" s="1"/>
  <c r="I14" i="39"/>
  <c r="I30" i="39" s="1"/>
  <c r="BJ14" i="38"/>
  <c r="BJ30" i="38" s="1"/>
  <c r="J15" i="39"/>
  <c r="J31" i="39" s="1"/>
  <c r="BK15" i="38"/>
  <c r="BK31" i="38" s="1"/>
  <c r="H12" i="39"/>
  <c r="H28" i="39" s="1"/>
  <c r="BI12" i="38"/>
  <c r="BI28" i="38" s="1"/>
  <c r="X17" i="39"/>
  <c r="X33" i="39" s="1"/>
  <c r="BY17" i="38"/>
  <c r="BY33" i="38" s="1"/>
  <c r="S17" i="39"/>
  <c r="S33" i="39" s="1"/>
  <c r="BT17" i="38"/>
  <c r="BT33" i="38" s="1"/>
  <c r="BG17" i="38"/>
  <c r="BG33" i="38" s="1"/>
  <c r="F17" i="39"/>
  <c r="F33" i="39" s="1"/>
  <c r="M17" i="39"/>
  <c r="M33" i="39" s="1"/>
  <c r="BN17" i="38"/>
  <c r="BN33" i="38" s="1"/>
  <c r="W15" i="39"/>
  <c r="W31" i="39" s="1"/>
  <c r="BX15" i="38"/>
  <c r="BX31" i="38" s="1"/>
  <c r="AM11" i="44"/>
  <c r="AM27" i="44" s="1"/>
  <c r="AM10" i="41"/>
  <c r="AM22" i="41" s="1"/>
  <c r="AM11" i="40"/>
  <c r="AM27" i="40" s="1"/>
  <c r="AM11" i="38"/>
  <c r="AM27" i="38" s="1"/>
  <c r="AV11" i="44" l="1"/>
  <c r="AV27" i="44" s="1"/>
  <c r="AV10" i="41"/>
  <c r="AV22" i="41" s="1"/>
  <c r="AV11" i="40"/>
  <c r="AV27" i="40" s="1"/>
  <c r="AV11" i="38"/>
  <c r="AV27" i="38" s="1"/>
  <c r="D18" i="39"/>
  <c r="D34" i="39" s="1"/>
  <c r="BE18" i="38"/>
  <c r="BE34" i="38" s="1"/>
  <c r="AC9" i="44"/>
  <c r="AC25" i="44" s="1"/>
  <c r="AC9" i="40"/>
  <c r="AC25" i="40" s="1"/>
  <c r="AC9" i="38"/>
  <c r="AC25" i="38" s="1"/>
  <c r="AQ9" i="44"/>
  <c r="AQ25" i="44" s="1"/>
  <c r="AQ9" i="40"/>
  <c r="AQ25" i="40" s="1"/>
  <c r="AQ9" i="38"/>
  <c r="AQ25" i="38" s="1"/>
  <c r="F18" i="39"/>
  <c r="F34" i="39" s="1"/>
  <c r="BG18" i="38"/>
  <c r="BG34" i="38" s="1"/>
  <c r="AW11" i="44"/>
  <c r="AW27" i="44" s="1"/>
  <c r="AW10" i="41"/>
  <c r="AW22" i="41" s="1"/>
  <c r="AW11" i="40"/>
  <c r="AW27" i="40" s="1"/>
  <c r="AW11" i="38"/>
  <c r="AW27" i="38" s="1"/>
  <c r="BM18" i="38"/>
  <c r="BM34" i="38" s="1"/>
  <c r="L18" i="39"/>
  <c r="L34" i="39" s="1"/>
  <c r="AE9" i="44"/>
  <c r="AE25" i="44" s="1"/>
  <c r="AE9" i="40"/>
  <c r="AE25" i="40" s="1"/>
  <c r="AE9" i="38"/>
  <c r="AE25" i="38" s="1"/>
  <c r="AQ11" i="44"/>
  <c r="AQ27" i="44" s="1"/>
  <c r="AQ10" i="41"/>
  <c r="AQ22" i="41" s="1"/>
  <c r="AQ11" i="40"/>
  <c r="AQ27" i="40" s="1"/>
  <c r="AQ11" i="38"/>
  <c r="AQ27" i="38" s="1"/>
  <c r="AL9" i="44"/>
  <c r="AL25" i="44" s="1"/>
  <c r="AL9" i="40"/>
  <c r="AL25" i="40" s="1"/>
  <c r="AL9" i="38"/>
  <c r="AL25" i="38" s="1"/>
  <c r="AO11" i="44"/>
  <c r="AO27" i="44" s="1"/>
  <c r="AO10" i="41"/>
  <c r="AO22" i="41" s="1"/>
  <c r="AO11" i="40"/>
  <c r="AO27" i="40" s="1"/>
  <c r="AO11" i="38"/>
  <c r="AO27" i="38" s="1"/>
  <c r="AJ11" i="44"/>
  <c r="AJ27" i="44" s="1"/>
  <c r="AJ10" i="41"/>
  <c r="AJ22" i="41" s="1"/>
  <c r="AJ11" i="38"/>
  <c r="AJ27" i="38" s="1"/>
  <c r="AJ11" i="40"/>
  <c r="AJ27" i="40" s="1"/>
  <c r="AC11" i="44"/>
  <c r="AC27" i="44" s="1"/>
  <c r="AC10" i="41"/>
  <c r="AC22" i="41" s="1"/>
  <c r="AC11" i="40"/>
  <c r="AC27" i="40" s="1"/>
  <c r="AC11" i="38"/>
  <c r="AC27" i="38" s="1"/>
  <c r="AX11" i="44"/>
  <c r="AX27" i="44" s="1"/>
  <c r="AX10" i="41"/>
  <c r="AX22" i="41" s="1"/>
  <c r="AX11" i="40"/>
  <c r="AX27" i="40" s="1"/>
  <c r="AX11" i="38"/>
  <c r="AX27" i="38" s="1"/>
  <c r="AW9" i="44"/>
  <c r="AW25" i="44" s="1"/>
  <c r="AW9" i="40"/>
  <c r="AW25" i="40" s="1"/>
  <c r="AW9" i="38"/>
  <c r="AW25" i="38" s="1"/>
  <c r="K15" i="39"/>
  <c r="K31" i="39" s="1"/>
  <c r="BL15" i="38"/>
  <c r="BL31" i="38" s="1"/>
  <c r="AJ9" i="44"/>
  <c r="AJ25" i="44" s="1"/>
  <c r="AJ9" i="40"/>
  <c r="AJ25" i="40" s="1"/>
  <c r="AJ9" i="38"/>
  <c r="AJ25" i="38" s="1"/>
  <c r="AB11" i="44"/>
  <c r="AB27" i="44" s="1"/>
  <c r="AB11" i="40"/>
  <c r="AB27" i="40" s="1"/>
  <c r="AB11" i="38"/>
  <c r="AB27" i="38" s="1"/>
  <c r="AB10" i="41"/>
  <c r="AB22" i="41" s="1"/>
  <c r="AE11" i="44"/>
  <c r="AE27" i="44" s="1"/>
  <c r="AE10" i="41"/>
  <c r="AE22" i="41" s="1"/>
  <c r="AE11" i="40"/>
  <c r="AE27" i="40" s="1"/>
  <c r="AE11" i="38"/>
  <c r="AE27" i="38" s="1"/>
  <c r="AR12" i="44"/>
  <c r="AR28" i="44" s="1"/>
  <c r="AR12" i="40"/>
  <c r="AR28" i="40" s="1"/>
  <c r="AR12" i="38"/>
  <c r="AR28" i="38" s="1"/>
  <c r="AM12" i="44"/>
  <c r="AM28" i="44" s="1"/>
  <c r="AM12" i="40"/>
  <c r="AM28" i="40" s="1"/>
  <c r="AM12" i="38"/>
  <c r="AM28" i="38" s="1"/>
  <c r="AL11" i="44"/>
  <c r="AL27" i="44" s="1"/>
  <c r="AL10" i="41"/>
  <c r="AL22" i="41" s="1"/>
  <c r="AL11" i="38"/>
  <c r="AL27" i="38" s="1"/>
  <c r="AL11" i="40"/>
  <c r="AL27" i="40" s="1"/>
  <c r="W18" i="39"/>
  <c r="W34" i="39" s="1"/>
  <c r="BX18" i="38"/>
  <c r="BX34" i="38" s="1"/>
  <c r="M18" i="39"/>
  <c r="M34" i="39" s="1"/>
  <c r="BN18" i="38"/>
  <c r="BN34" i="38" s="1"/>
  <c r="K17" i="39"/>
  <c r="K33" i="39" s="1"/>
  <c r="BL17" i="38"/>
  <c r="BL33" i="38" s="1"/>
  <c r="G18" i="39"/>
  <c r="G34" i="39" s="1"/>
  <c r="BH18" i="38"/>
  <c r="BH34" i="38" s="1"/>
  <c r="Y18" i="39"/>
  <c r="Y34" i="39" s="1"/>
  <c r="BZ18" i="38"/>
  <c r="BZ34" i="38" s="1"/>
  <c r="AD9" i="44"/>
  <c r="AD25" i="44" s="1"/>
  <c r="AD9" i="40"/>
  <c r="AD25" i="40" s="1"/>
  <c r="AD9" i="38"/>
  <c r="AD25" i="38" s="1"/>
  <c r="J18" i="39"/>
  <c r="J34" i="39" s="1"/>
  <c r="BK18" i="38"/>
  <c r="BK34" i="38" s="1"/>
  <c r="AX9" i="44"/>
  <c r="AX25" i="44" s="1"/>
  <c r="AX9" i="40"/>
  <c r="AX25" i="40" s="1"/>
  <c r="AX9" i="38"/>
  <c r="AX25" i="38" s="1"/>
  <c r="H15" i="39"/>
  <c r="H31" i="39" s="1"/>
  <c r="BI15" i="38"/>
  <c r="BI31" i="38" s="1"/>
  <c r="AG9" i="44"/>
  <c r="AG25" i="44" s="1"/>
  <c r="AG9" i="40"/>
  <c r="AG25" i="40" s="1"/>
  <c r="AG9" i="38"/>
  <c r="AG25" i="38" s="1"/>
  <c r="AB9" i="44"/>
  <c r="AB25" i="44" s="1"/>
  <c r="AB9" i="40"/>
  <c r="AB25" i="40" s="1"/>
  <c r="AB9" i="38"/>
  <c r="AB25" i="38" s="1"/>
  <c r="AK9" i="44"/>
  <c r="AK25" i="44" s="1"/>
  <c r="AK9" i="40"/>
  <c r="AK25" i="40" s="1"/>
  <c r="AK9" i="38"/>
  <c r="AK25" i="38" s="1"/>
  <c r="S18" i="39"/>
  <c r="S34" i="39" s="1"/>
  <c r="BT18" i="38"/>
  <c r="BT34" i="38" s="1"/>
  <c r="I15" i="39"/>
  <c r="I31" i="39" s="1"/>
  <c r="BJ15" i="38"/>
  <c r="BJ31" i="38" s="1"/>
  <c r="BO18" i="38"/>
  <c r="BO34" i="38" s="1"/>
  <c r="N18" i="39"/>
  <c r="N34" i="39" s="1"/>
  <c r="B18" i="39"/>
  <c r="B34" i="39" s="1"/>
  <c r="BC18" i="38"/>
  <c r="BC34" i="38" s="1"/>
  <c r="P18" i="39"/>
  <c r="P34" i="39" s="1"/>
  <c r="BQ18" i="38"/>
  <c r="BQ34" i="38" s="1"/>
  <c r="C18" i="39"/>
  <c r="C34" i="39" s="1"/>
  <c r="BD18" i="38"/>
  <c r="BD34" i="38" s="1"/>
  <c r="AU9" i="44"/>
  <c r="AU25" i="44" s="1"/>
  <c r="AU9" i="40"/>
  <c r="AU25" i="40" s="1"/>
  <c r="AU9" i="38"/>
  <c r="AU25" i="38" s="1"/>
  <c r="AG11" i="44"/>
  <c r="AG27" i="44" s="1"/>
  <c r="AG10" i="41"/>
  <c r="AG22" i="41" s="1"/>
  <c r="AG11" i="40"/>
  <c r="AG27" i="40" s="1"/>
  <c r="AG11" i="38"/>
  <c r="AG27" i="38" s="1"/>
  <c r="AF11" i="44"/>
  <c r="AF27" i="44" s="1"/>
  <c r="AF10" i="41"/>
  <c r="AF22" i="41" s="1"/>
  <c r="AF11" i="40"/>
  <c r="AF27" i="40" s="1"/>
  <c r="AF11" i="38"/>
  <c r="AF27" i="38" s="1"/>
  <c r="AK11" i="44"/>
  <c r="AK27" i="44" s="1"/>
  <c r="AK10" i="41"/>
  <c r="AK22" i="41" s="1"/>
  <c r="AK11" i="40"/>
  <c r="AK27" i="40" s="1"/>
  <c r="AK11" i="38"/>
  <c r="AK27" i="38" s="1"/>
  <c r="AP11" i="44"/>
  <c r="AP27" i="44" s="1"/>
  <c r="AP10" i="41"/>
  <c r="AP22" i="41" s="1"/>
  <c r="AP11" i="40"/>
  <c r="AP27" i="40" s="1"/>
  <c r="AP11" i="38"/>
  <c r="AP27" i="38" s="1"/>
  <c r="O18" i="39"/>
  <c r="O34" i="39" s="1"/>
  <c r="BP18" i="38"/>
  <c r="BP34" i="38" s="1"/>
  <c r="I17" i="39"/>
  <c r="I33" i="39" s="1"/>
  <c r="BJ17" i="38"/>
  <c r="BJ33" i="38" s="1"/>
  <c r="U18" i="39"/>
  <c r="U34" i="39" s="1"/>
  <c r="BV18" i="38"/>
  <c r="BV34" i="38" s="1"/>
  <c r="Q18" i="39"/>
  <c r="Q34" i="39" s="1"/>
  <c r="BR18" i="38"/>
  <c r="BR34" i="38" s="1"/>
  <c r="E18" i="39"/>
  <c r="E34" i="39" s="1"/>
  <c r="BF18" i="38"/>
  <c r="BF34" i="38" s="1"/>
  <c r="H17" i="39"/>
  <c r="H33" i="39" s="1"/>
  <c r="BI17" i="38"/>
  <c r="BI33" i="38" s="1"/>
  <c r="AU11" i="44"/>
  <c r="AU27" i="44" s="1"/>
  <c r="AU10" i="41"/>
  <c r="AU22" i="41" s="1"/>
  <c r="AU11" i="40"/>
  <c r="AU27" i="40" s="1"/>
  <c r="AU11" i="38"/>
  <c r="AU27" i="38" s="1"/>
  <c r="AI11" i="44"/>
  <c r="AI27" i="44" s="1"/>
  <c r="AI10" i="41"/>
  <c r="AI22" i="41" s="1"/>
  <c r="AI11" i="40"/>
  <c r="AI27" i="40" s="1"/>
  <c r="AI11" i="38"/>
  <c r="AI27" i="38" s="1"/>
  <c r="AF9" i="44"/>
  <c r="AF25" i="44" s="1"/>
  <c r="AF9" i="40"/>
  <c r="AF25" i="40" s="1"/>
  <c r="AF9" i="38"/>
  <c r="AF25" i="38" s="1"/>
  <c r="AR14" i="44"/>
  <c r="AR30" i="44" s="1"/>
  <c r="AR14" i="40"/>
  <c r="AR30" i="40" s="1"/>
  <c r="AR12" i="41"/>
  <c r="AR24" i="41" s="1"/>
  <c r="AR14" i="38"/>
  <c r="AR30" i="38" s="1"/>
  <c r="AM14" i="44"/>
  <c r="AM30" i="44" s="1"/>
  <c r="AM12" i="41"/>
  <c r="AM24" i="41" s="1"/>
  <c r="AM14" i="40"/>
  <c r="AM30" i="40" s="1"/>
  <c r="AM14" i="38"/>
  <c r="AM30" i="38" s="1"/>
  <c r="AP9" i="44"/>
  <c r="AP25" i="44" s="1"/>
  <c r="AP9" i="40"/>
  <c r="AP25" i="40" s="1"/>
  <c r="AP9" i="38"/>
  <c r="AP25" i="38" s="1"/>
  <c r="AS11" i="44"/>
  <c r="AS27" i="44" s="1"/>
  <c r="AS10" i="41"/>
  <c r="AS22" i="41" s="1"/>
  <c r="AS11" i="40"/>
  <c r="AS27" i="40" s="1"/>
  <c r="AS11" i="38"/>
  <c r="AS27" i="38" s="1"/>
  <c r="BW18" i="38"/>
  <c r="BW34" i="38" s="1"/>
  <c r="V18" i="39"/>
  <c r="V34" i="39" s="1"/>
  <c r="AT11" i="44"/>
  <c r="AT27" i="44" s="1"/>
  <c r="AT10" i="41"/>
  <c r="AT22" i="41" s="1"/>
  <c r="AT11" i="40"/>
  <c r="AT27" i="40" s="1"/>
  <c r="AT11" i="38"/>
  <c r="AT27" i="38" s="1"/>
  <c r="AT9" i="44"/>
  <c r="AT25" i="44" s="1"/>
  <c r="AT9" i="40"/>
  <c r="AT25" i="40" s="1"/>
  <c r="AT9" i="38"/>
  <c r="AT25" i="38" s="1"/>
  <c r="AH11" i="44"/>
  <c r="AH27" i="44" s="1"/>
  <c r="AH10" i="41"/>
  <c r="AH22" i="41" s="1"/>
  <c r="AH11" i="40"/>
  <c r="AH27" i="40" s="1"/>
  <c r="AH11" i="38"/>
  <c r="AH27" i="38" s="1"/>
  <c r="AI9" i="44"/>
  <c r="AI25" i="44" s="1"/>
  <c r="AI9" i="40"/>
  <c r="AI25" i="40" s="1"/>
  <c r="AI9" i="38"/>
  <c r="AI25" i="38" s="1"/>
  <c r="AA11" i="44"/>
  <c r="AA27" i="44" s="1"/>
  <c r="AA10" i="41"/>
  <c r="AA22" i="41" s="1"/>
  <c r="AA11" i="40"/>
  <c r="AA27" i="40" s="1"/>
  <c r="AA11" i="38"/>
  <c r="AA27" i="38" s="1"/>
  <c r="AN8" i="44"/>
  <c r="AN24" i="44" s="1"/>
  <c r="AN8" i="41"/>
  <c r="AN20" i="41" s="1"/>
  <c r="AN8" i="38"/>
  <c r="AN24" i="38" s="1"/>
  <c r="AN8" i="40"/>
  <c r="AN24" i="40" s="1"/>
  <c r="T18" i="39"/>
  <c r="T34" i="39" s="1"/>
  <c r="BU18" i="38"/>
  <c r="BU34" i="38" s="1"/>
  <c r="X18" i="39"/>
  <c r="X34" i="39" s="1"/>
  <c r="BY18" i="38"/>
  <c r="BY34" i="38" s="1"/>
  <c r="AV9" i="44"/>
  <c r="AV25" i="44" s="1"/>
  <c r="AV9" i="38"/>
  <c r="AV25" i="38" s="1"/>
  <c r="AV9" i="40"/>
  <c r="AV25" i="40" s="1"/>
  <c r="AS9" i="44"/>
  <c r="AS25" i="44" s="1"/>
  <c r="AS9" i="40"/>
  <c r="AS25" i="40" s="1"/>
  <c r="AS9" i="38"/>
  <c r="AS25" i="38" s="1"/>
  <c r="R18" i="39"/>
  <c r="R34" i="39" s="1"/>
  <c r="BS18" i="38"/>
  <c r="BS34" i="38" s="1"/>
  <c r="AH9" i="44"/>
  <c r="AH25" i="44" s="1"/>
  <c r="AH9" i="40"/>
  <c r="AH25" i="40" s="1"/>
  <c r="AH9" i="38"/>
  <c r="AH25" i="38" s="1"/>
  <c r="AD11" i="44"/>
  <c r="AD27" i="44" s="1"/>
  <c r="AD10" i="41"/>
  <c r="AD22" i="41" s="1"/>
  <c r="AD11" i="38"/>
  <c r="AD27" i="38" s="1"/>
  <c r="AD11" i="40"/>
  <c r="AD27" i="40" s="1"/>
  <c r="AA9" i="44"/>
  <c r="AA25" i="44" s="1"/>
  <c r="AA9" i="40"/>
  <c r="AA25" i="40" s="1"/>
  <c r="AA9" i="38"/>
  <c r="AA25" i="38" s="1"/>
  <c r="AO9" i="44"/>
  <c r="AO25" i="44" s="1"/>
  <c r="AO9" i="40"/>
  <c r="AO25" i="40" s="1"/>
  <c r="AO9" i="38"/>
  <c r="AO25" i="38" s="1"/>
  <c r="AE12" i="44" l="1"/>
  <c r="AE28" i="44" s="1"/>
  <c r="AE12" i="40"/>
  <c r="AE28" i="40" s="1"/>
  <c r="AE12" i="38"/>
  <c r="AE28" i="38" s="1"/>
  <c r="AD12" i="44"/>
  <c r="AD28" i="44" s="1"/>
  <c r="AD12" i="40"/>
  <c r="AD28" i="40" s="1"/>
  <c r="AD12" i="38"/>
  <c r="AD28" i="38" s="1"/>
  <c r="AI14" i="44"/>
  <c r="AI30" i="44" s="1"/>
  <c r="AI14" i="40"/>
  <c r="AI30" i="40" s="1"/>
  <c r="AI12" i="41"/>
  <c r="AI24" i="41" s="1"/>
  <c r="AI14" i="38"/>
  <c r="AI30" i="38" s="1"/>
  <c r="AM17" i="44"/>
  <c r="AM33" i="44" s="1"/>
  <c r="AM17" i="40"/>
  <c r="AM33" i="40" s="1"/>
  <c r="AM14" i="41"/>
  <c r="AM26" i="41" s="1"/>
  <c r="AM17" i="38"/>
  <c r="AM33" i="38" s="1"/>
  <c r="AP12" i="44"/>
  <c r="AP28" i="44" s="1"/>
  <c r="AP12" i="38"/>
  <c r="AP28" i="38" s="1"/>
  <c r="AP12" i="40"/>
  <c r="AP28" i="40" s="1"/>
  <c r="AV14" i="44"/>
  <c r="AV30" i="44" s="1"/>
  <c r="AV12" i="41"/>
  <c r="AV24" i="41" s="1"/>
  <c r="AV14" i="40"/>
  <c r="AV30" i="40" s="1"/>
  <c r="AV14" i="38"/>
  <c r="AV30" i="38" s="1"/>
  <c r="AB12" i="44"/>
  <c r="AB28" i="44" s="1"/>
  <c r="AB12" i="40"/>
  <c r="AB28" i="40" s="1"/>
  <c r="AB12" i="38"/>
  <c r="AB28" i="38" s="1"/>
  <c r="AC14" i="44"/>
  <c r="AC30" i="44" s="1"/>
  <c r="AC14" i="40"/>
  <c r="AC30" i="40" s="1"/>
  <c r="AC12" i="41"/>
  <c r="AC24" i="41" s="1"/>
  <c r="AC14" i="38"/>
  <c r="AC30" i="38" s="1"/>
  <c r="AJ12" i="44"/>
  <c r="AJ28" i="44" s="1"/>
  <c r="AJ12" i="40"/>
  <c r="AJ28" i="40" s="1"/>
  <c r="AJ12" i="38"/>
  <c r="AJ28" i="38" s="1"/>
  <c r="AA14" i="44"/>
  <c r="AA30" i="44" s="1"/>
  <c r="AA14" i="40"/>
  <c r="AA30" i="40" s="1"/>
  <c r="AA12" i="41"/>
  <c r="AA24" i="41" s="1"/>
  <c r="AA14" i="38"/>
  <c r="AA30" i="38" s="1"/>
  <c r="AI12" i="44"/>
  <c r="AI28" i="44" s="1"/>
  <c r="AI12" i="40"/>
  <c r="AI28" i="40" s="1"/>
  <c r="AI12" i="38"/>
  <c r="AI28" i="38" s="1"/>
  <c r="AF12" i="44"/>
  <c r="AF28" i="44" s="1"/>
  <c r="AF12" i="40"/>
  <c r="AF28" i="40" s="1"/>
  <c r="AF12" i="38"/>
  <c r="AF28" i="38" s="1"/>
  <c r="AP14" i="44"/>
  <c r="AP30" i="44" s="1"/>
  <c r="AP14" i="40"/>
  <c r="AP30" i="40" s="1"/>
  <c r="AP14" i="38"/>
  <c r="AP30" i="38" s="1"/>
  <c r="AP12" i="41"/>
  <c r="AP24" i="41" s="1"/>
  <c r="AO14" i="44"/>
  <c r="AO30" i="44" s="1"/>
  <c r="AO14" i="40"/>
  <c r="AO30" i="40" s="1"/>
  <c r="AO12" i="41"/>
  <c r="AO24" i="41" s="1"/>
  <c r="AO14" i="38"/>
  <c r="AO30" i="38" s="1"/>
  <c r="AN11" i="44"/>
  <c r="AN27" i="44" s="1"/>
  <c r="AN10" i="41"/>
  <c r="AN22" i="41" s="1"/>
  <c r="AN11" i="40"/>
  <c r="AN27" i="40" s="1"/>
  <c r="AN11" i="38"/>
  <c r="AN27" i="38" s="1"/>
  <c r="AC12" i="44"/>
  <c r="AC28" i="44" s="1"/>
  <c r="AC12" i="40"/>
  <c r="AC28" i="40" s="1"/>
  <c r="AC12" i="38"/>
  <c r="AC28" i="38" s="1"/>
  <c r="AR17" i="44"/>
  <c r="AR33" i="44" s="1"/>
  <c r="AR14" i="41"/>
  <c r="AR26" i="41" s="1"/>
  <c r="AR17" i="40"/>
  <c r="AR33" i="40" s="1"/>
  <c r="AR17" i="38"/>
  <c r="AR33" i="38" s="1"/>
  <c r="AQ12" i="44"/>
  <c r="AQ28" i="44" s="1"/>
  <c r="AQ12" i="40"/>
  <c r="AQ28" i="40" s="1"/>
  <c r="AQ12" i="38"/>
  <c r="AQ28" i="38" s="1"/>
  <c r="AH12" i="44"/>
  <c r="AH28" i="44" s="1"/>
  <c r="AH12" i="38"/>
  <c r="AH28" i="38" s="1"/>
  <c r="AH12" i="40"/>
  <c r="AH28" i="40" s="1"/>
  <c r="AR15" i="44"/>
  <c r="AR31" i="44" s="1"/>
  <c r="AR15" i="40"/>
  <c r="AR31" i="40" s="1"/>
  <c r="AR15" i="38"/>
  <c r="AR31" i="38" s="1"/>
  <c r="AL12" i="44"/>
  <c r="AL28" i="44" s="1"/>
  <c r="AL12" i="40"/>
  <c r="AL28" i="40" s="1"/>
  <c r="AL12" i="38"/>
  <c r="AL28" i="38" s="1"/>
  <c r="AN9" i="44"/>
  <c r="AN25" i="44" s="1"/>
  <c r="AN9" i="40"/>
  <c r="AN25" i="40" s="1"/>
  <c r="AN9" i="38"/>
  <c r="AN25" i="38" s="1"/>
  <c r="AX14" i="44"/>
  <c r="AX30" i="44" s="1"/>
  <c r="AX14" i="40"/>
  <c r="AX30" i="40" s="1"/>
  <c r="AX12" i="41"/>
  <c r="AX24" i="41" s="1"/>
  <c r="AX14" i="38"/>
  <c r="AX30" i="38" s="1"/>
  <c r="AW14" i="44"/>
  <c r="AW30" i="44" s="1"/>
  <c r="AW14" i="40"/>
  <c r="AW30" i="40" s="1"/>
  <c r="AW12" i="41"/>
  <c r="AW24" i="41" s="1"/>
  <c r="AW14" i="38"/>
  <c r="AW30" i="38" s="1"/>
  <c r="AL14" i="44"/>
  <c r="AL30" i="44" s="1"/>
  <c r="AL14" i="40"/>
  <c r="AL30" i="40" s="1"/>
  <c r="AL12" i="41"/>
  <c r="AL24" i="41" s="1"/>
  <c r="AL14" i="38"/>
  <c r="AL30" i="38" s="1"/>
  <c r="AU12" i="44"/>
  <c r="AU28" i="44" s="1"/>
  <c r="AU12" i="40"/>
  <c r="AU28" i="40" s="1"/>
  <c r="AU12" i="38"/>
  <c r="AU28" i="38" s="1"/>
  <c r="AT14" i="44"/>
  <c r="AT30" i="44" s="1"/>
  <c r="AT14" i="40"/>
  <c r="AT30" i="40" s="1"/>
  <c r="AT12" i="41"/>
  <c r="AT24" i="41" s="1"/>
  <c r="AT14" i="38"/>
  <c r="AT30" i="38" s="1"/>
  <c r="AS12" i="44"/>
  <c r="AS28" i="44" s="1"/>
  <c r="AS12" i="40"/>
  <c r="AS28" i="40" s="1"/>
  <c r="AS12" i="38"/>
  <c r="AS28" i="38" s="1"/>
  <c r="AS14" i="44"/>
  <c r="AS30" i="44" s="1"/>
  <c r="AS14" i="40"/>
  <c r="AS30" i="40" s="1"/>
  <c r="AS12" i="41"/>
  <c r="AS24" i="41" s="1"/>
  <c r="AS14" i="38"/>
  <c r="AS30" i="38" s="1"/>
  <c r="AV12" i="44"/>
  <c r="AV28" i="44" s="1"/>
  <c r="AV12" i="40"/>
  <c r="AV28" i="40" s="1"/>
  <c r="AV12" i="38"/>
  <c r="AV28" i="38" s="1"/>
  <c r="AT12" i="44"/>
  <c r="AT28" i="44" s="1"/>
  <c r="AT12" i="40"/>
  <c r="AT28" i="40" s="1"/>
  <c r="AT12" i="38"/>
  <c r="AT28" i="38" s="1"/>
  <c r="K18" i="39"/>
  <c r="K34" i="39" s="1"/>
  <c r="BL18" i="38"/>
  <c r="BL34" i="38" s="1"/>
  <c r="I18" i="39"/>
  <c r="I34" i="39" s="1"/>
  <c r="BJ18" i="38"/>
  <c r="BJ34" i="38" s="1"/>
  <c r="AX12" i="44"/>
  <c r="AX28" i="44" s="1"/>
  <c r="AX12" i="38"/>
  <c r="AX28" i="38" s="1"/>
  <c r="AX12" i="40"/>
  <c r="AX28" i="40" s="1"/>
  <c r="AW12" i="44"/>
  <c r="AW28" i="44" s="1"/>
  <c r="AW12" i="40"/>
  <c r="AW28" i="40" s="1"/>
  <c r="AW12" i="38"/>
  <c r="AW28" i="38" s="1"/>
  <c r="AB14" i="44"/>
  <c r="AB30" i="44" s="1"/>
  <c r="AB14" i="40"/>
  <c r="AB30" i="40" s="1"/>
  <c r="AB12" i="41"/>
  <c r="AB24" i="41" s="1"/>
  <c r="AB14" i="38"/>
  <c r="AB30" i="38" s="1"/>
  <c r="AF14" i="44"/>
  <c r="AF30" i="44" s="1"/>
  <c r="AF12" i="41"/>
  <c r="AF24" i="41" s="1"/>
  <c r="AF14" i="40"/>
  <c r="AF30" i="40" s="1"/>
  <c r="AF14" i="38"/>
  <c r="AF30" i="38" s="1"/>
  <c r="AG12" i="44"/>
  <c r="AG28" i="44" s="1"/>
  <c r="AG12" i="40"/>
  <c r="AG28" i="40" s="1"/>
  <c r="AG12" i="38"/>
  <c r="AG28" i="38" s="1"/>
  <c r="H18" i="39"/>
  <c r="H34" i="39" s="1"/>
  <c r="BI18" i="38"/>
  <c r="BI34" i="38" s="1"/>
  <c r="AH14" i="44"/>
  <c r="AH30" i="44" s="1"/>
  <c r="AH14" i="40"/>
  <c r="AH30" i="40" s="1"/>
  <c r="AH14" i="38"/>
  <c r="AH30" i="38" s="1"/>
  <c r="AH12" i="41"/>
  <c r="AH24" i="41" s="1"/>
  <c r="AM15" i="44"/>
  <c r="AM31" i="44" s="1"/>
  <c r="AM15" i="40"/>
  <c r="AM31" i="40" s="1"/>
  <c r="AM15" i="38"/>
  <c r="AM31" i="38" s="1"/>
  <c r="AK14" i="44"/>
  <c r="AK30" i="44" s="1"/>
  <c r="AK14" i="40"/>
  <c r="AK30" i="40" s="1"/>
  <c r="AK12" i="41"/>
  <c r="AK24" i="41" s="1"/>
  <c r="AK14" i="38"/>
  <c r="AK30" i="38" s="1"/>
  <c r="AU14" i="44"/>
  <c r="AU30" i="44" s="1"/>
  <c r="AU12" i="41"/>
  <c r="AU24" i="41" s="1"/>
  <c r="AU14" i="40"/>
  <c r="AU30" i="40" s="1"/>
  <c r="AU14" i="38"/>
  <c r="AU30" i="38" s="1"/>
  <c r="AE14" i="44"/>
  <c r="AE30" i="44" s="1"/>
  <c r="AE12" i="41"/>
  <c r="AE24" i="41" s="1"/>
  <c r="AE14" i="40"/>
  <c r="AE30" i="40" s="1"/>
  <c r="AE14" i="38"/>
  <c r="AE30" i="38" s="1"/>
  <c r="AJ14" i="44"/>
  <c r="AJ30" i="44" s="1"/>
  <c r="AJ14" i="40"/>
  <c r="AJ30" i="40" s="1"/>
  <c r="AJ12" i="41"/>
  <c r="AJ24" i="41" s="1"/>
  <c r="AJ14" i="38"/>
  <c r="AJ30" i="38" s="1"/>
  <c r="AD14" i="44"/>
  <c r="AD30" i="44" s="1"/>
  <c r="AD14" i="40"/>
  <c r="AD30" i="40" s="1"/>
  <c r="AD12" i="41"/>
  <c r="AD24" i="41" s="1"/>
  <c r="AD14" i="38"/>
  <c r="AD30" i="38" s="1"/>
  <c r="AA12" i="44"/>
  <c r="AA28" i="44" s="1"/>
  <c r="AA12" i="40"/>
  <c r="AA28" i="40" s="1"/>
  <c r="AA12" i="38"/>
  <c r="AA28" i="38" s="1"/>
  <c r="AG14" i="44"/>
  <c r="AG30" i="44" s="1"/>
  <c r="AG14" i="40"/>
  <c r="AG30" i="40" s="1"/>
  <c r="AG12" i="41"/>
  <c r="AG24" i="41" s="1"/>
  <c r="AG14" i="38"/>
  <c r="AG30" i="38" s="1"/>
  <c r="AK12" i="44"/>
  <c r="AK28" i="44" s="1"/>
  <c r="AK12" i="40"/>
  <c r="AK28" i="40" s="1"/>
  <c r="AK12" i="38"/>
  <c r="AK28" i="38" s="1"/>
  <c r="AQ14" i="44"/>
  <c r="AQ30" i="44" s="1"/>
  <c r="AQ14" i="40"/>
  <c r="AQ30" i="40" s="1"/>
  <c r="AQ12" i="41"/>
  <c r="AQ24" i="41" s="1"/>
  <c r="AQ14" i="38"/>
  <c r="AQ30" i="38" s="1"/>
  <c r="AO12" i="44"/>
  <c r="AO28" i="44" s="1"/>
  <c r="AO12" i="40"/>
  <c r="AO28" i="40" s="1"/>
  <c r="AO12" i="38"/>
  <c r="AO28" i="38" s="1"/>
  <c r="AW17" i="44" l="1"/>
  <c r="AW33" i="44" s="1"/>
  <c r="AW17" i="40"/>
  <c r="AW33" i="40" s="1"/>
  <c r="AW14" i="41"/>
  <c r="AW26" i="41" s="1"/>
  <c r="AW17" i="38"/>
  <c r="AW33" i="38" s="1"/>
  <c r="AN14" i="44"/>
  <c r="AN30" i="44" s="1"/>
  <c r="AN12" i="41"/>
  <c r="AN24" i="41" s="1"/>
  <c r="AN14" i="40"/>
  <c r="AN30" i="40" s="1"/>
  <c r="AN14" i="38"/>
  <c r="AN30" i="38" s="1"/>
  <c r="AS17" i="44"/>
  <c r="AS33" i="44" s="1"/>
  <c r="AS14" i="41"/>
  <c r="AS26" i="41" s="1"/>
  <c r="AS17" i="40"/>
  <c r="AS33" i="40" s="1"/>
  <c r="AS17" i="38"/>
  <c r="AS33" i="38" s="1"/>
  <c r="AD15" i="44"/>
  <c r="AD31" i="44" s="1"/>
  <c r="AD15" i="38"/>
  <c r="AD31" i="38" s="1"/>
  <c r="AD15" i="40"/>
  <c r="AD31" i="40" s="1"/>
  <c r="AK17" i="44"/>
  <c r="AK33" i="44" s="1"/>
  <c r="AK14" i="41"/>
  <c r="AK26" i="41" s="1"/>
  <c r="AK17" i="40"/>
  <c r="AK33" i="40" s="1"/>
  <c r="AK17" i="38"/>
  <c r="AK33" i="38" s="1"/>
  <c r="AN12" i="44"/>
  <c r="AN28" i="44" s="1"/>
  <c r="AN12" i="40"/>
  <c r="AN28" i="40" s="1"/>
  <c r="AN12" i="38"/>
  <c r="AN28" i="38" s="1"/>
  <c r="AC17" i="44"/>
  <c r="AC33" i="44" s="1"/>
  <c r="AC14" i="41"/>
  <c r="AC26" i="41" s="1"/>
  <c r="AC17" i="40"/>
  <c r="AC33" i="40" s="1"/>
  <c r="AC17" i="38"/>
  <c r="AC33" i="38" s="1"/>
  <c r="AJ17" i="44"/>
  <c r="AJ33" i="44" s="1"/>
  <c r="AJ14" i="41"/>
  <c r="AJ26" i="41" s="1"/>
  <c r="AJ17" i="40"/>
  <c r="AJ33" i="40" s="1"/>
  <c r="AJ17" i="38"/>
  <c r="AJ33" i="38" s="1"/>
  <c r="AX17" i="44"/>
  <c r="AX33" i="44" s="1"/>
  <c r="AX17" i="40"/>
  <c r="AX33" i="40" s="1"/>
  <c r="AX14" i="41"/>
  <c r="AX26" i="41" s="1"/>
  <c r="AX17" i="38"/>
  <c r="AX33" i="38" s="1"/>
  <c r="AU17" i="44"/>
  <c r="AU33" i="44" s="1"/>
  <c r="AU17" i="40"/>
  <c r="AU33" i="40" s="1"/>
  <c r="AU14" i="41"/>
  <c r="AU26" i="41" s="1"/>
  <c r="AU17" i="38"/>
  <c r="AU33" i="38" s="1"/>
  <c r="AL15" i="44"/>
  <c r="AL31" i="44" s="1"/>
  <c r="AL15" i="40"/>
  <c r="AL31" i="40" s="1"/>
  <c r="AL15" i="38"/>
  <c r="AL31" i="38" s="1"/>
  <c r="AQ17" i="44"/>
  <c r="AQ33" i="44" s="1"/>
  <c r="AQ14" i="41"/>
  <c r="AQ26" i="41" s="1"/>
  <c r="AQ17" i="40"/>
  <c r="AQ33" i="40" s="1"/>
  <c r="AQ17" i="38"/>
  <c r="AQ33" i="38" s="1"/>
  <c r="AO17" i="44"/>
  <c r="AO33" i="44" s="1"/>
  <c r="AO17" i="40"/>
  <c r="AO33" i="40" s="1"/>
  <c r="AO14" i="41"/>
  <c r="AO26" i="41" s="1"/>
  <c r="AO17" i="38"/>
  <c r="AO33" i="38" s="1"/>
  <c r="AL17" i="44"/>
  <c r="AL33" i="44" s="1"/>
  <c r="AL14" i="41"/>
  <c r="AL26" i="41" s="1"/>
  <c r="AL17" i="40"/>
  <c r="AL33" i="40" s="1"/>
  <c r="AL17" i="38"/>
  <c r="AL33" i="38" s="1"/>
  <c r="AC15" i="44"/>
  <c r="AC31" i="44" s="1"/>
  <c r="AC15" i="40"/>
  <c r="AC31" i="40" s="1"/>
  <c r="AC15" i="38"/>
  <c r="AC31" i="38" s="1"/>
  <c r="AW15" i="44"/>
  <c r="AW31" i="44" s="1"/>
  <c r="AW15" i="40"/>
  <c r="AW31" i="40" s="1"/>
  <c r="AW15" i="38"/>
  <c r="AW31" i="38" s="1"/>
  <c r="AB17" i="44"/>
  <c r="AB33" i="44" s="1"/>
  <c r="AB14" i="41"/>
  <c r="AB26" i="41" s="1"/>
  <c r="AB17" i="40"/>
  <c r="AB33" i="40" s="1"/>
  <c r="AB17" i="38"/>
  <c r="AB33" i="38" s="1"/>
  <c r="AG17" i="44"/>
  <c r="AG33" i="44" s="1"/>
  <c r="AG17" i="40"/>
  <c r="AG33" i="40" s="1"/>
  <c r="AG14" i="41"/>
  <c r="AG26" i="41" s="1"/>
  <c r="AG17" i="38"/>
  <c r="AG33" i="38" s="1"/>
  <c r="AX15" i="44"/>
  <c r="AX31" i="44" s="1"/>
  <c r="AX15" i="40"/>
  <c r="AX31" i="40" s="1"/>
  <c r="AX15" i="38"/>
  <c r="AX31" i="38" s="1"/>
  <c r="AV15" i="44"/>
  <c r="AV31" i="44" s="1"/>
  <c r="AV15" i="40"/>
  <c r="AV31" i="40" s="1"/>
  <c r="AV15" i="38"/>
  <c r="AV31" i="38" s="1"/>
  <c r="AF17" i="44"/>
  <c r="AF33" i="44" s="1"/>
  <c r="AF17" i="40"/>
  <c r="AF33" i="40" s="1"/>
  <c r="AF17" i="38"/>
  <c r="AF33" i="38" s="1"/>
  <c r="AF14" i="41"/>
  <c r="AF26" i="41" s="1"/>
  <c r="AD17" i="44"/>
  <c r="AD33" i="44" s="1"/>
  <c r="AD14" i="41"/>
  <c r="AD26" i="41" s="1"/>
  <c r="AD17" i="40"/>
  <c r="AD33" i="40" s="1"/>
  <c r="AD17" i="38"/>
  <c r="AD33" i="38" s="1"/>
  <c r="AQ15" i="44"/>
  <c r="AQ31" i="44" s="1"/>
  <c r="AQ15" i="40"/>
  <c r="AQ31" i="40" s="1"/>
  <c r="AQ15" i="38"/>
  <c r="AQ31" i="38" s="1"/>
  <c r="AP15" i="44"/>
  <c r="AP31" i="44" s="1"/>
  <c r="AP15" i="40"/>
  <c r="AP31" i="40" s="1"/>
  <c r="AP15" i="38"/>
  <c r="AP31" i="38" s="1"/>
  <c r="AF15" i="44"/>
  <c r="AF31" i="44" s="1"/>
  <c r="AF15" i="40"/>
  <c r="AF31" i="40" s="1"/>
  <c r="AF15" i="38"/>
  <c r="AF31" i="38" s="1"/>
  <c r="AR18" i="44"/>
  <c r="AR34" i="44" s="1"/>
  <c r="AR18" i="40"/>
  <c r="AR34" i="40" s="1"/>
  <c r="AR18" i="38"/>
  <c r="AR34" i="38" s="1"/>
  <c r="AU15" i="44"/>
  <c r="AU31" i="44" s="1"/>
  <c r="AU15" i="40"/>
  <c r="AU31" i="40" s="1"/>
  <c r="AU15" i="38"/>
  <c r="AU31" i="38" s="1"/>
  <c r="AB15" i="44"/>
  <c r="AB31" i="44" s="1"/>
  <c r="AB15" i="40"/>
  <c r="AB31" i="40" s="1"/>
  <c r="AB15" i="38"/>
  <c r="AB31" i="38" s="1"/>
  <c r="AT15" i="44"/>
  <c r="AT31" i="44" s="1"/>
  <c r="AT15" i="40"/>
  <c r="AT31" i="40" s="1"/>
  <c r="AT15" i="38"/>
  <c r="AT31" i="38" s="1"/>
  <c r="AV17" i="44"/>
  <c r="AV33" i="44" s="1"/>
  <c r="AV17" i="40"/>
  <c r="AV33" i="40" s="1"/>
  <c r="AV17" i="38"/>
  <c r="AV33" i="38" s="1"/>
  <c r="AV14" i="41"/>
  <c r="AV26" i="41" s="1"/>
  <c r="AH15" i="44"/>
  <c r="AH31" i="44" s="1"/>
  <c r="AH15" i="40"/>
  <c r="AH31" i="40" s="1"/>
  <c r="AH15" i="38"/>
  <c r="AH31" i="38" s="1"/>
  <c r="AA15" i="44"/>
  <c r="AA31" i="44" s="1"/>
  <c r="AA15" i="40"/>
  <c r="AA31" i="40" s="1"/>
  <c r="AA15" i="38"/>
  <c r="AA31" i="38" s="1"/>
  <c r="AA17" i="44"/>
  <c r="AA33" i="44" s="1"/>
  <c r="AA14" i="41"/>
  <c r="AA26" i="41" s="1"/>
  <c r="AA17" i="40"/>
  <c r="AA33" i="40" s="1"/>
  <c r="AA17" i="38"/>
  <c r="AA33" i="38" s="1"/>
  <c r="AI15" i="44"/>
  <c r="AI31" i="44" s="1"/>
  <c r="AI15" i="40"/>
  <c r="AI31" i="40" s="1"/>
  <c r="AI15" i="38"/>
  <c r="AI31" i="38" s="1"/>
  <c r="AG15" i="44"/>
  <c r="AG31" i="44" s="1"/>
  <c r="AG15" i="40"/>
  <c r="AG31" i="40" s="1"/>
  <c r="AG15" i="38"/>
  <c r="AG31" i="38" s="1"/>
  <c r="AE17" i="44"/>
  <c r="AE33" i="44" s="1"/>
  <c r="AE17" i="40"/>
  <c r="AE33" i="40" s="1"/>
  <c r="AE14" i="41"/>
  <c r="AE26" i="41" s="1"/>
  <c r="AE17" i="38"/>
  <c r="AE33" i="38" s="1"/>
  <c r="AE15" i="44"/>
  <c r="AE31" i="44" s="1"/>
  <c r="AE15" i="40"/>
  <c r="AE31" i="40" s="1"/>
  <c r="AE15" i="38"/>
  <c r="AE31" i="38" s="1"/>
  <c r="AK15" i="44"/>
  <c r="AK31" i="44" s="1"/>
  <c r="AK15" i="40"/>
  <c r="AK31" i="40" s="1"/>
  <c r="AK15" i="38"/>
  <c r="AK31" i="38" s="1"/>
  <c r="AT17" i="44"/>
  <c r="AT33" i="44" s="1"/>
  <c r="AT14" i="41"/>
  <c r="AT26" i="41" s="1"/>
  <c r="AT17" i="40"/>
  <c r="AT33" i="40" s="1"/>
  <c r="AT17" i="38"/>
  <c r="AT33" i="38" s="1"/>
  <c r="AS15" i="44"/>
  <c r="AS31" i="44" s="1"/>
  <c r="AS15" i="40"/>
  <c r="AS31" i="40" s="1"/>
  <c r="AS15" i="38"/>
  <c r="AS31" i="38" s="1"/>
  <c r="AH17" i="44"/>
  <c r="AH33" i="44" s="1"/>
  <c r="AH17" i="40"/>
  <c r="AH33" i="40" s="1"/>
  <c r="AH14" i="41"/>
  <c r="AH26" i="41" s="1"/>
  <c r="AH17" i="38"/>
  <c r="AH33" i="38" s="1"/>
  <c r="AI17" i="44"/>
  <c r="AI33" i="44" s="1"/>
  <c r="AI14" i="41"/>
  <c r="AI26" i="41" s="1"/>
  <c r="AI17" i="40"/>
  <c r="AI33" i="40" s="1"/>
  <c r="AI17" i="38"/>
  <c r="AI33" i="38" s="1"/>
  <c r="AJ15" i="44"/>
  <c r="AJ31" i="44" s="1"/>
  <c r="AJ15" i="40"/>
  <c r="AJ31" i="40" s="1"/>
  <c r="AJ15" i="38"/>
  <c r="AJ31" i="38" s="1"/>
  <c r="AO15" i="44"/>
  <c r="AO31" i="44" s="1"/>
  <c r="AO15" i="40"/>
  <c r="AO31" i="40" s="1"/>
  <c r="AO15" i="38"/>
  <c r="AO31" i="38" s="1"/>
  <c r="AP17" i="44"/>
  <c r="AP33" i="44" s="1"/>
  <c r="AP17" i="40"/>
  <c r="AP33" i="40" s="1"/>
  <c r="AP14" i="41"/>
  <c r="AP26" i="41" s="1"/>
  <c r="AP17" i="38"/>
  <c r="AP33" i="38" s="1"/>
  <c r="AM18" i="44"/>
  <c r="AM34" i="44" s="1"/>
  <c r="AM18" i="40"/>
  <c r="AM34" i="40" s="1"/>
  <c r="AM18" i="38"/>
  <c r="AM34" i="38" s="1"/>
  <c r="AF18" i="44" l="1"/>
  <c r="AF34" i="44" s="1"/>
  <c r="AF18" i="40"/>
  <c r="AF34" i="40" s="1"/>
  <c r="AF18" i="38"/>
  <c r="AF34" i="38" s="1"/>
  <c r="AW18" i="44"/>
  <c r="AW34" i="44" s="1"/>
  <c r="AW18" i="40"/>
  <c r="AW34" i="40" s="1"/>
  <c r="AW18" i="38"/>
  <c r="AW34" i="38" s="1"/>
  <c r="AB18" i="44"/>
  <c r="AB34" i="44" s="1"/>
  <c r="AB18" i="40"/>
  <c r="AB34" i="40" s="1"/>
  <c r="AB18" i="38"/>
  <c r="AB34" i="38" s="1"/>
  <c r="AL18" i="44"/>
  <c r="AL34" i="44" s="1"/>
  <c r="AL18" i="40"/>
  <c r="AL34" i="40" s="1"/>
  <c r="AL18" i="38"/>
  <c r="AL34" i="38" s="1"/>
  <c r="AU18" i="44"/>
  <c r="AU34" i="44" s="1"/>
  <c r="AU18" i="40"/>
  <c r="AU34" i="40" s="1"/>
  <c r="AU18" i="38"/>
  <c r="AU34" i="38" s="1"/>
  <c r="AS18" i="44"/>
  <c r="AS34" i="44" s="1"/>
  <c r="AS18" i="40"/>
  <c r="AS34" i="40" s="1"/>
  <c r="AS18" i="38"/>
  <c r="AS34" i="38" s="1"/>
  <c r="AV18" i="44"/>
  <c r="AV34" i="44" s="1"/>
  <c r="AV18" i="40"/>
  <c r="AV34" i="40" s="1"/>
  <c r="AV18" i="38"/>
  <c r="AV34" i="38" s="1"/>
  <c r="AI18" i="44"/>
  <c r="AI34" i="44" s="1"/>
  <c r="AI18" i="40"/>
  <c r="AI34" i="40" s="1"/>
  <c r="AI18" i="38"/>
  <c r="AI34" i="38" s="1"/>
  <c r="AK18" i="44"/>
  <c r="AK34" i="44" s="1"/>
  <c r="AK18" i="40"/>
  <c r="AK34" i="40" s="1"/>
  <c r="AK18" i="38"/>
  <c r="AK34" i="38" s="1"/>
  <c r="AN15" i="44"/>
  <c r="AN31" i="44" s="1"/>
  <c r="AN15" i="40"/>
  <c r="AN31" i="40" s="1"/>
  <c r="AN15" i="38"/>
  <c r="AN31" i="38" s="1"/>
  <c r="AJ18" i="44"/>
  <c r="AJ34" i="44" s="1"/>
  <c r="AJ18" i="40"/>
  <c r="AJ34" i="40" s="1"/>
  <c r="AJ18" i="38"/>
  <c r="AJ34" i="38" s="1"/>
  <c r="AH18" i="44"/>
  <c r="AH34" i="44" s="1"/>
  <c r="AH18" i="38"/>
  <c r="AH34" i="38" s="1"/>
  <c r="AH18" i="40"/>
  <c r="AH34" i="40" s="1"/>
  <c r="AQ18" i="44"/>
  <c r="AQ34" i="44" s="1"/>
  <c r="AQ18" i="40"/>
  <c r="AQ34" i="40" s="1"/>
  <c r="AQ18" i="38"/>
  <c r="AQ34" i="38" s="1"/>
  <c r="AO18" i="44"/>
  <c r="AO34" i="44" s="1"/>
  <c r="AO18" i="40"/>
  <c r="AO34" i="40" s="1"/>
  <c r="AO18" i="38"/>
  <c r="AO34" i="38" s="1"/>
  <c r="AA18" i="44"/>
  <c r="AA34" i="44" s="1"/>
  <c r="AA18" i="40"/>
  <c r="AA34" i="40" s="1"/>
  <c r="AA18" i="38"/>
  <c r="AA34" i="38" s="1"/>
  <c r="AP18" i="44"/>
  <c r="AP34" i="44" s="1"/>
  <c r="AP18" i="38"/>
  <c r="AP34" i="38" s="1"/>
  <c r="AP18" i="40"/>
  <c r="AP34" i="40" s="1"/>
  <c r="AG18" i="44"/>
  <c r="AG34" i="44" s="1"/>
  <c r="AG18" i="40"/>
  <c r="AG34" i="40" s="1"/>
  <c r="AG18" i="38"/>
  <c r="AG34" i="38" s="1"/>
  <c r="AE18" i="44"/>
  <c r="AE34" i="44" s="1"/>
  <c r="AE18" i="40"/>
  <c r="AE34" i="40" s="1"/>
  <c r="AE18" i="38"/>
  <c r="AE34" i="38" s="1"/>
  <c r="AT18" i="44"/>
  <c r="AT34" i="44" s="1"/>
  <c r="AT18" i="40"/>
  <c r="AT34" i="40" s="1"/>
  <c r="AT18" i="38"/>
  <c r="AT34" i="38" s="1"/>
  <c r="AN17" i="44"/>
  <c r="AN33" i="44" s="1"/>
  <c r="AN17" i="40"/>
  <c r="AN33" i="40" s="1"/>
  <c r="AN17" i="38"/>
  <c r="AN33" i="38" s="1"/>
  <c r="AN14" i="41"/>
  <c r="AN26" i="41" s="1"/>
  <c r="AC18" i="44"/>
  <c r="AC34" i="44" s="1"/>
  <c r="AC18" i="40"/>
  <c r="AC34" i="40" s="1"/>
  <c r="AC18" i="38"/>
  <c r="AC34" i="38" s="1"/>
  <c r="AX18" i="44"/>
  <c r="AX34" i="44" s="1"/>
  <c r="AX18" i="40"/>
  <c r="AX34" i="40" s="1"/>
  <c r="AX18" i="38"/>
  <c r="AX34" i="38" s="1"/>
  <c r="AD18" i="44"/>
  <c r="AD34" i="44" s="1"/>
  <c r="AD18" i="40"/>
  <c r="AD34" i="40" s="1"/>
  <c r="AD18" i="38"/>
  <c r="AD34" i="38" s="1"/>
  <c r="AN18" i="44" l="1"/>
  <c r="AN34" i="44" s="1"/>
  <c r="AN18" i="40"/>
  <c r="AN34" i="40" s="1"/>
  <c r="AN18" i="38"/>
  <c r="AN34" i="38" s="1"/>
  <c r="R8" i="44" l="1"/>
  <c r="R24" i="44" s="1"/>
  <c r="R8" i="41"/>
  <c r="R20" i="41" s="1"/>
  <c r="R8" i="43"/>
  <c r="R24" i="43" s="1"/>
  <c r="R8" i="40"/>
  <c r="R24" i="40" s="1"/>
  <c r="R8" i="38"/>
  <c r="R24" i="38" s="1"/>
  <c r="J8" i="44" l="1"/>
  <c r="J24" i="44" s="1"/>
  <c r="J8" i="41"/>
  <c r="J20" i="41" s="1"/>
  <c r="J8" i="43"/>
  <c r="J24" i="43" s="1"/>
  <c r="J8" i="40"/>
  <c r="J24" i="40" s="1"/>
  <c r="J8" i="38"/>
  <c r="J24" i="38" s="1"/>
  <c r="V8" i="44"/>
  <c r="V24" i="44" s="1"/>
  <c r="V8" i="40"/>
  <c r="V24" i="40" s="1"/>
  <c r="V8" i="43"/>
  <c r="V24" i="43" s="1"/>
  <c r="V8" i="41"/>
  <c r="V20" i="41" s="1"/>
  <c r="V8" i="38"/>
  <c r="V24" i="38" s="1"/>
  <c r="H8" i="44"/>
  <c r="H24" i="44" s="1"/>
  <c r="H8" i="41"/>
  <c r="H20" i="41" s="1"/>
  <c r="H8" i="43"/>
  <c r="H24" i="43" s="1"/>
  <c r="H8" i="38"/>
  <c r="H24" i="38" s="1"/>
  <c r="H8" i="40"/>
  <c r="H24" i="40" s="1"/>
  <c r="Q8" i="44"/>
  <c r="Q24" i="44" s="1"/>
  <c r="Q8" i="41"/>
  <c r="Q20" i="41" s="1"/>
  <c r="Q8" i="43"/>
  <c r="Q24" i="43" s="1"/>
  <c r="Q8" i="40"/>
  <c r="Q24" i="40" s="1"/>
  <c r="Q8" i="38"/>
  <c r="Q24" i="38" s="1"/>
  <c r="T8" i="44"/>
  <c r="T24" i="44" s="1"/>
  <c r="T8" i="41"/>
  <c r="T20" i="41" s="1"/>
  <c r="T8" i="43"/>
  <c r="T24" i="43" s="1"/>
  <c r="T8" i="40"/>
  <c r="T24" i="40" s="1"/>
  <c r="T8" i="38"/>
  <c r="T24" i="38" s="1"/>
  <c r="O8" i="44"/>
  <c r="O24" i="44" s="1"/>
  <c r="O8" i="41"/>
  <c r="O20" i="41" s="1"/>
  <c r="O8" i="40"/>
  <c r="O24" i="40" s="1"/>
  <c r="O8" i="43"/>
  <c r="O24" i="43" s="1"/>
  <c r="O8" i="38"/>
  <c r="O24" i="38" s="1"/>
  <c r="W8" i="44"/>
  <c r="W24" i="44" s="1"/>
  <c r="W8" i="41"/>
  <c r="W20" i="41" s="1"/>
  <c r="W8" i="40"/>
  <c r="W24" i="40" s="1"/>
  <c r="W8" i="43"/>
  <c r="W24" i="43" s="1"/>
  <c r="W8" i="38"/>
  <c r="W24" i="38" s="1"/>
  <c r="R9" i="44"/>
  <c r="R25" i="44" s="1"/>
  <c r="R9" i="43"/>
  <c r="R25" i="43" s="1"/>
  <c r="R9" i="40"/>
  <c r="R25" i="40" s="1"/>
  <c r="R9" i="38"/>
  <c r="R25" i="38" s="1"/>
  <c r="S8" i="44"/>
  <c r="S24" i="44" s="1"/>
  <c r="S8" i="41"/>
  <c r="S20" i="41" s="1"/>
  <c r="S8" i="43"/>
  <c r="S24" i="43" s="1"/>
  <c r="S8" i="40"/>
  <c r="S24" i="40" s="1"/>
  <c r="S8" i="38"/>
  <c r="S24" i="38" s="1"/>
  <c r="D8" i="44"/>
  <c r="D24" i="44" s="1"/>
  <c r="D8" i="41"/>
  <c r="D20" i="41" s="1"/>
  <c r="D8" i="43"/>
  <c r="D24" i="43" s="1"/>
  <c r="D8" i="40"/>
  <c r="D24" i="40" s="1"/>
  <c r="D8" i="38"/>
  <c r="D24" i="38" s="1"/>
  <c r="I8" i="44"/>
  <c r="I24" i="44" s="1"/>
  <c r="I8" i="41"/>
  <c r="I20" i="41" s="1"/>
  <c r="I8" i="43"/>
  <c r="I24" i="43" s="1"/>
  <c r="I8" i="40"/>
  <c r="I24" i="40" s="1"/>
  <c r="I8" i="38"/>
  <c r="I24" i="38" s="1"/>
  <c r="X8" i="44"/>
  <c r="X24" i="44" s="1"/>
  <c r="X8" i="41"/>
  <c r="X20" i="41" s="1"/>
  <c r="X8" i="43"/>
  <c r="X24" i="43" s="1"/>
  <c r="X8" i="38"/>
  <c r="X24" i="38" s="1"/>
  <c r="X8" i="40"/>
  <c r="X24" i="40" s="1"/>
  <c r="R11" i="44"/>
  <c r="R27" i="44" s="1"/>
  <c r="R10" i="41"/>
  <c r="R22" i="41" s="1"/>
  <c r="R11" i="40"/>
  <c r="R27" i="40" s="1"/>
  <c r="R11" i="43"/>
  <c r="R27" i="43" s="1"/>
  <c r="R11" i="38"/>
  <c r="R27" i="38" s="1"/>
  <c r="N8" i="44"/>
  <c r="N24" i="44" s="1"/>
  <c r="N8" i="40"/>
  <c r="N24" i="40" s="1"/>
  <c r="N8" i="43"/>
  <c r="N24" i="43" s="1"/>
  <c r="N8" i="41"/>
  <c r="N20" i="41" s="1"/>
  <c r="N8" i="38"/>
  <c r="N24" i="38" s="1"/>
  <c r="F8" i="44"/>
  <c r="F24" i="44" s="1"/>
  <c r="F8" i="40"/>
  <c r="F24" i="40" s="1"/>
  <c r="F8" i="43"/>
  <c r="F24" i="43" s="1"/>
  <c r="F8" i="41"/>
  <c r="F20" i="41" s="1"/>
  <c r="F8" i="38"/>
  <c r="F24" i="38" s="1"/>
  <c r="P8" i="44"/>
  <c r="P24" i="44" s="1"/>
  <c r="P8" i="41"/>
  <c r="P20" i="41" s="1"/>
  <c r="P8" i="43"/>
  <c r="P24" i="43" s="1"/>
  <c r="P8" i="38"/>
  <c r="P24" i="38" s="1"/>
  <c r="P8" i="40"/>
  <c r="P24" i="40" s="1"/>
  <c r="Y8" i="44"/>
  <c r="Y24" i="44" s="1"/>
  <c r="Y8" i="41"/>
  <c r="Y20" i="41" s="1"/>
  <c r="Y8" i="43"/>
  <c r="Y24" i="43" s="1"/>
  <c r="Y8" i="40"/>
  <c r="Y24" i="40" s="1"/>
  <c r="Y8" i="38"/>
  <c r="Y24" i="38" s="1"/>
  <c r="G8" i="44"/>
  <c r="G24" i="44" s="1"/>
  <c r="G8" i="41"/>
  <c r="G20" i="41" s="1"/>
  <c r="G8" i="40"/>
  <c r="G24" i="40" s="1"/>
  <c r="G8" i="43"/>
  <c r="G24" i="43" s="1"/>
  <c r="G8" i="38"/>
  <c r="G24" i="38" s="1"/>
  <c r="E8" i="44"/>
  <c r="E24" i="44" s="1"/>
  <c r="E8" i="43"/>
  <c r="E24" i="43" s="1"/>
  <c r="E8" i="40"/>
  <c r="E24" i="40" s="1"/>
  <c r="E8" i="41"/>
  <c r="E20" i="41" s="1"/>
  <c r="E8" i="38"/>
  <c r="E24" i="38" s="1"/>
  <c r="B8" i="44"/>
  <c r="B24" i="44" s="1"/>
  <c r="B8" i="41"/>
  <c r="B20" i="41" s="1"/>
  <c r="B8" i="43"/>
  <c r="B24" i="43" s="1"/>
  <c r="B8" i="40"/>
  <c r="B24" i="40" s="1"/>
  <c r="B8" i="38"/>
  <c r="B24" i="38" s="1"/>
  <c r="L8" i="44"/>
  <c r="L24" i="44" s="1"/>
  <c r="L8" i="41"/>
  <c r="L20" i="41" s="1"/>
  <c r="L8" i="43"/>
  <c r="L24" i="43" s="1"/>
  <c r="L8" i="40"/>
  <c r="L24" i="40" s="1"/>
  <c r="L8" i="38"/>
  <c r="L24" i="38" s="1"/>
  <c r="Z8" i="44"/>
  <c r="Z24" i="44" s="1"/>
  <c r="Z8" i="41"/>
  <c r="Z20" i="41" s="1"/>
  <c r="Z8" i="43"/>
  <c r="Z24" i="43" s="1"/>
  <c r="Z8" i="40"/>
  <c r="Z24" i="40" s="1"/>
  <c r="Z8" i="38"/>
  <c r="Z24" i="38" s="1"/>
  <c r="K8" i="44"/>
  <c r="K24" i="44" s="1"/>
  <c r="K8" i="41"/>
  <c r="K20" i="41" s="1"/>
  <c r="K8" i="43"/>
  <c r="K24" i="43" s="1"/>
  <c r="K8" i="40"/>
  <c r="K24" i="40" s="1"/>
  <c r="K8" i="38"/>
  <c r="K24" i="38" s="1"/>
  <c r="C8" i="44"/>
  <c r="C24" i="44" s="1"/>
  <c r="C8" i="41"/>
  <c r="C20" i="41" s="1"/>
  <c r="C8" i="43"/>
  <c r="C24" i="43" s="1"/>
  <c r="C8" i="40"/>
  <c r="C24" i="40" s="1"/>
  <c r="C8" i="38"/>
  <c r="C24" i="38" s="1"/>
  <c r="M8" i="44"/>
  <c r="M24" i="44" s="1"/>
  <c r="M8" i="43"/>
  <c r="M24" i="43" s="1"/>
  <c r="M8" i="40"/>
  <c r="M24" i="40" s="1"/>
  <c r="M8" i="41"/>
  <c r="M20" i="41" s="1"/>
  <c r="M8" i="38"/>
  <c r="M24" i="38" s="1"/>
  <c r="U8" i="44"/>
  <c r="U24" i="44" s="1"/>
  <c r="U8" i="43"/>
  <c r="U24" i="43" s="1"/>
  <c r="U8" i="40"/>
  <c r="U24" i="40" s="1"/>
  <c r="U8" i="41"/>
  <c r="U20" i="41" s="1"/>
  <c r="U8" i="38"/>
  <c r="U24" i="38" s="1"/>
  <c r="S9" i="44" l="1"/>
  <c r="S25" i="44" s="1"/>
  <c r="S9" i="43"/>
  <c r="S25" i="43" s="1"/>
  <c r="S9" i="40"/>
  <c r="S25" i="40" s="1"/>
  <c r="S9" i="38"/>
  <c r="S25" i="38" s="1"/>
  <c r="V11" i="44"/>
  <c r="V27" i="44" s="1"/>
  <c r="V10" i="41"/>
  <c r="V22" i="41" s="1"/>
  <c r="V11" i="43"/>
  <c r="V27" i="43" s="1"/>
  <c r="V11" i="40"/>
  <c r="V27" i="40" s="1"/>
  <c r="V11" i="38"/>
  <c r="V27" i="38" s="1"/>
  <c r="U11" i="44"/>
  <c r="U27" i="44" s="1"/>
  <c r="U10" i="41"/>
  <c r="U22" i="41" s="1"/>
  <c r="U11" i="40"/>
  <c r="U27" i="40" s="1"/>
  <c r="U11" i="38"/>
  <c r="U27" i="38" s="1"/>
  <c r="U11" i="43"/>
  <c r="U27" i="43" s="1"/>
  <c r="T11" i="44"/>
  <c r="T27" i="44" s="1"/>
  <c r="T11" i="43"/>
  <c r="T27" i="43" s="1"/>
  <c r="T11" i="40"/>
  <c r="T27" i="40" s="1"/>
  <c r="T11" i="38"/>
  <c r="T27" i="38" s="1"/>
  <c r="T10" i="41"/>
  <c r="T22" i="41" s="1"/>
  <c r="Z11" i="44"/>
  <c r="Z27" i="44" s="1"/>
  <c r="Z10" i="41"/>
  <c r="Z22" i="41" s="1"/>
  <c r="Z11" i="40"/>
  <c r="Z27" i="40" s="1"/>
  <c r="Z11" i="43"/>
  <c r="Z27" i="43" s="1"/>
  <c r="Z11" i="38"/>
  <c r="Z27" i="38" s="1"/>
  <c r="F9" i="44"/>
  <c r="F25" i="44" s="1"/>
  <c r="F9" i="43"/>
  <c r="F25" i="43" s="1"/>
  <c r="F9" i="40"/>
  <c r="F25" i="40" s="1"/>
  <c r="F9" i="38"/>
  <c r="F25" i="38" s="1"/>
  <c r="F11" i="44"/>
  <c r="F27" i="44" s="1"/>
  <c r="F10" i="41"/>
  <c r="F22" i="41" s="1"/>
  <c r="F11" i="43"/>
  <c r="F27" i="43" s="1"/>
  <c r="F11" i="38"/>
  <c r="F27" i="38" s="1"/>
  <c r="F11" i="40"/>
  <c r="F27" i="40" s="1"/>
  <c r="E9" i="44"/>
  <c r="E25" i="44" s="1"/>
  <c r="E9" i="43"/>
  <c r="E25" i="43" s="1"/>
  <c r="E9" i="40"/>
  <c r="E25" i="40" s="1"/>
  <c r="E9" i="38"/>
  <c r="E25" i="38" s="1"/>
  <c r="E11" i="44"/>
  <c r="E27" i="44" s="1"/>
  <c r="E10" i="41"/>
  <c r="E22" i="41" s="1"/>
  <c r="E11" i="40"/>
  <c r="E27" i="40" s="1"/>
  <c r="E11" i="38"/>
  <c r="E27" i="38" s="1"/>
  <c r="E11" i="43"/>
  <c r="E27" i="43" s="1"/>
  <c r="D9" i="44"/>
  <c r="D25" i="44" s="1"/>
  <c r="D9" i="43"/>
  <c r="D25" i="43" s="1"/>
  <c r="D9" i="40"/>
  <c r="D25" i="40" s="1"/>
  <c r="D9" i="38"/>
  <c r="D25" i="38" s="1"/>
  <c r="D11" i="44"/>
  <c r="D27" i="44" s="1"/>
  <c r="D11" i="43"/>
  <c r="D27" i="43" s="1"/>
  <c r="D11" i="38"/>
  <c r="D27" i="38" s="1"/>
  <c r="D11" i="40"/>
  <c r="D27" i="40" s="1"/>
  <c r="D10" i="41"/>
  <c r="D22" i="41" s="1"/>
  <c r="P9" i="44"/>
  <c r="P25" i="44" s="1"/>
  <c r="P9" i="43"/>
  <c r="P25" i="43" s="1"/>
  <c r="P9" i="38"/>
  <c r="P25" i="38" s="1"/>
  <c r="P9" i="40"/>
  <c r="P25" i="40" s="1"/>
  <c r="M11" i="44"/>
  <c r="M27" i="44" s="1"/>
  <c r="M10" i="41"/>
  <c r="M22" i="41" s="1"/>
  <c r="M11" i="40"/>
  <c r="M27" i="40" s="1"/>
  <c r="M11" i="38"/>
  <c r="M27" i="38" s="1"/>
  <c r="M11" i="43"/>
  <c r="M27" i="43" s="1"/>
  <c r="L9" i="44"/>
  <c r="L25" i="44" s="1"/>
  <c r="L9" i="43"/>
  <c r="L25" i="43" s="1"/>
  <c r="L9" i="40"/>
  <c r="L25" i="40" s="1"/>
  <c r="L9" i="38"/>
  <c r="L25" i="38" s="1"/>
  <c r="K9" i="44"/>
  <c r="K25" i="44" s="1"/>
  <c r="K9" i="43"/>
  <c r="K25" i="43" s="1"/>
  <c r="K9" i="40"/>
  <c r="K25" i="40" s="1"/>
  <c r="K9" i="38"/>
  <c r="K25" i="38" s="1"/>
  <c r="J9" i="44"/>
  <c r="J25" i="44" s="1"/>
  <c r="J9" i="43"/>
  <c r="J25" i="43" s="1"/>
  <c r="J9" i="40"/>
  <c r="J25" i="40" s="1"/>
  <c r="J9" i="38"/>
  <c r="J25" i="38" s="1"/>
  <c r="I9" i="44"/>
  <c r="I25" i="44" s="1"/>
  <c r="I9" i="43"/>
  <c r="I25" i="43" s="1"/>
  <c r="I9" i="40"/>
  <c r="I25" i="40" s="1"/>
  <c r="I9" i="38"/>
  <c r="I25" i="38" s="1"/>
  <c r="O9" i="44"/>
  <c r="O25" i="44" s="1"/>
  <c r="O9" i="43"/>
  <c r="O25" i="43" s="1"/>
  <c r="O9" i="40"/>
  <c r="O25" i="40" s="1"/>
  <c r="O9" i="38"/>
  <c r="O25" i="38" s="1"/>
  <c r="Q11" i="44"/>
  <c r="Q27" i="44" s="1"/>
  <c r="Q10" i="41"/>
  <c r="Q22" i="41" s="1"/>
  <c r="Q11" i="40"/>
  <c r="Q27" i="40" s="1"/>
  <c r="Q11" i="43"/>
  <c r="Q27" i="43" s="1"/>
  <c r="Q11" i="38"/>
  <c r="Q27" i="38" s="1"/>
  <c r="N9" i="44"/>
  <c r="N25" i="44" s="1"/>
  <c r="N9" i="40"/>
  <c r="N25" i="40" s="1"/>
  <c r="N9" i="43"/>
  <c r="N25" i="43" s="1"/>
  <c r="N9" i="38"/>
  <c r="N25" i="38" s="1"/>
  <c r="Y11" i="44"/>
  <c r="Y27" i="44" s="1"/>
  <c r="Y10" i="41"/>
  <c r="Y22" i="41" s="1"/>
  <c r="Y11" i="40"/>
  <c r="Y27" i="40" s="1"/>
  <c r="Y11" i="43"/>
  <c r="Y27" i="43" s="1"/>
  <c r="Y11" i="38"/>
  <c r="Y27" i="38" s="1"/>
  <c r="X11" i="44"/>
  <c r="X27" i="44" s="1"/>
  <c r="X10" i="41"/>
  <c r="X22" i="41" s="1"/>
  <c r="X11" i="40"/>
  <c r="X27" i="40" s="1"/>
  <c r="X11" i="43"/>
  <c r="X27" i="43" s="1"/>
  <c r="X11" i="38"/>
  <c r="X27" i="38" s="1"/>
  <c r="W9" i="44"/>
  <c r="W25" i="44" s="1"/>
  <c r="W9" i="43"/>
  <c r="W25" i="43" s="1"/>
  <c r="W9" i="40"/>
  <c r="W25" i="40" s="1"/>
  <c r="W9" i="38"/>
  <c r="W25" i="38" s="1"/>
  <c r="R14" i="44"/>
  <c r="R30" i="44" s="1"/>
  <c r="R14" i="40"/>
  <c r="R30" i="40" s="1"/>
  <c r="R14" i="43"/>
  <c r="R30" i="43" s="1"/>
  <c r="R14" i="38"/>
  <c r="R30" i="38" s="1"/>
  <c r="R12" i="41"/>
  <c r="R24" i="41" s="1"/>
  <c r="B9" i="44"/>
  <c r="B25" i="44" s="1"/>
  <c r="B9" i="43"/>
  <c r="B25" i="43" s="1"/>
  <c r="B9" i="40"/>
  <c r="B25" i="40" s="1"/>
  <c r="B9" i="38"/>
  <c r="B25" i="38" s="1"/>
  <c r="G9" i="44"/>
  <c r="G25" i="44" s="1"/>
  <c r="G9" i="43"/>
  <c r="G25" i="43" s="1"/>
  <c r="G9" i="40"/>
  <c r="G25" i="40" s="1"/>
  <c r="G9" i="38"/>
  <c r="G25" i="38" s="1"/>
  <c r="H11" i="44"/>
  <c r="H27" i="44" s="1"/>
  <c r="H10" i="41"/>
  <c r="H22" i="41" s="1"/>
  <c r="H11" i="40"/>
  <c r="H27" i="40" s="1"/>
  <c r="H11" i="43"/>
  <c r="H27" i="43" s="1"/>
  <c r="H11" i="38"/>
  <c r="H27" i="38" s="1"/>
  <c r="P11" i="44"/>
  <c r="P27" i="44" s="1"/>
  <c r="P10" i="41"/>
  <c r="P22" i="41" s="1"/>
  <c r="P11" i="40"/>
  <c r="P27" i="40" s="1"/>
  <c r="P11" i="43"/>
  <c r="P27" i="43" s="1"/>
  <c r="P11" i="38"/>
  <c r="P27" i="38" s="1"/>
  <c r="M9" i="44"/>
  <c r="M25" i="44" s="1"/>
  <c r="M9" i="43"/>
  <c r="M25" i="43" s="1"/>
  <c r="M9" i="40"/>
  <c r="M25" i="40" s="1"/>
  <c r="M9" i="38"/>
  <c r="M25" i="38" s="1"/>
  <c r="L11" i="44"/>
  <c r="L27" i="44" s="1"/>
  <c r="L11" i="43"/>
  <c r="L27" i="43" s="1"/>
  <c r="L11" i="38"/>
  <c r="L27" i="38" s="1"/>
  <c r="L11" i="40"/>
  <c r="L27" i="40" s="1"/>
  <c r="L10" i="41"/>
  <c r="L22" i="41" s="1"/>
  <c r="K11" i="44"/>
  <c r="K27" i="44" s="1"/>
  <c r="K11" i="43"/>
  <c r="K27" i="43" s="1"/>
  <c r="K10" i="41"/>
  <c r="K22" i="41" s="1"/>
  <c r="K11" i="40"/>
  <c r="K27" i="40" s="1"/>
  <c r="K11" i="38"/>
  <c r="K27" i="38" s="1"/>
  <c r="J11" i="44"/>
  <c r="J27" i="44" s="1"/>
  <c r="J10" i="41"/>
  <c r="J22" i="41" s="1"/>
  <c r="J11" i="40"/>
  <c r="J27" i="40" s="1"/>
  <c r="J11" i="43"/>
  <c r="J27" i="43" s="1"/>
  <c r="J11" i="38"/>
  <c r="J27" i="38" s="1"/>
  <c r="I11" i="44"/>
  <c r="I27" i="44" s="1"/>
  <c r="I10" i="41"/>
  <c r="I22" i="41" s="1"/>
  <c r="I11" i="40"/>
  <c r="I27" i="40" s="1"/>
  <c r="I11" i="43"/>
  <c r="I27" i="43" s="1"/>
  <c r="I11" i="38"/>
  <c r="I27" i="38" s="1"/>
  <c r="O11" i="44"/>
  <c r="O27" i="44" s="1"/>
  <c r="O10" i="41"/>
  <c r="O22" i="41" s="1"/>
  <c r="O11" i="40"/>
  <c r="O27" i="40" s="1"/>
  <c r="O11" i="43"/>
  <c r="O27" i="43" s="1"/>
  <c r="O11" i="38"/>
  <c r="O27" i="38" s="1"/>
  <c r="Q9" i="44"/>
  <c r="Q25" i="44" s="1"/>
  <c r="Q9" i="43"/>
  <c r="Q25" i="43" s="1"/>
  <c r="Q9" i="40"/>
  <c r="Q25" i="40" s="1"/>
  <c r="Q9" i="38"/>
  <c r="Q25" i="38" s="1"/>
  <c r="N11" i="44"/>
  <c r="N27" i="44" s="1"/>
  <c r="N10" i="41"/>
  <c r="N22" i="41" s="1"/>
  <c r="N11" i="43"/>
  <c r="N27" i="43" s="1"/>
  <c r="N11" i="38"/>
  <c r="N27" i="38" s="1"/>
  <c r="N11" i="40"/>
  <c r="N27" i="40" s="1"/>
  <c r="Y9" i="44"/>
  <c r="Y25" i="44" s="1"/>
  <c r="Y9" i="43"/>
  <c r="Y25" i="43" s="1"/>
  <c r="Y9" i="40"/>
  <c r="Y25" i="40" s="1"/>
  <c r="Y9" i="38"/>
  <c r="Y25" i="38" s="1"/>
  <c r="X9" i="44"/>
  <c r="X25" i="44" s="1"/>
  <c r="X9" i="43"/>
  <c r="X25" i="43" s="1"/>
  <c r="X9" i="38"/>
  <c r="X25" i="38" s="1"/>
  <c r="X9" i="40"/>
  <c r="X25" i="40" s="1"/>
  <c r="W11" i="44"/>
  <c r="W27" i="44" s="1"/>
  <c r="W10" i="41"/>
  <c r="W22" i="41" s="1"/>
  <c r="W11" i="40"/>
  <c r="W27" i="40" s="1"/>
  <c r="W11" i="43"/>
  <c r="W27" i="43" s="1"/>
  <c r="W11" i="38"/>
  <c r="W27" i="38" s="1"/>
  <c r="G11" i="44"/>
  <c r="G27" i="44" s="1"/>
  <c r="G10" i="41"/>
  <c r="G22" i="41" s="1"/>
  <c r="G11" i="40"/>
  <c r="G27" i="40" s="1"/>
  <c r="G11" i="43"/>
  <c r="G27" i="43" s="1"/>
  <c r="G11" i="38"/>
  <c r="G27" i="38" s="1"/>
  <c r="H9" i="44"/>
  <c r="H25" i="44" s="1"/>
  <c r="H9" i="43"/>
  <c r="H25" i="43" s="1"/>
  <c r="H9" i="40"/>
  <c r="H25" i="40" s="1"/>
  <c r="H9" i="38"/>
  <c r="H25" i="38" s="1"/>
  <c r="C11" i="44"/>
  <c r="C27" i="44" s="1"/>
  <c r="C11" i="43"/>
  <c r="C27" i="43" s="1"/>
  <c r="C10" i="41"/>
  <c r="C22" i="41" s="1"/>
  <c r="C11" i="40"/>
  <c r="C27" i="40" s="1"/>
  <c r="C11" i="38"/>
  <c r="C27" i="38" s="1"/>
  <c r="C9" i="44"/>
  <c r="C25" i="44" s="1"/>
  <c r="C9" i="43"/>
  <c r="C25" i="43" s="1"/>
  <c r="C9" i="40"/>
  <c r="C25" i="40" s="1"/>
  <c r="C9" i="38"/>
  <c r="C25" i="38" s="1"/>
  <c r="B11" i="44"/>
  <c r="B27" i="44" s="1"/>
  <c r="B10" i="41"/>
  <c r="B22" i="41" s="1"/>
  <c r="B11" i="40"/>
  <c r="B27" i="40" s="1"/>
  <c r="B11" i="43"/>
  <c r="B27" i="43" s="1"/>
  <c r="B11" i="38"/>
  <c r="B27" i="38" s="1"/>
  <c r="S11" i="44"/>
  <c r="S27" i="44" s="1"/>
  <c r="S11" i="43"/>
  <c r="S27" i="43" s="1"/>
  <c r="S10" i="41"/>
  <c r="S22" i="41" s="1"/>
  <c r="S11" i="40"/>
  <c r="S27" i="40" s="1"/>
  <c r="S11" i="38"/>
  <c r="S27" i="38" s="1"/>
  <c r="V9" i="44"/>
  <c r="V25" i="44" s="1"/>
  <c r="V9" i="43"/>
  <c r="V25" i="43" s="1"/>
  <c r="V9" i="40"/>
  <c r="V25" i="40" s="1"/>
  <c r="V9" i="38"/>
  <c r="V25" i="38" s="1"/>
  <c r="U9" i="44"/>
  <c r="U25" i="44" s="1"/>
  <c r="U9" i="43"/>
  <c r="U25" i="43" s="1"/>
  <c r="U9" i="40"/>
  <c r="U25" i="40" s="1"/>
  <c r="U9" i="38"/>
  <c r="U25" i="38" s="1"/>
  <c r="R12" i="44"/>
  <c r="R28" i="44" s="1"/>
  <c r="R12" i="43"/>
  <c r="R28" i="43" s="1"/>
  <c r="R12" i="38"/>
  <c r="R28" i="38" s="1"/>
  <c r="R12" i="40"/>
  <c r="R28" i="40" s="1"/>
  <c r="T9" i="44"/>
  <c r="T25" i="44" s="1"/>
  <c r="T9" i="43"/>
  <c r="T25" i="43" s="1"/>
  <c r="T9" i="40"/>
  <c r="T25" i="40" s="1"/>
  <c r="T9" i="38"/>
  <c r="T25" i="38" s="1"/>
  <c r="Z9" i="44"/>
  <c r="Z25" i="44" s="1"/>
  <c r="Z9" i="43"/>
  <c r="Z25" i="43" s="1"/>
  <c r="Z9" i="40"/>
  <c r="Z25" i="40" s="1"/>
  <c r="Z9" i="38"/>
  <c r="Z25" i="38" s="1"/>
  <c r="B12" i="44" l="1"/>
  <c r="B28" i="44" s="1"/>
  <c r="B12" i="43"/>
  <c r="B28" i="43" s="1"/>
  <c r="B12" i="38"/>
  <c r="B28" i="38" s="1"/>
  <c r="B12" i="40"/>
  <c r="B28" i="40" s="1"/>
  <c r="Q14" i="44"/>
  <c r="Q30" i="44" s="1"/>
  <c r="Q14" i="43"/>
  <c r="Q30" i="43" s="1"/>
  <c r="Q14" i="40"/>
  <c r="Q30" i="40" s="1"/>
  <c r="Q12" i="41"/>
  <c r="Q24" i="41" s="1"/>
  <c r="Q14" i="38"/>
  <c r="Q30" i="38" s="1"/>
  <c r="W14" i="44"/>
  <c r="W30" i="44" s="1"/>
  <c r="W12" i="41"/>
  <c r="W24" i="41" s="1"/>
  <c r="W14" i="43"/>
  <c r="W30" i="43" s="1"/>
  <c r="W14" i="40"/>
  <c r="W30" i="40" s="1"/>
  <c r="W14" i="38"/>
  <c r="W30" i="38" s="1"/>
  <c r="R15" i="44"/>
  <c r="R31" i="44" s="1"/>
  <c r="R15" i="43"/>
  <c r="R31" i="43" s="1"/>
  <c r="R15" i="40"/>
  <c r="R31" i="40" s="1"/>
  <c r="R15" i="38"/>
  <c r="R31" i="38" s="1"/>
  <c r="S12" i="44"/>
  <c r="S28" i="44" s="1"/>
  <c r="S12" i="40"/>
  <c r="S28" i="40" s="1"/>
  <c r="S12" i="43"/>
  <c r="S28" i="43" s="1"/>
  <c r="S12" i="38"/>
  <c r="S28" i="38" s="1"/>
  <c r="S14" i="44"/>
  <c r="S30" i="44" s="1"/>
  <c r="S14" i="40"/>
  <c r="S30" i="40" s="1"/>
  <c r="S12" i="41"/>
  <c r="S24" i="41" s="1"/>
  <c r="S14" i="38"/>
  <c r="S30" i="38" s="1"/>
  <c r="S14" i="43"/>
  <c r="S30" i="43" s="1"/>
  <c r="U14" i="44"/>
  <c r="U30" i="44" s="1"/>
  <c r="U14" i="40"/>
  <c r="U30" i="40" s="1"/>
  <c r="U12" i="41"/>
  <c r="U24" i="41" s="1"/>
  <c r="U14" i="43"/>
  <c r="U30" i="43" s="1"/>
  <c r="U14" i="38"/>
  <c r="U30" i="38" s="1"/>
  <c r="X14" i="44"/>
  <c r="X30" i="44" s="1"/>
  <c r="X12" i="41"/>
  <c r="X24" i="41" s="1"/>
  <c r="X14" i="43"/>
  <c r="X30" i="43" s="1"/>
  <c r="X14" i="40"/>
  <c r="X30" i="40" s="1"/>
  <c r="X14" i="38"/>
  <c r="X30" i="38" s="1"/>
  <c r="Y14" i="44"/>
  <c r="Y30" i="44" s="1"/>
  <c r="Y14" i="43"/>
  <c r="Y30" i="43" s="1"/>
  <c r="Y14" i="40"/>
  <c r="Y30" i="40" s="1"/>
  <c r="Y12" i="41"/>
  <c r="Y24" i="41" s="1"/>
  <c r="Y14" i="38"/>
  <c r="Y30" i="38" s="1"/>
  <c r="U12" i="44"/>
  <c r="U28" i="44" s="1"/>
  <c r="U12" i="40"/>
  <c r="U28" i="40" s="1"/>
  <c r="U12" i="43"/>
  <c r="U28" i="43" s="1"/>
  <c r="U12" i="38"/>
  <c r="U28" i="38" s="1"/>
  <c r="V12" i="44"/>
  <c r="V28" i="44" s="1"/>
  <c r="V12" i="40"/>
  <c r="V28" i="40" s="1"/>
  <c r="V12" i="43"/>
  <c r="V28" i="43" s="1"/>
  <c r="V12" i="38"/>
  <c r="V28" i="38" s="1"/>
  <c r="E12" i="44"/>
  <c r="E28" i="44" s="1"/>
  <c r="E12" i="40"/>
  <c r="E28" i="40" s="1"/>
  <c r="E12" i="43"/>
  <c r="E28" i="43" s="1"/>
  <c r="E12" i="38"/>
  <c r="E28" i="38" s="1"/>
  <c r="C12" i="44"/>
  <c r="C28" i="44" s="1"/>
  <c r="C12" i="40"/>
  <c r="C28" i="40" s="1"/>
  <c r="C12" i="43"/>
  <c r="C28" i="43" s="1"/>
  <c r="C12" i="38"/>
  <c r="C28" i="38" s="1"/>
  <c r="D14" i="44"/>
  <c r="D30" i="44" s="1"/>
  <c r="D14" i="40"/>
  <c r="D30" i="40" s="1"/>
  <c r="D12" i="41"/>
  <c r="D24" i="41" s="1"/>
  <c r="D14" i="43"/>
  <c r="D30" i="43" s="1"/>
  <c r="D14" i="38"/>
  <c r="D30" i="38" s="1"/>
  <c r="T12" i="44"/>
  <c r="T28" i="44" s="1"/>
  <c r="T12" i="40"/>
  <c r="T28" i="40" s="1"/>
  <c r="T12" i="43"/>
  <c r="T28" i="43" s="1"/>
  <c r="T12" i="38"/>
  <c r="T28" i="38" s="1"/>
  <c r="D12" i="44"/>
  <c r="D28" i="44" s="1"/>
  <c r="D12" i="40"/>
  <c r="D28" i="40" s="1"/>
  <c r="D12" i="43"/>
  <c r="D28" i="43" s="1"/>
  <c r="D12" i="38"/>
  <c r="D28" i="38" s="1"/>
  <c r="P14" i="44"/>
  <c r="P30" i="44" s="1"/>
  <c r="P12" i="41"/>
  <c r="P24" i="41" s="1"/>
  <c r="P14" i="43"/>
  <c r="P30" i="43" s="1"/>
  <c r="P14" i="40"/>
  <c r="P30" i="40" s="1"/>
  <c r="P14" i="38"/>
  <c r="P30" i="38" s="1"/>
  <c r="N12" i="44"/>
  <c r="N28" i="44" s="1"/>
  <c r="N12" i="40"/>
  <c r="N28" i="40" s="1"/>
  <c r="N12" i="43"/>
  <c r="N28" i="43" s="1"/>
  <c r="N12" i="38"/>
  <c r="N28" i="38" s="1"/>
  <c r="V14" i="44"/>
  <c r="V30" i="44" s="1"/>
  <c r="V14" i="40"/>
  <c r="V30" i="40" s="1"/>
  <c r="V12" i="41"/>
  <c r="V24" i="41" s="1"/>
  <c r="V14" i="43"/>
  <c r="V30" i="43" s="1"/>
  <c r="V14" i="38"/>
  <c r="V30" i="38" s="1"/>
  <c r="F12" i="44"/>
  <c r="F28" i="44" s="1"/>
  <c r="F12" i="40"/>
  <c r="F28" i="40" s="1"/>
  <c r="F12" i="43"/>
  <c r="F28" i="43" s="1"/>
  <c r="F12" i="38"/>
  <c r="F28" i="38" s="1"/>
  <c r="C14" i="44"/>
  <c r="C30" i="44" s="1"/>
  <c r="C14" i="40"/>
  <c r="C30" i="40" s="1"/>
  <c r="C12" i="41"/>
  <c r="C24" i="41" s="1"/>
  <c r="C14" i="38"/>
  <c r="C30" i="38" s="1"/>
  <c r="C14" i="43"/>
  <c r="C30" i="43" s="1"/>
  <c r="H14" i="44"/>
  <c r="H30" i="44" s="1"/>
  <c r="H12" i="41"/>
  <c r="H24" i="41" s="1"/>
  <c r="H14" i="43"/>
  <c r="H30" i="43" s="1"/>
  <c r="H14" i="40"/>
  <c r="H30" i="40" s="1"/>
  <c r="H14" i="38"/>
  <c r="H30" i="38" s="1"/>
  <c r="H12" i="44"/>
  <c r="H28" i="44" s="1"/>
  <c r="H12" i="40"/>
  <c r="H28" i="40" s="1"/>
  <c r="H12" i="43"/>
  <c r="H28" i="43" s="1"/>
  <c r="H12" i="38"/>
  <c r="H28" i="38" s="1"/>
  <c r="P12" i="44"/>
  <c r="P28" i="44" s="1"/>
  <c r="P12" i="40"/>
  <c r="P28" i="40" s="1"/>
  <c r="P12" i="43"/>
  <c r="P28" i="43" s="1"/>
  <c r="P12" i="38"/>
  <c r="P28" i="38" s="1"/>
  <c r="O12" i="44"/>
  <c r="O28" i="44" s="1"/>
  <c r="O12" i="40"/>
  <c r="O28" i="40" s="1"/>
  <c r="O12" i="43"/>
  <c r="O28" i="43" s="1"/>
  <c r="O12" i="38"/>
  <c r="O28" i="38" s="1"/>
  <c r="K12" i="44"/>
  <c r="K28" i="44" s="1"/>
  <c r="K12" i="40"/>
  <c r="K28" i="40" s="1"/>
  <c r="K12" i="43"/>
  <c r="K28" i="43" s="1"/>
  <c r="K12" i="38"/>
  <c r="K28" i="38" s="1"/>
  <c r="L12" i="44"/>
  <c r="L28" i="44" s="1"/>
  <c r="L12" i="40"/>
  <c r="L28" i="40" s="1"/>
  <c r="L12" i="43"/>
  <c r="L28" i="43" s="1"/>
  <c r="L12" i="38"/>
  <c r="L28" i="38" s="1"/>
  <c r="Q12" i="44"/>
  <c r="Q28" i="44" s="1"/>
  <c r="Q12" i="43"/>
  <c r="Q28" i="43" s="1"/>
  <c r="Q12" i="40"/>
  <c r="Q28" i="40" s="1"/>
  <c r="Q12" i="38"/>
  <c r="Q28" i="38" s="1"/>
  <c r="M12" i="44"/>
  <c r="M28" i="44" s="1"/>
  <c r="M12" i="40"/>
  <c r="M28" i="40" s="1"/>
  <c r="M12" i="43"/>
  <c r="M28" i="43" s="1"/>
  <c r="M12" i="38"/>
  <c r="M28" i="38" s="1"/>
  <c r="W12" i="44"/>
  <c r="W28" i="44" s="1"/>
  <c r="W12" i="40"/>
  <c r="W28" i="40" s="1"/>
  <c r="W12" i="43"/>
  <c r="W28" i="43" s="1"/>
  <c r="W12" i="38"/>
  <c r="W28" i="38" s="1"/>
  <c r="T14" i="44"/>
  <c r="T30" i="44" s="1"/>
  <c r="T14" i="40"/>
  <c r="T30" i="40" s="1"/>
  <c r="T12" i="41"/>
  <c r="T24" i="41" s="1"/>
  <c r="T14" i="43"/>
  <c r="T30" i="43" s="1"/>
  <c r="T14" i="38"/>
  <c r="T30" i="38" s="1"/>
  <c r="K14" i="44"/>
  <c r="K30" i="44" s="1"/>
  <c r="K14" i="40"/>
  <c r="K30" i="40" s="1"/>
  <c r="K12" i="41"/>
  <c r="K24" i="41" s="1"/>
  <c r="K14" i="38"/>
  <c r="K30" i="38" s="1"/>
  <c r="K14" i="43"/>
  <c r="K30" i="43" s="1"/>
  <c r="I14" i="44"/>
  <c r="I30" i="44" s="1"/>
  <c r="I14" i="43"/>
  <c r="I30" i="43" s="1"/>
  <c r="I14" i="40"/>
  <c r="I30" i="40" s="1"/>
  <c r="I12" i="41"/>
  <c r="I24" i="41" s="1"/>
  <c r="I14" i="38"/>
  <c r="I30" i="38" s="1"/>
  <c r="Z14" i="44"/>
  <c r="Z30" i="44" s="1"/>
  <c r="Z14" i="43"/>
  <c r="Z30" i="43" s="1"/>
  <c r="Z14" i="40"/>
  <c r="Z30" i="40" s="1"/>
  <c r="Z14" i="38"/>
  <c r="Z30" i="38" s="1"/>
  <c r="Z12" i="41"/>
  <c r="Z24" i="41" s="1"/>
  <c r="L14" i="44"/>
  <c r="L30" i="44" s="1"/>
  <c r="L14" i="40"/>
  <c r="L30" i="40" s="1"/>
  <c r="L12" i="41"/>
  <c r="L24" i="41" s="1"/>
  <c r="L14" i="43"/>
  <c r="L30" i="43" s="1"/>
  <c r="L14" i="38"/>
  <c r="L30" i="38" s="1"/>
  <c r="G14" i="44"/>
  <c r="G30" i="44" s="1"/>
  <c r="G12" i="41"/>
  <c r="G24" i="41" s="1"/>
  <c r="G14" i="43"/>
  <c r="G30" i="43" s="1"/>
  <c r="G14" i="40"/>
  <c r="G30" i="40" s="1"/>
  <c r="G14" i="38"/>
  <c r="G30" i="38" s="1"/>
  <c r="F14" i="44"/>
  <c r="F30" i="44" s="1"/>
  <c r="F14" i="40"/>
  <c r="F30" i="40" s="1"/>
  <c r="F12" i="41"/>
  <c r="F24" i="41" s="1"/>
  <c r="F14" i="43"/>
  <c r="F30" i="43" s="1"/>
  <c r="F14" i="38"/>
  <c r="F30" i="38" s="1"/>
  <c r="I12" i="44"/>
  <c r="I28" i="44" s="1"/>
  <c r="I12" i="43"/>
  <c r="I28" i="43" s="1"/>
  <c r="I12" i="40"/>
  <c r="I28" i="40" s="1"/>
  <c r="I12" i="38"/>
  <c r="I28" i="38" s="1"/>
  <c r="X12" i="44"/>
  <c r="X28" i="44" s="1"/>
  <c r="X12" i="40"/>
  <c r="X28" i="40" s="1"/>
  <c r="X12" i="43"/>
  <c r="X28" i="43" s="1"/>
  <c r="X12" i="38"/>
  <c r="X28" i="38" s="1"/>
  <c r="B14" i="44"/>
  <c r="B30" i="44" s="1"/>
  <c r="B14" i="40"/>
  <c r="B30" i="40" s="1"/>
  <c r="B14" i="43"/>
  <c r="B30" i="43" s="1"/>
  <c r="B12" i="41"/>
  <c r="B24" i="41" s="1"/>
  <c r="B14" i="38"/>
  <c r="B30" i="38" s="1"/>
  <c r="G12" i="44"/>
  <c r="G28" i="44" s="1"/>
  <c r="G12" i="40"/>
  <c r="G28" i="40" s="1"/>
  <c r="G12" i="43"/>
  <c r="G28" i="43" s="1"/>
  <c r="G12" i="38"/>
  <c r="G28" i="38" s="1"/>
  <c r="N14" i="44"/>
  <c r="N30" i="44" s="1"/>
  <c r="N14" i="40"/>
  <c r="N30" i="40" s="1"/>
  <c r="N12" i="41"/>
  <c r="N24" i="41" s="1"/>
  <c r="N14" i="43"/>
  <c r="N30" i="43" s="1"/>
  <c r="N14" i="38"/>
  <c r="N30" i="38" s="1"/>
  <c r="O14" i="44"/>
  <c r="O30" i="44" s="1"/>
  <c r="O12" i="41"/>
  <c r="O24" i="41" s="1"/>
  <c r="O14" i="43"/>
  <c r="O30" i="43" s="1"/>
  <c r="O14" i="40"/>
  <c r="O30" i="40" s="1"/>
  <c r="O14" i="38"/>
  <c r="O30" i="38" s="1"/>
  <c r="M14" i="44"/>
  <c r="M30" i="44" s="1"/>
  <c r="M14" i="40"/>
  <c r="M30" i="40" s="1"/>
  <c r="M12" i="41"/>
  <c r="M24" i="41" s="1"/>
  <c r="M14" i="43"/>
  <c r="M30" i="43" s="1"/>
  <c r="M14" i="38"/>
  <c r="M30" i="38" s="1"/>
  <c r="Y12" i="44"/>
  <c r="Y28" i="44" s="1"/>
  <c r="Y12" i="43"/>
  <c r="Y28" i="43" s="1"/>
  <c r="Y12" i="40"/>
  <c r="Y28" i="40" s="1"/>
  <c r="Y12" i="38"/>
  <c r="Y28" i="38" s="1"/>
  <c r="Z12" i="44"/>
  <c r="Z28" i="44" s="1"/>
  <c r="Z12" i="43"/>
  <c r="Z28" i="43" s="1"/>
  <c r="Z12" i="40"/>
  <c r="Z28" i="40" s="1"/>
  <c r="Z12" i="38"/>
  <c r="Z28" i="38" s="1"/>
  <c r="J14" i="44"/>
  <c r="J30" i="44" s="1"/>
  <c r="J14" i="40"/>
  <c r="J30" i="40" s="1"/>
  <c r="J14" i="43"/>
  <c r="J30" i="43" s="1"/>
  <c r="J12" i="41"/>
  <c r="J24" i="41" s="1"/>
  <c r="J14" i="38"/>
  <c r="J30" i="38" s="1"/>
  <c r="E14" i="44"/>
  <c r="E30" i="44" s="1"/>
  <c r="E14" i="40"/>
  <c r="E30" i="40" s="1"/>
  <c r="E12" i="41"/>
  <c r="E24" i="41" s="1"/>
  <c r="E14" i="43"/>
  <c r="E30" i="43" s="1"/>
  <c r="E14" i="38"/>
  <c r="E30" i="38" s="1"/>
  <c r="J12" i="44"/>
  <c r="J28" i="44" s="1"/>
  <c r="J12" i="43"/>
  <c r="J28" i="43" s="1"/>
  <c r="J12" i="38"/>
  <c r="J28" i="38" s="1"/>
  <c r="J12" i="40"/>
  <c r="J28" i="40" s="1"/>
  <c r="R17" i="44"/>
  <c r="R33" i="44" s="1"/>
  <c r="R17" i="40"/>
  <c r="R33" i="40" s="1"/>
  <c r="R17" i="43"/>
  <c r="R33" i="43" s="1"/>
  <c r="R14" i="41"/>
  <c r="R26" i="41" s="1"/>
  <c r="R17" i="38"/>
  <c r="R33" i="38" s="1"/>
  <c r="L15" i="44" l="1"/>
  <c r="L31" i="44" s="1"/>
  <c r="L15" i="40"/>
  <c r="L31" i="40" s="1"/>
  <c r="L15" i="43"/>
  <c r="L31" i="43" s="1"/>
  <c r="L15" i="38"/>
  <c r="L31" i="38" s="1"/>
  <c r="K15" i="44"/>
  <c r="K31" i="44" s="1"/>
  <c r="K15" i="40"/>
  <c r="K31" i="40" s="1"/>
  <c r="K15" i="43"/>
  <c r="K31" i="43" s="1"/>
  <c r="K15" i="38"/>
  <c r="K31" i="38" s="1"/>
  <c r="P17" i="44"/>
  <c r="P33" i="44" s="1"/>
  <c r="P17" i="43"/>
  <c r="P33" i="43" s="1"/>
  <c r="P17" i="40"/>
  <c r="P33" i="40" s="1"/>
  <c r="P14" i="41"/>
  <c r="P26" i="41" s="1"/>
  <c r="P17" i="38"/>
  <c r="P33" i="38" s="1"/>
  <c r="W17" i="44"/>
  <c r="W33" i="44" s="1"/>
  <c r="W17" i="43"/>
  <c r="W33" i="43" s="1"/>
  <c r="W17" i="40"/>
  <c r="W33" i="40" s="1"/>
  <c r="W14" i="41"/>
  <c r="W26" i="41" s="1"/>
  <c r="W17" i="38"/>
  <c r="W33" i="38" s="1"/>
  <c r="H15" i="44"/>
  <c r="H31" i="44" s="1"/>
  <c r="H15" i="43"/>
  <c r="H31" i="43" s="1"/>
  <c r="H15" i="40"/>
  <c r="H31" i="40" s="1"/>
  <c r="H15" i="38"/>
  <c r="H31" i="38" s="1"/>
  <c r="C15" i="44"/>
  <c r="C31" i="44" s="1"/>
  <c r="C15" i="40"/>
  <c r="C31" i="40" s="1"/>
  <c r="C15" i="43"/>
  <c r="C31" i="43" s="1"/>
  <c r="C15" i="38"/>
  <c r="C31" i="38" s="1"/>
  <c r="K17" i="44"/>
  <c r="K33" i="44" s="1"/>
  <c r="K17" i="43"/>
  <c r="K33" i="43" s="1"/>
  <c r="K14" i="41"/>
  <c r="K26" i="41" s="1"/>
  <c r="K17" i="40"/>
  <c r="K33" i="40" s="1"/>
  <c r="K17" i="38"/>
  <c r="K33" i="38" s="1"/>
  <c r="Q17" i="44"/>
  <c r="Q33" i="44" s="1"/>
  <c r="Q17" i="40"/>
  <c r="Q33" i="40" s="1"/>
  <c r="Q17" i="43"/>
  <c r="Q33" i="43" s="1"/>
  <c r="Q14" i="41"/>
  <c r="Q26" i="41" s="1"/>
  <c r="Q17" i="38"/>
  <c r="Q33" i="38" s="1"/>
  <c r="N17" i="44"/>
  <c r="N33" i="44" s="1"/>
  <c r="N14" i="41"/>
  <c r="N26" i="41" s="1"/>
  <c r="N17" i="40"/>
  <c r="N33" i="40" s="1"/>
  <c r="N17" i="43"/>
  <c r="N33" i="43" s="1"/>
  <c r="N17" i="38"/>
  <c r="N33" i="38" s="1"/>
  <c r="T17" i="44"/>
  <c r="T33" i="44" s="1"/>
  <c r="T14" i="41"/>
  <c r="T26" i="41" s="1"/>
  <c r="T17" i="43"/>
  <c r="T33" i="43" s="1"/>
  <c r="T17" i="40"/>
  <c r="T33" i="40" s="1"/>
  <c r="T17" i="38"/>
  <c r="T33" i="38" s="1"/>
  <c r="Y15" i="44"/>
  <c r="Y31" i="44" s="1"/>
  <c r="Y15" i="43"/>
  <c r="Y31" i="43" s="1"/>
  <c r="Y15" i="40"/>
  <c r="Y31" i="40" s="1"/>
  <c r="Y15" i="38"/>
  <c r="Y31" i="38" s="1"/>
  <c r="X15" i="44"/>
  <c r="X31" i="44" s="1"/>
  <c r="X15" i="43"/>
  <c r="X31" i="43" s="1"/>
  <c r="X15" i="40"/>
  <c r="X31" i="40" s="1"/>
  <c r="X15" i="38"/>
  <c r="X31" i="38" s="1"/>
  <c r="N15" i="44"/>
  <c r="N31" i="44" s="1"/>
  <c r="N15" i="43"/>
  <c r="N31" i="43" s="1"/>
  <c r="N15" i="38"/>
  <c r="N31" i="38" s="1"/>
  <c r="N15" i="40"/>
  <c r="N31" i="40" s="1"/>
  <c r="Z15" i="44"/>
  <c r="Z31" i="44" s="1"/>
  <c r="Z15" i="43"/>
  <c r="Z31" i="43" s="1"/>
  <c r="Z15" i="40"/>
  <c r="Z31" i="40" s="1"/>
  <c r="Z15" i="38"/>
  <c r="Z31" i="38" s="1"/>
  <c r="S15" i="44"/>
  <c r="S31" i="44" s="1"/>
  <c r="S15" i="43"/>
  <c r="S31" i="43" s="1"/>
  <c r="S15" i="40"/>
  <c r="S31" i="40" s="1"/>
  <c r="S15" i="38"/>
  <c r="S31" i="38" s="1"/>
  <c r="J17" i="44"/>
  <c r="J33" i="44" s="1"/>
  <c r="J17" i="40"/>
  <c r="J33" i="40" s="1"/>
  <c r="J17" i="43"/>
  <c r="J33" i="43" s="1"/>
  <c r="J14" i="41"/>
  <c r="J26" i="41" s="1"/>
  <c r="J17" i="38"/>
  <c r="J33" i="38" s="1"/>
  <c r="E17" i="44"/>
  <c r="E33" i="44" s="1"/>
  <c r="E14" i="41"/>
  <c r="E26" i="41" s="1"/>
  <c r="E17" i="40"/>
  <c r="E33" i="40" s="1"/>
  <c r="E17" i="43"/>
  <c r="E33" i="43" s="1"/>
  <c r="E17" i="38"/>
  <c r="E33" i="38" s="1"/>
  <c r="F17" i="44"/>
  <c r="F33" i="44" s="1"/>
  <c r="F14" i="41"/>
  <c r="F26" i="41" s="1"/>
  <c r="F17" i="40"/>
  <c r="F33" i="40" s="1"/>
  <c r="F17" i="43"/>
  <c r="F33" i="43" s="1"/>
  <c r="F17" i="38"/>
  <c r="F33" i="38" s="1"/>
  <c r="C17" i="44"/>
  <c r="C33" i="44" s="1"/>
  <c r="C17" i="43"/>
  <c r="C33" i="43" s="1"/>
  <c r="C14" i="41"/>
  <c r="C26" i="41" s="1"/>
  <c r="C17" i="40"/>
  <c r="C33" i="40" s="1"/>
  <c r="C17" i="38"/>
  <c r="C33" i="38" s="1"/>
  <c r="D15" i="44"/>
  <c r="D31" i="44" s="1"/>
  <c r="D15" i="40"/>
  <c r="D31" i="40" s="1"/>
  <c r="D15" i="43"/>
  <c r="D31" i="43" s="1"/>
  <c r="D15" i="38"/>
  <c r="D31" i="38" s="1"/>
  <c r="L17" i="44"/>
  <c r="L33" i="44" s="1"/>
  <c r="L17" i="43"/>
  <c r="L33" i="43" s="1"/>
  <c r="L14" i="41"/>
  <c r="L26" i="41" s="1"/>
  <c r="L17" i="38"/>
  <c r="L33" i="38" s="1"/>
  <c r="L17" i="40"/>
  <c r="L33" i="40" s="1"/>
  <c r="I17" i="44"/>
  <c r="I33" i="44" s="1"/>
  <c r="I17" i="40"/>
  <c r="I33" i="40" s="1"/>
  <c r="I17" i="43"/>
  <c r="I33" i="43" s="1"/>
  <c r="I14" i="41"/>
  <c r="I26" i="41" s="1"/>
  <c r="I17" i="38"/>
  <c r="I33" i="38" s="1"/>
  <c r="M17" i="44"/>
  <c r="M33" i="44" s="1"/>
  <c r="M17" i="43"/>
  <c r="M33" i="43" s="1"/>
  <c r="M14" i="41"/>
  <c r="M26" i="41" s="1"/>
  <c r="M17" i="40"/>
  <c r="M33" i="40" s="1"/>
  <c r="M17" i="38"/>
  <c r="M33" i="38" s="1"/>
  <c r="M15" i="44"/>
  <c r="M31" i="44" s="1"/>
  <c r="M15" i="43"/>
  <c r="M31" i="43" s="1"/>
  <c r="M15" i="40"/>
  <c r="M31" i="40" s="1"/>
  <c r="M15" i="38"/>
  <c r="M31" i="38" s="1"/>
  <c r="V17" i="44"/>
  <c r="V33" i="44" s="1"/>
  <c r="V14" i="41"/>
  <c r="V26" i="41" s="1"/>
  <c r="V17" i="43"/>
  <c r="V33" i="43" s="1"/>
  <c r="V17" i="40"/>
  <c r="V33" i="40" s="1"/>
  <c r="V17" i="38"/>
  <c r="V33" i="38" s="1"/>
  <c r="U17" i="44"/>
  <c r="U33" i="44" s="1"/>
  <c r="U14" i="41"/>
  <c r="U26" i="41" s="1"/>
  <c r="U17" i="43"/>
  <c r="U33" i="43" s="1"/>
  <c r="U17" i="40"/>
  <c r="U33" i="40" s="1"/>
  <c r="U17" i="38"/>
  <c r="U33" i="38" s="1"/>
  <c r="E15" i="44"/>
  <c r="E31" i="44" s="1"/>
  <c r="E15" i="43"/>
  <c r="E31" i="43" s="1"/>
  <c r="E15" i="40"/>
  <c r="E31" i="40" s="1"/>
  <c r="E15" i="38"/>
  <c r="E31" i="38" s="1"/>
  <c r="G15" i="44"/>
  <c r="G31" i="44" s="1"/>
  <c r="G15" i="43"/>
  <c r="G31" i="43" s="1"/>
  <c r="G15" i="40"/>
  <c r="G31" i="40" s="1"/>
  <c r="G15" i="38"/>
  <c r="G31" i="38" s="1"/>
  <c r="G17" i="44"/>
  <c r="G33" i="44" s="1"/>
  <c r="G17" i="40"/>
  <c r="G33" i="40" s="1"/>
  <c r="G17" i="43"/>
  <c r="G33" i="43" s="1"/>
  <c r="G14" i="41"/>
  <c r="G26" i="41" s="1"/>
  <c r="G17" i="38"/>
  <c r="G33" i="38" s="1"/>
  <c r="B17" i="44"/>
  <c r="B33" i="44" s="1"/>
  <c r="B17" i="40"/>
  <c r="B33" i="40" s="1"/>
  <c r="B17" i="43"/>
  <c r="B33" i="43" s="1"/>
  <c r="B14" i="41"/>
  <c r="B26" i="41" s="1"/>
  <c r="B17" i="38"/>
  <c r="B33" i="38" s="1"/>
  <c r="O15" i="44"/>
  <c r="O31" i="44" s="1"/>
  <c r="O15" i="43"/>
  <c r="O31" i="43" s="1"/>
  <c r="O15" i="40"/>
  <c r="O31" i="40" s="1"/>
  <c r="O15" i="38"/>
  <c r="O31" i="38" s="1"/>
  <c r="J15" i="44"/>
  <c r="J31" i="44" s="1"/>
  <c r="J15" i="43"/>
  <c r="J31" i="43" s="1"/>
  <c r="J15" i="40"/>
  <c r="J31" i="40" s="1"/>
  <c r="J15" i="38"/>
  <c r="J31" i="38" s="1"/>
  <c r="P15" i="44"/>
  <c r="P31" i="44" s="1"/>
  <c r="P15" i="43"/>
  <c r="P31" i="43" s="1"/>
  <c r="P15" i="40"/>
  <c r="P31" i="40" s="1"/>
  <c r="P15" i="38"/>
  <c r="P31" i="38" s="1"/>
  <c r="Q15" i="44"/>
  <c r="Q31" i="44" s="1"/>
  <c r="Q15" i="43"/>
  <c r="Q31" i="43" s="1"/>
  <c r="Q15" i="40"/>
  <c r="Q31" i="40" s="1"/>
  <c r="Q15" i="38"/>
  <c r="Q31" i="38" s="1"/>
  <c r="R18" i="44"/>
  <c r="R34" i="44" s="1"/>
  <c r="R18" i="43"/>
  <c r="R34" i="43" s="1"/>
  <c r="R18" i="40"/>
  <c r="R34" i="40" s="1"/>
  <c r="R18" i="38"/>
  <c r="R34" i="38" s="1"/>
  <c r="T15" i="44"/>
  <c r="T31" i="44" s="1"/>
  <c r="T15" i="40"/>
  <c r="T31" i="40" s="1"/>
  <c r="T15" i="43"/>
  <c r="T31" i="43" s="1"/>
  <c r="T15" i="38"/>
  <c r="T31" i="38" s="1"/>
  <c r="Y17" i="44"/>
  <c r="Y33" i="44" s="1"/>
  <c r="Y17" i="40"/>
  <c r="Y33" i="40" s="1"/>
  <c r="Y14" i="41"/>
  <c r="Y26" i="41" s="1"/>
  <c r="Y17" i="43"/>
  <c r="Y33" i="43" s="1"/>
  <c r="Y17" i="38"/>
  <c r="Y33" i="38" s="1"/>
  <c r="X17" i="44"/>
  <c r="X33" i="44" s="1"/>
  <c r="X17" i="43"/>
  <c r="X33" i="43" s="1"/>
  <c r="X17" i="40"/>
  <c r="X33" i="40" s="1"/>
  <c r="X14" i="41"/>
  <c r="X26" i="41" s="1"/>
  <c r="X17" i="38"/>
  <c r="X33" i="38" s="1"/>
  <c r="V15" i="44"/>
  <c r="V31" i="44" s="1"/>
  <c r="V15" i="43"/>
  <c r="V31" i="43" s="1"/>
  <c r="V15" i="38"/>
  <c r="V31" i="38" s="1"/>
  <c r="V15" i="40"/>
  <c r="V31" i="40" s="1"/>
  <c r="Z17" i="44"/>
  <c r="Z33" i="44" s="1"/>
  <c r="Z17" i="40"/>
  <c r="Z33" i="40" s="1"/>
  <c r="Z14" i="41"/>
  <c r="Z26" i="41" s="1"/>
  <c r="Z17" i="38"/>
  <c r="Z33" i="38" s="1"/>
  <c r="Z17" i="43"/>
  <c r="Z33" i="43" s="1"/>
  <c r="H17" i="44"/>
  <c r="H33" i="44" s="1"/>
  <c r="H17" i="43"/>
  <c r="H33" i="43" s="1"/>
  <c r="H17" i="40"/>
  <c r="H33" i="40" s="1"/>
  <c r="H14" i="41"/>
  <c r="H26" i="41" s="1"/>
  <c r="H17" i="38"/>
  <c r="H33" i="38" s="1"/>
  <c r="F15" i="44"/>
  <c r="F31" i="44" s="1"/>
  <c r="F15" i="43"/>
  <c r="F31" i="43" s="1"/>
  <c r="F15" i="38"/>
  <c r="F31" i="38" s="1"/>
  <c r="F15" i="40"/>
  <c r="F31" i="40" s="1"/>
  <c r="D17" i="44"/>
  <c r="D33" i="44" s="1"/>
  <c r="D14" i="41"/>
  <c r="D26" i="41" s="1"/>
  <c r="D17" i="43"/>
  <c r="D33" i="43" s="1"/>
  <c r="D17" i="40"/>
  <c r="D33" i="40" s="1"/>
  <c r="D17" i="38"/>
  <c r="D33" i="38" s="1"/>
  <c r="B15" i="44"/>
  <c r="B31" i="44" s="1"/>
  <c r="B15" i="40"/>
  <c r="B31" i="40" s="1"/>
  <c r="B15" i="43"/>
  <c r="B31" i="43" s="1"/>
  <c r="B15" i="38"/>
  <c r="B31" i="38" s="1"/>
  <c r="I15" i="44"/>
  <c r="I31" i="44" s="1"/>
  <c r="I15" i="43"/>
  <c r="I31" i="43" s="1"/>
  <c r="I15" i="40"/>
  <c r="I31" i="40" s="1"/>
  <c r="I15" i="38"/>
  <c r="I31" i="38" s="1"/>
  <c r="O17" i="44"/>
  <c r="O33" i="44" s="1"/>
  <c r="O17" i="40"/>
  <c r="O33" i="40" s="1"/>
  <c r="O14" i="41"/>
  <c r="O26" i="41" s="1"/>
  <c r="O17" i="43"/>
  <c r="O33" i="43" s="1"/>
  <c r="O17" i="38"/>
  <c r="O33" i="38" s="1"/>
  <c r="U15" i="44"/>
  <c r="U31" i="44" s="1"/>
  <c r="U15" i="40"/>
  <c r="U31" i="40" s="1"/>
  <c r="U15" i="43"/>
  <c r="U31" i="43" s="1"/>
  <c r="U15" i="38"/>
  <c r="U31" i="38" s="1"/>
  <c r="S17" i="44"/>
  <c r="S33" i="44" s="1"/>
  <c r="S17" i="43"/>
  <c r="S33" i="43" s="1"/>
  <c r="S14" i="41"/>
  <c r="S26" i="41" s="1"/>
  <c r="S17" i="40"/>
  <c r="S33" i="40" s="1"/>
  <c r="S17" i="38"/>
  <c r="S33" i="38" s="1"/>
  <c r="W15" i="44"/>
  <c r="W31" i="44" s="1"/>
  <c r="W15" i="43"/>
  <c r="W31" i="43" s="1"/>
  <c r="W15" i="40"/>
  <c r="W31" i="40" s="1"/>
  <c r="W15" i="38"/>
  <c r="W31" i="38" s="1"/>
  <c r="J18" i="44" l="1"/>
  <c r="J34" i="44" s="1"/>
  <c r="J18" i="43"/>
  <c r="J34" i="43" s="1"/>
  <c r="J18" i="40"/>
  <c r="J34" i="40" s="1"/>
  <c r="J18" i="38"/>
  <c r="J34" i="38" s="1"/>
  <c r="Q18" i="44"/>
  <c r="Q34" i="44" s="1"/>
  <c r="Q18" i="43"/>
  <c r="Q34" i="43" s="1"/>
  <c r="Q18" i="40"/>
  <c r="Q34" i="40" s="1"/>
  <c r="Q18" i="38"/>
  <c r="Q34" i="38" s="1"/>
  <c r="S18" i="44"/>
  <c r="S34" i="44" s="1"/>
  <c r="S18" i="43"/>
  <c r="S34" i="43" s="1"/>
  <c r="S18" i="40"/>
  <c r="S34" i="40" s="1"/>
  <c r="S18" i="38"/>
  <c r="S34" i="38" s="1"/>
  <c r="T18" i="44"/>
  <c r="T34" i="44" s="1"/>
  <c r="T18" i="43"/>
  <c r="T34" i="43" s="1"/>
  <c r="T18" i="40"/>
  <c r="T34" i="40" s="1"/>
  <c r="T18" i="38"/>
  <c r="T34" i="38" s="1"/>
  <c r="G18" i="44"/>
  <c r="G34" i="44" s="1"/>
  <c r="G18" i="43"/>
  <c r="G34" i="43" s="1"/>
  <c r="G18" i="40"/>
  <c r="G34" i="40" s="1"/>
  <c r="G18" i="38"/>
  <c r="G34" i="38" s="1"/>
  <c r="F18" i="44"/>
  <c r="F34" i="44" s="1"/>
  <c r="F18" i="43"/>
  <c r="F34" i="43" s="1"/>
  <c r="F18" i="40"/>
  <c r="F34" i="40" s="1"/>
  <c r="F18" i="38"/>
  <c r="F34" i="38" s="1"/>
  <c r="E18" i="44"/>
  <c r="E34" i="44" s="1"/>
  <c r="E18" i="43"/>
  <c r="E34" i="43" s="1"/>
  <c r="E18" i="40"/>
  <c r="E34" i="40" s="1"/>
  <c r="E18" i="38"/>
  <c r="E34" i="38" s="1"/>
  <c r="I18" i="44"/>
  <c r="I34" i="44" s="1"/>
  <c r="I18" i="43"/>
  <c r="I34" i="43" s="1"/>
  <c r="I18" i="40"/>
  <c r="I34" i="40" s="1"/>
  <c r="I18" i="38"/>
  <c r="I34" i="38" s="1"/>
  <c r="Z18" i="44"/>
  <c r="Z34" i="44" s="1"/>
  <c r="Z18" i="43"/>
  <c r="Z34" i="43" s="1"/>
  <c r="Z18" i="38"/>
  <c r="Z34" i="38" s="1"/>
  <c r="Z18" i="40"/>
  <c r="Z34" i="40" s="1"/>
  <c r="D18" i="44"/>
  <c r="D34" i="44" s="1"/>
  <c r="D18" i="43"/>
  <c r="D34" i="43" s="1"/>
  <c r="D18" i="40"/>
  <c r="D34" i="40" s="1"/>
  <c r="D18" i="38"/>
  <c r="D34" i="38" s="1"/>
  <c r="N18" i="44"/>
  <c r="N34" i="44" s="1"/>
  <c r="N18" i="40"/>
  <c r="N34" i="40" s="1"/>
  <c r="N18" i="43"/>
  <c r="N34" i="43" s="1"/>
  <c r="N18" i="38"/>
  <c r="N34" i="38" s="1"/>
  <c r="X18" i="44"/>
  <c r="X34" i="44" s="1"/>
  <c r="X18" i="40"/>
  <c r="X34" i="40" s="1"/>
  <c r="X18" i="43"/>
  <c r="X34" i="43" s="1"/>
  <c r="X18" i="38"/>
  <c r="X34" i="38" s="1"/>
  <c r="W18" i="44"/>
  <c r="W34" i="44" s="1"/>
  <c r="W18" i="43"/>
  <c r="W34" i="43" s="1"/>
  <c r="W18" i="40"/>
  <c r="W34" i="40" s="1"/>
  <c r="W18" i="38"/>
  <c r="W34" i="38" s="1"/>
  <c r="B18" i="44"/>
  <c r="B34" i="44" s="1"/>
  <c r="B18" i="43"/>
  <c r="B34" i="43" s="1"/>
  <c r="B18" i="40"/>
  <c r="B34" i="40" s="1"/>
  <c r="B18" i="38"/>
  <c r="B34" i="38" s="1"/>
  <c r="P18" i="44"/>
  <c r="P34" i="44" s="1"/>
  <c r="P18" i="40"/>
  <c r="P34" i="40" s="1"/>
  <c r="P18" i="43"/>
  <c r="P34" i="43" s="1"/>
  <c r="P18" i="38"/>
  <c r="P34" i="38" s="1"/>
  <c r="L18" i="44"/>
  <c r="L34" i="44" s="1"/>
  <c r="L18" i="40"/>
  <c r="L34" i="40" s="1"/>
  <c r="L18" i="38"/>
  <c r="L34" i="38" s="1"/>
  <c r="L18" i="43"/>
  <c r="L34" i="43" s="1"/>
  <c r="M18" i="44"/>
  <c r="M34" i="44" s="1"/>
  <c r="M18" i="40"/>
  <c r="M34" i="40" s="1"/>
  <c r="M18" i="43"/>
  <c r="M34" i="43" s="1"/>
  <c r="M18" i="38"/>
  <c r="M34" i="38" s="1"/>
  <c r="O18" i="44"/>
  <c r="O34" i="44" s="1"/>
  <c r="O18" i="43"/>
  <c r="O34" i="43" s="1"/>
  <c r="O18" i="40"/>
  <c r="O34" i="40" s="1"/>
  <c r="O18" i="38"/>
  <c r="O34" i="38" s="1"/>
  <c r="Y18" i="44"/>
  <c r="Y34" i="44" s="1"/>
  <c r="Y18" i="43"/>
  <c r="Y34" i="43" s="1"/>
  <c r="Y18" i="40"/>
  <c r="Y34" i="40" s="1"/>
  <c r="Y18" i="38"/>
  <c r="Y34" i="38" s="1"/>
  <c r="V18" i="44"/>
  <c r="V34" i="44" s="1"/>
  <c r="V18" i="40"/>
  <c r="V34" i="40" s="1"/>
  <c r="V18" i="38"/>
  <c r="V34" i="38" s="1"/>
  <c r="V18" i="43"/>
  <c r="V34" i="43" s="1"/>
  <c r="H18" i="44"/>
  <c r="H34" i="44" s="1"/>
  <c r="H18" i="40"/>
  <c r="H34" i="40" s="1"/>
  <c r="H18" i="43"/>
  <c r="H34" i="43" s="1"/>
  <c r="H18" i="38"/>
  <c r="H34" i="38" s="1"/>
  <c r="C18" i="44"/>
  <c r="C34" i="44" s="1"/>
  <c r="C18" i="43"/>
  <c r="C34" i="43" s="1"/>
  <c r="C18" i="40"/>
  <c r="C34" i="40" s="1"/>
  <c r="C18" i="38"/>
  <c r="C34" i="38" s="1"/>
  <c r="K18" i="44"/>
  <c r="K34" i="44" s="1"/>
  <c r="K18" i="40"/>
  <c r="K34" i="40" s="1"/>
  <c r="K18" i="43"/>
  <c r="K34" i="43" s="1"/>
  <c r="K18" i="38"/>
  <c r="K34" i="38" s="1"/>
  <c r="U18" i="44"/>
  <c r="U34" i="44" s="1"/>
  <c r="U18" i="40"/>
  <c r="U34" i="40" s="1"/>
  <c r="U18" i="43"/>
  <c r="U34" i="43" s="1"/>
  <c r="U18" i="38"/>
  <c r="U34" i="38" s="1"/>
</calcChain>
</file>

<file path=xl/sharedStrings.xml><?xml version="1.0" encoding="utf-8"?>
<sst xmlns="http://schemas.openxmlformats.org/spreadsheetml/2006/main" count="2249" uniqueCount="207">
  <si>
    <t>C завтраками/ Bed and breakfast</t>
  </si>
  <si>
    <t>Открытые тарифы/ Open rates</t>
  </si>
  <si>
    <t>Нетто тарифы/ Net rates</t>
  </si>
  <si>
    <t>В стоимость включено/ Rates include:</t>
  </si>
  <si>
    <t>Бесплатный беспроводной интернет на всей территории отеля/ Wi-Fi;</t>
  </si>
  <si>
    <t>Чай/кофе, вода в номера/tea and coffee in the room;</t>
  </si>
  <si>
    <t>Подъем до уровня +960 м./ Free of charge access to a cable car "Krasnaya Polyana" К-1  (Polyana 540 - Polyana 960);</t>
  </si>
  <si>
    <t>НДС 20% (в рублях) за номер в сутки/ VAT 20%</t>
  </si>
  <si>
    <t>Условия аннуляции/ Cancellation policy:</t>
  </si>
  <si>
    <t>Люкс/ Suite</t>
  </si>
  <si>
    <t>Тариф "C завтраками"/ "Bed and breakfast" rates</t>
  </si>
  <si>
    <t>Стандарт с одной большой кроватью/с двумя раздельными кроватями/ Standart (king, twin)</t>
  </si>
  <si>
    <t>Стандартный номер с одной большой кроватью и видом на горы/ Standartd with mountain view (king, twin)</t>
  </si>
  <si>
    <t>Люкс Супериор/ Superior Suite</t>
  </si>
  <si>
    <t>Новотель Конгресс Красная Поляна 4*/ Novotel Congress Krasnaya Polyana 4*</t>
  </si>
  <si>
    <t>Тариф "Без питания"/ "Room only" rates</t>
  </si>
  <si>
    <t xml:space="preserve">Тариф "Раннее бронирование" на базе завтраков/ "Early booking" rates (BB) </t>
  </si>
  <si>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</si>
  <si>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t>Условия/ Conditions:</t>
  </si>
  <si>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</si>
  <si>
    <t>Открытые тарифы/ Open rates -10%</t>
  </si>
  <si>
    <t>отдыхай и катай</t>
  </si>
  <si>
    <t>Мин срок бронирования до заезда: 3 дня/ Min. Booking period before arrival: 3 days.</t>
  </si>
  <si>
    <t>Специальное предложение "Отдыхай и катай"  / Special offer "Rest and Ski"</t>
  </si>
  <si>
    <t xml:space="preserve">NETTO  RATES </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</si>
  <si>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</si>
  <si>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t>Тарифы на дополнительные ски-пассы (для доп. мест)/ Rates for additional ski passes (for extra beds):</t>
  </si>
  <si>
    <t>Условия / Conditions:</t>
  </si>
  <si>
    <t>Дополнительно ЕДИНОРАЗОВО в стоимость заявки добавляются прогулочные ски-пассы  для каждого взрослого и ребенка, стоимость - 1200 взрослый / 750 детский. При размещении дополнительных гостей, также ЕДИНОРАЗОВО добавляются в стоимость заявки прогулочные ски-пассы на каждого гостя - 1200 взрослый/750 детский. Стоимость прогулочных ски-пассов на всех взрослых и детей просим сразу добавлять в заявку. / Extra pay  for ski-passes per every adult and child at once. Cost  - 1200 rub per adult / 750 rub per child.  The cost of the ski-passes for each guest (at extra bed)  is also added - 1200 rub per adult / 750 rub per child. Please, add the cost of ski-passes for all and adult children to the application immediately.</t>
  </si>
  <si>
    <r>
      <rPr>
        <sz val="9"/>
        <color theme="1"/>
        <rFont val="Times New Roman"/>
        <family val="1"/>
      </rPr>
      <t>Период бронирования</t>
    </r>
    <r>
      <rPr>
        <b/>
        <sz val="9"/>
        <color theme="1"/>
        <rFont val="Times New Roman"/>
        <family val="1"/>
        <charset val="204"/>
      </rPr>
      <t xml:space="preserve">: 21.02.2022 - 10.04.2022 /  </t>
    </r>
    <r>
      <rPr>
        <sz val="9"/>
        <color theme="1"/>
        <rFont val="Times New Roman"/>
        <family val="1"/>
      </rPr>
      <t>Period of sales</t>
    </r>
    <r>
      <rPr>
        <b/>
        <sz val="9"/>
        <color theme="1"/>
        <rFont val="Times New Roman"/>
        <family val="1"/>
        <charset val="204"/>
      </rPr>
      <t>: 21.02.2022 - 10.04.2022</t>
    </r>
  </si>
  <si>
    <r>
      <t xml:space="preserve">Период проживания: </t>
    </r>
    <r>
      <rPr>
        <b/>
        <sz val="9"/>
        <rFont val="Times New Roman"/>
        <family val="1"/>
        <charset val="204"/>
      </rPr>
      <t xml:space="preserve">с 18.03.2022 - 11.04.2022 </t>
    </r>
    <r>
      <rPr>
        <sz val="9"/>
        <rFont val="Times New Roman"/>
        <family val="1"/>
        <charset val="204"/>
      </rPr>
      <t xml:space="preserve">/ Period of stay: </t>
    </r>
    <r>
      <rPr>
        <b/>
        <sz val="9"/>
        <rFont val="Times New Roman"/>
        <family val="1"/>
        <charset val="204"/>
      </rPr>
      <t>18.03.2022 - 11.04.2022</t>
    </r>
  </si>
  <si>
    <t>Бесплатное размещение 2 детей возрастом до 12 лет, включая завтрак и доп.место /  Free accommodation for 2 children under 12 years old, including breakfast and extra bed.</t>
  </si>
  <si>
    <t>1. Прогулочные билеты к горным вершинам «Панорама Красной Поляны»
действуют на подъём к смотровой площадке на Поляну 2200, для всех взрослых, проживающих в номере / Walking tickets to the mountain peaks "Panorama Krasnaya Polyana".
Tickets are valid for the single hike up to the observation deck at the Polyana 2200, for all adults staying in the room</t>
  </si>
  <si>
    <t xml:space="preserve">2. Обзорная экскурсия на Поляне 540 для всех гостей, проживающих в номере / Panoramic tour at the Polyana 540 for all guests staying in the room
</t>
  </si>
  <si>
    <t xml:space="preserve">3. 2-часовое занятие на горных лыжах в группе для новичков. Действует для всех гостей старше 3 лет, проживающих в номере (занятия – по вторникам и четвергам) / 2-hour beginners' skiing lesson. Valid for all guests over the age of 3 staying in the room (classes are on Tuesdays and Thursdays)
</t>
  </si>
  <si>
    <t>4. Посещение хаски-центра, знакомство с культурой северных народов. Действует на одного ребенка до 18 лет / Visit to the Husky Center, explore the culture of northern people. Valid for one child under 18 years old</t>
  </si>
  <si>
    <t>5. Интерактивная экскурсия по истории Красной Поляны и стикерпак «Серна Поля» в подарок 
Действует для всех гостей, проживающих в номере, стикерпак для детей до 18 лет (экскурсия проводится 2 раза в неделю) / Interactive tour of the history of Krasnaya Polyana and a "Serna Polya" stickerpack as a gift. Valid for all guests staying in the room, stickerpack for children under 18 years old (lesson takes place 2 times a week)</t>
  </si>
  <si>
    <t>6. 1 час игры в киберспортивном клубе COLIZEUM. Действует для всех новых пользователей клуба с 8:00 до 17:00 / 1 hour of playing at COLIZEUM cybersports club is valid for all new users of the club from 8:00 to 17:00</t>
  </si>
  <si>
    <t>7. Билет на аттракцион «Богатырские гонки» от Сочи Парка. Действует на 1 гостя старше 4 лет, ростом от 110 см / Ticket to the attraction "Bogatyr Races" from Sochi Park. Valid for 1 guest over 4 years of age, 110 cm tall and above</t>
  </si>
  <si>
    <t>8. Беговая тренировка с фитнес-инструктором длительностью 1 час. Действует для всех гостей, проживающих в номере / Running training with a fitness instructor for 1 hour. Valid for all room guests</t>
  </si>
  <si>
    <t xml:space="preserve">9. Стретчинг-занятие с фитнес-инструктором в Rixos Royal SPA. Действует для всех гостей, проживающих в номере.  / Stretching training with fitness instructor at Rixos Royal SPA. Valid for all guests staying in the room
</t>
  </si>
  <si>
    <t>10.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</si>
  <si>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r>
      <t>*</t>
    </r>
    <r>
      <rPr>
        <sz val="8"/>
        <color indexed="8"/>
        <rFont val="Verdana"/>
        <family val="2"/>
        <charset val="204"/>
      </rPr>
      <t> </t>
    </r>
    <r>
      <rPr>
        <u/>
        <sz val="8"/>
        <color indexed="8"/>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 /</t>
    </r>
    <r>
      <rPr>
        <sz val="8"/>
        <color indexed="8"/>
        <rFont val="Verdana"/>
        <family val="2"/>
        <charset val="204"/>
      </rPr>
      <t>* Services and bonus offers are valid only during the stay and are provided once, according to the conditions in the coupon book.</t>
    </r>
  </si>
  <si>
    <t>Купонная книга выдается при заселении из расчета: 1 номер = 1 книга / Coupon book is issued at check-in at the rate: 1 room = 1 book.</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</si>
  <si>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</si>
  <si>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r>
      <t>Предложение ограничено и не комбинируется с</t>
    </r>
    <r>
      <rPr>
        <i/>
        <sz val="8"/>
        <color indexed="8"/>
        <rFont val="Verdana"/>
        <family val="2"/>
        <charset val="204"/>
      </rPr>
      <t> </t>
    </r>
    <r>
      <rPr>
        <sz val="8"/>
        <color indexed="8"/>
        <rFont val="Verdana"/>
        <family val="2"/>
        <charset val="204"/>
      </rPr>
      <t>другими действующими акциями отеля / The offer is limited and cannot be combined with other current hotel promotions.</t>
    </r>
  </si>
  <si>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</si>
  <si>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t>the reservation can be canceled without penalty up to 24 hours before arrival. Cancellation after the specified time - a penalty - the cost of the first night of stay.</t>
  </si>
  <si>
    <t>Специальный тариф "Весенние каникулы" / Special offer "Spring holidays"</t>
  </si>
  <si>
    <r>
      <t xml:space="preserve">По купонной книге в предложение </t>
    </r>
    <r>
      <rPr>
        <b/>
        <sz val="10"/>
        <rFont val="Times New Roman"/>
        <family val="1"/>
        <charset val="204"/>
      </rPr>
      <t>«Весенние Каникулы»</t>
    </r>
    <r>
      <rPr>
        <sz val="10"/>
        <rFont val="Times New Roman"/>
        <family val="1"/>
        <charset val="204"/>
      </rPr>
      <t xml:space="preserve"> входят </t>
    </r>
    <r>
      <rPr>
        <i/>
        <sz val="10"/>
        <rFont val="Times New Roman"/>
        <family val="1"/>
        <charset val="204"/>
      </rPr>
      <t>бесплатно* / The special offer "Spring holidays" includes free of charge (for hotel guests):</t>
    </r>
    <r>
      <rPr>
        <sz val="10"/>
        <rFont val="Times New Roman"/>
        <family val="1"/>
        <charset val="204"/>
      </rPr>
      <t>:</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</si>
  <si>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indexed="10"/>
        <rFont val="Times New Roman"/>
        <family val="1"/>
        <charset val="204"/>
      </rPr>
      <t xml:space="preserve">
</t>
    </r>
  </si>
  <si>
    <t>Открытый тариф "Зарядись Энергией Гор"</t>
  </si>
  <si>
    <r>
      <t xml:space="preserve">Период продажи: </t>
    </r>
    <r>
      <rPr>
        <b/>
        <sz val="9"/>
        <rFont val="Times New Roman"/>
        <family val="1"/>
      </rPr>
      <t>18.03.2022</t>
    </r>
    <r>
      <rPr>
        <b/>
        <sz val="9"/>
        <rFont val="Times New Roman"/>
        <family val="1"/>
        <charset val="204"/>
      </rPr>
      <t xml:space="preserve"> - 29.09.2022</t>
    </r>
    <r>
      <rPr>
        <sz val="9"/>
        <rFont val="Times New Roman"/>
        <family val="1"/>
        <charset val="204"/>
      </rPr>
      <t xml:space="preserve">/ Period of sales: </t>
    </r>
    <r>
      <rPr>
        <b/>
        <sz val="9"/>
        <rFont val="Times New Roman"/>
        <family val="1"/>
        <charset val="204"/>
      </rPr>
      <t>18.03.2022 - 29.09.2022</t>
    </r>
  </si>
  <si>
    <r>
      <t xml:space="preserve">Период проживания: </t>
    </r>
    <r>
      <rPr>
        <b/>
        <sz val="9"/>
        <rFont val="Times New Roman"/>
        <family val="1"/>
      </rPr>
      <t>01.06.2022</t>
    </r>
    <r>
      <rPr>
        <b/>
        <sz val="9"/>
        <rFont val="Times New Roman"/>
        <family val="1"/>
        <charset val="204"/>
      </rPr>
      <t xml:space="preserve"> - 30.09.2022​</t>
    </r>
    <r>
      <rPr>
        <sz val="9"/>
        <rFont val="Times New Roman"/>
        <family val="1"/>
        <charset val="204"/>
      </rPr>
      <t xml:space="preserve">/ Period of stay: </t>
    </r>
    <r>
      <rPr>
        <b/>
        <sz val="9"/>
        <rFont val="Times New Roman"/>
        <family val="1"/>
        <charset val="204"/>
      </rPr>
      <t>01.06.2022 - 30.09.2022​</t>
    </r>
  </si>
  <si>
    <t>Купонная книга с 11 бесплатными активностями курорта и скидками на другие акции</t>
  </si>
  <si>
    <r>
      <t>В предложение «Зарядись энергией гор»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хиты летнего сезона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</si>
  <si>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1. Прогулочные билеты на канатную дорогу для посещения водопада Поликаря высотой 70 м 
 Действует для всех взрослых гостей, проживающих в номере./ Walking tickets for the cable car to visit the waterfall of Polikaria, 70 m high. Valid for all adult guests staying in the room</t>
  </si>
  <si>
    <t>2. Обзорная групповая экскурсия с гидом по достопримечательностям курорта. Действует для всех гостей, проживающих в номере. / Guided group tour of the resort's landmarks 
Valid for all room guests</t>
  </si>
  <si>
    <t xml:space="preserve">3.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</si>
  <si>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 xml:space="preserve">4.  Фитнес-тренировка в группе на территории курорта. Действует для всех гостей, проживающих в номере. / Fitness training in the group on the territory of the resort
Valid for all in-room guests.
</t>
  </si>
  <si>
    <t>5.  Мастер-класс Академии райдеров по катанию на скейтбордах и роликах. Действует для всех гостей, проживающих в номер. / Master class of the Academy of Riders in skateboarding and rollerblading. Valid for all room guests</t>
  </si>
  <si>
    <t>6.  Тестовый спуск по трассам байк-парка. Действует на 1 гостя старше 14 лет / Bike park test downhill. Valid for 1 guest over 14 years old</t>
  </si>
  <si>
    <t>7.  Прокат городского велосипеда на 1 час. Действует на одного взрослого и ребёнка до 12 лет/ City bike rental for 1 hour. Valid for one adult and a child under 12 years of age</t>
  </si>
  <si>
    <r>
      <t>8.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</si>
  <si>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t xml:space="preserve">9.  Прохождение 1 маршрута Верёвочного парка 900. Действует на 1 гостя, проживающего в номере / Passage of 1 route of the Rope Park 900. Valid for 1 guest staying in the room
</t>
  </si>
  <si>
    <t xml:space="preserve">10.  Видео 360° с панорамной площадки на Поляне 2200. Действует на 1 видео. / 360° video from the panoramic site at Glade 2200. Valid for 1 video
</t>
  </si>
  <si>
    <t>Трансфер на пляж Имеретинский</t>
  </si>
  <si>
    <t xml:space="preserve">*Пляж функционирует с 01.06.2022-30.09.2022,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</si>
  <si>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color theme="1"/>
        <rFont val="Times New Roman"/>
        <family val="1"/>
        <charset val="204"/>
      </rPr>
      <t>30.12.2022-08.01.2023, включительно</t>
    </r>
    <r>
      <rPr>
        <sz val="9"/>
        <color theme="1"/>
        <rFont val="Times New Roman"/>
        <family val="1"/>
        <charset val="204"/>
      </rPr>
      <t>, -  бесплатная отмена бронирования за 3</t>
    </r>
    <r>
      <rPr>
        <b/>
        <sz val="9"/>
        <color theme="1"/>
        <rFont val="Times New Roman"/>
        <family val="1"/>
        <charset val="204"/>
      </rPr>
      <t>0</t>
    </r>
    <r>
      <rPr>
        <sz val="9"/>
        <color theme="1"/>
        <rFont val="Times New Roman"/>
        <family val="1"/>
        <charset val="204"/>
      </rPr>
      <t xml:space="preserve"> дней до заезда. Бронирование должно быть </t>
    </r>
    <r>
      <rPr>
        <b/>
        <sz val="9"/>
        <color theme="1"/>
        <rFont val="Times New Roman"/>
        <family val="1"/>
        <charset val="204"/>
      </rPr>
      <t>100%</t>
    </r>
    <r>
      <rPr>
        <sz val="9"/>
        <color theme="1"/>
        <rFont val="Times New Roman"/>
        <family val="1"/>
        <charset val="204"/>
      </rPr>
      <t xml:space="preserve"> предоплаченным Заказчиком. Отмена после указанного времени – штраф в </t>
    </r>
    <r>
      <rPr>
        <b/>
        <sz val="9"/>
        <color theme="1"/>
        <rFont val="Times New Roman"/>
        <family val="1"/>
        <charset val="204"/>
      </rPr>
      <t>100%</t>
    </r>
    <r>
      <rPr>
        <sz val="9"/>
        <color theme="1"/>
        <rFont val="Times New Roman"/>
        <family val="1"/>
        <charset val="204"/>
      </rPr>
      <t xml:space="preserve"> размере от стоимости бронирования.
The reservation can be canceled without penalty up to 24 hours before arrival. Cancellation after the specified time - a penalty - the cost of the first night of stay.
 For the period </t>
    </r>
    <r>
      <rPr>
        <b/>
        <sz val="9"/>
        <color theme="1"/>
        <rFont val="Times New Roman"/>
        <family val="1"/>
        <charset val="204"/>
      </rPr>
      <t>30.12.2022-08.01.2023 inclusive</t>
    </r>
    <r>
      <rPr>
        <sz val="9"/>
        <color theme="1"/>
        <rFont val="Times New Roman"/>
        <family val="1"/>
        <charset val="204"/>
      </rPr>
      <t>, - free cancellation 3</t>
    </r>
    <r>
      <rPr>
        <b/>
        <sz val="9"/>
        <color theme="1"/>
        <rFont val="Times New Roman"/>
        <family val="1"/>
        <charset val="204"/>
      </rPr>
      <t>0</t>
    </r>
    <r>
      <rPr>
        <sz val="9"/>
        <color theme="1"/>
        <rFont val="Times New Roman"/>
        <family val="1"/>
        <charset val="204"/>
      </rPr>
      <t xml:space="preserve"> days before arrival. Reservation must be </t>
    </r>
    <r>
      <rPr>
        <b/>
        <sz val="9"/>
        <color theme="1"/>
        <rFont val="Times New Roman"/>
        <family val="1"/>
        <charset val="204"/>
      </rPr>
      <t>100%</t>
    </r>
    <r>
      <rPr>
        <sz val="9"/>
        <color theme="1"/>
        <rFont val="Times New Roman"/>
        <family val="1"/>
        <charset val="204"/>
      </rPr>
      <t xml:space="preserve"> prepaid by the Customer. Cancellation after the specified time - a penalty - </t>
    </r>
    <r>
      <rPr>
        <b/>
        <sz val="9"/>
        <color theme="1"/>
        <rFont val="Times New Roman"/>
        <family val="1"/>
        <charset val="204"/>
      </rPr>
      <t>100%</t>
    </r>
    <r>
      <rPr>
        <sz val="9"/>
        <color theme="1"/>
        <rFont val="Times New Roman"/>
        <family val="1"/>
        <charset val="204"/>
      </rPr>
      <t xml:space="preserve"> of the cost of the reservation.</t>
    </r>
    <r>
      <rPr>
        <sz val="9"/>
        <color indexed="8"/>
        <rFont val="Times New Roman"/>
        <family val="1"/>
        <charset val="204"/>
      </rPr>
      <t xml:space="preserve">
</t>
    </r>
  </si>
  <si>
    <r>
      <t>Мин срок бронирования до заезда: 14</t>
    </r>
    <r>
      <rPr>
        <sz val="9"/>
        <color indexed="8"/>
        <rFont val="Times New Roman"/>
        <family val="1"/>
        <charset val="204"/>
      </rPr>
      <t xml:space="preserve"> дней/ Min. Booking period before arrival: 14 days.</t>
    </r>
  </si>
  <si>
    <t xml:space="preserve">% НДС согласно НК РФ </t>
  </si>
  <si>
    <t xml:space="preserve">11. Бесплатный трансфер на морской пляж Курорта Красная Поляна / Free shuttle service to the sea beach of Krasnaya Polyana Resort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</si>
  <si>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1300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1300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at once. Cost  - </t>
    </r>
    <r>
      <rPr>
        <b/>
        <sz val="11"/>
        <color theme="1"/>
        <rFont val="Calibri"/>
        <family val="2"/>
      </rPr>
      <t>1300</t>
    </r>
    <r>
      <rPr>
        <sz val="11"/>
        <color theme="1"/>
        <rFont val="Calibri"/>
        <family val="2"/>
        <charset val="204"/>
      </rPr>
      <t xml:space="preserve"> rub per adult.  The cost of the ski-passes for each guest (at extra bed)  is also added - </t>
    </r>
    <r>
      <rPr>
        <b/>
        <sz val="11"/>
        <color theme="1"/>
        <rFont val="Calibri"/>
        <family val="2"/>
      </rPr>
      <t>1300</t>
    </r>
    <r>
      <rPr>
        <sz val="11"/>
        <color theme="1"/>
        <rFont val="Calibri"/>
        <family val="2"/>
        <charset val="204"/>
      </rPr>
      <t xml:space="preserve"> rub per adult. Please, add the cost of ski-passes for all and adult children to the application immediately.</t>
    </r>
  </si>
  <si>
    <t xml:space="preserve">10.  Восхождение на пик Черной Пирамиды / Climbing the peak of the Black Pyramid
</t>
  </si>
  <si>
    <t>Новотель Красная Поляна 4*/ Novotel Krasnaya Polyana 4*</t>
  </si>
  <si>
    <t>в том числе НДС, предусмотренный НК РФ</t>
  </si>
  <si>
    <r>
      <t xml:space="preserve">Период продажи: </t>
    </r>
    <r>
      <rPr>
        <b/>
        <sz val="9"/>
        <rFont val="Times New Roman"/>
        <family val="1"/>
        <charset val="204"/>
      </rPr>
      <t>с 05.08.2022 - 29.11.2022​</t>
    </r>
    <r>
      <rPr>
        <sz val="9"/>
        <rFont val="Times New Roman"/>
        <family val="1"/>
        <charset val="204"/>
      </rPr>
      <t xml:space="preserve">/ Period of sales: </t>
    </r>
    <r>
      <rPr>
        <b/>
        <sz val="9"/>
        <rFont val="Times New Roman"/>
        <family val="1"/>
        <charset val="204"/>
      </rPr>
      <t>с 05.08.2022 - 29.11.20212</t>
    </r>
  </si>
  <si>
    <r>
      <t xml:space="preserve">Период проживания: </t>
    </r>
    <r>
      <rPr>
        <b/>
        <sz val="9"/>
        <rFont val="Times New Roman"/>
        <family val="1"/>
        <charset val="204"/>
      </rPr>
      <t xml:space="preserve">с 01.10.2022 - 30.11.202​2 </t>
    </r>
    <r>
      <rPr>
        <sz val="9"/>
        <rFont val="Times New Roman"/>
        <family val="1"/>
        <charset val="204"/>
      </rPr>
      <t xml:space="preserve">/ Period of stay: </t>
    </r>
    <r>
      <rPr>
        <b/>
        <sz val="9"/>
        <rFont val="Times New Roman"/>
        <family val="1"/>
        <charset val="204"/>
      </rPr>
      <t>с 01.10.2022 - 30.11.202​2</t>
    </r>
  </si>
  <si>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 / The special offer "Autumn holidays" includes free of charge (for hotel guests):</t>
    </r>
  </si>
  <si>
    <t>1. Прогулочный билет "Панорама Красной Поляны" на все открытые канатные дороги (действует для всех гостей, проживающих в номере) / The ski tour ticket "Panorama Krasnaya Polyana" for all open ropeways (valid for all guests staying in the room)</t>
  </si>
  <si>
    <t>2. Обзорная экскурсия по курорту с гидом-экскурсоводом (действует для всех гостей, проживающих в номере) / Guided sightseeing tour at the resort (valid for all guests staying in the room)</t>
  </si>
  <si>
    <t xml:space="preserve">3. Прокат роликов или скейтборда на 1 час в Академии райдеров (действует для всех гостей, проживающих в номере) / Rent a roller skates or skateboard for 1 hour at the Rider Academy (valid for all guests staying in the room)
 </t>
  </si>
  <si>
    <t>4.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</si>
  <si>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Специальный тариф "Осенние каникулы" / Special offer "Autumn holidays"</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</si>
  <si>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1300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1300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1300</t>
    </r>
    <r>
      <rPr>
        <sz val="11"/>
        <color theme="1"/>
        <rFont val="Calibri"/>
        <family val="2"/>
        <charset val="204"/>
      </rPr>
      <t xml:space="preserve"> rub per adult (</t>
    </r>
    <r>
      <rPr>
        <sz val="11"/>
        <color theme="1"/>
        <rFont val="Calibri"/>
        <family val="2"/>
      </rPr>
      <t>ages from 16 y.o. and up).</t>
    </r>
    <r>
      <rPr>
        <sz val="11"/>
        <color theme="1"/>
        <rFont val="Calibri"/>
        <family val="2"/>
        <charset val="204"/>
      </rPr>
      <t xml:space="preserve">  The cost of the ski-passes for each guest (at extra bed)  is also added - </t>
    </r>
    <r>
      <rPr>
        <b/>
        <sz val="11"/>
        <color theme="1"/>
        <rFont val="Calibri"/>
        <family val="2"/>
      </rPr>
      <t>1300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</si>
  <si>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1700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1700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1700</t>
    </r>
    <r>
      <rPr>
        <sz val="11"/>
        <color theme="1"/>
        <rFont val="Calibri"/>
        <family val="2"/>
        <charset val="204"/>
      </rPr>
      <t xml:space="preserve"> rub per adult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The cost of the ski-passes for each guest (at extra bed)  is also added - </t>
    </r>
    <r>
      <rPr>
        <b/>
        <sz val="11"/>
        <color theme="1"/>
        <rFont val="Calibri"/>
        <family val="2"/>
      </rPr>
      <t>1700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</si>
  <si>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t>Люкс Джуниор / Junior Suite</t>
  </si>
  <si>
    <r>
      <rPr>
        <b/>
        <sz val="9"/>
        <rFont val="Times New Roman"/>
        <family val="1"/>
        <charset val="204"/>
      </rPr>
      <t>Период продажи:</t>
    </r>
    <r>
      <rPr>
        <sz val="9"/>
        <rFont val="Times New Roman"/>
        <family val="1"/>
        <charset val="204"/>
      </rPr>
      <t xml:space="preserve"> </t>
    </r>
    <r>
      <rPr>
        <b/>
        <sz val="9"/>
        <rFont val="Times New Roman"/>
        <family val="1"/>
      </rPr>
      <t>05.10.2022</t>
    </r>
    <r>
      <rPr>
        <b/>
        <sz val="9"/>
        <rFont val="Times New Roman"/>
        <family val="1"/>
        <charset val="204"/>
      </rPr>
      <t xml:space="preserve"> - 30.03.2023</t>
    </r>
    <r>
      <rPr>
        <sz val="9"/>
        <rFont val="Times New Roman"/>
        <family val="1"/>
        <charset val="204"/>
      </rPr>
      <t xml:space="preserve">/ Period of sales: </t>
    </r>
    <r>
      <rPr>
        <b/>
        <sz val="9"/>
        <rFont val="Times New Roman"/>
        <family val="1"/>
        <charset val="204"/>
      </rPr>
      <t>05.10.2022 - 30.03.2023</t>
    </r>
  </si>
  <si>
    <r>
      <rPr>
        <b/>
        <sz val="9"/>
        <color theme="1"/>
        <rFont val="Times New Roman"/>
        <family val="1"/>
        <charset val="204"/>
      </rPr>
      <t>16.12.2022-23.12.2022, включительно</t>
    </r>
    <r>
      <rPr>
        <sz val="9"/>
        <color theme="1"/>
        <rFont val="Times New Roman"/>
        <family val="1"/>
        <charset val="204"/>
      </rPr>
      <t xml:space="preserve"> - </t>
    </r>
    <r>
      <rPr>
        <b/>
        <sz val="9"/>
        <color theme="1"/>
        <rFont val="Times New Roman"/>
        <family val="1"/>
        <charset val="204"/>
      </rPr>
      <t>1750</t>
    </r>
    <r>
      <rPr>
        <sz val="9"/>
        <color theme="1"/>
        <rFont val="Times New Roman"/>
        <family val="1"/>
        <charset val="204"/>
      </rPr>
      <t xml:space="preserve"> рублей - взрослый, </t>
    </r>
    <r>
      <rPr>
        <b/>
        <sz val="9"/>
        <color theme="1"/>
        <rFont val="Times New Roman"/>
        <family val="1"/>
        <charset val="204"/>
      </rPr>
      <t>1200</t>
    </r>
    <r>
      <rPr>
        <sz val="9"/>
        <color theme="1"/>
        <rFont val="Times New Roman"/>
        <family val="1"/>
        <charset val="204"/>
      </rPr>
      <t xml:space="preserve"> рублей - детский / </t>
    </r>
    <r>
      <rPr>
        <b/>
        <sz val="9"/>
        <color theme="1"/>
        <rFont val="Times New Roman"/>
        <family val="1"/>
        <charset val="204"/>
      </rPr>
      <t>16.12.2022-23.12.2022 - 1750</t>
    </r>
    <r>
      <rPr>
        <sz val="9"/>
        <color theme="1"/>
        <rFont val="Times New Roman"/>
        <family val="1"/>
        <charset val="204"/>
      </rPr>
      <t xml:space="preserve">  rubles - adult, </t>
    </r>
    <r>
      <rPr>
        <b/>
        <sz val="9"/>
        <color theme="1"/>
        <rFont val="Times New Roman"/>
        <family val="1"/>
        <charset val="204"/>
      </rPr>
      <t>1200</t>
    </r>
    <r>
      <rPr>
        <sz val="9"/>
        <color theme="1"/>
        <rFont val="Times New Roman"/>
        <family val="1"/>
        <charset val="204"/>
      </rPr>
      <t xml:space="preserve"> - child.</t>
    </r>
  </si>
  <si>
    <r>
      <rPr>
        <b/>
        <sz val="9"/>
        <color theme="1"/>
        <rFont val="Times New Roman"/>
        <family val="1"/>
        <charset val="204"/>
      </rPr>
      <t>24.12.2022-08.01.2023, включительно,</t>
    </r>
    <r>
      <rPr>
        <sz val="9"/>
        <color theme="1"/>
        <rFont val="Times New Roman"/>
        <family val="1"/>
        <charset val="204"/>
      </rPr>
      <t xml:space="preserve"> - </t>
    </r>
    <r>
      <rPr>
        <b/>
        <sz val="9"/>
        <color theme="1"/>
        <rFont val="Times New Roman"/>
        <family val="1"/>
        <charset val="204"/>
      </rPr>
      <t>2400</t>
    </r>
    <r>
      <rPr>
        <sz val="9"/>
        <color theme="1"/>
        <rFont val="Times New Roman"/>
        <family val="1"/>
        <charset val="204"/>
      </rPr>
      <t xml:space="preserve"> рублей - взрослый, </t>
    </r>
    <r>
      <rPr>
        <b/>
        <sz val="9"/>
        <color theme="1"/>
        <rFont val="Times New Roman"/>
        <family val="1"/>
        <charset val="204"/>
      </rPr>
      <t>1500</t>
    </r>
    <r>
      <rPr>
        <sz val="9"/>
        <color theme="1"/>
        <rFont val="Times New Roman"/>
        <family val="1"/>
        <charset val="204"/>
      </rPr>
      <t xml:space="preserve"> рублей - детский / </t>
    </r>
    <r>
      <rPr>
        <b/>
        <sz val="9"/>
        <color theme="1"/>
        <rFont val="Times New Roman"/>
        <family val="1"/>
        <charset val="204"/>
      </rPr>
      <t>24.12.2022-08.01.2023 - 2400</t>
    </r>
    <r>
      <rPr>
        <sz val="9"/>
        <color theme="1"/>
        <rFont val="Times New Roman"/>
        <family val="1"/>
        <charset val="204"/>
      </rPr>
      <t xml:space="preserve"> rubles - adult, </t>
    </r>
    <r>
      <rPr>
        <b/>
        <sz val="9"/>
        <color theme="1"/>
        <rFont val="Times New Roman"/>
        <family val="1"/>
        <charset val="204"/>
      </rPr>
      <t>1500</t>
    </r>
    <r>
      <rPr>
        <sz val="9"/>
        <color theme="1"/>
        <rFont val="Times New Roman"/>
        <family val="1"/>
        <charset val="204"/>
      </rPr>
      <t xml:space="preserve"> - child.</t>
    </r>
  </si>
  <si>
    <r>
      <rPr>
        <b/>
        <sz val="9"/>
        <color theme="1"/>
        <rFont val="Times New Roman"/>
        <family val="1"/>
        <charset val="204"/>
      </rPr>
      <t xml:space="preserve">09.01.2023-31.03.2023, включительно </t>
    </r>
    <r>
      <rPr>
        <sz val="9"/>
        <color theme="1"/>
        <rFont val="Times New Roman"/>
        <family val="1"/>
        <charset val="204"/>
      </rPr>
      <t xml:space="preserve">- </t>
    </r>
    <r>
      <rPr>
        <b/>
        <sz val="9"/>
        <color theme="1"/>
        <rFont val="Times New Roman"/>
        <family val="1"/>
        <charset val="204"/>
      </rPr>
      <t>2000</t>
    </r>
    <r>
      <rPr>
        <sz val="9"/>
        <color theme="1"/>
        <rFont val="Times New Roman"/>
        <family val="1"/>
        <charset val="204"/>
      </rPr>
      <t xml:space="preserve"> рублей - взрослый, </t>
    </r>
    <r>
      <rPr>
        <b/>
        <sz val="9"/>
        <color theme="1"/>
        <rFont val="Times New Roman"/>
        <family val="1"/>
        <charset val="204"/>
      </rPr>
      <t xml:space="preserve">1300 </t>
    </r>
    <r>
      <rPr>
        <sz val="9"/>
        <color theme="1"/>
        <rFont val="Times New Roman"/>
        <family val="1"/>
        <charset val="204"/>
      </rPr>
      <t xml:space="preserve">рублей - детский / </t>
    </r>
    <r>
      <rPr>
        <b/>
        <sz val="9"/>
        <color theme="1"/>
        <rFont val="Times New Roman"/>
        <family val="1"/>
        <charset val="204"/>
      </rPr>
      <t>09.01.2023-31.03.2023  - 2000</t>
    </r>
    <r>
      <rPr>
        <sz val="9"/>
        <color theme="1"/>
        <rFont val="Times New Roman"/>
        <family val="1"/>
        <charset val="204"/>
      </rPr>
      <t xml:space="preserve"> rubles - adult, </t>
    </r>
    <r>
      <rPr>
        <b/>
        <sz val="9"/>
        <color theme="1"/>
        <rFont val="Times New Roman"/>
        <family val="1"/>
        <charset val="204"/>
      </rPr>
      <t>1300</t>
    </r>
    <r>
      <rPr>
        <sz val="9"/>
        <color theme="1"/>
        <rFont val="Times New Roman"/>
        <family val="1"/>
        <charset val="204"/>
      </rPr>
      <t xml:space="preserve"> - child.</t>
    </r>
  </si>
  <si>
    <t>Люкс c двуспальной кроватью / двумя раздельными кроватями / Suite King /Twin</t>
  </si>
  <si>
    <t>Улучшенный Люкс c двуспальной крватью / двумя раздельными кроватями/ Superior Suite  King /Twin</t>
  </si>
  <si>
    <t xml:space="preserve">Период 30.12.22-08.01.23 не доступен для бронирования в рамках СПО "Отдыхай и катай"  </t>
  </si>
  <si>
    <t>Размещение на основных местах</t>
  </si>
  <si>
    <t>ски-пасс 1 гость (стоимость за сутки)</t>
  </si>
  <si>
    <t>ски-пасс 2 гостя (стоимость за сутки)</t>
  </si>
  <si>
    <t>* Выдача ски-пассов на стойке регистрации в отеле при заселении.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</si>
  <si>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t>5. Посещение кинотеатра Старсинема до 14:00 / Visiting the Starsinema until 2:00 p.m.</t>
  </si>
  <si>
    <t>6. VR-экскурсия "Полет над Красной Поляной" / VR-excursion "Flight over Krasnaya Polyana"</t>
  </si>
  <si>
    <t>7. Открытка-сувенир для отправки с вершины Чёрная Пирамида (предоставляется 1 открытка на номер) / Postcard-souvenir for sending from the summit of the Black Pyramid (1 postcard per number is provided)</t>
  </si>
  <si>
    <t>8. Мастер-класс по росписи гипсовой фигурки в детском клубе "Рай" в отеле Marriott (для всех гостей до 6 лет) / Master class in plaster figure painting at the Paradise Children's Club at the Marriott (for all guests up to 6 years old)</t>
  </si>
  <si>
    <t xml:space="preserve">9. Стикерпак с талисманом курорта Серной Полей (предоставляется один стикерпак на номер) / Sticker pack with the Sulphur Fields resort mascot (one sticker pack per room is provided)
</t>
  </si>
  <si>
    <t xml:space="preserve">10. Консультация стилиста и визажиста от салона Privé7 в Soul SPA by Marriott (всем гостям, проживающим в номере) / Stylist and makeup artist consultation from Privé7 at Soul SPA by Marriott (for all in-room guests)
</t>
  </si>
  <si>
    <t>Тариф включает ски-пассы только на взрослых гостей на основных местах. Стоимость ски-пассов на дополнительных взрослых и детей просим сразу добавлять в заявку. / The rate includes ski passes for adults only at the main places. Please add the cost of ski passes for extra adults and children to the application immediately.</t>
  </si>
  <si>
    <r>
      <rPr>
        <b/>
        <sz val="9"/>
        <rFont val="Times New Roman"/>
        <family val="1"/>
        <charset val="204"/>
      </rPr>
      <t>Период проживания</t>
    </r>
    <r>
      <rPr>
        <sz val="9"/>
        <rFont val="Times New Roman"/>
        <family val="1"/>
        <charset val="204"/>
      </rPr>
      <t xml:space="preserve">: </t>
    </r>
    <r>
      <rPr>
        <b/>
        <sz val="9"/>
        <rFont val="Times New Roman"/>
        <family val="1"/>
        <charset val="204"/>
      </rPr>
      <t>24.12.2022 - 31.03.2023</t>
    </r>
    <r>
      <rPr>
        <sz val="9"/>
        <rFont val="Times New Roman"/>
        <family val="1"/>
        <charset val="204"/>
      </rPr>
      <t xml:space="preserve">/ Period of stay: </t>
    </r>
    <r>
      <rPr>
        <b/>
        <sz val="9"/>
        <rFont val="Times New Roman"/>
        <family val="1"/>
        <charset val="204"/>
      </rPr>
      <t>24.12.2022 - 31.03.2023</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</si>
  <si>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t>
    </r>
  </si>
  <si>
    <t>Супериор с одной большой кроватью/с двумя раздельными кроватями с балконом / Superior (king, twin)</t>
  </si>
  <si>
    <t xml:space="preserve">Ограничения / Restrictions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</si>
  <si>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1500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1500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and child at once. Cost  - </t>
    </r>
    <r>
      <rPr>
        <b/>
        <sz val="11"/>
        <color theme="1"/>
        <rFont val="Calibri"/>
        <family val="2"/>
      </rPr>
      <t>1500</t>
    </r>
    <r>
      <rPr>
        <sz val="11"/>
        <color theme="1"/>
        <rFont val="Calibri"/>
        <family val="2"/>
        <charset val="204"/>
      </rPr>
      <t xml:space="preserve"> rub per adult.  The cost of the ski-passes for each guest (at extra bed)  is also added - </t>
    </r>
    <r>
      <rPr>
        <b/>
        <sz val="11"/>
        <color theme="1"/>
        <rFont val="Calibri"/>
        <family val="2"/>
      </rPr>
      <t>1500</t>
    </r>
    <r>
      <rPr>
        <sz val="11"/>
        <color theme="1"/>
        <rFont val="Calibri"/>
        <family val="2"/>
        <charset val="204"/>
      </rPr>
      <t xml:space="preserve"> rub per adult. Please, add the cost of ski-passes for all persons to the application immediately.</t>
    </r>
  </si>
  <si>
    <t>1. Прогулочные билеты на подъёмники «Панорама Красной Поляны» (для всех гостей в номере 7+, до 7 лет бесплатно) / Walking passes to the ski elevators "Panorama Krasnaya Polyana" (for all guests in room 7+, up to 7 years old free of charge)</t>
  </si>
  <si>
    <t xml:space="preserve">2. Занятие на горных лыжах для детей в Академии райдеров 2 часа  (для всех детей в номере 6-12 лет, в группе по расписанию / Children's alpine skiing lesson at Rider Academy 2 hours (for all children in the room 6-12 years old, in a scheduled group
</t>
  </si>
  <si>
    <t>3. VR-экскурсия «Полёт над Красной Поляны» (для всех гостей в номере 5+) / 3. VR-excursion "Flight over Krasnaya Polyana" (for all guests in room 5+)</t>
  </si>
  <si>
    <t>4. Посещение детского развлекательного центра «Хали-Гали» 30 мин (для всех детей 4-14 лет) / Visit to the children's entertainment center "Haly-Galy" 30 min (for all children 4-14 years)</t>
  </si>
  <si>
    <t>5. Прокат роликов и скейтбордов в Академии райдеров 1 час (для всех гостей в номере) / Roller skates and skateboards rental at Rider Academy 1 hour (for all guests in the room)</t>
  </si>
  <si>
    <t>6. Интерактив «По следам кавказской серны. Знакомство с горной природой» (для всех гостей в номере) / Interactive "On the tracks of the Caucasian chamois. Acquaintance with mountain nature" (for all guests in the room)</t>
  </si>
  <si>
    <t>7. Посещение парка развлечений Wonder Land (для всех детей до 12 лет) / Visiting the Wonder Land theme park (for all children under 12 years old)</t>
  </si>
  <si>
    <t>8. Тренировка для детей в клубе единоборств «Крепость» (для всех детей в номере 5-14 лет, до 5 лет бесплатно) / Training for children in the martial arts club "Fortress" (for all children in the room 5-14 years old, under 5 years old free of charge)</t>
  </si>
  <si>
    <t xml:space="preserve">9. Прокат городского велосипеда 1 час (для всех гостей в номере) / City bike rental 1 hour (for all guests in the room)
</t>
  </si>
  <si>
    <t>10. Стикерпак «Серна Поля» в подарок (для всех детей в номере) / Serna Polya stickerpack as a gift (for all children in the room)</t>
  </si>
  <si>
    <t>Бесплатное размещение 2 детей возрастом до 15 лет включительно, включая завтрак и доп.место /  Free accommodation for 2 children under 15 years old inclusive, including breakfast and extra bed.</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</si>
  <si>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1650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1650</t>
    </r>
    <r>
      <rPr>
        <sz val="11"/>
        <color theme="1"/>
        <rFont val="Calibri"/>
        <family val="2"/>
        <charset val="204"/>
      </rPr>
      <t xml:space="preserve"> руб.</t>
    </r>
    <r>
      <rPr>
        <sz val="11"/>
        <color theme="1"/>
        <rFont val="Calibri"/>
        <family val="2"/>
      </rPr>
      <t xml:space="preserve"> (возраст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16</t>
    </r>
    <r>
      <rPr>
        <sz val="11"/>
        <color theme="1"/>
        <rFont val="Calibri"/>
        <family val="2"/>
      </rPr>
      <t xml:space="preserve"> y.o. and up</t>
    </r>
    <r>
      <rPr>
        <sz val="11"/>
        <color theme="1"/>
        <rFont val="Calibri"/>
        <family val="2"/>
        <charset val="204"/>
      </rPr>
      <t xml:space="preserve">). Cost  - </t>
    </r>
    <r>
      <rPr>
        <b/>
        <sz val="11"/>
        <color theme="1"/>
        <rFont val="Calibri"/>
        <family val="2"/>
      </rPr>
      <t>1650</t>
    </r>
    <r>
      <rPr>
        <sz val="11"/>
        <color theme="1"/>
        <rFont val="Calibri"/>
        <family val="2"/>
        <charset val="204"/>
      </rPr>
      <t xml:space="preserve"> rub per adult (</t>
    </r>
    <r>
      <rPr>
        <sz val="11"/>
        <color theme="1"/>
        <rFont val="Calibri"/>
        <family val="2"/>
      </rPr>
      <t>ages from 16 y.o. and up).</t>
    </r>
    <r>
      <rPr>
        <sz val="11"/>
        <color theme="1"/>
        <rFont val="Calibri"/>
        <family val="2"/>
        <charset val="204"/>
      </rPr>
      <t xml:space="preserve">  The cost of the ski-passes for each guest (at extra bed)  is also added - </t>
    </r>
    <r>
      <rPr>
        <b/>
        <sz val="11"/>
        <color theme="1"/>
        <rFont val="Calibri"/>
        <family val="2"/>
      </rPr>
      <t xml:space="preserve">1650 </t>
    </r>
    <r>
      <rPr>
        <sz val="11"/>
        <color theme="1"/>
        <rFont val="Calibri"/>
        <family val="2"/>
        <charset val="204"/>
      </rPr>
      <t>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</si>
  <si>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t>Купонная книга с 10 бесплатными активностями курорта и скидками на другие акции</t>
  </si>
  <si>
    <t>1. Прогулочные билеты на канатную дорогу для посещения водопада Поликаря высотой 70 м 
 Действует для всех гостей в номере, дети до 7 лет бесплатно. / Walking tickets for the cable car to visit the waterfall Polikaria 70 m high. Valid for all guests in the room, children under 7 years old free of charge</t>
  </si>
  <si>
    <t>2. Трансфер на побережье Чёрного моря. Действует для всех гостей, проживающих в номере. / Transfer to the Black Sea coast. Valid for all guests staying in the room</t>
  </si>
  <si>
    <t xml:space="preserve">3.  Маршрут Верёвочного парка на выбор. Действует для всех гостей в номере 4+ / Rope Park itinerary of your choice. Valid for all guests in room 4+.
</t>
  </si>
  <si>
    <t xml:space="preserve">4.  Восхождение на пик Черной Пирамиды. Действует для всех гостей в номере 10+. / Climbing the peak of the Black Pyramid. Valid for all guests in Room 10+.
</t>
  </si>
  <si>
    <t xml:space="preserve">5.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</si>
  <si>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6.  Прокат городского велосипеда на 1 час. Действует на одного взрослого и ребёнка 3-12 лет/ City bike rental for 1 hour. Valid for one adult and a child under 3-12 years of age.</t>
  </si>
  <si>
    <r>
      <t>7.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</si>
  <si>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r>
      <t>8. VR-экскурсия по курорту. Действует для всех гостей в номере 5+</t>
    </r>
    <r>
      <rPr>
        <sz val="10"/>
        <rFont val="Arial Cyr"/>
        <charset val="204"/>
      </rPr>
      <t xml:space="preserve"> /</t>
    </r>
    <r>
      <rPr>
        <sz val="8"/>
        <color theme="1"/>
        <rFont val="Verdana"/>
        <family val="2"/>
        <charset val="204"/>
      </rPr>
      <t xml:space="preserve"> VR tour of the resort. Valid for all guests in room 5+</t>
    </r>
  </si>
  <si>
    <t xml:space="preserve">9.  Мастер-класс по катанию на скейтбордах и роликах. Действует для всех гостей в номере 3+ / Skateboarding and rollerblading master class. Valid for all guests in room 3+
</t>
  </si>
  <si>
    <t xml:space="preserve">10.  Открытый урок по маунтинбайку. Действует для всех гостей в номере 14+ / Open mountain biking lesson. Valid for all guests in room 14+
</t>
  </si>
  <si>
    <r>
      <t xml:space="preserve">Период продажи: </t>
    </r>
    <r>
      <rPr>
        <b/>
        <sz val="9"/>
        <rFont val="Times New Roman"/>
        <family val="1"/>
      </rPr>
      <t>22.03.2023</t>
    </r>
    <r>
      <rPr>
        <b/>
        <sz val="9"/>
        <rFont val="Times New Roman"/>
        <family val="1"/>
        <charset val="204"/>
      </rPr>
      <t xml:space="preserve"> - 29.09.2023</t>
    </r>
    <r>
      <rPr>
        <sz val="9"/>
        <rFont val="Times New Roman"/>
        <family val="1"/>
        <charset val="204"/>
      </rPr>
      <t xml:space="preserve">/ Period of sales: </t>
    </r>
    <r>
      <rPr>
        <b/>
        <sz val="9"/>
        <rFont val="Times New Roman"/>
        <family val="1"/>
        <charset val="204"/>
      </rPr>
      <t>22.03.2023 - 29.09.2023</t>
    </r>
  </si>
  <si>
    <r>
      <t xml:space="preserve">Период проживания: </t>
    </r>
    <r>
      <rPr>
        <b/>
        <sz val="9"/>
        <rFont val="Times New Roman"/>
        <family val="1"/>
      </rPr>
      <t>01.06.2023</t>
    </r>
    <r>
      <rPr>
        <b/>
        <sz val="9"/>
        <rFont val="Times New Roman"/>
        <family val="1"/>
        <charset val="204"/>
      </rPr>
      <t xml:space="preserve"> - 30.09.2023​</t>
    </r>
    <r>
      <rPr>
        <sz val="9"/>
        <rFont val="Times New Roman"/>
        <family val="1"/>
        <charset val="204"/>
      </rPr>
      <t xml:space="preserve">/ Period of stay: </t>
    </r>
    <r>
      <rPr>
        <b/>
        <sz val="9"/>
        <rFont val="Times New Roman"/>
        <family val="1"/>
        <charset val="204"/>
      </rPr>
      <t>01.06.2023 - 30.09.2023​</t>
    </r>
  </si>
  <si>
    <r>
      <rPr>
        <sz val="9"/>
        <color theme="1"/>
        <rFont val="Times New Roman"/>
        <family val="1"/>
      </rPr>
      <t>Период бронирования</t>
    </r>
    <r>
      <rPr>
        <b/>
        <sz val="9"/>
        <color theme="1"/>
        <rFont val="Times New Roman"/>
        <family val="1"/>
        <charset val="204"/>
      </rPr>
      <t xml:space="preserve">: 08.02.2023 - 30.05.2023 /  </t>
    </r>
    <r>
      <rPr>
        <sz val="9"/>
        <color theme="1"/>
        <rFont val="Times New Roman"/>
        <family val="1"/>
      </rPr>
      <t>Period of sales</t>
    </r>
    <r>
      <rPr>
        <b/>
        <sz val="9"/>
        <color theme="1"/>
        <rFont val="Times New Roman"/>
        <family val="1"/>
        <charset val="204"/>
      </rPr>
      <t>: 08.02.2023 - 30.05.2023</t>
    </r>
  </si>
  <si>
    <r>
      <t xml:space="preserve">Период проживания: </t>
    </r>
    <r>
      <rPr>
        <b/>
        <sz val="9"/>
        <rFont val="Times New Roman"/>
        <family val="1"/>
        <charset val="204"/>
      </rPr>
      <t xml:space="preserve">с 24.03.2023 - 31.05.2023 </t>
    </r>
    <r>
      <rPr>
        <sz val="9"/>
        <rFont val="Times New Roman"/>
        <family val="1"/>
        <charset val="204"/>
      </rPr>
      <t xml:space="preserve">/ Period of stay: </t>
    </r>
    <r>
      <rPr>
        <b/>
        <sz val="9"/>
        <rFont val="Times New Roman"/>
        <family val="1"/>
        <charset val="204"/>
      </rPr>
      <t>24.03.2023 - 31.05.2023</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</si>
  <si>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b/>
        <sz val="9"/>
        <color theme="1"/>
        <rFont val="Times New Roman"/>
        <family val="1"/>
      </rPr>
      <t>На период 30.12.2023-08.01.2024, включительно, -  бесплатная отмена бронирования за 45 дней до заезда. Бронирование должно быть 100% предоплаченным Заказчиком. Отмена после указанного времени – штраф в 100% размере от стоимости бронирования.</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For the period 30.12.2023-08.01.2024 inclusive, - free cancellation 45 days before arrival. Reservation must be 100% prepaid by the Customer. Cancellation after the specified time - a penalty - 100% of the cost of the reservation.</t>
    </r>
    <r>
      <rPr>
        <sz val="9"/>
        <color theme="1"/>
        <rFont val="Times New Roman"/>
        <family val="1"/>
        <charset val="204"/>
      </rPr>
      <t xml:space="preserve">
</t>
    </r>
    <r>
      <rPr>
        <sz val="9"/>
        <color indexed="8"/>
        <rFont val="Times New Roman"/>
        <family val="1"/>
        <charset val="204"/>
      </rPr>
      <t xml:space="preserve">
</t>
    </r>
  </si>
  <si>
    <t>Тариф доступен до 29.12.2023</t>
  </si>
  <si>
    <r>
      <t xml:space="preserve">Период продажи: </t>
    </r>
    <r>
      <rPr>
        <b/>
        <sz val="9"/>
        <rFont val="Times New Roman"/>
        <family val="1"/>
        <charset val="204"/>
      </rPr>
      <t>с 01.08.2023 - 29.11.2023​</t>
    </r>
    <r>
      <rPr>
        <sz val="9"/>
        <rFont val="Times New Roman"/>
        <family val="1"/>
        <charset val="204"/>
      </rPr>
      <t xml:space="preserve">/ Period of sales: </t>
    </r>
    <r>
      <rPr>
        <b/>
        <sz val="9"/>
        <rFont val="Times New Roman"/>
        <family val="1"/>
        <charset val="204"/>
      </rPr>
      <t>с  01.08.2023 - 29.11.2023</t>
    </r>
  </si>
  <si>
    <r>
      <t xml:space="preserve">Период проживания: </t>
    </r>
    <r>
      <rPr>
        <b/>
        <sz val="9"/>
        <rFont val="Times New Roman"/>
        <family val="1"/>
        <charset val="204"/>
      </rPr>
      <t xml:space="preserve">с 01.10.2023 - 30.11.202​3 </t>
    </r>
    <r>
      <rPr>
        <sz val="9"/>
        <rFont val="Times New Roman"/>
        <family val="1"/>
        <charset val="204"/>
      </rPr>
      <t xml:space="preserve">/ Period of stay: </t>
    </r>
    <r>
      <rPr>
        <b/>
        <sz val="9"/>
        <rFont val="Times New Roman"/>
        <family val="1"/>
        <charset val="204"/>
      </rPr>
      <t xml:space="preserve">с 01.10.2023 - 30.11.202​3 </t>
    </r>
  </si>
  <si>
    <t>Завтрак/ Breakfast;</t>
  </si>
  <si>
    <t>Бесплатное размещение 2 детей возрастом до 15 лет, включая завтрак и доп.место /  Free accommodation for 2 children under 15 years old, including breakfast and extra bed.</t>
  </si>
  <si>
    <r>
      <t>1. Прогулочные билеты на подъёмники "Панорама Красной Поляны"</t>
    </r>
    <r>
      <rPr>
        <sz val="9"/>
        <color rgb="FF000000"/>
        <rFont val="Verdana"/>
        <family val="2"/>
      </rPr>
      <t> (для всех гостей в номере на все открытые канатные дороги) / Walking tickets for the "Panorama of Krasnaya Polyana" elevators (for all guests in the room for all open ropeways);</t>
    </r>
  </si>
  <si>
    <r>
      <t>2. Обзорная экскурсия по высотам Курорта</t>
    </r>
    <r>
      <rPr>
        <sz val="9"/>
        <color rgb="FF000000"/>
        <rFont val="Verdana"/>
        <family val="2"/>
      </rPr>
      <t> (для всех гостей в номере) / A sightseeing tour of the Heights Resort (for all in-room guests);</t>
    </r>
  </si>
  <si>
    <r>
      <t xml:space="preserve">Дополнительно ЕДИНОРАЗОВО в стоимость заявки добавляются прогулочные ски-пассы за каждого взрослого гостя (возраст от 16 лет),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 (возраст от 16 лет). Стоимость прогулочных ски-пассов на всех взрослых просим сразу добавлять в заявку. / Extra pay  for ski-passes per every adult at once (ages from 16 y.o. and up). Cost  - </t>
    </r>
    <r>
      <rPr>
        <b/>
        <sz val="11"/>
        <color theme="1"/>
        <rFont val="Calibri"/>
        <family val="2"/>
      </rPr>
      <t>1800</t>
    </r>
    <r>
      <rPr>
        <sz val="11"/>
        <color theme="1"/>
        <rFont val="Calibri"/>
        <family val="2"/>
        <charset val="204"/>
      </rPr>
      <t xml:space="preserve"> rub per adult (ages from 16 y.o. and up).  The cost of the ski-passes for each guest (at extra bed)  is also added - </t>
    </r>
    <r>
      <rPr>
        <b/>
        <sz val="11"/>
        <color theme="1"/>
        <rFont val="Calibri"/>
        <family val="2"/>
      </rPr>
      <t>1800</t>
    </r>
    <r>
      <rPr>
        <sz val="11"/>
        <color theme="1"/>
        <rFont val="Calibri"/>
        <family val="2"/>
        <charset val="204"/>
      </rPr>
      <t xml:space="preserve"> rub per adult (ages from 16 y.o. and up). Please, add the cost of ski-passes for all adults to the application immediately.</t>
    </r>
  </si>
  <si>
    <r>
      <t>3. 1 час проката городского велосипеда</t>
    </r>
    <r>
      <rPr>
        <sz val="9"/>
        <color rgb="FF000000"/>
        <rFont val="Verdana"/>
        <family val="2"/>
      </rPr>
      <t> (для 1 взрослого и ребенка до 12 лет) / 1 hour city bike rental (for 1 adult and child under 12 years old);</t>
    </r>
  </si>
  <si>
    <r>
      <t>4. 1 маршрут верёвочного парка на выбор</t>
    </r>
    <r>
      <rPr>
        <sz val="9"/>
        <color rgb="FF000000"/>
        <rFont val="Verdana"/>
        <family val="2"/>
      </rPr>
      <t> (для всех гостей в номере) / 1 rope park route of your choice (for all in-room guests);</t>
    </r>
  </si>
  <si>
    <r>
      <t>5. Открытка-сувенир</t>
    </r>
    <r>
      <rPr>
        <sz val="9"/>
        <color rgb="FF000000"/>
        <rFont val="Verdana"/>
        <family val="2"/>
      </rPr>
      <t> (предоставляется 1 открытка на номер) / Souvenir postcard (1 postcard per room is provided);</t>
    </r>
  </si>
  <si>
    <r>
      <t>6. Стикерпак с талисманом курорта Серной Полей</t>
    </r>
    <r>
      <rPr>
        <sz val="9"/>
        <color rgb="FF000000"/>
        <rFont val="Verdana"/>
        <family val="2"/>
      </rPr>
      <t> (предоставляется один стикерпак на номер) / Stickerpack featuring the Sulphur Pole Resort mascot (one stickerpack per room is provided);</t>
    </r>
  </si>
  <si>
    <r>
      <t>7. Консультация стилиста и визажиста от салона в спа центре SOUL SPA</t>
    </r>
    <r>
      <rPr>
        <sz val="9"/>
        <color rgb="FF000000"/>
        <rFont val="Verdana"/>
        <family val="2"/>
      </rPr>
      <t> (для всех гостей в номере) / Consultation of stylist and make-up artist from the salon in the SOUL SPA center (for all guests in the room).</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</si>
  <si>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b/>
        <sz val="12"/>
        <color rgb="FFFF0000"/>
        <rFont val="Times New Roman"/>
        <family val="1"/>
      </rPr>
      <t/>
    </r>
  </si>
  <si>
    <t>Тариф включает ски-пассы только на взрослых гостей на основных местах. Стоимость ски-пассов на дополнительных взрослых просим сразу добавлять в заявку. / The rate includes ski passes for adults only at the main places. Please add the cost of ski passes for extra adults to the application immediately.</t>
  </si>
  <si>
    <t>Специальный тариф "4=3"</t>
  </si>
  <si>
    <t>Ограничения / Restrictions</t>
  </si>
  <si>
    <t xml:space="preserve">Минимальное количество ночей проживания: 4 ночи / Minimum stay 4 nights </t>
  </si>
  <si>
    <t xml:space="preserve">Максимальное количество ночей проживания: 4 ночи / Maximum stay 4 nights </t>
  </si>
  <si>
    <t>*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</si>
  <si>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r>
      <rPr>
        <b/>
        <sz val="9"/>
        <rFont val="Times New Roman"/>
        <family val="1"/>
        <charset val="204"/>
      </rPr>
      <t>Период продажи:</t>
    </r>
    <r>
      <rPr>
        <sz val="9"/>
        <rFont val="Times New Roman"/>
        <family val="1"/>
        <charset val="204"/>
      </rPr>
      <t xml:space="preserve"> </t>
    </r>
    <r>
      <rPr>
        <b/>
        <sz val="9"/>
        <rFont val="Times New Roman"/>
        <family val="1"/>
      </rPr>
      <t>15.11.2023-30.03.2024</t>
    </r>
    <r>
      <rPr>
        <sz val="9"/>
        <rFont val="Times New Roman"/>
        <family val="1"/>
        <charset val="204"/>
      </rPr>
      <t xml:space="preserve">/ Period of sales: </t>
    </r>
    <r>
      <rPr>
        <b/>
        <sz val="9"/>
        <rFont val="Times New Roman"/>
        <family val="1"/>
        <charset val="204"/>
      </rPr>
      <t>15.11.2023-30.03.2024</t>
    </r>
  </si>
  <si>
    <r>
      <rPr>
        <b/>
        <sz val="9"/>
        <color theme="1"/>
        <rFont val="Times New Roman"/>
        <family val="1"/>
        <charset val="204"/>
      </rPr>
      <t>15.12.2022-27.12.2023, включительно,</t>
    </r>
    <r>
      <rPr>
        <sz val="9"/>
        <color theme="1"/>
        <rFont val="Times New Roman"/>
        <family val="1"/>
        <charset val="204"/>
      </rPr>
      <t xml:space="preserve"> - </t>
    </r>
    <r>
      <rPr>
        <b/>
        <sz val="9"/>
        <color theme="1"/>
        <rFont val="Times New Roman"/>
        <family val="1"/>
        <charset val="204"/>
      </rPr>
      <t>2500</t>
    </r>
    <r>
      <rPr>
        <sz val="9"/>
        <color theme="1"/>
        <rFont val="Times New Roman"/>
        <family val="1"/>
        <charset val="204"/>
      </rPr>
      <t xml:space="preserve"> рублей - взрослый, </t>
    </r>
    <r>
      <rPr>
        <b/>
        <sz val="9"/>
        <color theme="1"/>
        <rFont val="Times New Roman"/>
        <family val="1"/>
        <charset val="204"/>
      </rPr>
      <t>15.12.2022-27.12.2023- 2500</t>
    </r>
    <r>
      <rPr>
        <sz val="9"/>
        <color theme="1"/>
        <rFont val="Times New Roman"/>
        <family val="1"/>
        <charset val="204"/>
      </rPr>
      <t xml:space="preserve"> rubles - adult</t>
    </r>
  </si>
  <si>
    <r>
      <rPr>
        <b/>
        <sz val="9"/>
        <color theme="1"/>
        <rFont val="Times New Roman"/>
        <family val="1"/>
        <charset val="204"/>
      </rPr>
      <t xml:space="preserve">09.01.2024-31.01.2024,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09.01.2024-31.01.2024 - 2700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</si>
  <si>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01.02.2024-10.03.2024, включительно </t>
    </r>
    <r>
      <rPr>
        <sz val="9"/>
        <color theme="1"/>
        <rFont val="Times New Roman"/>
        <family val="1"/>
        <charset val="204"/>
      </rPr>
      <t xml:space="preserve">- </t>
    </r>
    <r>
      <rPr>
        <b/>
        <sz val="9"/>
        <color theme="1"/>
        <rFont val="Times New Roman"/>
        <family val="1"/>
        <charset val="204"/>
      </rPr>
      <t>3500</t>
    </r>
    <r>
      <rPr>
        <sz val="9"/>
        <color theme="1"/>
        <rFont val="Times New Roman"/>
        <family val="1"/>
        <charset val="204"/>
      </rPr>
      <t xml:space="preserve"> рублей - взрослый / </t>
    </r>
    <r>
      <rPr>
        <b/>
        <sz val="9"/>
        <color theme="1"/>
        <rFont val="Times New Roman"/>
        <family val="1"/>
      </rPr>
      <t>01.02.2024-10.03.2024</t>
    </r>
    <r>
      <rPr>
        <b/>
        <sz val="9"/>
        <color theme="1"/>
        <rFont val="Times New Roman"/>
        <family val="1"/>
        <charset val="204"/>
      </rPr>
      <t>- 3500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</si>
  <si>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11.03.2024 -31.03.2024,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rPr>
      <t>11.03.2024 -31.03.2024</t>
    </r>
    <r>
      <rPr>
        <b/>
        <sz val="9"/>
        <color theme="1"/>
        <rFont val="Times New Roman"/>
        <family val="1"/>
        <charset val="204"/>
      </rPr>
      <t xml:space="preserve">- 2700 </t>
    </r>
    <r>
      <rPr>
        <sz val="9"/>
        <color theme="1"/>
        <rFont val="Times New Roman"/>
        <family val="1"/>
        <charset val="204"/>
      </rPr>
      <t>rubles - adult</t>
    </r>
    <r>
      <rPr>
        <b/>
        <sz val="9"/>
        <color theme="1"/>
        <rFont val="Times New Roman"/>
        <family val="1"/>
        <charset val="204"/>
      </rPr>
      <t/>
    </r>
  </si>
  <si>
    <r>
      <rPr>
        <sz val="9"/>
        <color theme="1"/>
        <rFont val="Times New Roman"/>
        <family val="1"/>
      </rPr>
      <t>Период бронирования</t>
    </r>
    <r>
      <rPr>
        <b/>
        <sz val="9"/>
        <color theme="1"/>
        <rFont val="Times New Roman"/>
        <family val="1"/>
        <charset val="204"/>
      </rPr>
      <t xml:space="preserve">: 18.10.2023-22.12.2023 /  </t>
    </r>
    <r>
      <rPr>
        <sz val="9"/>
        <color theme="1"/>
        <rFont val="Times New Roman"/>
        <family val="1"/>
      </rPr>
      <t>Period of sales</t>
    </r>
    <r>
      <rPr>
        <b/>
        <sz val="9"/>
        <color theme="1"/>
        <rFont val="Times New Roman"/>
        <family val="1"/>
        <charset val="204"/>
      </rPr>
      <t xml:space="preserve">: 18.10.2023-22.12.2023 </t>
    </r>
  </si>
  <si>
    <r>
      <t xml:space="preserve">Период проживания: </t>
    </r>
    <r>
      <rPr>
        <b/>
        <sz val="9"/>
        <rFont val="Times New Roman"/>
        <family val="1"/>
      </rPr>
      <t>06.11.2023-25.12.2023</t>
    </r>
    <r>
      <rPr>
        <b/>
        <sz val="9"/>
        <rFont val="Times New Roman"/>
        <family val="1"/>
        <charset val="204"/>
      </rPr>
      <t xml:space="preserve"> </t>
    </r>
    <r>
      <rPr>
        <sz val="9"/>
        <rFont val="Times New Roman"/>
        <family val="1"/>
        <charset val="204"/>
      </rPr>
      <t xml:space="preserve">/ Period of stay: </t>
    </r>
    <r>
      <rPr>
        <b/>
        <sz val="9"/>
        <rFont val="Times New Roman"/>
        <family val="1"/>
      </rPr>
      <t>06.11.2023-25.12.2023</t>
    </r>
  </si>
  <si>
    <t>Мин срок бронирования до заезда: 14 дня/ Min. Booking period before arrival: 14 days.</t>
  </si>
  <si>
    <r>
      <rPr>
        <b/>
        <sz val="9"/>
        <rFont val="Times New Roman"/>
        <family val="1"/>
        <charset val="204"/>
      </rPr>
      <t>Период проживан</t>
    </r>
    <r>
      <rPr>
        <b/>
        <sz val="9"/>
        <color theme="1"/>
        <rFont val="Times New Roman"/>
        <family val="1"/>
      </rPr>
      <t>ия: 01.12.2023-27.12.2023,</t>
    </r>
    <r>
      <rPr>
        <b/>
        <sz val="9"/>
        <rFont val="Times New Roman"/>
        <family val="1"/>
        <charset val="204"/>
      </rPr>
      <t xml:space="preserve"> включительно, 09.01.2024-31.03.2024                                                                                                                             </t>
    </r>
    <r>
      <rPr>
        <sz val="9"/>
        <color theme="1"/>
        <rFont val="Times New Roman"/>
        <family val="1"/>
      </rPr>
      <t>/ Period of stay:</t>
    </r>
    <r>
      <rPr>
        <b/>
        <sz val="9"/>
        <color theme="1"/>
        <rFont val="Times New Roman"/>
        <family val="1"/>
      </rPr>
      <t xml:space="preserve"> 01.12.2023-27.12.2023,  inclusively</t>
    </r>
    <r>
      <rPr>
        <b/>
        <sz val="9"/>
        <rFont val="Times New Roman"/>
        <family val="1"/>
      </rPr>
      <t>, 09.01.2024-31.03.2024</t>
    </r>
  </si>
  <si>
    <r>
      <rPr>
        <sz val="9"/>
        <color theme="1"/>
        <rFont val="Times New Roman"/>
        <family val="1"/>
      </rPr>
      <t>Период бронирования</t>
    </r>
    <r>
      <rPr>
        <b/>
        <sz val="9"/>
        <color theme="1"/>
        <rFont val="Times New Roman"/>
        <family val="1"/>
        <charset val="204"/>
      </rPr>
      <t xml:space="preserve">: 15.03.2023 - 30.09.2024 /  </t>
    </r>
    <r>
      <rPr>
        <sz val="9"/>
        <color theme="1"/>
        <rFont val="Times New Roman"/>
        <family val="1"/>
      </rPr>
      <t>Period of sales</t>
    </r>
    <r>
      <rPr>
        <b/>
        <sz val="9"/>
        <color theme="1"/>
        <rFont val="Times New Roman"/>
        <family val="1"/>
        <charset val="204"/>
      </rPr>
      <t>: 15.03.2023  - 30.09.2024</t>
    </r>
  </si>
  <si>
    <r>
      <t xml:space="preserve">Период проживания: </t>
    </r>
    <r>
      <rPr>
        <b/>
        <sz val="9"/>
        <color theme="1"/>
        <rFont val="Times New Roman"/>
        <family val="1"/>
        <charset val="204"/>
      </rPr>
      <t xml:space="preserve">с 01.07.2023 - 30.09.2024 </t>
    </r>
    <r>
      <rPr>
        <sz val="9"/>
        <color theme="1"/>
        <rFont val="Times New Roman"/>
        <family val="1"/>
        <charset val="204"/>
      </rPr>
      <t>/ Period of stay: 01</t>
    </r>
    <r>
      <rPr>
        <b/>
        <sz val="9"/>
        <color theme="1"/>
        <rFont val="Times New Roman"/>
        <family val="1"/>
        <charset val="204"/>
      </rPr>
      <t>.07.2023  -  30.09.2024</t>
    </r>
  </si>
  <si>
    <t>Тариф доступен c 01.04.2024 по 01.06.2024, 10.06.2024-27.06.2024, 01.07.2024-30.09.2024</t>
  </si>
  <si>
    <r>
      <t>Дополнительно на каждый день проживания в стоимость заявки добавляются  ски-пассы  для каждого взрослого, стоимость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При размещении дополнительных гостей, также на каждый день проживания добавляются в стоимость заявки ски-пассы на каждого взрослого гостя  -</t>
    </r>
    <r>
      <rPr>
        <b/>
        <sz val="12"/>
        <color rgb="FFFF0000"/>
        <rFont val="Calibri"/>
        <family val="2"/>
        <charset val="204"/>
        <scheme val="minor"/>
      </rPr>
      <t xml:space="preserve">  09.01.2024 - 31.01.2024 и 11.03.2024-31.03.2024 - 2700 рублей, 01.02.2024-10.03.2024 - 3500 рублей.</t>
    </r>
    <r>
      <rPr>
        <b/>
        <sz val="12"/>
        <color theme="1"/>
        <rFont val="Calibri"/>
        <family val="2"/>
        <charset val="204"/>
        <scheme val="minor"/>
      </rPr>
      <t xml:space="preserve"> Стоимость ски-пассов на всех взрослых сразу добавлять в заявку. / Extra pay  for each day of stay, ski passes for each adult are added to the price of the application, the cost   01/31/2024 - 01/31/2024 and 03/11/2024 - 03/31/2024- 2700 rubles, 02/01/2024 - 03/10/2024 - 3500 rubles. When placing additional guests, also for each day of stay, ski passes for each guest are added to the application price 01/31/2024 - 01/31/2024 and 03/11/2024 - 03/31/2024- 2700 rubles, 02/01/2024 - 03/10/2024 - 3500 rubles.</t>
    </r>
  </si>
  <si>
    <t xml:space="preserve">*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t>
  </si>
  <si>
    <r>
      <rPr>
        <b/>
        <sz val="9"/>
        <rFont val="Times New Roman"/>
        <family val="1"/>
        <charset val="204"/>
      </rPr>
      <t>Период продажи:</t>
    </r>
    <r>
      <rPr>
        <sz val="9"/>
        <rFont val="Times New Roman"/>
        <family val="1"/>
        <charset val="204"/>
      </rPr>
      <t xml:space="preserve"> </t>
    </r>
    <r>
      <rPr>
        <b/>
        <sz val="9"/>
        <rFont val="Times New Roman"/>
        <family val="1"/>
      </rPr>
      <t>31.01.2024-30.03.2024</t>
    </r>
    <r>
      <rPr>
        <sz val="9"/>
        <rFont val="Times New Roman"/>
        <family val="1"/>
        <charset val="204"/>
      </rPr>
      <t xml:space="preserve">/ Period of sales: </t>
    </r>
    <r>
      <rPr>
        <b/>
        <sz val="9"/>
        <rFont val="Times New Roman"/>
        <family val="1"/>
        <charset val="204"/>
      </rPr>
      <t>31.01.2024-30.03.2024</t>
    </r>
  </si>
  <si>
    <r>
      <rPr>
        <b/>
        <sz val="9"/>
        <rFont val="Times New Roman"/>
        <family val="1"/>
        <charset val="204"/>
      </rPr>
      <t>Период проживан</t>
    </r>
    <r>
      <rPr>
        <b/>
        <sz val="9"/>
        <color theme="1"/>
        <rFont val="Times New Roman"/>
        <family val="1"/>
      </rPr>
      <t>ия:31</t>
    </r>
    <r>
      <rPr>
        <b/>
        <sz val="9"/>
        <rFont val="Times New Roman"/>
        <family val="1"/>
        <charset val="204"/>
      </rPr>
      <t xml:space="preserve">.01.2024-31.03.2024                                                                                                                             </t>
    </r>
    <r>
      <rPr>
        <sz val="9"/>
        <color theme="1"/>
        <rFont val="Times New Roman"/>
        <family val="1"/>
      </rPr>
      <t xml:space="preserve">/ </t>
    </r>
    <r>
      <rPr>
        <b/>
        <sz val="9"/>
        <color theme="1"/>
        <rFont val="Times New Roman"/>
        <family val="1"/>
      </rPr>
      <t>Period of stay: 31</t>
    </r>
    <r>
      <rPr>
        <b/>
        <sz val="9"/>
        <rFont val="Times New Roman"/>
        <family val="1"/>
      </rPr>
      <t>.01.2024-31.03.2024</t>
    </r>
  </si>
  <si>
    <r>
      <rPr>
        <b/>
        <sz val="9"/>
        <color theme="1"/>
        <rFont val="Times New Roman"/>
        <family val="1"/>
        <charset val="204"/>
      </rPr>
      <t xml:space="preserve">31.01.2024-31.01.2024,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31</t>
    </r>
    <r>
      <rPr>
        <b/>
        <sz val="9"/>
        <color theme="1"/>
        <rFont val="Times New Roman"/>
        <family val="1"/>
        <charset val="204"/>
      </rPr>
      <t>.01.2024-31.01.2024 - 2700</t>
    </r>
    <r>
      <rPr>
        <sz val="9"/>
        <color theme="1"/>
        <rFont val="Times New Roman"/>
        <family val="1"/>
        <charset val="204"/>
      </rPr>
      <t xml:space="preserve"> rubles - adult</t>
    </r>
    <r>
      <rPr>
        <b/>
        <sz val="9"/>
        <color theme="1"/>
        <rFont val="Times New Roman"/>
        <family val="1"/>
        <charset val="204"/>
      </rPr>
      <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</si>
  <si>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t>
    </r>
    <r>
      <rPr>
        <sz val="9"/>
        <color theme="1"/>
        <rFont val="Times New Roman"/>
        <family val="1"/>
        <charset val="204"/>
      </rPr>
      <t xml:space="preserve">
</t>
    </r>
    <r>
      <rPr>
        <sz val="9"/>
        <color indexed="8"/>
        <rFont val="Times New Roman"/>
        <family val="1"/>
        <charset val="204"/>
      </rPr>
      <t xml:space="preserve">
</t>
    </r>
  </si>
  <si>
    <r>
      <rPr>
        <sz val="9"/>
        <color theme="1"/>
        <rFont val="Times New Roman"/>
        <family val="1"/>
      </rPr>
      <t>Период бронирования</t>
    </r>
    <r>
      <rPr>
        <b/>
        <sz val="9"/>
        <color theme="1"/>
        <rFont val="Times New Roman"/>
        <family val="1"/>
        <charset val="204"/>
      </rPr>
      <t xml:space="preserve">: 31.01.2024- 30.09.2024/  </t>
    </r>
    <r>
      <rPr>
        <sz val="9"/>
        <color theme="1"/>
        <rFont val="Times New Roman"/>
        <family val="1"/>
      </rPr>
      <t>Period of sales</t>
    </r>
    <r>
      <rPr>
        <b/>
        <sz val="9"/>
        <color theme="1"/>
        <rFont val="Times New Roman"/>
        <family val="1"/>
        <charset val="204"/>
      </rPr>
      <t>:31.01.2024- 30.09.2024</t>
    </r>
  </si>
  <si>
    <r>
      <t xml:space="preserve">Период проживания: </t>
    </r>
    <r>
      <rPr>
        <b/>
        <sz val="9"/>
        <color theme="1"/>
        <rFont val="Times New Roman"/>
        <family val="1"/>
        <charset val="204"/>
      </rPr>
      <t xml:space="preserve">с 31.01.2024- 30.09.2024 </t>
    </r>
    <r>
      <rPr>
        <sz val="9"/>
        <color theme="1"/>
        <rFont val="Times New Roman"/>
        <family val="1"/>
        <charset val="204"/>
      </rPr>
      <t xml:space="preserve">/ Period of stay: </t>
    </r>
    <r>
      <rPr>
        <b/>
        <sz val="9"/>
        <color theme="1"/>
        <rFont val="Times New Roman"/>
        <family val="1"/>
      </rPr>
      <t>31.01.2024- 30.09.2024</t>
    </r>
  </si>
  <si>
    <r>
      <t xml:space="preserve">Дополнительно ЕДИНОРАЗОВО в стоимость заявки добавляются прогулочные ски-пассы за каждого взрослого гостя (возраст от 16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16 лет). Стоимость прогулочных ски-пассов на всех взрослых просим сразу добавлять в заявку. / Extra pay  for ski-passes per every adult at once (ages from 16 y.o. and up). Cost  - </t>
    </r>
    <r>
      <rPr>
        <b/>
        <sz val="11"/>
        <color theme="1"/>
        <rFont val="Calibri"/>
        <family val="2"/>
      </rPr>
      <t>2000</t>
    </r>
    <r>
      <rPr>
        <sz val="11"/>
        <color theme="1"/>
        <rFont val="Calibri"/>
        <family val="2"/>
        <charset val="204"/>
      </rPr>
      <t xml:space="preserve"> rub per adult (ages from 16 y.o. and up).  The cost of the ski-passes for each guest (at extra bed)  is also added - </t>
    </r>
    <r>
      <rPr>
        <b/>
        <sz val="11"/>
        <color theme="1"/>
        <rFont val="Calibri"/>
        <family val="2"/>
      </rPr>
      <t>2000</t>
    </r>
    <r>
      <rPr>
        <sz val="11"/>
        <color theme="1"/>
        <rFont val="Calibri"/>
        <family val="2"/>
        <charset val="204"/>
      </rPr>
      <t xml:space="preserve"> rub per adult (ages from 16 y.o. and up). Please, add the cost of ski-passes for all adults to the application immediately.</t>
    </r>
  </si>
  <si>
    <t>Период бронирования: 14.02.2024-30.05.2024 /  Period of sales: 14.02.2024-30.05.2024</t>
  </si>
  <si>
    <r>
      <t xml:space="preserve">Период проживания: </t>
    </r>
    <r>
      <rPr>
        <b/>
        <sz val="9"/>
        <rFont val="Times New Roman"/>
        <family val="1"/>
        <charset val="204"/>
      </rPr>
      <t xml:space="preserve">с 22.03.2024-30.05.2024 </t>
    </r>
    <r>
      <rPr>
        <sz val="9"/>
        <rFont val="Times New Roman"/>
        <family val="1"/>
        <charset val="204"/>
      </rPr>
      <t xml:space="preserve">/ Period of stay: </t>
    </r>
    <r>
      <rPr>
        <b/>
        <sz val="9"/>
        <rFont val="Times New Roman"/>
        <family val="1"/>
        <charset val="204"/>
      </rPr>
      <t>22.03.2024-30.05.2024</t>
    </r>
  </si>
  <si>
    <t>1.    Прогулочные билеты на подъёмники «Панорама Красной Поляны» с посещением смотровой площадки 360 на Поляне 2200 (для всех гостей в номере 7+, до 7 лет бесплатно)/Walking tickets for the "Panorama of Krasnaya Polyana" elevators (for all guests in the room for all open ropeways)</t>
  </si>
  <si>
    <t>2.    Занятие на горных лыжах для детей в Академии райдеров 3 часа в группе от 3 до 6 человек  (для всех детей в номере 6-12 лет, в группе по расписанию)/Alpine skiing lesson for children at the Rider Academy 3 hours in a group of 3 to 6 people (for all children in the room 6-12 years old, in a scheduled group)</t>
  </si>
  <si>
    <t>4.    Посещение Леса Чудес и Фермы северных оленей для детей от 5 до  12 лет  (бесплатно при покупке одного взрослого билета)/Visit to the Forest of Wonders and Reindeer Farm for children from 5 to 12 years old (free of charge when buying one adult ticket)</t>
  </si>
  <si>
    <t>5.    Прокат городского велосипеда 1 час (для всех гостей в номере)/City bike rental 1 hour (for all guests in the room)</t>
  </si>
  <si>
    <t>6.    Стикерпак  в подарок (1 стикер на 1 номер)/Stickerpack as a gift (1 sticker per 1 room)</t>
  </si>
  <si>
    <t>3.    Прокат роликов и скейтбордов в Академии райдеров 1 час (для всех гостей в номере)/Rollerblade and skateboard rental at Rider Academy 1 hour (for all in-room guests)</t>
  </si>
  <si>
    <t>Новотель Фит Красная Поляна 4*/ Novotel Fit Krasnaya Polyana 4*</t>
  </si>
  <si>
    <t>Специальный тариф "Каникулы в горах" / Special offer "Mountain vacations"</t>
  </si>
  <si>
    <r>
      <t xml:space="preserve">По купонной книге в предложение </t>
    </r>
    <r>
      <rPr>
        <b/>
        <sz val="10"/>
        <rFont val="Times New Roman"/>
        <family val="1"/>
        <charset val="204"/>
      </rPr>
      <t>«Каникулы в горах»</t>
    </r>
    <r>
      <rPr>
        <sz val="10"/>
        <rFont val="Times New Roman"/>
        <family val="1"/>
        <charset val="204"/>
      </rPr>
      <t xml:space="preserve"> входят </t>
    </r>
    <r>
      <rPr>
        <i/>
        <sz val="10"/>
        <rFont val="Times New Roman"/>
        <family val="1"/>
        <charset val="204"/>
      </rPr>
      <t>бесплатно* / The special offer "Mountain vacations" includes free of charge (for hotel guests):</t>
    </r>
    <r>
      <rPr>
        <sz val="10"/>
        <rFont val="Times New Roman"/>
        <family val="1"/>
        <charset val="204"/>
      </rPr>
      <t>:</t>
    </r>
  </si>
  <si>
    <t>Тариф закрыт для бронирования в даты:  30.12.2023-31.03.2024, 01.04.2024-06.04.2024 включительно</t>
  </si>
  <si>
    <t>Тариф доступен c 01.03.2024 по 01.06.2024, 10.06.2024-27.06.2024, 01.07.2024-30.09.2024</t>
  </si>
  <si>
    <t>Специальный тариф "Наполни своё лето" / Special offer "Fill up your summer"</t>
  </si>
  <si>
    <r>
      <t xml:space="preserve">Период продажи: </t>
    </r>
    <r>
      <rPr>
        <b/>
        <sz val="9"/>
        <rFont val="Times New Roman"/>
        <family val="1"/>
      </rPr>
      <t>03.04.2024</t>
    </r>
    <r>
      <rPr>
        <b/>
        <sz val="9"/>
        <rFont val="Times New Roman"/>
        <family val="1"/>
        <charset val="204"/>
      </rPr>
      <t xml:space="preserve"> - 29.09.2024 </t>
    </r>
    <r>
      <rPr>
        <sz val="9"/>
        <rFont val="Times New Roman"/>
        <family val="1"/>
        <charset val="204"/>
      </rPr>
      <t xml:space="preserve">/ Period of sales: </t>
    </r>
    <r>
      <rPr>
        <b/>
        <sz val="9"/>
        <rFont val="Times New Roman"/>
        <family val="1"/>
        <charset val="204"/>
      </rPr>
      <t>03.04.2024 - 29.09.2024</t>
    </r>
  </si>
  <si>
    <r>
      <t xml:space="preserve">Период проживания: </t>
    </r>
    <r>
      <rPr>
        <b/>
        <sz val="9"/>
        <rFont val="Times New Roman"/>
        <family val="1"/>
      </rPr>
      <t>01.06.2024</t>
    </r>
    <r>
      <rPr>
        <b/>
        <sz val="9"/>
        <rFont val="Times New Roman"/>
        <family val="1"/>
        <charset val="204"/>
      </rPr>
      <t xml:space="preserve"> - 30.09.2024 ​</t>
    </r>
    <r>
      <rPr>
        <sz val="9"/>
        <rFont val="Times New Roman"/>
        <family val="1"/>
        <charset val="204"/>
      </rPr>
      <t xml:space="preserve">/ Period of stay: </t>
    </r>
    <r>
      <rPr>
        <b/>
        <sz val="9"/>
        <rFont val="Times New Roman"/>
        <family val="1"/>
        <charset val="204"/>
      </rPr>
      <t>01.06.2024 - 30.09.2024</t>
    </r>
  </si>
  <si>
    <t>1. Прогулочные билеты "Панорама Красной Поляны" *. *Тариф включает прогулочные билеты на всех гостей, проживающих в номере 7+, до 7 лет. / Rope road walking tickets "Panorama of Krasnaya Polyana"*. *The rate includes walking tickets for all guests staying in a room 7+, up to 7 years old</t>
  </si>
  <si>
    <t>2. Трансфер на побережье Чёрного моря (для всех гостей в номере, по предварительной записи) / Transfer to the Black Sea coast (for all in-room guests, by advance appointment)</t>
  </si>
  <si>
    <t>4. Прогулка по эко-тропе "Папоротниковая" (для всех гостей в номере) / Eco-trail "Papornikaya" (for all in-room guests)</t>
  </si>
  <si>
    <t xml:space="preserve">5.  Прокат городского велосипеда на 1 час (для всех гостей в номере 7+) / City bike rental for 1 hour (for all room guests 7+)
</t>
  </si>
  <si>
    <t xml:space="preserve">6.  Занятия йогой (1 тренировка, для всех взрослых, 14+) /Yoga classes (1 session, for all adults, 14+)
</t>
  </si>
  <si>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</si>
  <si>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The services provided may depend on the weather conditions and the work of ropeways. NAO "Krasnaya Polyana" reserves the right to change the services in the package.</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</si>
  <si>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от </t>
    </r>
    <r>
      <rPr>
        <b/>
        <sz val="11"/>
        <color theme="1"/>
        <rFont val="Calibri"/>
        <family val="2"/>
      </rPr>
      <t>16</t>
    </r>
    <r>
      <rPr>
        <sz val="11"/>
        <color theme="1"/>
        <rFont val="Calibri"/>
        <family val="2"/>
      </rPr>
      <t xml:space="preserve">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t>
    </r>
    <r>
      <rPr>
        <sz val="11"/>
        <color theme="1"/>
        <rFont val="Calibri"/>
        <family val="2"/>
      </rPr>
      <t>.</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from </t>
    </r>
    <r>
      <rPr>
        <b/>
        <sz val="11"/>
        <color theme="1"/>
        <rFont val="Calibri"/>
        <family val="2"/>
      </rPr>
      <t xml:space="preserve">16 </t>
    </r>
    <r>
      <rPr>
        <sz val="11"/>
        <color theme="1"/>
        <rFont val="Calibri"/>
        <family val="2"/>
      </rPr>
      <t>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t>
    </r>
    <r>
      <rPr>
        <sz val="11"/>
        <color theme="1"/>
        <rFont val="Calibri"/>
        <family val="2"/>
      </rPr>
      <t>.</t>
    </r>
    <r>
      <rPr>
        <sz val="11"/>
        <color theme="1"/>
        <rFont val="Calibri"/>
        <family val="2"/>
        <charset val="204"/>
      </rPr>
      <t xml:space="preserve">  The cost of the ski-passes for each guest (at extra bed)  is also added - </t>
    </r>
    <r>
      <rPr>
        <b/>
        <sz val="11"/>
        <color theme="1"/>
        <rFont val="Calibri"/>
        <family val="2"/>
      </rPr>
      <t>1800</t>
    </r>
    <r>
      <rPr>
        <sz val="11"/>
        <color theme="1"/>
        <rFont val="Calibri"/>
        <family val="2"/>
        <charset val="204"/>
      </rPr>
      <t xml:space="preserve"> rub per adult</t>
    </r>
    <r>
      <rPr>
        <sz val="11"/>
        <color theme="1"/>
        <rFont val="Calibri"/>
        <family val="2"/>
      </rPr>
      <t xml:space="preserve"> (ages from </t>
    </r>
    <r>
      <rPr>
        <b/>
        <sz val="11"/>
        <color theme="1"/>
        <rFont val="Calibri"/>
        <family val="2"/>
      </rPr>
      <t>16</t>
    </r>
    <r>
      <rPr>
        <sz val="11"/>
        <color theme="1"/>
        <rFont val="Calibri"/>
        <family val="2"/>
      </rPr>
      <t xml:space="preserve"> y.o. and up)</t>
    </r>
    <r>
      <rPr>
        <sz val="11"/>
        <color theme="1"/>
        <rFont val="Calibri"/>
        <family val="2"/>
        <charset val="204"/>
      </rPr>
      <t>. Please, add the cost of ski-passes for all adults to the application immediately.</t>
    </r>
  </si>
  <si>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предоставления услуг подробно представлены в купонной книге</t>
    </r>
    <r>
      <rPr>
        <sz val="8"/>
        <color indexed="8"/>
        <rFont val="Verdana"/>
        <family val="2"/>
        <charset val="204"/>
      </rPr>
      <t>) / The offer "Fill up your summer" includes free of charge (* terms of services are detailed in the coupon book):</t>
    </r>
  </si>
  <si>
    <t>3. Обзорная экскурсия по высотам с 540 до 2200 (для всех гостей в номере) / Sightseeing excursion to heights from 540 to 2200 (for all in-room guests)</t>
  </si>
  <si>
    <r>
      <t xml:space="preserve">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b/>
        <sz val="9"/>
        <color theme="1"/>
        <rFont val="Times New Roman"/>
        <family val="1"/>
      </rPr>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</si>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</sst>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Cyr"/>
      <charset val="204"/>
    </font>
    <font>
      <sz val="11"/>
      <color theme="1"/>
      <name val="Calibri"/>
      <family val="2"/>
      <charset val="204"/>
      <scheme val="minor"/>
    </font>
    <font>
      <sz val="10"/>
      <name val="Arial Cyr"/>
      <charset val="204"/>
    </font>
    <font>
      <b/>
      <sz val="9"/>
      <name val="Times New Roman"/>
      <family val="1"/>
      <charset val="204"/>
    </font>
    <font>
      <sz val="9"/>
      <name val="Times New Roman"/>
      <family val="1"/>
      <charset val="204"/>
    </font>
    <font>
      <b/>
      <sz val="8"/>
      <name val="Times New Roman"/>
      <family val="1"/>
      <charset val="204"/>
    </font>
    <font>
      <sz val="8"/>
      <name val="Times New Roman"/>
      <family val="1"/>
      <charset val="204"/>
    </font>
    <font>
      <b/>
      <sz val="9"/>
      <color indexed="8"/>
      <name val="Times New Roman"/>
      <family val="1"/>
      <charset val="204"/>
    </font>
    <font>
      <sz val="11"/>
      <color theme="1"/>
      <name val="Calibri"/>
      <family val="2"/>
      <charset val="204"/>
      <scheme val="minor"/>
    </font>
    <font>
      <b/>
      <sz val="9"/>
      <color theme="1"/>
      <name val="Times New Roman"/>
      <family val="1"/>
      <charset val="204"/>
    </font>
    <font>
      <sz val="9"/>
      <color theme="1"/>
      <name val="Times New Roman"/>
      <family val="1"/>
      <charset val="204"/>
    </font>
    <font>
      <b/>
      <sz val="8"/>
      <color theme="1"/>
      <name val="Times New Roman"/>
      <family val="1"/>
      <charset val="204"/>
    </font>
    <font>
      <sz val="10"/>
      <name val="Calibri"/>
      <family val="2"/>
      <charset val="204"/>
      <scheme val="minor"/>
    </font>
    <font>
      <b/>
      <sz val="9"/>
      <name val="Times New Roman"/>
      <family val="1"/>
    </font>
    <font>
      <sz val="11"/>
      <color theme="1"/>
      <name val="Calibri"/>
      <family val="2"/>
      <scheme val="minor"/>
    </font>
    <font>
      <sz val="9"/>
      <color indexed="8"/>
      <name val="Times New Roman"/>
      <family val="1"/>
      <charset val="204"/>
    </font>
    <font>
      <b/>
      <sz val="11"/>
      <name val="Times New Roman"/>
      <family val="1"/>
      <charset val="204"/>
    </font>
    <font>
      <b/>
      <i/>
      <sz val="9"/>
      <name val="Times New Roman"/>
      <family val="1"/>
      <charset val="204"/>
    </font>
    <font>
      <sz val="8"/>
      <color rgb="FF000000"/>
      <name val="Verdana"/>
      <family val="2"/>
      <charset val="204"/>
    </font>
    <font>
      <sz val="9"/>
      <color indexed="10"/>
      <name val="Times New Roman"/>
      <family val="1"/>
      <charset val="204"/>
    </font>
    <font>
      <b/>
      <sz val="11"/>
      <color rgb="FFFF0000"/>
      <name val="Times New Roman"/>
      <family val="1"/>
    </font>
    <font>
      <sz val="10"/>
      <name val="Times New Roman"/>
      <family val="1"/>
      <charset val="204"/>
    </font>
    <font>
      <sz val="11"/>
      <color theme="1"/>
      <name val="Calibri"/>
      <family val="2"/>
      <charset val="204"/>
    </font>
    <font>
      <b/>
      <sz val="9"/>
      <color theme="1"/>
      <name val="Times New Roman"/>
      <family val="1"/>
    </font>
    <font>
      <sz val="9"/>
      <color theme="1"/>
      <name val="Times New Roman"/>
      <family val="1"/>
    </font>
    <font>
      <sz val="10"/>
      <color theme="1"/>
      <name val="Times New Roman"/>
      <family val="1"/>
      <charset val="204"/>
    </font>
    <font>
      <b/>
      <sz val="10"/>
      <name val="Times New Roman"/>
      <family val="1"/>
      <charset val="204"/>
    </font>
    <font>
      <i/>
      <sz val="10"/>
      <name val="Times New Roman"/>
      <family val="1"/>
      <charset val="204"/>
    </font>
    <font>
      <sz val="9"/>
      <name val="Arial Cyr"/>
      <charset val="204"/>
    </font>
    <font>
      <b/>
      <sz val="8"/>
      <color rgb="FF000000"/>
      <name val="Verdana"/>
      <family val="2"/>
      <charset val="204"/>
    </font>
    <font>
      <sz val="8"/>
      <color indexed="8"/>
      <name val="Verdana"/>
      <family val="2"/>
      <charset val="204"/>
    </font>
    <font>
      <u/>
      <sz val="8"/>
      <color indexed="8"/>
      <name val="Verdana"/>
      <family val="2"/>
      <charset val="204"/>
    </font>
    <font>
      <i/>
      <sz val="8"/>
      <color indexed="8"/>
      <name val="Verdana"/>
      <family val="2"/>
      <charset val="204"/>
    </font>
    <font>
      <b/>
      <i/>
      <sz val="8"/>
      <color indexed="8"/>
      <name val="Verdana"/>
      <family val="2"/>
      <charset val="204"/>
    </font>
    <font>
      <b/>
      <sz val="8"/>
      <color indexed="8"/>
      <name val="Verdana"/>
      <family val="2"/>
      <charset val="204"/>
    </font>
    <font>
      <sz val="8"/>
      <color rgb="FFC00000"/>
      <name val="Verdana"/>
      <family val="2"/>
      <charset val="204"/>
    </font>
    <font>
      <sz val="8"/>
      <color theme="1"/>
      <name val="Verdana"/>
      <family val="2"/>
      <charset val="204"/>
    </font>
    <font>
      <sz val="9"/>
      <color theme="1"/>
      <name val="Verdana"/>
      <family val="2"/>
      <charset val="204"/>
    </font>
    <font>
      <b/>
      <sz val="11"/>
      <color theme="1"/>
      <name val="Calibri"/>
      <family val="2"/>
    </font>
    <font>
      <b/>
      <sz val="10"/>
      <color theme="1"/>
      <name val="Times New Roman"/>
      <family val="1"/>
      <charset val="204"/>
    </font>
    <font>
      <sz val="11"/>
      <color theme="1"/>
      <name val="Calibri"/>
      <family val="2"/>
    </font>
    <font>
      <b/>
      <sz val="9"/>
      <color rgb="FFFF0000"/>
      <name val="Times New Roman"/>
      <family val="1"/>
    </font>
    <font>
      <b/>
      <sz val="11"/>
      <color rgb="FFFF0000"/>
      <name val="Calibri"/>
      <family val="2"/>
      <charset val="204"/>
    </font>
    <font>
      <b/>
      <sz val="10"/>
      <name val="Calibri"/>
      <family val="2"/>
      <scheme val="minor"/>
    </font>
    <font>
      <b/>
      <sz val="9"/>
      <color rgb="FF000000"/>
      <name val="Verdana"/>
      <family val="2"/>
    </font>
    <font>
      <sz val="9"/>
      <color rgb="FF000000"/>
      <name val="Verdana"/>
      <family val="2"/>
    </font>
    <font>
      <b/>
      <sz val="12"/>
      <color rgb="FFFF0000"/>
      <name val="Times New Roman"/>
      <family val="1"/>
    </font>
    <font>
      <sz val="10"/>
      <name val="Calibri"/>
      <family val="2"/>
      <scheme val="minor"/>
    </font>
    <font>
      <b/>
      <sz val="12"/>
      <color theme="1"/>
      <name val="Calibri"/>
      <family val="2"/>
      <charset val="204"/>
      <scheme val="minor"/>
    </font>
    <font>
      <b/>
      <sz val="12"/>
      <color rgb="FFFF0000"/>
      <name val="Calibri"/>
      <family val="2"/>
      <charset val="204"/>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6"/>
        <bgColor indexed="64"/>
      </patternFill>
    </fill>
    <fill>
      <patternFill patternType="solid">
        <fgColor rgb="FF00B0F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66"/>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2" fillId="0" borderId="0"/>
    <xf numFmtId="0" fontId="8" fillId="0" borderId="0"/>
    <xf numFmtId="0" fontId="2" fillId="0" borderId="0"/>
    <xf numFmtId="0" fontId="2" fillId="0" borderId="0"/>
    <xf numFmtId="0" fontId="14" fillId="0" borderId="0"/>
    <xf numFmtId="0" fontId="14" fillId="0" borderId="0"/>
    <xf numFmtId="0" fontId="1" fillId="0" borderId="0"/>
    <xf numFmtId="0" fontId="1" fillId="0" borderId="0"/>
    <xf numFmtId="0" fontId="1" fillId="0" borderId="0"/>
  </cellStyleXfs>
  <cellXfs count="173">
    <xf numFmtId="0" fontId="0" fillId="0" borderId="0" xfId="0"/>
    <xf numFmtId="0" fontId="4" fillId="0" borderId="0" xfId="0" applyFont="1" applyFill="1"/>
    <xf numFmtId="0" fontId="4" fillId="0" borderId="1" xfId="0" applyFont="1" applyFill="1" applyBorder="1"/>
    <xf numFmtId="0" fontId="4" fillId="0" borderId="1" xfId="0" applyFont="1" applyFill="1" applyBorder="1" applyAlignment="1">
      <alignment horizontal="right"/>
    </xf>
    <xf numFmtId="0" fontId="4" fillId="0" borderId="1" xfId="0" applyFont="1" applyFill="1" applyBorder="1" applyAlignment="1">
      <alignment wrapText="1"/>
    </xf>
    <xf numFmtId="0" fontId="4" fillId="0" borderId="2" xfId="0" applyFont="1" applyFill="1" applyBorder="1" applyAlignment="1">
      <alignment horizontal="left" wrapText="1"/>
    </xf>
    <xf numFmtId="0" fontId="4" fillId="0" borderId="0" xfId="0" applyFont="1" applyFill="1" applyBorder="1"/>
    <xf numFmtId="0" fontId="0" fillId="0" borderId="0" xfId="0" applyFill="1"/>
    <xf numFmtId="0" fontId="9" fillId="0" borderId="1" xfId="0" applyFont="1" applyFill="1" applyBorder="1" applyAlignment="1">
      <alignment horizontal="center" vertical="center" wrapText="1"/>
    </xf>
    <xf numFmtId="0" fontId="3" fillId="0" borderId="0" xfId="0" applyFont="1" applyFill="1"/>
    <xf numFmtId="0" fontId="3" fillId="0" borderId="0" xfId="0" applyFont="1" applyFill="1" applyBorder="1" applyAlignment="1">
      <alignment horizontal="center"/>
    </xf>
    <xf numFmtId="0" fontId="4" fillId="0" borderId="2"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3" xfId="0" applyFont="1" applyFill="1" applyBorder="1" applyAlignment="1">
      <alignment horizontal="left"/>
    </xf>
    <xf numFmtId="0" fontId="10" fillId="0" borderId="0" xfId="1" applyFont="1" applyFill="1" applyBorder="1" applyAlignment="1">
      <alignment horizontal="left" vertical="center"/>
    </xf>
    <xf numFmtId="0" fontId="6" fillId="0" borderId="1"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vertical="center" wrapText="1"/>
    </xf>
    <xf numFmtId="0" fontId="3" fillId="0" borderId="3" xfId="0" applyFont="1" applyFill="1" applyBorder="1" applyAlignment="1">
      <alignment horizontal="left"/>
    </xf>
    <xf numFmtId="0" fontId="4" fillId="0" borderId="0" xfId="1" applyFont="1" applyFill="1" applyAlignment="1">
      <alignment horizontal="left" vertical="center"/>
    </xf>
    <xf numFmtId="0" fontId="4" fillId="0" borderId="0" xfId="1" applyFont="1" applyFill="1" applyAlignment="1">
      <alignment horizontal="left" vertical="center" wrapText="1"/>
    </xf>
    <xf numFmtId="0" fontId="10" fillId="0" borderId="0" xfId="0" applyFont="1" applyFill="1"/>
    <xf numFmtId="0" fontId="10" fillId="0" borderId="0" xfId="1" applyFont="1" applyFill="1" applyAlignment="1">
      <alignment horizontal="left" vertical="center"/>
    </xf>
    <xf numFmtId="0" fontId="4" fillId="0" borderId="0" xfId="0" applyFont="1" applyFill="1" applyBorder="1" applyAlignment="1">
      <alignment horizontal="right"/>
    </xf>
    <xf numFmtId="0" fontId="6" fillId="0" borderId="0" xfId="0" applyFont="1" applyFill="1" applyBorder="1" applyAlignment="1">
      <alignment wrapText="1"/>
    </xf>
    <xf numFmtId="0" fontId="10" fillId="0" borderId="0" xfId="1" applyFont="1" applyFill="1" applyAlignment="1">
      <alignment horizontal="left" vertical="center" wrapText="1"/>
    </xf>
    <xf numFmtId="0" fontId="11" fillId="0" borderId="1" xfId="0" applyFont="1" applyFill="1" applyBorder="1" applyAlignment="1">
      <alignment horizontal="center" vertical="center" wrapText="1"/>
    </xf>
    <xf numFmtId="0" fontId="6" fillId="0" borderId="0" xfId="0" applyFont="1" applyFill="1" applyAlignment="1">
      <alignment horizontal="center" vertical="center"/>
    </xf>
    <xf numFmtId="1" fontId="4" fillId="0" borderId="1" xfId="0" applyNumberFormat="1" applyFont="1" applyFill="1" applyBorder="1"/>
    <xf numFmtId="1" fontId="4" fillId="0" borderId="0" xfId="0" applyNumberFormat="1" applyFont="1" applyFill="1" applyBorder="1"/>
    <xf numFmtId="0" fontId="3" fillId="2" borderId="4" xfId="0" applyFont="1" applyFill="1" applyBorder="1" applyAlignment="1">
      <alignment horizontal="left" vertical="center"/>
    </xf>
    <xf numFmtId="0" fontId="3" fillId="2" borderId="4" xfId="0" applyFont="1" applyFill="1" applyBorder="1" applyAlignment="1">
      <alignment vertical="center"/>
    </xf>
    <xf numFmtId="0" fontId="5" fillId="2" borderId="0" xfId="0" applyFont="1" applyFill="1"/>
    <xf numFmtId="0" fontId="11" fillId="0" borderId="2" xfId="0" applyFont="1" applyFill="1" applyBorder="1" applyAlignment="1">
      <alignment horizontal="center" vertical="center" wrapText="1"/>
    </xf>
    <xf numFmtId="0" fontId="13" fillId="3" borderId="5" xfId="1" applyFont="1" applyFill="1" applyBorder="1" applyAlignment="1">
      <alignment horizontal="left" vertical="center"/>
    </xf>
    <xf numFmtId="0" fontId="3" fillId="3" borderId="0" xfId="1" applyFont="1" applyFill="1" applyAlignment="1">
      <alignment horizontal="left" vertical="center"/>
    </xf>
    <xf numFmtId="0" fontId="9" fillId="0" borderId="2" xfId="0" applyFont="1" applyFill="1" applyBorder="1" applyAlignment="1">
      <alignment horizontal="center" vertical="center" wrapText="1"/>
    </xf>
    <xf numFmtId="0" fontId="10" fillId="4" borderId="0" xfId="0" applyFont="1" applyFill="1"/>
    <xf numFmtId="0" fontId="9" fillId="3" borderId="0" xfId="5" applyFont="1" applyFill="1" applyAlignment="1">
      <alignment horizontal="left" vertical="center"/>
    </xf>
    <xf numFmtId="0" fontId="10" fillId="0" borderId="0" xfId="5" applyFont="1" applyAlignment="1">
      <alignment vertical="center" wrapText="1"/>
    </xf>
    <xf numFmtId="0" fontId="9" fillId="3" borderId="0" xfId="6" applyFont="1" applyFill="1" applyAlignment="1">
      <alignment horizontal="left" vertical="center"/>
    </xf>
    <xf numFmtId="0" fontId="10" fillId="0" borderId="0" xfId="1" applyFont="1" applyFill="1" applyAlignment="1">
      <alignment horizontal="left" vertical="center"/>
    </xf>
    <xf numFmtId="0" fontId="9" fillId="3" borderId="0" xfId="0" applyFont="1" applyFill="1" applyAlignment="1">
      <alignment horizontal="left" vertical="center"/>
    </xf>
    <xf numFmtId="0" fontId="9" fillId="0" borderId="0" xfId="0" applyFont="1" applyFill="1" applyAlignment="1">
      <alignment vertical="center" wrapText="1"/>
    </xf>
    <xf numFmtId="0" fontId="9" fillId="3" borderId="0" xfId="1" applyFont="1" applyFill="1" applyBorder="1" applyAlignment="1">
      <alignment horizontal="left" vertical="center"/>
    </xf>
    <xf numFmtId="14" fontId="12" fillId="2"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 fontId="4" fillId="6" borderId="0" xfId="0" applyNumberFormat="1" applyFont="1" applyFill="1" applyBorder="1"/>
    <xf numFmtId="0" fontId="16" fillId="5" borderId="4" xfId="0" applyFont="1" applyFill="1" applyBorder="1" applyAlignment="1">
      <alignment horizontal="center" vertical="center"/>
    </xf>
    <xf numFmtId="1" fontId="4" fillId="0" borderId="0" xfId="0" applyNumberFormat="1" applyFont="1" applyFill="1"/>
    <xf numFmtId="0" fontId="3" fillId="3" borderId="0" xfId="0" applyFont="1" applyFill="1" applyBorder="1" applyAlignment="1"/>
    <xf numFmtId="0" fontId="4" fillId="0" borderId="6" xfId="0" applyFont="1" applyFill="1" applyBorder="1"/>
    <xf numFmtId="0" fontId="4" fillId="0" borderId="1" xfId="0" applyFont="1" applyFill="1" applyBorder="1" applyAlignment="1">
      <alignment horizontal="left" wrapText="1"/>
    </xf>
    <xf numFmtId="0" fontId="18" fillId="0" borderId="0" xfId="0" applyFont="1" applyBorder="1" applyAlignment="1">
      <alignment vertical="center" wrapText="1"/>
    </xf>
    <xf numFmtId="0" fontId="9" fillId="7" borderId="0" xfId="0" applyFont="1" applyFill="1"/>
    <xf numFmtId="0" fontId="9" fillId="7" borderId="12" xfId="0" applyFont="1" applyFill="1" applyBorder="1" applyAlignment="1">
      <alignment horizontal="left" vertical="center"/>
    </xf>
    <xf numFmtId="0" fontId="15" fillId="0" borderId="0" xfId="0" applyFont="1" applyFill="1" applyAlignment="1">
      <alignment vertical="center" wrapText="1"/>
    </xf>
    <xf numFmtId="0" fontId="21" fillId="0" borderId="1" xfId="0" applyFont="1" applyFill="1" applyBorder="1" applyAlignment="1">
      <alignment wrapText="1"/>
    </xf>
    <xf numFmtId="0" fontId="21" fillId="0" borderId="1" xfId="0" applyFont="1" applyFill="1" applyBorder="1"/>
    <xf numFmtId="1" fontId="21" fillId="0" borderId="1" xfId="0" applyNumberFormat="1" applyFont="1" applyFill="1" applyBorder="1" applyAlignment="1">
      <alignment wrapText="1"/>
    </xf>
    <xf numFmtId="0" fontId="9" fillId="3" borderId="12" xfId="0" applyFont="1" applyFill="1" applyBorder="1" applyAlignment="1">
      <alignment horizontal="left" vertical="center"/>
    </xf>
    <xf numFmtId="0" fontId="10" fillId="0" borderId="0" xfId="0" applyFont="1" applyAlignment="1">
      <alignment horizontal="left" vertical="center" wrapText="1"/>
    </xf>
    <xf numFmtId="0" fontId="9" fillId="5" borderId="1" xfId="0" applyFont="1" applyFill="1" applyBorder="1" applyAlignment="1">
      <alignment wrapText="1"/>
    </xf>
    <xf numFmtId="0" fontId="23" fillId="5" borderId="12" xfId="0" applyFont="1" applyFill="1" applyBorder="1" applyAlignment="1">
      <alignment horizontal="left" vertical="center"/>
    </xf>
    <xf numFmtId="0" fontId="4" fillId="5" borderId="1" xfId="0" applyFont="1" applyFill="1" applyBorder="1" applyAlignment="1">
      <alignment wrapText="1"/>
    </xf>
    <xf numFmtId="0" fontId="10" fillId="0" borderId="0" xfId="1" applyFont="1" applyAlignment="1">
      <alignment horizontal="left" vertical="center" wrapText="1"/>
    </xf>
    <xf numFmtId="0" fontId="25" fillId="5" borderId="1" xfId="0" applyFont="1" applyFill="1" applyBorder="1" applyAlignment="1">
      <alignment horizontal="left" vertical="center" wrapText="1"/>
    </xf>
    <xf numFmtId="0" fontId="18" fillId="0" borderId="1" xfId="0" applyFont="1" applyFill="1" applyBorder="1" applyAlignment="1">
      <alignment horizontal="left" vertical="center" wrapText="1" indent="1"/>
    </xf>
    <xf numFmtId="0" fontId="28" fillId="0" borderId="0" xfId="0" applyFont="1" applyFill="1"/>
    <xf numFmtId="0" fontId="29" fillId="6" borderId="1" xfId="0" applyFont="1" applyFill="1" applyBorder="1" applyAlignment="1">
      <alignment vertical="center" wrapText="1"/>
    </xf>
    <xf numFmtId="0" fontId="18" fillId="5" borderId="1" xfId="0" applyFont="1" applyFill="1" applyBorder="1" applyAlignment="1">
      <alignment vertical="center" wrapText="1"/>
    </xf>
    <xf numFmtId="0" fontId="18" fillId="0" borderId="1" xfId="0" applyFont="1" applyBorder="1" applyAlignment="1">
      <alignment wrapText="1"/>
    </xf>
    <xf numFmtId="0" fontId="18" fillId="0" borderId="1" xfId="0" applyFont="1" applyBorder="1" applyAlignment="1">
      <alignment vertical="center" wrapText="1"/>
    </xf>
    <xf numFmtId="0" fontId="10" fillId="0" borderId="0" xfId="0" applyFont="1" applyAlignment="1">
      <alignment horizontal="right" vertical="center" wrapText="1"/>
    </xf>
    <xf numFmtId="0" fontId="9" fillId="3" borderId="0" xfId="0" applyFont="1" applyFill="1" applyAlignment="1">
      <alignment horizontal="left" vertical="center" wrapText="1"/>
    </xf>
    <xf numFmtId="0" fontId="3" fillId="5" borderId="0" xfId="0" applyFont="1" applyFill="1" applyBorder="1" applyAlignment="1"/>
    <xf numFmtId="0" fontId="22" fillId="2" borderId="0" xfId="0" applyFont="1" applyFill="1" applyAlignment="1">
      <alignment horizontal="center" vertical="center" wrapText="1"/>
    </xf>
    <xf numFmtId="0" fontId="20" fillId="0" borderId="0" xfId="0" applyFont="1" applyFill="1" applyAlignment="1">
      <alignment wrapText="1"/>
    </xf>
    <xf numFmtId="0" fontId="9" fillId="9" borderId="13" xfId="0" applyFont="1" applyFill="1" applyBorder="1"/>
    <xf numFmtId="0" fontId="9" fillId="9" borderId="0" xfId="0" applyFont="1" applyFill="1"/>
    <xf numFmtId="0" fontId="4" fillId="0" borderId="1" xfId="0" applyFont="1" applyFill="1" applyBorder="1" applyAlignment="1">
      <alignment horizontal="left" vertical="top" wrapText="1"/>
    </xf>
    <xf numFmtId="0" fontId="10" fillId="0" borderId="0" xfId="1" applyFont="1" applyFill="1" applyAlignment="1">
      <alignment horizontal="left" vertical="top" wrapText="1"/>
    </xf>
    <xf numFmtId="0" fontId="18" fillId="9" borderId="0" xfId="0" applyFont="1" applyFill="1" applyAlignment="1">
      <alignment vertical="center" wrapText="1"/>
    </xf>
    <xf numFmtId="0" fontId="18" fillId="0" borderId="14" xfId="0" applyFont="1" applyFill="1" applyBorder="1" applyAlignment="1">
      <alignment horizontal="left" vertical="center" wrapText="1" indent="1"/>
    </xf>
    <xf numFmtId="0" fontId="4" fillId="2" borderId="0" xfId="0" applyFont="1" applyFill="1"/>
    <xf numFmtId="0" fontId="10" fillId="2" borderId="0" xfId="1" applyFont="1" applyFill="1" applyAlignment="1">
      <alignment horizontal="left" vertical="top" wrapText="1"/>
    </xf>
    <xf numFmtId="0" fontId="18" fillId="2" borderId="14" xfId="0" applyFont="1" applyFill="1" applyBorder="1" applyAlignment="1">
      <alignment vertical="center" wrapText="1"/>
    </xf>
    <xf numFmtId="0" fontId="23" fillId="2" borderId="12" xfId="0" applyFont="1" applyFill="1" applyBorder="1" applyAlignment="1">
      <alignment horizontal="left" vertical="center"/>
    </xf>
    <xf numFmtId="0" fontId="4" fillId="2" borderId="1" xfId="0" applyFont="1" applyFill="1" applyBorder="1" applyAlignment="1">
      <alignment wrapText="1"/>
    </xf>
    <xf numFmtId="0" fontId="10" fillId="2" borderId="0" xfId="1" applyFont="1" applyFill="1" applyAlignment="1">
      <alignment horizontal="left" vertical="center"/>
    </xf>
    <xf numFmtId="0" fontId="10" fillId="0" borderId="12" xfId="0" applyFont="1" applyFill="1" applyBorder="1" applyAlignment="1">
      <alignment vertical="center" wrapText="1"/>
    </xf>
    <xf numFmtId="0" fontId="18" fillId="2" borderId="14" xfId="0" applyFont="1" applyFill="1" applyBorder="1" applyAlignment="1">
      <alignment horizontal="left" vertical="center" wrapText="1" indent="1"/>
    </xf>
    <xf numFmtId="0" fontId="9" fillId="9" borderId="0" xfId="0" applyFont="1" applyFill="1" applyAlignment="1">
      <alignment wrapText="1"/>
    </xf>
    <xf numFmtId="0" fontId="39" fillId="3" borderId="13" xfId="0" applyFont="1" applyFill="1" applyBorder="1"/>
    <xf numFmtId="0" fontId="3" fillId="7" borderId="4" xfId="0" applyFont="1" applyFill="1" applyBorder="1" applyAlignment="1">
      <alignment horizontal="left" vertical="center"/>
    </xf>
    <xf numFmtId="0" fontId="5" fillId="7" borderId="0" xfId="0" applyFont="1" applyFill="1"/>
    <xf numFmtId="0" fontId="3" fillId="7" borderId="4" xfId="0" applyFont="1" applyFill="1" applyBorder="1" applyAlignment="1">
      <alignment vertical="center"/>
    </xf>
    <xf numFmtId="1" fontId="4" fillId="5" borderId="0" xfId="0" applyNumberFormat="1" applyFont="1" applyFill="1" applyBorder="1"/>
    <xf numFmtId="0" fontId="4" fillId="5" borderId="0" xfId="0" applyFont="1" applyFill="1"/>
    <xf numFmtId="0" fontId="4" fillId="6" borderId="0" xfId="0" applyFont="1" applyFill="1"/>
    <xf numFmtId="1" fontId="4" fillId="10" borderId="0" xfId="0" applyNumberFormat="1" applyFont="1" applyFill="1" applyBorder="1"/>
    <xf numFmtId="0" fontId="4" fillId="10" borderId="0" xfId="0" applyFont="1" applyFill="1"/>
    <xf numFmtId="0" fontId="9" fillId="7" borderId="7" xfId="0" applyFont="1" applyFill="1" applyBorder="1" applyAlignment="1">
      <alignment vertical="center" wrapText="1"/>
    </xf>
    <xf numFmtId="0" fontId="10" fillId="8" borderId="8" xfId="0" applyFont="1" applyFill="1" applyBorder="1" applyAlignment="1">
      <alignment vertical="center" wrapText="1"/>
    </xf>
    <xf numFmtId="0" fontId="10" fillId="0" borderId="9" xfId="0" applyFont="1" applyFill="1" applyBorder="1" applyAlignment="1">
      <alignment vertical="center" wrapText="1"/>
    </xf>
    <xf numFmtId="0" fontId="10" fillId="0" borderId="0" xfId="0" applyFont="1" applyFill="1" applyBorder="1" applyAlignment="1">
      <alignment vertical="center"/>
    </xf>
    <xf numFmtId="0" fontId="41" fillId="2" borderId="0" xfId="0" applyFont="1" applyFill="1"/>
    <xf numFmtId="0" fontId="13" fillId="11" borderId="1" xfId="0" applyFont="1" applyFill="1" applyBorder="1" applyAlignment="1">
      <alignment horizontal="right"/>
    </xf>
    <xf numFmtId="0" fontId="4" fillId="11" borderId="1" xfId="0" applyFont="1" applyFill="1" applyBorder="1" applyAlignment="1">
      <alignment horizontal="right"/>
    </xf>
    <xf numFmtId="0" fontId="10" fillId="12" borderId="1" xfId="0" applyFont="1" applyFill="1" applyBorder="1" applyAlignment="1">
      <alignment vertical="center"/>
    </xf>
    <xf numFmtId="0" fontId="4" fillId="5" borderId="0" xfId="0" applyFont="1" applyFill="1" applyBorder="1" applyAlignment="1">
      <alignment horizontal="left" vertical="top"/>
    </xf>
    <xf numFmtId="0" fontId="41" fillId="0" borderId="0" xfId="0" applyFont="1" applyFill="1"/>
    <xf numFmtId="0" fontId="18" fillId="2" borderId="1" xfId="0" applyFont="1" applyFill="1" applyBorder="1" applyAlignment="1">
      <alignment horizontal="left" vertical="center" wrapText="1" indent="1"/>
    </xf>
    <xf numFmtId="0" fontId="12" fillId="8" borderId="0" xfId="0" applyFont="1" applyFill="1"/>
    <xf numFmtId="0" fontId="10" fillId="6" borderId="1" xfId="0" applyFont="1" applyFill="1" applyBorder="1" applyAlignment="1">
      <alignment wrapText="1"/>
    </xf>
    <xf numFmtId="0" fontId="11" fillId="8" borderId="2" xfId="0" applyFont="1" applyFill="1" applyBorder="1" applyAlignment="1">
      <alignment horizontal="center" vertical="center" wrapText="1"/>
    </xf>
    <xf numFmtId="0" fontId="6" fillId="8" borderId="0" xfId="0" applyFont="1" applyFill="1" applyAlignment="1">
      <alignment horizontal="center" vertical="center"/>
    </xf>
    <xf numFmtId="0" fontId="4" fillId="8" borderId="0" xfId="0" applyFont="1" applyFill="1"/>
    <xf numFmtId="0" fontId="4" fillId="8" borderId="1" xfId="0" applyFont="1" applyFill="1" applyBorder="1"/>
    <xf numFmtId="0" fontId="4" fillId="8" borderId="2" xfId="0" applyFont="1" applyFill="1" applyBorder="1" applyAlignment="1">
      <alignment horizontal="left" wrapText="1"/>
    </xf>
    <xf numFmtId="0" fontId="4" fillId="8" borderId="1" xfId="0" applyFont="1" applyFill="1" applyBorder="1" applyAlignment="1">
      <alignment horizontal="right"/>
    </xf>
    <xf numFmtId="0" fontId="4" fillId="8" borderId="1" xfId="0" applyFont="1" applyFill="1" applyBorder="1" applyAlignment="1">
      <alignment wrapText="1"/>
    </xf>
    <xf numFmtId="0" fontId="9" fillId="3" borderId="12" xfId="0" applyFont="1" applyFill="1" applyBorder="1"/>
    <xf numFmtId="0" fontId="4" fillId="0" borderId="0" xfId="0" applyFont="1" applyFill="1" applyBorder="1" applyAlignment="1">
      <alignment wrapText="1"/>
    </xf>
    <xf numFmtId="0" fontId="18" fillId="13" borderId="14" xfId="0" applyFont="1" applyFill="1" applyBorder="1" applyAlignment="1">
      <alignment horizontal="left" vertical="center" wrapText="1" indent="1"/>
    </xf>
    <xf numFmtId="0" fontId="9" fillId="9" borderId="13" xfId="0" applyFont="1" applyFill="1" applyBorder="1" applyAlignment="1">
      <alignment horizontal="center" vertical="center"/>
    </xf>
    <xf numFmtId="0" fontId="3" fillId="2" borderId="0" xfId="0" applyFont="1" applyFill="1" applyAlignment="1">
      <alignment horizontal="center"/>
    </xf>
    <xf numFmtId="0" fontId="3" fillId="9" borderId="4" xfId="0" applyFont="1" applyFill="1" applyBorder="1" applyAlignment="1">
      <alignment horizontal="center" vertical="center"/>
    </xf>
    <xf numFmtId="14" fontId="12" fillId="8" borderId="1" xfId="0" applyNumberFormat="1" applyFont="1" applyFill="1" applyBorder="1" applyAlignment="1">
      <alignment horizontal="center" vertical="center" wrapText="1"/>
    </xf>
    <xf numFmtId="0" fontId="4" fillId="8" borderId="0" xfId="0" applyFont="1" applyFill="1" applyAlignment="1">
      <alignment wrapText="1"/>
    </xf>
    <xf numFmtId="0" fontId="4" fillId="8" borderId="0" xfId="0" applyFont="1" applyFill="1" applyBorder="1"/>
    <xf numFmtId="0" fontId="4" fillId="8" borderId="0" xfId="0" applyFont="1" applyFill="1" applyAlignment="1">
      <alignment vertical="center" wrapText="1"/>
    </xf>
    <xf numFmtId="0" fontId="0" fillId="8" borderId="0" xfId="0" applyFill="1"/>
    <xf numFmtId="0" fontId="21" fillId="8" borderId="1" xfId="0" applyFont="1" applyFill="1" applyBorder="1" applyAlignment="1">
      <alignment wrapText="1"/>
    </xf>
    <xf numFmtId="0" fontId="21" fillId="8" borderId="1" xfId="0" applyFont="1" applyFill="1" applyBorder="1"/>
    <xf numFmtId="0" fontId="6" fillId="8" borderId="0" xfId="0" applyFont="1" applyFill="1" applyBorder="1" applyAlignment="1">
      <alignment wrapText="1"/>
    </xf>
    <xf numFmtId="1" fontId="21" fillId="8" borderId="1" xfId="0" applyNumberFormat="1" applyFont="1" applyFill="1" applyBorder="1" applyAlignment="1">
      <alignment wrapText="1"/>
    </xf>
    <xf numFmtId="14" fontId="43" fillId="8" borderId="1" xfId="0" applyNumberFormat="1" applyFont="1" applyFill="1" applyBorder="1" applyAlignment="1">
      <alignment horizontal="center" vertical="center" wrapText="1"/>
    </xf>
    <xf numFmtId="0" fontId="13" fillId="3" borderId="5" xfId="0" applyFont="1" applyFill="1" applyBorder="1" applyAlignment="1">
      <alignment horizontal="left" vertical="center"/>
    </xf>
    <xf numFmtId="0" fontId="10" fillId="2" borderId="12" xfId="0" applyFont="1" applyFill="1" applyBorder="1" applyAlignment="1">
      <alignment vertical="center" wrapText="1"/>
    </xf>
    <xf numFmtId="0" fontId="23" fillId="2" borderId="0" xfId="0" applyFont="1" applyFill="1" applyAlignment="1">
      <alignment wrapText="1"/>
    </xf>
    <xf numFmtId="1" fontId="4" fillId="8" borderId="1" xfId="0" applyNumberFormat="1" applyFont="1" applyFill="1" applyBorder="1"/>
    <xf numFmtId="1" fontId="4" fillId="8" borderId="0" xfId="0" applyNumberFormat="1" applyFont="1" applyFill="1" applyBorder="1"/>
    <xf numFmtId="0" fontId="4" fillId="0" borderId="0" xfId="1" applyFont="1" applyAlignment="1">
      <alignment horizontal="left" vertical="center"/>
    </xf>
    <xf numFmtId="0" fontId="10" fillId="0" borderId="0" xfId="1" applyFont="1" applyAlignment="1">
      <alignment horizontal="left" vertical="center"/>
    </xf>
    <xf numFmtId="0" fontId="18" fillId="0" borderId="0" xfId="0" applyFont="1" applyFill="1" applyAlignment="1">
      <alignment horizontal="left" vertical="center" wrapText="1" indent="1"/>
    </xf>
    <xf numFmtId="0" fontId="44" fillId="2" borderId="1" xfId="0" applyFont="1" applyFill="1" applyBorder="1" applyAlignment="1">
      <alignment horizontal="left" vertical="center" wrapText="1" indent="1"/>
    </xf>
    <xf numFmtId="0" fontId="9" fillId="7" borderId="12" xfId="0" applyFont="1" applyFill="1" applyBorder="1"/>
    <xf numFmtId="0" fontId="9" fillId="7" borderId="12" xfId="0" applyFont="1" applyFill="1" applyBorder="1" applyAlignment="1">
      <alignment vertical="center" wrapText="1"/>
    </xf>
    <xf numFmtId="0" fontId="10" fillId="14" borderId="1" xfId="0" applyFont="1" applyFill="1" applyBorder="1" applyAlignment="1">
      <alignment vertical="center"/>
    </xf>
    <xf numFmtId="0" fontId="3" fillId="2" borderId="0" xfId="1" applyFont="1" applyFill="1" applyAlignment="1">
      <alignment horizontal="left" vertical="center"/>
    </xf>
    <xf numFmtId="0" fontId="9" fillId="3" borderId="12" xfId="1" applyFont="1" applyFill="1" applyBorder="1" applyAlignment="1">
      <alignment horizontal="left" vertical="center"/>
    </xf>
    <xf numFmtId="0" fontId="15" fillId="0" borderId="0" xfId="1" applyFont="1" applyFill="1" applyAlignment="1">
      <alignment vertical="center" wrapText="1"/>
    </xf>
    <xf numFmtId="0" fontId="10" fillId="0" borderId="0" xfId="1" applyFont="1" applyFill="1"/>
    <xf numFmtId="0" fontId="23" fillId="2" borderId="0" xfId="1" applyFont="1" applyFill="1"/>
    <xf numFmtId="0" fontId="4" fillId="2" borderId="15" xfId="0" applyFont="1" applyFill="1" applyBorder="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0" borderId="0" xfId="0" applyFont="1" applyFill="1" applyBorder="1" applyAlignment="1">
      <alignment vertical="center" wrapText="1"/>
    </xf>
    <xf numFmtId="0" fontId="10" fillId="8" borderId="0" xfId="0" applyFont="1" applyFill="1"/>
    <xf numFmtId="0" fontId="4" fillId="2" borderId="16" xfId="0" applyFont="1" applyFill="1" applyBorder="1" applyAlignment="1">
      <alignment horizontal="left" vertical="top" wrapText="1"/>
    </xf>
    <xf numFmtId="0" fontId="4" fillId="14" borderId="1" xfId="0" applyFont="1" applyFill="1" applyBorder="1" applyAlignment="1">
      <alignment vertical="center"/>
    </xf>
    <xf numFmtId="0" fontId="48" fillId="2" borderId="1" xfId="0" applyFont="1" applyFill="1" applyBorder="1" applyAlignment="1">
      <alignment horizontal="center" vertical="center" wrapText="1"/>
    </xf>
    <xf numFmtId="14" fontId="47" fillId="8" borderId="1" xfId="0" applyNumberFormat="1" applyFont="1" applyFill="1" applyBorder="1" applyAlignment="1">
      <alignment horizontal="center" vertical="center" wrapText="1"/>
    </xf>
    <xf numFmtId="0" fontId="9" fillId="5" borderId="12" xfId="0" applyFont="1" applyFill="1" applyBorder="1" applyAlignment="1">
      <alignment horizontal="left" vertical="center"/>
    </xf>
    <xf numFmtId="0" fontId="25" fillId="2" borderId="1" xfId="0" applyFont="1" applyFill="1" applyBorder="1" applyAlignment="1">
      <alignment horizontal="left" vertical="center" wrapText="1"/>
    </xf>
    <xf numFmtId="0" fontId="4" fillId="8" borderId="0" xfId="0" applyFont="1" applyFill="1" applyBorder="1" applyAlignment="1">
      <alignment horizontal="right"/>
    </xf>
    <xf numFmtId="0" fontId="18" fillId="13" borderId="1" xfId="0" applyFont="1" applyFill="1" applyBorder="1" applyAlignment="1">
      <alignment horizontal="left" vertical="center" wrapText="1" inden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cellXfs>
  <cellStyles count="10">
    <cellStyle name="Normal 2" xfId="9"/>
    <cellStyle name="Обычный" xfId="0" builtinId="0"/>
    <cellStyle name="Обычный 2" xfId="1"/>
    <cellStyle name="Обычный 3" xfId="2"/>
    <cellStyle name="Обычный 3 2" xfId="3"/>
    <cellStyle name="Обычный 3 3" xfId="6"/>
    <cellStyle name="Обычный 4" xfId="7"/>
    <cellStyle name="Обычный 4 2" xfId="8"/>
    <cellStyle name="Обычный 5" xfId="5"/>
    <cellStyle name="Обычный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ports\&#1054;&#1073;&#1085;&#1086;&#1074;&#1083;&#1077;&#1085;&#1080;&#1077;%20&#1090;&#1072;&#1088;&#1080;&#1092;&#1085;&#1099;&#1093;&#1089;&#1077;&#1090;&#1086;&#1082;\&#1044;&#1083;&#1103;%20&#1086;&#1073;&#1085;&#1086;&#1074;&#1083;&#1077;&#1085;&#1080;&#1103;%20&#1090;&#1072;&#1088;&#1080;&#1092;&#1085;&#1099;&#1093;%20&#1089;&#1077;&#1090;&#1086;&#1082;%20&#1058;&#1054;_&#1058;&#1040;\BB%20&#1090;&#1072;&#1073;&#1083;&#1080;&#1095;&#1082;&#1080;\BB%20&#1060;&#1086;&#1088;&#1084;&#1091;&#1083;&#1099;%20&#1074;&#1089;&#1077;%20&#1086;&#1090;&#1077;&#1083;&#1080;%202022-2023%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ixos"/>
      <sheetName val="Movenpick"/>
      <sheetName val="Movenpick RO"/>
      <sheetName val="PN BB Открытый тариф"/>
      <sheetName val="PN ВВ 15% "/>
      <sheetName val="PN ВВ 20% Нетто"/>
      <sheetName val="Ibis"/>
      <sheetName val="DL BB Открытый тариф "/>
      <sheetName val="NResort"/>
      <sheetName val="NResort RO"/>
      <sheetName val="NCongress"/>
      <sheetName val="NCongress RO"/>
      <sheetName val="DL ВВ 15% Нетто"/>
      <sheetName val="DL ВВ 20% Нетто "/>
    </sheetNames>
    <sheetDataSet>
      <sheetData sheetId="0">
        <row r="29">
          <cell r="QS29">
            <v>44900</v>
          </cell>
          <cell r="QT29">
            <v>44901</v>
          </cell>
          <cell r="QU29">
            <v>44902</v>
          </cell>
          <cell r="QV29">
            <v>44903</v>
          </cell>
          <cell r="QW29">
            <v>44904</v>
          </cell>
          <cell r="QX29">
            <v>44905</v>
          </cell>
          <cell r="QY29">
            <v>44906</v>
          </cell>
          <cell r="QZ29">
            <v>44907</v>
          </cell>
          <cell r="RA29">
            <v>44908</v>
          </cell>
          <cell r="RB29">
            <v>44909</v>
          </cell>
          <cell r="RC29">
            <v>44910</v>
          </cell>
          <cell r="RD29">
            <v>44911</v>
          </cell>
          <cell r="RE29">
            <v>44912</v>
          </cell>
          <cell r="RF29">
            <v>44913</v>
          </cell>
          <cell r="RG29">
            <v>44914</v>
          </cell>
          <cell r="RH29">
            <v>44915</v>
          </cell>
          <cell r="RI29">
            <v>44916</v>
          </cell>
          <cell r="RJ29">
            <v>44917</v>
          </cell>
          <cell r="RK29">
            <v>44918</v>
          </cell>
          <cell r="RL29">
            <v>44919</v>
          </cell>
          <cell r="RM29">
            <v>44920</v>
          </cell>
          <cell r="RN29">
            <v>44921</v>
          </cell>
          <cell r="RO29">
            <v>44922</v>
          </cell>
          <cell r="RP29">
            <v>44923</v>
          </cell>
          <cell r="RQ29">
            <v>44924</v>
          </cell>
          <cell r="RR29">
            <v>44925</v>
          </cell>
          <cell r="RS29">
            <v>44926</v>
          </cell>
          <cell r="RT29">
            <v>44927</v>
          </cell>
          <cell r="RU29">
            <v>44928</v>
          </cell>
          <cell r="RV29">
            <v>44929</v>
          </cell>
          <cell r="RW29">
            <v>44930</v>
          </cell>
          <cell r="RX29">
            <v>44931</v>
          </cell>
          <cell r="RY29">
            <v>44932</v>
          </cell>
          <cell r="RZ29">
            <v>44933</v>
          </cell>
          <cell r="SA29">
            <v>44934</v>
          </cell>
          <cell r="SB29">
            <v>44935</v>
          </cell>
          <cell r="SC29">
            <v>44936</v>
          </cell>
          <cell r="SD29">
            <v>44937</v>
          </cell>
          <cell r="SE29">
            <v>44938</v>
          </cell>
          <cell r="SF29">
            <v>44939</v>
          </cell>
          <cell r="SG29">
            <v>44940</v>
          </cell>
          <cell r="SH29">
            <v>44941</v>
          </cell>
          <cell r="SI29">
            <v>44942</v>
          </cell>
          <cell r="SJ29">
            <v>44943</v>
          </cell>
          <cell r="SK29">
            <v>44944</v>
          </cell>
          <cell r="SL29">
            <v>44945</v>
          </cell>
          <cell r="SM29">
            <v>44946</v>
          </cell>
          <cell r="SN29">
            <v>44947</v>
          </cell>
          <cell r="SO29">
            <v>44948</v>
          </cell>
          <cell r="SP29">
            <v>44949</v>
          </cell>
          <cell r="SQ29">
            <v>44950</v>
          </cell>
          <cell r="SR29">
            <v>44951</v>
          </cell>
          <cell r="SS29">
            <v>44952</v>
          </cell>
          <cell r="ST29">
            <v>44953</v>
          </cell>
          <cell r="SU29">
            <v>44954</v>
          </cell>
          <cell r="SV29">
            <v>44955</v>
          </cell>
          <cell r="SW29">
            <v>44956</v>
          </cell>
          <cell r="SX29">
            <v>44957</v>
          </cell>
          <cell r="SY29">
            <v>44958</v>
          </cell>
          <cell r="SZ29">
            <v>44959</v>
          </cell>
          <cell r="TA29">
            <v>44960</v>
          </cell>
          <cell r="TB29">
            <v>44961</v>
          </cell>
          <cell r="TC29">
            <v>44962</v>
          </cell>
          <cell r="TD29">
            <v>44963</v>
          </cell>
          <cell r="TE29">
            <v>44964</v>
          </cell>
          <cell r="TF29">
            <v>44965</v>
          </cell>
          <cell r="TG29">
            <v>44966</v>
          </cell>
          <cell r="TH29">
            <v>44967</v>
          </cell>
          <cell r="TI29">
            <v>44968</v>
          </cell>
          <cell r="TJ29">
            <v>44969</v>
          </cell>
          <cell r="TK29">
            <v>44970</v>
          </cell>
          <cell r="TL29">
            <v>44971</v>
          </cell>
          <cell r="TM29">
            <v>44972</v>
          </cell>
          <cell r="TN29">
            <v>44973</v>
          </cell>
          <cell r="TO29">
            <v>44974</v>
          </cell>
          <cell r="TP29">
            <v>44975</v>
          </cell>
          <cell r="TQ29">
            <v>44976</v>
          </cell>
          <cell r="TR29">
            <v>44977</v>
          </cell>
          <cell r="TS29">
            <v>44978</v>
          </cell>
          <cell r="TT29">
            <v>44979</v>
          </cell>
          <cell r="TU29">
            <v>44980</v>
          </cell>
          <cell r="TV29">
            <v>44981</v>
          </cell>
          <cell r="TW29">
            <v>44982</v>
          </cell>
          <cell r="TX29">
            <v>44983</v>
          </cell>
          <cell r="TY29">
            <v>44984</v>
          </cell>
          <cell r="TZ29">
            <v>44985</v>
          </cell>
          <cell r="UA29">
            <v>44986</v>
          </cell>
          <cell r="UB29">
            <v>44987</v>
          </cell>
          <cell r="UC29">
            <v>44988</v>
          </cell>
          <cell r="UD29">
            <v>44989</v>
          </cell>
          <cell r="UE29">
            <v>44990</v>
          </cell>
          <cell r="UF29">
            <v>44991</v>
          </cell>
          <cell r="UG29">
            <v>44992</v>
          </cell>
          <cell r="UH29">
            <v>44993</v>
          </cell>
          <cell r="UI29">
            <v>44994</v>
          </cell>
          <cell r="UJ29">
            <v>44995</v>
          </cell>
          <cell r="UK29">
            <v>44996</v>
          </cell>
          <cell r="UL29">
            <v>44997</v>
          </cell>
          <cell r="UM29">
            <v>44998</v>
          </cell>
          <cell r="UN29">
            <v>44999</v>
          </cell>
          <cell r="UO29">
            <v>45000</v>
          </cell>
          <cell r="UP29">
            <v>45001</v>
          </cell>
          <cell r="UQ29">
            <v>45002</v>
          </cell>
          <cell r="UR29">
            <v>45003</v>
          </cell>
          <cell r="US29">
            <v>45004</v>
          </cell>
          <cell r="UT29">
            <v>45005</v>
          </cell>
          <cell r="UU29">
            <v>45006</v>
          </cell>
          <cell r="UV29">
            <v>45007</v>
          </cell>
          <cell r="UW29">
            <v>45008</v>
          </cell>
          <cell r="UX29">
            <v>45009</v>
          </cell>
          <cell r="UY29">
            <v>45010</v>
          </cell>
          <cell r="UZ29">
            <v>45011</v>
          </cell>
          <cell r="VA29">
            <v>45012</v>
          </cell>
          <cell r="VB29">
            <v>45013</v>
          </cell>
          <cell r="VC29">
            <v>45014</v>
          </cell>
          <cell r="VD29">
            <v>45015</v>
          </cell>
          <cell r="VE29">
            <v>45016</v>
          </cell>
          <cell r="VF29">
            <v>45017</v>
          </cell>
          <cell r="VG29">
            <v>45018</v>
          </cell>
          <cell r="VH29">
            <v>45019</v>
          </cell>
          <cell r="VI29">
            <v>45020</v>
          </cell>
          <cell r="VJ29">
            <v>45021</v>
          </cell>
          <cell r="VK29">
            <v>45022</v>
          </cell>
          <cell r="VL29">
            <v>45023</v>
          </cell>
          <cell r="VM29">
            <v>45024</v>
          </cell>
          <cell r="VN29">
            <v>45025</v>
          </cell>
          <cell r="VO29">
            <v>45026</v>
          </cell>
          <cell r="VP29">
            <v>45027</v>
          </cell>
          <cell r="VQ29">
            <v>45028</v>
          </cell>
          <cell r="VR29">
            <v>45029</v>
          </cell>
          <cell r="VS29">
            <v>45030</v>
          </cell>
          <cell r="VT29">
            <v>45031</v>
          </cell>
          <cell r="VU29">
            <v>45032</v>
          </cell>
          <cell r="VV29">
            <v>45033</v>
          </cell>
          <cell r="VW29">
            <v>45034</v>
          </cell>
          <cell r="VX29">
            <v>45035</v>
          </cell>
          <cell r="VY29">
            <v>45036</v>
          </cell>
          <cell r="VZ29">
            <v>45037</v>
          </cell>
          <cell r="WA29">
            <v>45038</v>
          </cell>
          <cell r="WB29">
            <v>45039</v>
          </cell>
          <cell r="WC29">
            <v>45040</v>
          </cell>
          <cell r="WD29">
            <v>45041</v>
          </cell>
          <cell r="WE29">
            <v>45042</v>
          </cell>
          <cell r="WF29">
            <v>45043</v>
          </cell>
          <cell r="WG29">
            <v>45044</v>
          </cell>
          <cell r="WH29">
            <v>45045</v>
          </cell>
          <cell r="WI29">
            <v>45046</v>
          </cell>
          <cell r="WJ29">
            <v>45047</v>
          </cell>
          <cell r="WK29">
            <v>45048</v>
          </cell>
          <cell r="WL29">
            <v>45049</v>
          </cell>
          <cell r="WM29">
            <v>45050</v>
          </cell>
          <cell r="WN29">
            <v>45051</v>
          </cell>
          <cell r="WO29">
            <v>45052</v>
          </cell>
          <cell r="WP29">
            <v>45053</v>
          </cell>
          <cell r="WQ29">
            <v>45054</v>
          </cell>
          <cell r="WR29">
            <v>45055</v>
          </cell>
          <cell r="WS29">
            <v>45056</v>
          </cell>
          <cell r="WT29">
            <v>45057</v>
          </cell>
          <cell r="WU29">
            <v>45058</v>
          </cell>
          <cell r="WV29">
            <v>45059</v>
          </cell>
          <cell r="WW29">
            <v>45060</v>
          </cell>
          <cell r="WX29">
            <v>45061</v>
          </cell>
          <cell r="WY29">
            <v>45062</v>
          </cell>
          <cell r="WZ29">
            <v>45063</v>
          </cell>
          <cell r="XA29">
            <v>45064</v>
          </cell>
          <cell r="XB29">
            <v>45065</v>
          </cell>
          <cell r="XC29">
            <v>45066</v>
          </cell>
          <cell r="XD29">
            <v>45067</v>
          </cell>
          <cell r="XE29">
            <v>45068</v>
          </cell>
          <cell r="XF29">
            <v>45069</v>
          </cell>
          <cell r="XG29">
            <v>45070</v>
          </cell>
          <cell r="XH29">
            <v>45071</v>
          </cell>
          <cell r="XI29">
            <v>45072</v>
          </cell>
          <cell r="XJ29">
            <v>45073</v>
          </cell>
          <cell r="XK29">
            <v>45074</v>
          </cell>
          <cell r="XL29">
            <v>45075</v>
          </cell>
          <cell r="XM29">
            <v>45076</v>
          </cell>
          <cell r="XN29">
            <v>45077</v>
          </cell>
          <cell r="XO29">
            <v>45078</v>
          </cell>
          <cell r="XP29">
            <v>45079</v>
          </cell>
          <cell r="XQ29">
            <v>45080</v>
          </cell>
          <cell r="XR29">
            <v>45081</v>
          </cell>
          <cell r="XS29">
            <v>45082</v>
          </cell>
          <cell r="XT29">
            <v>45083</v>
          </cell>
          <cell r="XU29">
            <v>45084</v>
          </cell>
          <cell r="XV29">
            <v>45085</v>
          </cell>
          <cell r="XW29">
            <v>45086</v>
          </cell>
          <cell r="XX29">
            <v>45087</v>
          </cell>
          <cell r="XY29">
            <v>45088</v>
          </cell>
          <cell r="XZ29">
            <v>45089</v>
          </cell>
          <cell r="YA29">
            <v>45090</v>
          </cell>
          <cell r="YB29">
            <v>45091</v>
          </cell>
          <cell r="YC29">
            <v>45092</v>
          </cell>
          <cell r="YD29">
            <v>45093</v>
          </cell>
          <cell r="YE29">
            <v>45094</v>
          </cell>
          <cell r="YF29">
            <v>45095</v>
          </cell>
          <cell r="YG29">
            <v>45096</v>
          </cell>
          <cell r="YH29">
            <v>45097</v>
          </cell>
          <cell r="YI29">
            <v>45098</v>
          </cell>
          <cell r="YJ29">
            <v>45099</v>
          </cell>
          <cell r="YK29">
            <v>45100</v>
          </cell>
          <cell r="YL29">
            <v>45101</v>
          </cell>
          <cell r="YM29">
            <v>45102</v>
          </cell>
          <cell r="YN29">
            <v>45103</v>
          </cell>
          <cell r="YO29">
            <v>45104</v>
          </cell>
          <cell r="YP29">
            <v>45105</v>
          </cell>
          <cell r="YQ29">
            <v>45106</v>
          </cell>
          <cell r="YR29">
            <v>45107</v>
          </cell>
          <cell r="YS29">
            <v>45108</v>
          </cell>
          <cell r="YT29">
            <v>45109</v>
          </cell>
          <cell r="YU29">
            <v>45110</v>
          </cell>
          <cell r="YV29">
            <v>45111</v>
          </cell>
          <cell r="YW29">
            <v>45112</v>
          </cell>
          <cell r="YX29">
            <v>45113</v>
          </cell>
          <cell r="YY29">
            <v>45114</v>
          </cell>
          <cell r="YZ29">
            <v>45115</v>
          </cell>
          <cell r="ZA29">
            <v>45116</v>
          </cell>
          <cell r="ZB29">
            <v>45117</v>
          </cell>
          <cell r="ZC29">
            <v>45118</v>
          </cell>
          <cell r="ZD29">
            <v>45119</v>
          </cell>
          <cell r="ZE29">
            <v>45120</v>
          </cell>
          <cell r="ZF29">
            <v>45121</v>
          </cell>
          <cell r="ZG29">
            <v>45122</v>
          </cell>
          <cell r="ZH29">
            <v>45123</v>
          </cell>
          <cell r="ZI29">
            <v>45124</v>
          </cell>
          <cell r="ZJ29">
            <v>45125</v>
          </cell>
          <cell r="ZK29">
            <v>45126</v>
          </cell>
          <cell r="ZL29">
            <v>45127</v>
          </cell>
          <cell r="ZM29">
            <v>45128</v>
          </cell>
          <cell r="ZN29">
            <v>45129</v>
          </cell>
          <cell r="ZO29">
            <v>45130</v>
          </cell>
          <cell r="ZP29">
            <v>45131</v>
          </cell>
          <cell r="ZQ29">
            <v>45132</v>
          </cell>
          <cell r="ZR29">
            <v>45133</v>
          </cell>
          <cell r="ZS29">
            <v>45134</v>
          </cell>
          <cell r="ZT29">
            <v>45135</v>
          </cell>
          <cell r="ZU29">
            <v>45136</v>
          </cell>
          <cell r="ZV29">
            <v>45137</v>
          </cell>
          <cell r="ZW29">
            <v>45138</v>
          </cell>
          <cell r="ZX29">
            <v>45139</v>
          </cell>
          <cell r="ZY29">
            <v>45140</v>
          </cell>
          <cell r="ZZ29">
            <v>45141</v>
          </cell>
          <cell r="AAA29">
            <v>45142</v>
          </cell>
          <cell r="AAB29">
            <v>45143</v>
          </cell>
          <cell r="AAC29">
            <v>45144</v>
          </cell>
          <cell r="AAD29">
            <v>45145</v>
          </cell>
          <cell r="AAE29">
            <v>45146</v>
          </cell>
          <cell r="AAF29">
            <v>45147</v>
          </cell>
          <cell r="AAG29">
            <v>45148</v>
          </cell>
          <cell r="AAH29">
            <v>45149</v>
          </cell>
          <cell r="AAI29">
            <v>45150</v>
          </cell>
          <cell r="AAJ29">
            <v>45151</v>
          </cell>
          <cell r="AAK29">
            <v>45152</v>
          </cell>
          <cell r="AAL29">
            <v>45153</v>
          </cell>
          <cell r="AAM29">
            <v>45154</v>
          </cell>
          <cell r="AAN29">
            <v>45155</v>
          </cell>
          <cell r="AAO29">
            <v>45156</v>
          </cell>
          <cell r="AAP29">
            <v>45157</v>
          </cell>
          <cell r="AAQ29">
            <v>45158</v>
          </cell>
          <cell r="AAR29">
            <v>45159</v>
          </cell>
          <cell r="AAS29">
            <v>45160</v>
          </cell>
          <cell r="AAT29">
            <v>45161</v>
          </cell>
          <cell r="AAU29">
            <v>45162</v>
          </cell>
          <cell r="AAV29">
            <v>45163</v>
          </cell>
          <cell r="AAW29">
            <v>45164</v>
          </cell>
          <cell r="AAX29">
            <v>45165</v>
          </cell>
          <cell r="AAY29">
            <v>45166</v>
          </cell>
          <cell r="AAZ29">
            <v>45167</v>
          </cell>
          <cell r="ABA29">
            <v>45168</v>
          </cell>
          <cell r="ABB29">
            <v>45169</v>
          </cell>
          <cell r="ABC29">
            <v>45170</v>
          </cell>
          <cell r="ABD29">
            <v>45171</v>
          </cell>
          <cell r="ABE29">
            <v>45172</v>
          </cell>
          <cell r="ABF29">
            <v>45173</v>
          </cell>
          <cell r="ABG29">
            <v>45174</v>
          </cell>
          <cell r="ABH29">
            <v>45175</v>
          </cell>
          <cell r="ABI29">
            <v>45176</v>
          </cell>
          <cell r="ABJ29">
            <v>45177</v>
          </cell>
          <cell r="ABK29">
            <v>45178</v>
          </cell>
          <cell r="ABL29">
            <v>45179</v>
          </cell>
          <cell r="ABM29">
            <v>45180</v>
          </cell>
          <cell r="ABN29">
            <v>45181</v>
          </cell>
          <cell r="ABO29">
            <v>45182</v>
          </cell>
          <cell r="ABP29">
            <v>45183</v>
          </cell>
          <cell r="ABQ29">
            <v>45184</v>
          </cell>
          <cell r="ABR29">
            <v>45185</v>
          </cell>
          <cell r="ABS29">
            <v>45186</v>
          </cell>
          <cell r="ABT29">
            <v>45187</v>
          </cell>
          <cell r="ABU29">
            <v>45188</v>
          </cell>
          <cell r="ABV29">
            <v>45189</v>
          </cell>
          <cell r="ABW29">
            <v>45190</v>
          </cell>
          <cell r="ABX29">
            <v>45191</v>
          </cell>
          <cell r="ABY29">
            <v>45192</v>
          </cell>
          <cell r="ABZ29">
            <v>45193</v>
          </cell>
          <cell r="ACA29">
            <v>45194</v>
          </cell>
          <cell r="ACB29">
            <v>45195</v>
          </cell>
          <cell r="ACC29">
            <v>45196</v>
          </cell>
          <cell r="ACD29">
            <v>45197</v>
          </cell>
          <cell r="ACE29">
            <v>45198</v>
          </cell>
          <cell r="ACF29">
            <v>45199</v>
          </cell>
          <cell r="ACG29">
            <v>45200</v>
          </cell>
          <cell r="ACH29">
            <v>45201</v>
          </cell>
          <cell r="ACI29">
            <v>45202</v>
          </cell>
          <cell r="ACJ29">
            <v>45203</v>
          </cell>
          <cell r="ACK29">
            <v>45204</v>
          </cell>
          <cell r="ACL29">
            <v>45205</v>
          </cell>
          <cell r="ACM29">
            <v>45206</v>
          </cell>
          <cell r="ACN29">
            <v>45207</v>
          </cell>
          <cell r="ACO29">
            <v>45208</v>
          </cell>
          <cell r="ACP29">
            <v>45209</v>
          </cell>
          <cell r="ACQ29">
            <v>45210</v>
          </cell>
          <cell r="ACR29">
            <v>45211</v>
          </cell>
          <cell r="ACS29">
            <v>45212</v>
          </cell>
          <cell r="ACT29">
            <v>45213</v>
          </cell>
          <cell r="ACU29">
            <v>45214</v>
          </cell>
          <cell r="ACV29">
            <v>45215</v>
          </cell>
          <cell r="ACW29">
            <v>45216</v>
          </cell>
          <cell r="ACX29">
            <v>45217</v>
          </cell>
          <cell r="ACY29">
            <v>45218</v>
          </cell>
          <cell r="ACZ29">
            <v>45219</v>
          </cell>
          <cell r="ADA29">
            <v>45220</v>
          </cell>
          <cell r="ADB29">
            <v>45221</v>
          </cell>
          <cell r="ADC29">
            <v>45222</v>
          </cell>
          <cell r="ADD29">
            <v>45223</v>
          </cell>
          <cell r="ADE29">
            <v>45224</v>
          </cell>
          <cell r="ADF29">
            <v>45225</v>
          </cell>
          <cell r="ADG29">
            <v>45226</v>
          </cell>
          <cell r="ADH29">
            <v>45227</v>
          </cell>
          <cell r="ADI29">
            <v>45228</v>
          </cell>
          <cell r="ADJ29">
            <v>45229</v>
          </cell>
          <cell r="ADK29">
            <v>45230</v>
          </cell>
          <cell r="ADL29">
            <v>45231</v>
          </cell>
          <cell r="ADM29">
            <v>45232</v>
          </cell>
          <cell r="ADN29">
            <v>45233</v>
          </cell>
          <cell r="ADO29">
            <v>45234</v>
          </cell>
          <cell r="ADP29">
            <v>45235</v>
          </cell>
          <cell r="ADQ29">
            <v>45236</v>
          </cell>
          <cell r="ADR29">
            <v>45237</v>
          </cell>
          <cell r="ADS29">
            <v>45238</v>
          </cell>
          <cell r="ADT29">
            <v>45239</v>
          </cell>
          <cell r="ADU29">
            <v>45240</v>
          </cell>
          <cell r="ADV29">
            <v>45241</v>
          </cell>
          <cell r="ADW29">
            <v>45242</v>
          </cell>
          <cell r="ADX29">
            <v>45243</v>
          </cell>
          <cell r="ADY29">
            <v>45244</v>
          </cell>
          <cell r="ADZ29">
            <v>45245</v>
          </cell>
          <cell r="AEA29">
            <v>45246</v>
          </cell>
          <cell r="AEB29">
            <v>45247</v>
          </cell>
          <cell r="AEC29">
            <v>45248</v>
          </cell>
          <cell r="AED29">
            <v>45249</v>
          </cell>
          <cell r="AEE29">
            <v>45250</v>
          </cell>
          <cell r="AEF29">
            <v>45251</v>
          </cell>
          <cell r="AEG29">
            <v>45252</v>
          </cell>
          <cell r="AEH29">
            <v>45253</v>
          </cell>
          <cell r="AEI29">
            <v>45254</v>
          </cell>
          <cell r="AEJ29">
            <v>45255</v>
          </cell>
          <cell r="AEK29">
            <v>45256</v>
          </cell>
          <cell r="AEL29">
            <v>45257</v>
          </cell>
          <cell r="AEM29">
            <v>45258</v>
          </cell>
          <cell r="AEN29">
            <v>45259</v>
          </cell>
          <cell r="AEO29">
            <v>45260</v>
          </cell>
          <cell r="AEP29">
            <v>45261</v>
          </cell>
          <cell r="AEQ29">
            <v>45262</v>
          </cell>
          <cell r="AER29">
            <v>45263</v>
          </cell>
          <cell r="AES29">
            <v>45264</v>
          </cell>
          <cell r="AET29">
            <v>45265</v>
          </cell>
          <cell r="AEU29">
            <v>45266</v>
          </cell>
          <cell r="AEV29">
            <v>45267</v>
          </cell>
          <cell r="AEW29">
            <v>45268</v>
          </cell>
          <cell r="AEX29">
            <v>45269</v>
          </cell>
          <cell r="AEY29">
            <v>45270</v>
          </cell>
          <cell r="AEZ29">
            <v>45271</v>
          </cell>
          <cell r="AFA29">
            <v>45272</v>
          </cell>
          <cell r="AFB29">
            <v>45273</v>
          </cell>
          <cell r="AFC29">
            <v>45274</v>
          </cell>
          <cell r="AFD29">
            <v>45275</v>
          </cell>
          <cell r="AFE29">
            <v>45276</v>
          </cell>
          <cell r="AFF29">
            <v>45277</v>
          </cell>
          <cell r="AFG29">
            <v>45278</v>
          </cell>
          <cell r="AFH29">
            <v>45279</v>
          </cell>
          <cell r="AFI29">
            <v>45280</v>
          </cell>
          <cell r="AFJ29">
            <v>45281</v>
          </cell>
          <cell r="AFK29">
            <v>45282</v>
          </cell>
          <cell r="AFL29">
            <v>45283</v>
          </cell>
          <cell r="AFM29">
            <v>45284</v>
          </cell>
          <cell r="AFN29">
            <v>45285</v>
          </cell>
          <cell r="AFO29">
            <v>45286</v>
          </cell>
          <cell r="AFP29">
            <v>45287</v>
          </cell>
          <cell r="AFQ29">
            <v>45288</v>
          </cell>
          <cell r="AFR29">
            <v>45289</v>
          </cell>
          <cell r="AFS29">
            <v>45290</v>
          </cell>
          <cell r="AFT29">
            <v>45291</v>
          </cell>
          <cell r="AFU29">
            <v>45292</v>
          </cell>
          <cell r="AFV29">
            <v>45293</v>
          </cell>
          <cell r="AFW29">
            <v>45294</v>
          </cell>
          <cell r="AFX29">
            <v>45295</v>
          </cell>
          <cell r="AFY29">
            <v>45296</v>
          </cell>
          <cell r="AFZ29">
            <v>45297</v>
          </cell>
          <cell r="AGA29">
            <v>45298</v>
          </cell>
          <cell r="AGB29">
            <v>45299</v>
          </cell>
          <cell r="AGC29">
            <v>45300</v>
          </cell>
          <cell r="AGD29">
            <v>45301</v>
          </cell>
          <cell r="AGE29">
            <v>45302</v>
          </cell>
          <cell r="AGF29">
            <v>45303</v>
          </cell>
          <cell r="AGG29">
            <v>45304</v>
          </cell>
          <cell r="AGH29">
            <v>45305</v>
          </cell>
          <cell r="AGI29">
            <v>45306</v>
          </cell>
          <cell r="AGJ29">
            <v>45307</v>
          </cell>
          <cell r="AGK29">
            <v>45308</v>
          </cell>
          <cell r="AGL29">
            <v>45309</v>
          </cell>
          <cell r="AGM29">
            <v>45310</v>
          </cell>
          <cell r="AGN29">
            <v>45311</v>
          </cell>
          <cell r="AGO29">
            <v>45312</v>
          </cell>
          <cell r="AGP29">
            <v>45313</v>
          </cell>
          <cell r="AGQ29">
            <v>45314</v>
          </cell>
          <cell r="AGR29">
            <v>45315</v>
          </cell>
          <cell r="AGS29">
            <v>45316</v>
          </cell>
          <cell r="AGT29">
            <v>45317</v>
          </cell>
          <cell r="AGU29">
            <v>45318</v>
          </cell>
          <cell r="AGV29">
            <v>45319</v>
          </cell>
          <cell r="AGW29">
            <v>45320</v>
          </cell>
          <cell r="AGX29">
            <v>45321</v>
          </cell>
          <cell r="AGY29">
            <v>45322</v>
          </cell>
          <cell r="AGZ29">
            <v>45323</v>
          </cell>
          <cell r="AHA29">
            <v>45324</v>
          </cell>
          <cell r="AHB29">
            <v>45325</v>
          </cell>
          <cell r="AHC29">
            <v>45326</v>
          </cell>
          <cell r="AHD29">
            <v>45327</v>
          </cell>
          <cell r="AHE29">
            <v>45328</v>
          </cell>
          <cell r="AHF29">
            <v>45329</v>
          </cell>
          <cell r="AHG29">
            <v>45330</v>
          </cell>
          <cell r="AHH29">
            <v>45331</v>
          </cell>
          <cell r="AHI29">
            <v>45332</v>
          </cell>
          <cell r="AHJ29">
            <v>45333</v>
          </cell>
          <cell r="AHK29">
            <v>45334</v>
          </cell>
          <cell r="AHL29">
            <v>45335</v>
          </cell>
          <cell r="AHM29">
            <v>45336</v>
          </cell>
          <cell r="AHN29">
            <v>45337</v>
          </cell>
          <cell r="AHO29">
            <v>45338</v>
          </cell>
          <cell r="AHP29">
            <v>45339</v>
          </cell>
          <cell r="AHQ29">
            <v>45340</v>
          </cell>
          <cell r="AHR29">
            <v>45341</v>
          </cell>
          <cell r="AHS29">
            <v>45342</v>
          </cell>
          <cell r="AHT29">
            <v>45343</v>
          </cell>
          <cell r="AHU29">
            <v>45344</v>
          </cell>
          <cell r="AHV29">
            <v>45345</v>
          </cell>
          <cell r="AHW29">
            <v>45346</v>
          </cell>
          <cell r="AHX29">
            <v>45347</v>
          </cell>
          <cell r="AHY29">
            <v>45348</v>
          </cell>
          <cell r="AHZ29">
            <v>45349</v>
          </cell>
          <cell r="AIA29">
            <v>45350</v>
          </cell>
          <cell r="AIB29">
            <v>45351</v>
          </cell>
          <cell r="AIC29">
            <v>45352</v>
          </cell>
          <cell r="AID29">
            <v>45353</v>
          </cell>
          <cell r="AIE29">
            <v>45354</v>
          </cell>
          <cell r="AIF29">
            <v>45355</v>
          </cell>
          <cell r="AIG29">
            <v>45356</v>
          </cell>
          <cell r="AIH29">
            <v>45357</v>
          </cell>
          <cell r="AII29">
            <v>45358</v>
          </cell>
          <cell r="AIJ29">
            <v>45359</v>
          </cell>
          <cell r="AIK29">
            <v>45360</v>
          </cell>
          <cell r="AIL29">
            <v>45361</v>
          </cell>
          <cell r="AIM29">
            <v>45362</v>
          </cell>
          <cell r="AIN29">
            <v>45363</v>
          </cell>
          <cell r="AIO29">
            <v>45364</v>
          </cell>
          <cell r="AIP29">
            <v>45365</v>
          </cell>
          <cell r="AIQ29">
            <v>45366</v>
          </cell>
          <cell r="AIR29">
            <v>45367</v>
          </cell>
          <cell r="AIS29">
            <v>45368</v>
          </cell>
          <cell r="AIT29">
            <v>45369</v>
          </cell>
          <cell r="AIU29">
            <v>45370</v>
          </cell>
          <cell r="AIV29">
            <v>45371</v>
          </cell>
          <cell r="AIW29">
            <v>45372</v>
          </cell>
          <cell r="AIX29">
            <v>45373</v>
          </cell>
          <cell r="AIY29">
            <v>45374</v>
          </cell>
          <cell r="AIZ29">
            <v>45375</v>
          </cell>
          <cell r="AJA29">
            <v>45376</v>
          </cell>
          <cell r="AJB29">
            <v>45377</v>
          </cell>
          <cell r="AJC29">
            <v>45378</v>
          </cell>
          <cell r="AJD29">
            <v>45379</v>
          </cell>
          <cell r="AJE29">
            <v>45380</v>
          </cell>
          <cell r="AJF29">
            <v>45381</v>
          </cell>
          <cell r="AJG29">
            <v>45382</v>
          </cell>
          <cell r="AJH29">
            <v>45383</v>
          </cell>
          <cell r="AJI29">
            <v>45384</v>
          </cell>
          <cell r="AJJ29">
            <v>45385</v>
          </cell>
          <cell r="AJK29">
            <v>45386</v>
          </cell>
          <cell r="AJL29">
            <v>45387</v>
          </cell>
          <cell r="AJM29">
            <v>45388</v>
          </cell>
          <cell r="AJN29">
            <v>45389</v>
          </cell>
          <cell r="AJO29">
            <v>45390</v>
          </cell>
          <cell r="AJP29">
            <v>45391</v>
          </cell>
          <cell r="AJQ29">
            <v>45392</v>
          </cell>
          <cell r="AJR29">
            <v>45393</v>
          </cell>
          <cell r="AJS29">
            <v>45394</v>
          </cell>
          <cell r="AJT29">
            <v>45395</v>
          </cell>
          <cell r="AJU29">
            <v>45396</v>
          </cell>
          <cell r="AJV29">
            <v>45397</v>
          </cell>
          <cell r="AJW29">
            <v>45398</v>
          </cell>
          <cell r="AJX29">
            <v>45399</v>
          </cell>
          <cell r="AJY29">
            <v>45400</v>
          </cell>
          <cell r="AJZ29">
            <v>45401</v>
          </cell>
          <cell r="AKA29">
            <v>45402</v>
          </cell>
          <cell r="AKB29">
            <v>45403</v>
          </cell>
          <cell r="AKC29">
            <v>45404</v>
          </cell>
          <cell r="AKD29">
            <v>45405</v>
          </cell>
          <cell r="AKE29">
            <v>45406</v>
          </cell>
          <cell r="AKF29">
            <v>45407</v>
          </cell>
          <cell r="AKG29">
            <v>45408</v>
          </cell>
          <cell r="AKH29">
            <v>45409</v>
          </cell>
          <cell r="AKI29">
            <v>45410</v>
          </cell>
          <cell r="AKJ29">
            <v>45411</v>
          </cell>
          <cell r="AKK29">
            <v>45412</v>
          </cell>
          <cell r="AKL29">
            <v>45413</v>
          </cell>
          <cell r="AKM29">
            <v>45414</v>
          </cell>
          <cell r="AKN29">
            <v>45415</v>
          </cell>
          <cell r="AKO29">
            <v>45416</v>
          </cell>
          <cell r="AKP29">
            <v>45417</v>
          </cell>
          <cell r="AKQ29">
            <v>45418</v>
          </cell>
          <cell r="AKR29">
            <v>45419</v>
          </cell>
          <cell r="AKS29">
            <v>45420</v>
          </cell>
          <cell r="AKT29">
            <v>45421</v>
          </cell>
          <cell r="AKU29">
            <v>45422</v>
          </cell>
          <cell r="AKV29">
            <v>45423</v>
          </cell>
          <cell r="AKW29">
            <v>45424</v>
          </cell>
          <cell r="AKX29">
            <v>45425</v>
          </cell>
          <cell r="AKY29">
            <v>45426</v>
          </cell>
          <cell r="AKZ29">
            <v>45427</v>
          </cell>
          <cell r="ALA29">
            <v>45428</v>
          </cell>
          <cell r="ALB29">
            <v>45429</v>
          </cell>
          <cell r="ALC29">
            <v>45430</v>
          </cell>
          <cell r="ALD29">
            <v>45431</v>
          </cell>
          <cell r="ALE29">
            <v>45432</v>
          </cell>
          <cell r="ALF29">
            <v>45433</v>
          </cell>
          <cell r="ALG29">
            <v>45434</v>
          </cell>
          <cell r="ALH29">
            <v>45435</v>
          </cell>
          <cell r="ALI29">
            <v>45436</v>
          </cell>
          <cell r="ALJ29">
            <v>45437</v>
          </cell>
          <cell r="ALK29">
            <v>45438</v>
          </cell>
          <cell r="ALL29">
            <v>45439</v>
          </cell>
          <cell r="ALM29">
            <v>45440</v>
          </cell>
          <cell r="ALN29">
            <v>45441</v>
          </cell>
          <cell r="ALO29">
            <v>45442</v>
          </cell>
          <cell r="ALP29">
            <v>45443</v>
          </cell>
          <cell r="ALQ29">
            <v>45444</v>
          </cell>
          <cell r="ALR29">
            <v>45445</v>
          </cell>
          <cell r="ALS29">
            <v>45446</v>
          </cell>
          <cell r="ALT29">
            <v>45447</v>
          </cell>
          <cell r="ALU29">
            <v>45448</v>
          </cell>
          <cell r="ALV29">
            <v>45449</v>
          </cell>
          <cell r="ALW29">
            <v>45450</v>
          </cell>
          <cell r="ALX29">
            <v>45451</v>
          </cell>
          <cell r="ALY29">
            <v>45452</v>
          </cell>
          <cell r="ALZ29">
            <v>45453</v>
          </cell>
          <cell r="AMA29">
            <v>45454</v>
          </cell>
          <cell r="AMB29">
            <v>45455</v>
          </cell>
          <cell r="AMC29">
            <v>45456</v>
          </cell>
          <cell r="AMD29">
            <v>45457</v>
          </cell>
          <cell r="AME29">
            <v>45458</v>
          </cell>
          <cell r="AMF29">
            <v>45459</v>
          </cell>
          <cell r="AMG29">
            <v>45460</v>
          </cell>
          <cell r="AMH29">
            <v>45461</v>
          </cell>
          <cell r="AMI29">
            <v>45462</v>
          </cell>
          <cell r="AMJ29">
            <v>45463</v>
          </cell>
          <cell r="AMK29">
            <v>45464</v>
          </cell>
          <cell r="AML29">
            <v>45465</v>
          </cell>
          <cell r="AMM29">
            <v>45466</v>
          </cell>
          <cell r="AMN29">
            <v>45467</v>
          </cell>
          <cell r="AMO29">
            <v>45468</v>
          </cell>
          <cell r="AMP29">
            <v>45469</v>
          </cell>
          <cell r="AMQ29">
            <v>45470</v>
          </cell>
          <cell r="AMR29">
            <v>45471</v>
          </cell>
          <cell r="AMS29">
            <v>45472</v>
          </cell>
          <cell r="AMT29">
            <v>45473</v>
          </cell>
          <cell r="AMU29">
            <v>45474</v>
          </cell>
          <cell r="AMV29">
            <v>45475</v>
          </cell>
          <cell r="AMW29">
            <v>45476</v>
          </cell>
          <cell r="AMX29">
            <v>45477</v>
          </cell>
          <cell r="AMY29">
            <v>45478</v>
          </cell>
          <cell r="AMZ29">
            <v>45479</v>
          </cell>
          <cell r="ANA29">
            <v>45480</v>
          </cell>
          <cell r="ANB29">
            <v>45481</v>
          </cell>
          <cell r="ANC29">
            <v>45482</v>
          </cell>
          <cell r="AND29">
            <v>45483</v>
          </cell>
          <cell r="ANE29">
            <v>45484</v>
          </cell>
          <cell r="ANF29">
            <v>45485</v>
          </cell>
          <cell r="ANG29">
            <v>45486</v>
          </cell>
          <cell r="ANH29">
            <v>45487</v>
          </cell>
          <cell r="ANI29">
            <v>45488</v>
          </cell>
          <cell r="ANJ29">
            <v>45489</v>
          </cell>
          <cell r="ANK29">
            <v>45490</v>
          </cell>
          <cell r="ANL29">
            <v>45491</v>
          </cell>
          <cell r="ANM29">
            <v>45492</v>
          </cell>
          <cell r="ANN29">
            <v>45493</v>
          </cell>
          <cell r="ANO29">
            <v>45494</v>
          </cell>
          <cell r="ANP29">
            <v>45495</v>
          </cell>
          <cell r="ANQ29">
            <v>45496</v>
          </cell>
          <cell r="ANR29">
            <v>45497</v>
          </cell>
          <cell r="ANS29">
            <v>45498</v>
          </cell>
          <cell r="ANT29">
            <v>45499</v>
          </cell>
          <cell r="ANU29">
            <v>45500</v>
          </cell>
          <cell r="ANV29">
            <v>45501</v>
          </cell>
          <cell r="ANW29">
            <v>45502</v>
          </cell>
          <cell r="ANX29">
            <v>45503</v>
          </cell>
          <cell r="ANY29">
            <v>45504</v>
          </cell>
          <cell r="ANZ29">
            <v>45505</v>
          </cell>
          <cell r="AOA29">
            <v>45506</v>
          </cell>
          <cell r="AOB29">
            <v>45507</v>
          </cell>
          <cell r="AOC29">
            <v>45508</v>
          </cell>
          <cell r="AOD29">
            <v>45509</v>
          </cell>
          <cell r="AOE29">
            <v>45510</v>
          </cell>
          <cell r="AOF29">
            <v>45511</v>
          </cell>
          <cell r="AOG29">
            <v>45512</v>
          </cell>
          <cell r="AOH29">
            <v>45513</v>
          </cell>
          <cell r="AOI29">
            <v>45514</v>
          </cell>
          <cell r="AOJ29">
            <v>45515</v>
          </cell>
          <cell r="AOK29">
            <v>45516</v>
          </cell>
          <cell r="AOL29">
            <v>45517</v>
          </cell>
          <cell r="AOM29">
            <v>45518</v>
          </cell>
          <cell r="AON29">
            <v>45519</v>
          </cell>
          <cell r="AOO29">
            <v>45520</v>
          </cell>
          <cell r="AOP29">
            <v>45521</v>
          </cell>
          <cell r="AOQ29">
            <v>45522</v>
          </cell>
          <cell r="AOR29">
            <v>45523</v>
          </cell>
          <cell r="AOS29">
            <v>45524</v>
          </cell>
          <cell r="AOT29">
            <v>45525</v>
          </cell>
          <cell r="AOU29">
            <v>45526</v>
          </cell>
          <cell r="AOV29">
            <v>45527</v>
          </cell>
          <cell r="AOW29">
            <v>45528</v>
          </cell>
          <cell r="AOX29">
            <v>45529</v>
          </cell>
          <cell r="AOY29">
            <v>45530</v>
          </cell>
          <cell r="AOZ29">
            <v>45531</v>
          </cell>
          <cell r="APA29">
            <v>45532</v>
          </cell>
          <cell r="APB29">
            <v>45533</v>
          </cell>
          <cell r="APC29">
            <v>45534</v>
          </cell>
          <cell r="APD29">
            <v>45535</v>
          </cell>
          <cell r="APE29">
            <v>45536</v>
          </cell>
          <cell r="APF29">
            <v>45537</v>
          </cell>
          <cell r="APG29">
            <v>45538</v>
          </cell>
          <cell r="APH29">
            <v>45539</v>
          </cell>
          <cell r="API29">
            <v>45540</v>
          </cell>
          <cell r="APJ29">
            <v>45541</v>
          </cell>
          <cell r="APK29">
            <v>45542</v>
          </cell>
          <cell r="APL29">
            <v>45543</v>
          </cell>
          <cell r="APM29">
            <v>45544</v>
          </cell>
          <cell r="APN29">
            <v>45545</v>
          </cell>
          <cell r="APO29">
            <v>45546</v>
          </cell>
          <cell r="APP29">
            <v>45547</v>
          </cell>
          <cell r="APQ29">
            <v>45548</v>
          </cell>
          <cell r="APR29">
            <v>45549</v>
          </cell>
          <cell r="APS29">
            <v>45550</v>
          </cell>
          <cell r="APT29">
            <v>45551</v>
          </cell>
          <cell r="APU29">
            <v>45552</v>
          </cell>
          <cell r="APV29">
            <v>45553</v>
          </cell>
          <cell r="APW29">
            <v>45554</v>
          </cell>
          <cell r="APX29">
            <v>45555</v>
          </cell>
          <cell r="APY29">
            <v>45556</v>
          </cell>
          <cell r="APZ29">
            <v>45557</v>
          </cell>
          <cell r="AQA29">
            <v>45558</v>
          </cell>
          <cell r="AQB29">
            <v>45559</v>
          </cell>
          <cell r="AQC29">
            <v>45560</v>
          </cell>
          <cell r="AQD29">
            <v>45561</v>
          </cell>
          <cell r="AQE29">
            <v>45562</v>
          </cell>
          <cell r="AQF29">
            <v>45563</v>
          </cell>
          <cell r="AQG29">
            <v>45564</v>
          </cell>
          <cell r="AQH29">
            <v>45565</v>
          </cell>
        </row>
        <row r="30">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10950</v>
          </cell>
          <cell r="RK30">
            <v>10950</v>
          </cell>
          <cell r="RL30">
            <v>10950</v>
          </cell>
          <cell r="RM30">
            <v>10950</v>
          </cell>
          <cell r="RN30">
            <v>10950</v>
          </cell>
          <cell r="RO30">
            <v>10950</v>
          </cell>
          <cell r="RP30">
            <v>14150</v>
          </cell>
          <cell r="RQ30">
            <v>19350</v>
          </cell>
          <cell r="RR30">
            <v>24500</v>
          </cell>
          <cell r="RS30">
            <v>30500</v>
          </cell>
          <cell r="RT30">
            <v>30500</v>
          </cell>
          <cell r="RU30">
            <v>30500</v>
          </cell>
          <cell r="RV30">
            <v>30500</v>
          </cell>
          <cell r="RW30">
            <v>30500</v>
          </cell>
          <cell r="RX30">
            <v>28500</v>
          </cell>
          <cell r="RY30">
            <v>26500</v>
          </cell>
          <cell r="RZ30">
            <v>20500</v>
          </cell>
          <cell r="SA30">
            <v>18500</v>
          </cell>
          <cell r="SB30">
            <v>16000</v>
          </cell>
          <cell r="SC30">
            <v>16000</v>
          </cell>
          <cell r="SD30">
            <v>16000</v>
          </cell>
          <cell r="SE30">
            <v>16000</v>
          </cell>
          <cell r="SF30">
            <v>16000</v>
          </cell>
          <cell r="SG30">
            <v>14000</v>
          </cell>
          <cell r="SH30">
            <v>14000</v>
          </cell>
          <cell r="SI30">
            <v>14000</v>
          </cell>
          <cell r="SJ30">
            <v>14000</v>
          </cell>
          <cell r="SK30">
            <v>14000</v>
          </cell>
          <cell r="SL30">
            <v>16000</v>
          </cell>
          <cell r="SM30">
            <v>16000</v>
          </cell>
          <cell r="SN30">
            <v>16000</v>
          </cell>
          <cell r="SO30">
            <v>18000</v>
          </cell>
          <cell r="SP30">
            <v>18000</v>
          </cell>
          <cell r="SQ30">
            <v>18000</v>
          </cell>
          <cell r="SR30">
            <v>20000</v>
          </cell>
          <cell r="SS30">
            <v>22000</v>
          </cell>
          <cell r="ST30">
            <v>22000</v>
          </cell>
          <cell r="SU30">
            <v>16000</v>
          </cell>
          <cell r="SV30">
            <v>18000</v>
          </cell>
          <cell r="SW30">
            <v>18000</v>
          </cell>
          <cell r="SX30">
            <v>18000</v>
          </cell>
          <cell r="SY30">
            <v>22000</v>
          </cell>
          <cell r="SZ30">
            <v>22000</v>
          </cell>
          <cell r="TA30">
            <v>22000</v>
          </cell>
          <cell r="TB30">
            <v>20500</v>
          </cell>
          <cell r="TC30">
            <v>20500</v>
          </cell>
          <cell r="TD30">
            <v>20500</v>
          </cell>
          <cell r="TE30">
            <v>20500</v>
          </cell>
          <cell r="TF30">
            <v>22000</v>
          </cell>
          <cell r="TG30">
            <v>22000</v>
          </cell>
          <cell r="TH30">
            <v>22000</v>
          </cell>
          <cell r="TI30">
            <v>22000</v>
          </cell>
          <cell r="TJ30">
            <v>22000</v>
          </cell>
          <cell r="TK30">
            <v>22000</v>
          </cell>
          <cell r="TL30">
            <v>22000</v>
          </cell>
          <cell r="TM30">
            <v>24000</v>
          </cell>
          <cell r="TN30">
            <v>28000</v>
          </cell>
          <cell r="TO30">
            <v>28000</v>
          </cell>
          <cell r="TP30">
            <v>28000</v>
          </cell>
          <cell r="TQ30">
            <v>28000</v>
          </cell>
          <cell r="TR30">
            <v>28000</v>
          </cell>
          <cell r="TS30">
            <v>28000</v>
          </cell>
          <cell r="TT30">
            <v>30000</v>
          </cell>
          <cell r="TU30">
            <v>30000</v>
          </cell>
          <cell r="TV30">
            <v>28000</v>
          </cell>
          <cell r="TW30">
            <v>14000</v>
          </cell>
          <cell r="TX30">
            <v>20000</v>
          </cell>
          <cell r="TY30">
            <v>20000</v>
          </cell>
          <cell r="TZ30">
            <v>20000</v>
          </cell>
          <cell r="UA30">
            <v>18000</v>
          </cell>
          <cell r="UB30">
            <v>18000</v>
          </cell>
          <cell r="UC30">
            <v>16000</v>
          </cell>
          <cell r="UD30">
            <v>16000</v>
          </cell>
          <cell r="UE30">
            <v>16000</v>
          </cell>
          <cell r="UF30">
            <v>16000</v>
          </cell>
          <cell r="UG30">
            <v>18000</v>
          </cell>
          <cell r="UH30">
            <v>18000</v>
          </cell>
          <cell r="UI30">
            <v>18000</v>
          </cell>
          <cell r="UJ30">
            <v>14000</v>
          </cell>
          <cell r="UK30">
            <v>14000</v>
          </cell>
          <cell r="UL30">
            <v>14000</v>
          </cell>
          <cell r="UM30">
            <v>14000</v>
          </cell>
          <cell r="UN30">
            <v>14000</v>
          </cell>
          <cell r="UO30">
            <v>14000</v>
          </cell>
          <cell r="UP30">
            <v>14000</v>
          </cell>
          <cell r="UQ30">
            <v>12000</v>
          </cell>
          <cell r="UR30">
            <v>12000</v>
          </cell>
          <cell r="US30">
            <v>12000</v>
          </cell>
          <cell r="UT30">
            <v>12000</v>
          </cell>
          <cell r="UU30">
            <v>12000</v>
          </cell>
          <cell r="UV30">
            <v>12000</v>
          </cell>
          <cell r="UW30">
            <v>14000</v>
          </cell>
          <cell r="UX30">
            <v>14000</v>
          </cell>
          <cell r="UY30">
            <v>12000</v>
          </cell>
          <cell r="UZ30">
            <v>12000</v>
          </cell>
          <cell r="VA30">
            <v>12000</v>
          </cell>
          <cell r="VB30">
            <v>12000</v>
          </cell>
          <cell r="VC30">
            <v>12000</v>
          </cell>
          <cell r="VD30">
            <v>12000</v>
          </cell>
          <cell r="VE30">
            <v>12000</v>
          </cell>
          <cell r="VF30" t="e">
            <v>#REF!</v>
          </cell>
          <cell r="VG30" t="e">
            <v>#REF!</v>
          </cell>
          <cell r="VH30" t="e">
            <v>#REF!</v>
          </cell>
          <cell r="VI30" t="e">
            <v>#REF!</v>
          </cell>
          <cell r="VJ30" t="e">
            <v>#REF!</v>
          </cell>
          <cell r="VK30" t="e">
            <v>#REF!</v>
          </cell>
          <cell r="VL30" t="e">
            <v>#REF!</v>
          </cell>
          <cell r="VM30" t="e">
            <v>#REF!</v>
          </cell>
          <cell r="VN30" t="e">
            <v>#REF!</v>
          </cell>
          <cell r="VO30" t="e">
            <v>#REF!</v>
          </cell>
          <cell r="VP30" t="e">
            <v>#REF!</v>
          </cell>
          <cell r="VQ30" t="e">
            <v>#REF!</v>
          </cell>
          <cell r="VR30" t="e">
            <v>#REF!</v>
          </cell>
          <cell r="VS30" t="e">
            <v>#REF!</v>
          </cell>
          <cell r="VT30" t="e">
            <v>#REF!</v>
          </cell>
          <cell r="VU30" t="e">
            <v>#REF!</v>
          </cell>
          <cell r="VV30" t="e">
            <v>#REF!</v>
          </cell>
          <cell r="VW30" t="e">
            <v>#REF!</v>
          </cell>
          <cell r="VX30" t="e">
            <v>#REF!</v>
          </cell>
          <cell r="VY30" t="e">
            <v>#REF!</v>
          </cell>
          <cell r="VZ30" t="e">
            <v>#REF!</v>
          </cell>
          <cell r="WA30" t="e">
            <v>#REF!</v>
          </cell>
          <cell r="WB30" t="e">
            <v>#REF!</v>
          </cell>
          <cell r="WC30" t="e">
            <v>#REF!</v>
          </cell>
          <cell r="WD30" t="e">
            <v>#REF!</v>
          </cell>
          <cell r="WE30" t="e">
            <v>#REF!</v>
          </cell>
          <cell r="WF30" t="e">
            <v>#REF!</v>
          </cell>
          <cell r="WG30" t="e">
            <v>#REF!</v>
          </cell>
          <cell r="WH30" t="e">
            <v>#REF!</v>
          </cell>
          <cell r="WI30" t="e">
            <v>#REF!</v>
          </cell>
          <cell r="WJ30" t="e">
            <v>#REF!</v>
          </cell>
          <cell r="WK30" t="e">
            <v>#REF!</v>
          </cell>
          <cell r="WL30" t="e">
            <v>#REF!</v>
          </cell>
          <cell r="WM30" t="e">
            <v>#REF!</v>
          </cell>
          <cell r="WN30" t="e">
            <v>#REF!</v>
          </cell>
          <cell r="WO30" t="e">
            <v>#REF!</v>
          </cell>
          <cell r="WP30" t="e">
            <v>#REF!</v>
          </cell>
          <cell r="WQ30" t="e">
            <v>#REF!</v>
          </cell>
          <cell r="WR30" t="e">
            <v>#REF!</v>
          </cell>
          <cell r="WS30" t="e">
            <v>#REF!</v>
          </cell>
          <cell r="WT30" t="e">
            <v>#REF!</v>
          </cell>
          <cell r="WU30" t="e">
            <v>#REF!</v>
          </cell>
          <cell r="WV30" t="e">
            <v>#REF!</v>
          </cell>
          <cell r="WW30" t="e">
            <v>#REF!</v>
          </cell>
          <cell r="WX30" t="e">
            <v>#REF!</v>
          </cell>
          <cell r="WY30" t="e">
            <v>#REF!</v>
          </cell>
          <cell r="WZ30" t="e">
            <v>#REF!</v>
          </cell>
          <cell r="XA30" t="e">
            <v>#REF!</v>
          </cell>
          <cell r="XB30" t="e">
            <v>#REF!</v>
          </cell>
          <cell r="XC30" t="e">
            <v>#REF!</v>
          </cell>
          <cell r="XD30" t="e">
            <v>#REF!</v>
          </cell>
          <cell r="XE30" t="e">
            <v>#REF!</v>
          </cell>
          <cell r="XF30" t="e">
            <v>#REF!</v>
          </cell>
          <cell r="XG30" t="e">
            <v>#REF!</v>
          </cell>
          <cell r="XH30" t="e">
            <v>#REF!</v>
          </cell>
          <cell r="XI30" t="e">
            <v>#REF!</v>
          </cell>
          <cell r="XJ30" t="e">
            <v>#REF!</v>
          </cell>
          <cell r="XK30" t="e">
            <v>#REF!</v>
          </cell>
          <cell r="XL30" t="e">
            <v>#REF!</v>
          </cell>
          <cell r="XM30" t="e">
            <v>#REF!</v>
          </cell>
          <cell r="XN30" t="e">
            <v>#REF!</v>
          </cell>
          <cell r="XO30" t="e">
            <v>#REF!</v>
          </cell>
          <cell r="XP30" t="e">
            <v>#REF!</v>
          </cell>
          <cell r="XQ30" t="e">
            <v>#REF!</v>
          </cell>
          <cell r="XR30" t="e">
            <v>#REF!</v>
          </cell>
          <cell r="XS30" t="e">
            <v>#REF!</v>
          </cell>
          <cell r="XT30" t="e">
            <v>#REF!</v>
          </cell>
          <cell r="XU30" t="e">
            <v>#REF!</v>
          </cell>
          <cell r="XV30" t="e">
            <v>#REF!</v>
          </cell>
          <cell r="XW30" t="e">
            <v>#REF!</v>
          </cell>
          <cell r="XX30" t="e">
            <v>#REF!</v>
          </cell>
          <cell r="XY30" t="e">
            <v>#REF!</v>
          </cell>
          <cell r="XZ30" t="e">
            <v>#REF!</v>
          </cell>
          <cell r="YA30" t="e">
            <v>#REF!</v>
          </cell>
          <cell r="YB30" t="e">
            <v>#REF!</v>
          </cell>
          <cell r="YC30" t="e">
            <v>#REF!</v>
          </cell>
          <cell r="YD30" t="e">
            <v>#REF!</v>
          </cell>
          <cell r="YE30" t="e">
            <v>#REF!</v>
          </cell>
          <cell r="YF30" t="e">
            <v>#REF!</v>
          </cell>
          <cell r="YG30" t="e">
            <v>#REF!</v>
          </cell>
          <cell r="YH30" t="e">
            <v>#REF!</v>
          </cell>
          <cell r="YI30" t="e">
            <v>#REF!</v>
          </cell>
          <cell r="YJ30" t="e">
            <v>#REF!</v>
          </cell>
          <cell r="YK30" t="e">
            <v>#REF!</v>
          </cell>
          <cell r="YL30" t="e">
            <v>#REF!</v>
          </cell>
          <cell r="YM30" t="e">
            <v>#REF!</v>
          </cell>
          <cell r="YN30" t="e">
            <v>#REF!</v>
          </cell>
          <cell r="YO30" t="e">
            <v>#REF!</v>
          </cell>
          <cell r="YP30" t="e">
            <v>#REF!</v>
          </cell>
          <cell r="YQ30" t="e">
            <v>#REF!</v>
          </cell>
          <cell r="YR30" t="e">
            <v>#REF!</v>
          </cell>
          <cell r="YS30" t="e">
            <v>#REF!</v>
          </cell>
          <cell r="YT30" t="e">
            <v>#REF!</v>
          </cell>
          <cell r="YU30" t="e">
            <v>#REF!</v>
          </cell>
          <cell r="YV30" t="e">
            <v>#REF!</v>
          </cell>
          <cell r="YW30" t="e">
            <v>#REF!</v>
          </cell>
          <cell r="YX30" t="e">
            <v>#REF!</v>
          </cell>
          <cell r="YY30" t="e">
            <v>#REF!</v>
          </cell>
          <cell r="YZ30" t="e">
            <v>#REF!</v>
          </cell>
          <cell r="ZA30" t="e">
            <v>#REF!</v>
          </cell>
          <cell r="ZB30" t="e">
            <v>#REF!</v>
          </cell>
          <cell r="ZC30" t="e">
            <v>#REF!</v>
          </cell>
          <cell r="ZD30" t="e">
            <v>#REF!</v>
          </cell>
          <cell r="ZE30" t="e">
            <v>#REF!</v>
          </cell>
          <cell r="ZF30" t="e">
            <v>#REF!</v>
          </cell>
          <cell r="ZG30" t="e">
            <v>#REF!</v>
          </cell>
          <cell r="ZH30" t="e">
            <v>#REF!</v>
          </cell>
          <cell r="ZI30" t="e">
            <v>#REF!</v>
          </cell>
          <cell r="ZJ30" t="e">
            <v>#REF!</v>
          </cell>
          <cell r="ZK30" t="e">
            <v>#REF!</v>
          </cell>
          <cell r="ZL30" t="e">
            <v>#REF!</v>
          </cell>
          <cell r="ZM30" t="e">
            <v>#REF!</v>
          </cell>
          <cell r="ZN30" t="e">
            <v>#REF!</v>
          </cell>
          <cell r="ZO30" t="e">
            <v>#REF!</v>
          </cell>
          <cell r="ZP30" t="e">
            <v>#REF!</v>
          </cell>
          <cell r="ZQ30" t="e">
            <v>#REF!</v>
          </cell>
          <cell r="ZR30" t="e">
            <v>#REF!</v>
          </cell>
          <cell r="ZS30" t="e">
            <v>#REF!</v>
          </cell>
          <cell r="ZT30" t="e">
            <v>#REF!</v>
          </cell>
          <cell r="ZU30" t="e">
            <v>#REF!</v>
          </cell>
          <cell r="ZV30" t="e">
            <v>#REF!</v>
          </cell>
          <cell r="ZW30" t="e">
            <v>#REF!</v>
          </cell>
          <cell r="ZX30" t="e">
            <v>#REF!</v>
          </cell>
          <cell r="ZY30" t="e">
            <v>#REF!</v>
          </cell>
          <cell r="ZZ30" t="e">
            <v>#REF!</v>
          </cell>
          <cell r="AAA30" t="e">
            <v>#REF!</v>
          </cell>
          <cell r="AAB30" t="e">
            <v>#REF!</v>
          </cell>
          <cell r="AAC30" t="e">
            <v>#REF!</v>
          </cell>
          <cell r="AAD30" t="e">
            <v>#REF!</v>
          </cell>
          <cell r="AAE30" t="e">
            <v>#REF!</v>
          </cell>
          <cell r="AAF30" t="e">
            <v>#REF!</v>
          </cell>
          <cell r="AAG30" t="e">
            <v>#REF!</v>
          </cell>
          <cell r="AAH30" t="e">
            <v>#REF!</v>
          </cell>
          <cell r="AAI30" t="e">
            <v>#REF!</v>
          </cell>
          <cell r="AAJ30" t="e">
            <v>#REF!</v>
          </cell>
          <cell r="AAK30" t="e">
            <v>#REF!</v>
          </cell>
          <cell r="AAL30" t="e">
            <v>#REF!</v>
          </cell>
          <cell r="AAM30" t="e">
            <v>#REF!</v>
          </cell>
          <cell r="AAN30" t="e">
            <v>#REF!</v>
          </cell>
          <cell r="AAO30" t="e">
            <v>#REF!</v>
          </cell>
          <cell r="AAP30" t="e">
            <v>#REF!</v>
          </cell>
          <cell r="AAQ30" t="e">
            <v>#REF!</v>
          </cell>
          <cell r="AAR30" t="e">
            <v>#REF!</v>
          </cell>
          <cell r="AAS30" t="e">
            <v>#REF!</v>
          </cell>
          <cell r="AAT30" t="e">
            <v>#REF!</v>
          </cell>
          <cell r="AAU30" t="e">
            <v>#REF!</v>
          </cell>
          <cell r="AAV30" t="e">
            <v>#REF!</v>
          </cell>
          <cell r="AAW30" t="e">
            <v>#REF!</v>
          </cell>
          <cell r="AAX30" t="e">
            <v>#REF!</v>
          </cell>
          <cell r="AAY30" t="e">
            <v>#REF!</v>
          </cell>
          <cell r="AAZ30" t="e">
            <v>#REF!</v>
          </cell>
          <cell r="ABA30" t="e">
            <v>#REF!</v>
          </cell>
          <cell r="ABB30" t="e">
            <v>#REF!</v>
          </cell>
          <cell r="ABC30" t="e">
            <v>#REF!</v>
          </cell>
          <cell r="ABD30" t="e">
            <v>#REF!</v>
          </cell>
          <cell r="ABE30" t="e">
            <v>#REF!</v>
          </cell>
          <cell r="ABF30" t="e">
            <v>#REF!</v>
          </cell>
          <cell r="ABG30" t="e">
            <v>#REF!</v>
          </cell>
          <cell r="ABH30" t="e">
            <v>#REF!</v>
          </cell>
          <cell r="ABI30" t="e">
            <v>#REF!</v>
          </cell>
          <cell r="ABJ30" t="e">
            <v>#REF!</v>
          </cell>
          <cell r="ABK30" t="e">
            <v>#REF!</v>
          </cell>
          <cell r="ABL30" t="e">
            <v>#REF!</v>
          </cell>
          <cell r="ABM30" t="e">
            <v>#REF!</v>
          </cell>
          <cell r="ABN30" t="e">
            <v>#REF!</v>
          </cell>
          <cell r="ABO30" t="e">
            <v>#REF!</v>
          </cell>
          <cell r="ABP30" t="e">
            <v>#REF!</v>
          </cell>
          <cell r="ABQ30" t="e">
            <v>#REF!</v>
          </cell>
          <cell r="ABR30" t="e">
            <v>#REF!</v>
          </cell>
          <cell r="ABS30" t="e">
            <v>#REF!</v>
          </cell>
          <cell r="ABT30" t="e">
            <v>#REF!</v>
          </cell>
          <cell r="ABU30" t="e">
            <v>#REF!</v>
          </cell>
          <cell r="ABV30" t="e">
            <v>#REF!</v>
          </cell>
          <cell r="ABW30" t="e">
            <v>#REF!</v>
          </cell>
          <cell r="ABX30" t="e">
            <v>#REF!</v>
          </cell>
          <cell r="ABY30" t="e">
            <v>#REF!</v>
          </cell>
          <cell r="ABZ30" t="e">
            <v>#REF!</v>
          </cell>
          <cell r="ACA30" t="e">
            <v>#REF!</v>
          </cell>
          <cell r="ACB30" t="e">
            <v>#REF!</v>
          </cell>
          <cell r="ACC30" t="e">
            <v>#REF!</v>
          </cell>
          <cell r="ACD30" t="e">
            <v>#REF!</v>
          </cell>
          <cell r="ACE30" t="e">
            <v>#REF!</v>
          </cell>
          <cell r="ACF30" t="e">
            <v>#REF!</v>
          </cell>
          <cell r="ACG30" t="e">
            <v>#REF!</v>
          </cell>
          <cell r="ACH30" t="e">
            <v>#REF!</v>
          </cell>
          <cell r="ACI30" t="e">
            <v>#REF!</v>
          </cell>
          <cell r="ACJ30" t="e">
            <v>#REF!</v>
          </cell>
          <cell r="ACK30" t="e">
            <v>#REF!</v>
          </cell>
          <cell r="ACL30" t="e">
            <v>#REF!</v>
          </cell>
          <cell r="ACM30" t="e">
            <v>#REF!</v>
          </cell>
          <cell r="ACN30" t="e">
            <v>#REF!</v>
          </cell>
          <cell r="ACO30" t="e">
            <v>#REF!</v>
          </cell>
          <cell r="ACP30" t="e">
            <v>#REF!</v>
          </cell>
          <cell r="ACQ30" t="e">
            <v>#REF!</v>
          </cell>
          <cell r="ACR30" t="e">
            <v>#REF!</v>
          </cell>
          <cell r="ACS30" t="e">
            <v>#REF!</v>
          </cell>
          <cell r="ACT30" t="e">
            <v>#REF!</v>
          </cell>
          <cell r="ACU30" t="e">
            <v>#REF!</v>
          </cell>
          <cell r="ACV30" t="e">
            <v>#REF!</v>
          </cell>
          <cell r="ACW30" t="e">
            <v>#REF!</v>
          </cell>
          <cell r="ACX30" t="e">
            <v>#REF!</v>
          </cell>
          <cell r="ACY30" t="e">
            <v>#REF!</v>
          </cell>
          <cell r="ACZ30" t="e">
            <v>#REF!</v>
          </cell>
          <cell r="ADA30" t="e">
            <v>#REF!</v>
          </cell>
          <cell r="ADB30" t="e">
            <v>#REF!</v>
          </cell>
          <cell r="ADC30" t="e">
            <v>#REF!</v>
          </cell>
          <cell r="ADD30" t="e">
            <v>#REF!</v>
          </cell>
          <cell r="ADE30" t="e">
            <v>#REF!</v>
          </cell>
          <cell r="ADF30" t="e">
            <v>#REF!</v>
          </cell>
          <cell r="ADG30" t="e">
            <v>#REF!</v>
          </cell>
          <cell r="ADH30" t="e">
            <v>#REF!</v>
          </cell>
          <cell r="ADI30" t="e">
            <v>#REF!</v>
          </cell>
          <cell r="ADJ30" t="e">
            <v>#REF!</v>
          </cell>
          <cell r="ADK30" t="e">
            <v>#REF!</v>
          </cell>
          <cell r="ADL30" t="e">
            <v>#REF!</v>
          </cell>
          <cell r="ADM30" t="e">
            <v>#REF!</v>
          </cell>
          <cell r="ADN30" t="e">
            <v>#REF!</v>
          </cell>
          <cell r="ADO30" t="e">
            <v>#REF!</v>
          </cell>
          <cell r="ADP30" t="e">
            <v>#REF!</v>
          </cell>
          <cell r="ADQ30" t="e">
            <v>#REF!</v>
          </cell>
          <cell r="ADR30" t="e">
            <v>#REF!</v>
          </cell>
          <cell r="ADS30" t="e">
            <v>#REF!</v>
          </cell>
          <cell r="ADT30" t="e">
            <v>#REF!</v>
          </cell>
          <cell r="ADU30" t="e">
            <v>#REF!</v>
          </cell>
          <cell r="ADV30" t="e">
            <v>#REF!</v>
          </cell>
          <cell r="ADW30" t="e">
            <v>#REF!</v>
          </cell>
          <cell r="ADX30" t="e">
            <v>#REF!</v>
          </cell>
          <cell r="ADY30" t="e">
            <v>#REF!</v>
          </cell>
          <cell r="ADZ30" t="e">
            <v>#REF!</v>
          </cell>
          <cell r="AEA30" t="e">
            <v>#REF!</v>
          </cell>
          <cell r="AEB30" t="e">
            <v>#REF!</v>
          </cell>
          <cell r="AEC30" t="e">
            <v>#REF!</v>
          </cell>
          <cell r="AED30" t="e">
            <v>#REF!</v>
          </cell>
          <cell r="AEE30" t="e">
            <v>#REF!</v>
          </cell>
          <cell r="AEF30" t="e">
            <v>#REF!</v>
          </cell>
          <cell r="AEG30" t="e">
            <v>#REF!</v>
          </cell>
          <cell r="AEH30" t="e">
            <v>#REF!</v>
          </cell>
          <cell r="AEI30" t="e">
            <v>#REF!</v>
          </cell>
          <cell r="AEJ30" t="e">
            <v>#REF!</v>
          </cell>
          <cell r="AEK30" t="e">
            <v>#REF!</v>
          </cell>
          <cell r="AEL30" t="e">
            <v>#REF!</v>
          </cell>
          <cell r="AEM30" t="e">
            <v>#REF!</v>
          </cell>
          <cell r="AEN30" t="e">
            <v>#REF!</v>
          </cell>
          <cell r="AEO30" t="e">
            <v>#REF!</v>
          </cell>
          <cell r="AEP30">
            <v>0</v>
          </cell>
          <cell r="AEQ30">
            <v>0</v>
          </cell>
          <cell r="AER30">
            <v>0</v>
          </cell>
          <cell r="AES30">
            <v>0</v>
          </cell>
          <cell r="AET30">
            <v>0</v>
          </cell>
          <cell r="AEU30">
            <v>0</v>
          </cell>
          <cell r="AEV30">
            <v>0</v>
          </cell>
          <cell r="AEW30">
            <v>0</v>
          </cell>
          <cell r="AEX30">
            <v>0</v>
          </cell>
          <cell r="AEY30">
            <v>0</v>
          </cell>
          <cell r="AEZ30">
            <v>0</v>
          </cell>
          <cell r="AFA30">
            <v>0</v>
          </cell>
          <cell r="AFB30">
            <v>0</v>
          </cell>
          <cell r="AFC30">
            <v>0</v>
          </cell>
          <cell r="AFD30">
            <v>0</v>
          </cell>
          <cell r="AFE30">
            <v>0</v>
          </cell>
          <cell r="AFF30">
            <v>0</v>
          </cell>
          <cell r="AFG30">
            <v>0</v>
          </cell>
          <cell r="AFH30">
            <v>0</v>
          </cell>
          <cell r="AFI30">
            <v>0</v>
          </cell>
          <cell r="AFJ30">
            <v>0</v>
          </cell>
          <cell r="AFK30">
            <v>10950</v>
          </cell>
          <cell r="AFL30">
            <v>10950</v>
          </cell>
          <cell r="AFM30">
            <v>10950</v>
          </cell>
          <cell r="AFN30">
            <v>10950</v>
          </cell>
          <cell r="AFO30">
            <v>10950</v>
          </cell>
          <cell r="AFP30">
            <v>10950</v>
          </cell>
          <cell r="AFQ30">
            <v>14150</v>
          </cell>
          <cell r="AFR30">
            <v>19350</v>
          </cell>
          <cell r="AFS30">
            <v>24500</v>
          </cell>
          <cell r="AFT30">
            <v>30500</v>
          </cell>
          <cell r="AFU30">
            <v>30500</v>
          </cell>
          <cell r="AFV30">
            <v>30500</v>
          </cell>
          <cell r="AFW30">
            <v>30500</v>
          </cell>
          <cell r="AFX30">
            <v>30500</v>
          </cell>
          <cell r="AFY30">
            <v>28500</v>
          </cell>
          <cell r="AFZ30">
            <v>26500</v>
          </cell>
          <cell r="AGA30">
            <v>20500</v>
          </cell>
          <cell r="AGB30">
            <v>18500</v>
          </cell>
          <cell r="AGC30">
            <v>16000</v>
          </cell>
          <cell r="AGD30">
            <v>16000</v>
          </cell>
          <cell r="AGE30">
            <v>16000</v>
          </cell>
          <cell r="AGF30">
            <v>16000</v>
          </cell>
          <cell r="AGG30">
            <v>16000</v>
          </cell>
          <cell r="AGH30">
            <v>14000</v>
          </cell>
          <cell r="AGI30">
            <v>14000</v>
          </cell>
          <cell r="AGJ30">
            <v>14000</v>
          </cell>
          <cell r="AGK30">
            <v>14000</v>
          </cell>
          <cell r="AGL30">
            <v>14000</v>
          </cell>
          <cell r="AGM30">
            <v>16000</v>
          </cell>
          <cell r="AGN30">
            <v>16000</v>
          </cell>
          <cell r="AGO30">
            <v>16000</v>
          </cell>
          <cell r="AGP30">
            <v>18000</v>
          </cell>
          <cell r="AGQ30">
            <v>18000</v>
          </cell>
          <cell r="AGR30">
            <v>18000</v>
          </cell>
          <cell r="AGS30">
            <v>20000</v>
          </cell>
          <cell r="AGT30">
            <v>22000</v>
          </cell>
          <cell r="AGU30">
            <v>22000</v>
          </cell>
          <cell r="AGV30">
            <v>16000</v>
          </cell>
          <cell r="AGW30">
            <v>18000</v>
          </cell>
          <cell r="AGX30">
            <v>18000</v>
          </cell>
          <cell r="AGY30">
            <v>18000</v>
          </cell>
          <cell r="AGZ30">
            <v>22000</v>
          </cell>
          <cell r="AHA30">
            <v>22000</v>
          </cell>
          <cell r="AHB30">
            <v>22000</v>
          </cell>
          <cell r="AHC30">
            <v>20500</v>
          </cell>
          <cell r="AHD30">
            <v>20500</v>
          </cell>
          <cell r="AHE30">
            <v>20500</v>
          </cell>
          <cell r="AHF30">
            <v>20500</v>
          </cell>
          <cell r="AHG30">
            <v>22000</v>
          </cell>
          <cell r="AHH30">
            <v>22000</v>
          </cell>
          <cell r="AHI30">
            <v>22000</v>
          </cell>
          <cell r="AHJ30">
            <v>22000</v>
          </cell>
          <cell r="AHK30">
            <v>22000</v>
          </cell>
          <cell r="AHL30">
            <v>22000</v>
          </cell>
          <cell r="AHM30">
            <v>22000</v>
          </cell>
          <cell r="AHN30">
            <v>24000</v>
          </cell>
          <cell r="AHO30">
            <v>28000</v>
          </cell>
          <cell r="AHP30">
            <v>28000</v>
          </cell>
          <cell r="AHQ30">
            <v>28000</v>
          </cell>
          <cell r="AHR30">
            <v>28000</v>
          </cell>
          <cell r="AHS30">
            <v>28000</v>
          </cell>
          <cell r="AHT30">
            <v>28000</v>
          </cell>
          <cell r="AHU30">
            <v>30000</v>
          </cell>
          <cell r="AHV30">
            <v>30000</v>
          </cell>
          <cell r="AHW30">
            <v>28000</v>
          </cell>
          <cell r="AHX30">
            <v>14000</v>
          </cell>
          <cell r="AHY30">
            <v>20000</v>
          </cell>
          <cell r="AHZ30">
            <v>20000</v>
          </cell>
          <cell r="AIA30">
            <v>20000</v>
          </cell>
          <cell r="AIB30">
            <v>20000</v>
          </cell>
          <cell r="AIC30">
            <v>18000</v>
          </cell>
          <cell r="AID30">
            <v>18000</v>
          </cell>
          <cell r="AIE30">
            <v>16000</v>
          </cell>
          <cell r="AIF30">
            <v>16000</v>
          </cell>
          <cell r="AIG30">
            <v>16000</v>
          </cell>
          <cell r="AIH30">
            <v>16000</v>
          </cell>
          <cell r="AII30">
            <v>18000</v>
          </cell>
          <cell r="AIJ30">
            <v>18000</v>
          </cell>
          <cell r="AIK30">
            <v>18000</v>
          </cell>
          <cell r="AIL30">
            <v>14000</v>
          </cell>
          <cell r="AIM30">
            <v>14000</v>
          </cell>
          <cell r="AIN30">
            <v>14000</v>
          </cell>
          <cell r="AIO30">
            <v>14000</v>
          </cell>
          <cell r="AIP30">
            <v>14000</v>
          </cell>
          <cell r="AIQ30">
            <v>14000</v>
          </cell>
          <cell r="AIR30">
            <v>14000</v>
          </cell>
          <cell r="AIS30">
            <v>12000</v>
          </cell>
          <cell r="AIT30">
            <v>12000</v>
          </cell>
          <cell r="AIU30">
            <v>12000</v>
          </cell>
          <cell r="AIV30">
            <v>12000</v>
          </cell>
          <cell r="AIW30">
            <v>12000</v>
          </cell>
          <cell r="AIX30">
            <v>12000</v>
          </cell>
          <cell r="AIY30">
            <v>14000</v>
          </cell>
          <cell r="AIZ30">
            <v>14000</v>
          </cell>
          <cell r="AJA30">
            <v>12000</v>
          </cell>
          <cell r="AJB30">
            <v>12000</v>
          </cell>
          <cell r="AJC30">
            <v>12000</v>
          </cell>
          <cell r="AJD30">
            <v>12000</v>
          </cell>
          <cell r="AJE30">
            <v>12000</v>
          </cell>
          <cell r="AJF30">
            <v>12000</v>
          </cell>
          <cell r="AJG30">
            <v>12000</v>
          </cell>
          <cell r="AJH30">
            <v>7350</v>
          </cell>
          <cell r="AJI30">
            <v>7350</v>
          </cell>
          <cell r="AJJ30">
            <v>7350</v>
          </cell>
          <cell r="AJK30">
            <v>7350</v>
          </cell>
          <cell r="AJL30">
            <v>8150</v>
          </cell>
          <cell r="AJM30">
            <v>8150</v>
          </cell>
          <cell r="AJN30">
            <v>5750</v>
          </cell>
          <cell r="AJO30">
            <v>5750</v>
          </cell>
          <cell r="AJP30">
            <v>5750</v>
          </cell>
          <cell r="AJQ30">
            <v>5750</v>
          </cell>
          <cell r="AJR30">
            <v>5750</v>
          </cell>
          <cell r="AJS30">
            <v>6250</v>
          </cell>
          <cell r="AJT30">
            <v>6250</v>
          </cell>
          <cell r="AJU30">
            <v>5750</v>
          </cell>
          <cell r="AJV30">
            <v>5750</v>
          </cell>
          <cell r="AJW30">
            <v>5750</v>
          </cell>
          <cell r="AJX30">
            <v>7350</v>
          </cell>
          <cell r="AJY30">
            <v>7350</v>
          </cell>
          <cell r="AJZ30">
            <v>6550</v>
          </cell>
          <cell r="AKA30">
            <v>6250</v>
          </cell>
          <cell r="AKB30">
            <v>5750</v>
          </cell>
          <cell r="AKC30">
            <v>5750</v>
          </cell>
          <cell r="AKD30">
            <v>5750</v>
          </cell>
          <cell r="AKE30">
            <v>5750</v>
          </cell>
          <cell r="AKF30">
            <v>8150</v>
          </cell>
          <cell r="AKG30">
            <v>8150</v>
          </cell>
          <cell r="AKH30">
            <v>8950</v>
          </cell>
          <cell r="AKI30">
            <v>8950</v>
          </cell>
          <cell r="AKJ30">
            <v>7350</v>
          </cell>
          <cell r="AKK30">
            <v>7350</v>
          </cell>
          <cell r="AKL30">
            <v>8150</v>
          </cell>
          <cell r="AKM30">
            <v>8150</v>
          </cell>
          <cell r="AKN30">
            <v>8150</v>
          </cell>
          <cell r="AKO30">
            <v>8150</v>
          </cell>
          <cell r="AKP30">
            <v>6550</v>
          </cell>
          <cell r="AKQ30">
            <v>6550</v>
          </cell>
          <cell r="AKR30">
            <v>6550</v>
          </cell>
          <cell r="AKS30">
            <v>6550</v>
          </cell>
          <cell r="AKT30">
            <v>7350</v>
          </cell>
          <cell r="AKU30">
            <v>8150</v>
          </cell>
          <cell r="AKV30">
            <v>7350</v>
          </cell>
          <cell r="AKW30">
            <v>5750</v>
          </cell>
          <cell r="AKX30">
            <v>5750</v>
          </cell>
          <cell r="AKY30">
            <v>5750</v>
          </cell>
          <cell r="AKZ30">
            <v>5750</v>
          </cell>
          <cell r="ALA30">
            <v>5750</v>
          </cell>
          <cell r="ALB30">
            <v>6150</v>
          </cell>
          <cell r="ALC30">
            <v>6150</v>
          </cell>
          <cell r="ALD30">
            <v>5750</v>
          </cell>
          <cell r="ALE30">
            <v>5750</v>
          </cell>
          <cell r="ALF30">
            <v>5750</v>
          </cell>
          <cell r="ALG30">
            <v>5750</v>
          </cell>
          <cell r="ALH30">
            <v>5750</v>
          </cell>
          <cell r="ALI30">
            <v>6150</v>
          </cell>
          <cell r="ALJ30">
            <v>6150</v>
          </cell>
          <cell r="ALK30">
            <v>5750</v>
          </cell>
          <cell r="ALL30">
            <v>6150</v>
          </cell>
          <cell r="ALM30">
            <v>6150</v>
          </cell>
          <cell r="ALN30">
            <v>6150</v>
          </cell>
          <cell r="ALO30">
            <v>6150</v>
          </cell>
          <cell r="ALP30">
            <v>8150</v>
          </cell>
          <cell r="ALQ30">
            <v>8150</v>
          </cell>
          <cell r="ALR30">
            <v>8150</v>
          </cell>
          <cell r="ALS30">
            <v>8150</v>
          </cell>
          <cell r="ALT30">
            <v>8150</v>
          </cell>
          <cell r="ALU30">
            <v>8150</v>
          </cell>
          <cell r="ALV30">
            <v>8150</v>
          </cell>
          <cell r="ALW30">
            <v>8150</v>
          </cell>
          <cell r="ALX30">
            <v>8150</v>
          </cell>
          <cell r="ALY30">
            <v>8150</v>
          </cell>
          <cell r="ALZ30">
            <v>8150</v>
          </cell>
          <cell r="AMA30">
            <v>6550</v>
          </cell>
          <cell r="AMB30">
            <v>6550</v>
          </cell>
          <cell r="AMC30">
            <v>6550</v>
          </cell>
          <cell r="AMD30">
            <v>6550</v>
          </cell>
          <cell r="AME30">
            <v>6550</v>
          </cell>
          <cell r="AMF30">
            <v>6550</v>
          </cell>
          <cell r="AMG30">
            <v>7350</v>
          </cell>
          <cell r="AMH30">
            <v>7350</v>
          </cell>
          <cell r="AMI30">
            <v>7350</v>
          </cell>
          <cell r="AMJ30">
            <v>7350</v>
          </cell>
          <cell r="AMK30">
            <v>7350</v>
          </cell>
          <cell r="AML30">
            <v>7350</v>
          </cell>
          <cell r="AMM30">
            <v>6550</v>
          </cell>
          <cell r="AMN30">
            <v>6550</v>
          </cell>
          <cell r="AMO30">
            <v>6550</v>
          </cell>
          <cell r="AMP30">
            <v>6550</v>
          </cell>
          <cell r="AMQ30">
            <v>6550</v>
          </cell>
          <cell r="AMR30">
            <v>8950</v>
          </cell>
          <cell r="AMS30">
            <v>8950</v>
          </cell>
          <cell r="AMT30">
            <v>8950</v>
          </cell>
          <cell r="AMU30">
            <v>8950</v>
          </cell>
          <cell r="AMV30">
            <v>8950</v>
          </cell>
          <cell r="AMW30">
            <v>8950</v>
          </cell>
          <cell r="AMX30">
            <v>8950</v>
          </cell>
          <cell r="AMY30">
            <v>8950</v>
          </cell>
          <cell r="AMZ30">
            <v>8950</v>
          </cell>
          <cell r="ANA30">
            <v>8950</v>
          </cell>
          <cell r="ANB30">
            <v>8950</v>
          </cell>
          <cell r="ANC30">
            <v>8950</v>
          </cell>
          <cell r="AND30">
            <v>8950</v>
          </cell>
          <cell r="ANE30">
            <v>8950</v>
          </cell>
          <cell r="ANF30">
            <v>8950</v>
          </cell>
          <cell r="ANG30">
            <v>8950</v>
          </cell>
          <cell r="ANH30">
            <v>6650</v>
          </cell>
          <cell r="ANI30">
            <v>6650</v>
          </cell>
          <cell r="ANJ30">
            <v>6650</v>
          </cell>
          <cell r="ANK30">
            <v>6650</v>
          </cell>
          <cell r="ANL30">
            <v>6850</v>
          </cell>
          <cell r="ANM30">
            <v>7250</v>
          </cell>
          <cell r="ANN30">
            <v>7250</v>
          </cell>
          <cell r="ANO30">
            <v>6850</v>
          </cell>
          <cell r="ANP30">
            <v>6850</v>
          </cell>
          <cell r="ANQ30">
            <v>6850</v>
          </cell>
          <cell r="ANR30">
            <v>6850</v>
          </cell>
          <cell r="ANS30">
            <v>6850</v>
          </cell>
          <cell r="ANT30">
            <v>7450</v>
          </cell>
          <cell r="ANU30">
            <v>7450</v>
          </cell>
          <cell r="ANV30">
            <v>7650</v>
          </cell>
          <cell r="ANW30">
            <v>7650</v>
          </cell>
          <cell r="ANX30">
            <v>8150</v>
          </cell>
          <cell r="ANY30">
            <v>8150</v>
          </cell>
          <cell r="ANZ30">
            <v>8150</v>
          </cell>
          <cell r="AOA30">
            <v>7650</v>
          </cell>
          <cell r="AOB30">
            <v>7650</v>
          </cell>
          <cell r="AOC30">
            <v>7250</v>
          </cell>
          <cell r="AOD30">
            <v>7250</v>
          </cell>
          <cell r="AOE30">
            <v>7250</v>
          </cell>
          <cell r="AOF30">
            <v>7250</v>
          </cell>
          <cell r="AOG30">
            <v>7250</v>
          </cell>
          <cell r="AOH30">
            <v>8150</v>
          </cell>
          <cell r="AOI30">
            <v>8150</v>
          </cell>
          <cell r="AOJ30">
            <v>7250</v>
          </cell>
          <cell r="AOK30">
            <v>7250</v>
          </cell>
          <cell r="AOL30">
            <v>7250</v>
          </cell>
          <cell r="AOM30">
            <v>7250</v>
          </cell>
          <cell r="AON30">
            <v>7250</v>
          </cell>
          <cell r="AOO30">
            <v>7650</v>
          </cell>
          <cell r="AOP30">
            <v>7650</v>
          </cell>
          <cell r="AOQ30">
            <v>7250</v>
          </cell>
          <cell r="AOR30">
            <v>8150</v>
          </cell>
          <cell r="AOS30">
            <v>8150</v>
          </cell>
          <cell r="AOT30">
            <v>7450</v>
          </cell>
          <cell r="AOU30">
            <v>7250</v>
          </cell>
          <cell r="AOV30">
            <v>7650</v>
          </cell>
          <cell r="AOW30">
            <v>7650</v>
          </cell>
          <cell r="AOX30">
            <v>6850</v>
          </cell>
          <cell r="AOY30">
            <v>6850</v>
          </cell>
          <cell r="AOZ30">
            <v>6850</v>
          </cell>
          <cell r="APA30">
            <v>6850</v>
          </cell>
          <cell r="APB30">
            <v>6850</v>
          </cell>
          <cell r="APC30">
            <v>6850</v>
          </cell>
          <cell r="APD30">
            <v>6850</v>
          </cell>
          <cell r="APE30">
            <v>6450</v>
          </cell>
          <cell r="APF30">
            <v>6450</v>
          </cell>
          <cell r="APG30">
            <v>6450</v>
          </cell>
          <cell r="APH30">
            <v>6450</v>
          </cell>
          <cell r="API30">
            <v>6450</v>
          </cell>
          <cell r="APJ30">
            <v>6450</v>
          </cell>
          <cell r="APK30">
            <v>6450</v>
          </cell>
          <cell r="APL30">
            <v>6450</v>
          </cell>
          <cell r="APM30">
            <v>6450</v>
          </cell>
          <cell r="APN30">
            <v>6450</v>
          </cell>
          <cell r="APO30">
            <v>6450</v>
          </cell>
          <cell r="APP30">
            <v>6450</v>
          </cell>
          <cell r="APQ30">
            <v>6450</v>
          </cell>
          <cell r="APR30">
            <v>6450</v>
          </cell>
          <cell r="APS30">
            <v>6450</v>
          </cell>
          <cell r="APT30">
            <v>5750</v>
          </cell>
          <cell r="APU30">
            <v>5750</v>
          </cell>
          <cell r="APV30">
            <v>5750</v>
          </cell>
          <cell r="APW30">
            <v>5750</v>
          </cell>
          <cell r="APX30">
            <v>5750</v>
          </cell>
          <cell r="APY30">
            <v>6250</v>
          </cell>
          <cell r="APZ30">
            <v>6250</v>
          </cell>
          <cell r="AQA30">
            <v>5750</v>
          </cell>
          <cell r="AQB30">
            <v>5750</v>
          </cell>
          <cell r="AQC30">
            <v>5750</v>
          </cell>
          <cell r="AQD30">
            <v>5750</v>
          </cell>
          <cell r="AQE30">
            <v>6250</v>
          </cell>
          <cell r="AQF30">
            <v>6250</v>
          </cell>
          <cell r="AQG30">
            <v>5750</v>
          </cell>
          <cell r="AQH30">
            <v>5750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
  <sheetViews>
    <sheetView tabSelected="1" zoomScaleNormal="100" workbookViewId="0">
      <pane xSplit="1" topLeftCell="B1" activePane="topRight" state="frozen"/>
      <selection pane="topRight" activeCell="A30" sqref="A30"/>
    </sheetView>
  </sheetViews>
  <sheetFormatPr defaultColWidth="8.5703125" defaultRowHeight="12" x14ac:dyDescent="0.2"/>
  <cols>
    <col min="1" max="1" width="78.28515625" style="1" bestFit="1" customWidth="1"/>
    <col min="2" max="53" width="9.85546875" style="1" bestFit="1" customWidth="1"/>
    <col min="54" max="16384" width="8.5703125" style="1"/>
  </cols>
  <sheetData>
    <row r="1" spans="1:53" ht="10.7" customHeight="1" x14ac:dyDescent="0.2">
      <c r="A1" s="9" t="s">
        <v>187</v>
      </c>
    </row>
    <row r="2" spans="1:53" ht="10.7" customHeight="1" x14ac:dyDescent="0.2">
      <c r="A2" s="19" t="s">
        <v>10</v>
      </c>
    </row>
    <row r="3" spans="1:53" ht="10.7" customHeight="1" x14ac:dyDescent="0.2">
      <c r="A3" s="10"/>
    </row>
    <row r="4" spans="1:53" x14ac:dyDescent="0.2">
      <c r="A4" s="95" t="s">
        <v>1</v>
      </c>
    </row>
    <row r="5" spans="1:53" s="117" customFormat="1" ht="25.5" customHeight="1" x14ac:dyDescent="0.2">
      <c r="A5" s="116" t="s">
        <v>0</v>
      </c>
      <c r="B5" s="129">
        <v>45399</v>
      </c>
      <c r="C5" s="129">
        <v>45401</v>
      </c>
      <c r="D5" s="129">
        <v>45402</v>
      </c>
      <c r="E5" s="129">
        <v>45403</v>
      </c>
      <c r="F5" s="129">
        <v>45407</v>
      </c>
      <c r="G5" s="129">
        <v>45409</v>
      </c>
      <c r="H5" s="129">
        <v>45411</v>
      </c>
      <c r="I5" s="129">
        <v>45413</v>
      </c>
      <c r="J5" s="129">
        <v>45417</v>
      </c>
      <c r="K5" s="129">
        <v>45421</v>
      </c>
      <c r="L5" s="129">
        <v>45422</v>
      </c>
      <c r="M5" s="129">
        <v>45423</v>
      </c>
      <c r="N5" s="46">
        <v>45424</v>
      </c>
      <c r="O5" s="129">
        <v>45429</v>
      </c>
      <c r="P5" s="129">
        <v>45431</v>
      </c>
      <c r="Q5" s="129">
        <v>45436</v>
      </c>
      <c r="R5" s="129">
        <v>45438</v>
      </c>
      <c r="S5" s="129">
        <v>45439</v>
      </c>
      <c r="T5" s="129">
        <v>45443</v>
      </c>
      <c r="U5" s="129">
        <v>45444</v>
      </c>
      <c r="V5" s="129">
        <v>45445</v>
      </c>
      <c r="W5" s="129">
        <v>45453</v>
      </c>
      <c r="X5" s="129">
        <v>45454</v>
      </c>
      <c r="Y5" s="129">
        <v>45460</v>
      </c>
      <c r="Z5" s="129">
        <v>45466</v>
      </c>
      <c r="AA5" s="129">
        <v>45471</v>
      </c>
      <c r="AB5" s="129">
        <v>45474</v>
      </c>
      <c r="AC5" s="129">
        <v>45487</v>
      </c>
      <c r="AD5" s="129">
        <v>45491</v>
      </c>
      <c r="AE5" s="129">
        <v>45492</v>
      </c>
      <c r="AF5" s="129">
        <v>45494</v>
      </c>
      <c r="AG5" s="129">
        <v>45499</v>
      </c>
      <c r="AH5" s="129">
        <v>45501</v>
      </c>
      <c r="AI5" s="129">
        <v>45505</v>
      </c>
      <c r="AJ5" s="129">
        <v>45506</v>
      </c>
      <c r="AK5" s="164">
        <v>45508</v>
      </c>
      <c r="AL5" s="129">
        <v>45513</v>
      </c>
      <c r="AM5" s="129">
        <v>45515</v>
      </c>
      <c r="AN5" s="129">
        <v>45520</v>
      </c>
      <c r="AO5" s="129">
        <v>45522</v>
      </c>
      <c r="AP5" s="129">
        <v>45523</v>
      </c>
      <c r="AQ5" s="129">
        <v>45525</v>
      </c>
      <c r="AR5" s="129">
        <v>45526</v>
      </c>
      <c r="AS5" s="129">
        <v>45527</v>
      </c>
      <c r="AT5" s="129">
        <v>45529</v>
      </c>
      <c r="AU5" s="129">
        <v>45534</v>
      </c>
      <c r="AV5" s="129">
        <v>45536</v>
      </c>
      <c r="AW5" s="129">
        <v>45551</v>
      </c>
      <c r="AX5" s="129">
        <v>45556</v>
      </c>
      <c r="AY5" s="129">
        <v>45558</v>
      </c>
      <c r="AZ5" s="129">
        <v>45562</v>
      </c>
      <c r="BA5" s="129">
        <v>45564</v>
      </c>
    </row>
    <row r="6" spans="1:53" s="117" customFormat="1" ht="25.5" customHeight="1" x14ac:dyDescent="0.2">
      <c r="A6" s="116"/>
      <c r="B6" s="129">
        <v>45400</v>
      </c>
      <c r="C6" s="129">
        <v>45401</v>
      </c>
      <c r="D6" s="129">
        <v>45402</v>
      </c>
      <c r="E6" s="129">
        <v>45406</v>
      </c>
      <c r="F6" s="129">
        <v>45408</v>
      </c>
      <c r="G6" s="129">
        <v>45410</v>
      </c>
      <c r="H6" s="129">
        <v>45412</v>
      </c>
      <c r="I6" s="129">
        <v>45416</v>
      </c>
      <c r="J6" s="129">
        <v>45420</v>
      </c>
      <c r="K6" s="129">
        <v>45421</v>
      </c>
      <c r="L6" s="129">
        <v>45422</v>
      </c>
      <c r="M6" s="129">
        <v>45423</v>
      </c>
      <c r="N6" s="46">
        <v>45428</v>
      </c>
      <c r="O6" s="129">
        <v>45430</v>
      </c>
      <c r="P6" s="129">
        <v>45435</v>
      </c>
      <c r="Q6" s="129">
        <v>45437</v>
      </c>
      <c r="R6" s="129">
        <v>45438</v>
      </c>
      <c r="S6" s="129">
        <v>45442</v>
      </c>
      <c r="T6" s="129">
        <v>45443</v>
      </c>
      <c r="U6" s="129">
        <v>45444</v>
      </c>
      <c r="V6" s="129">
        <v>45452</v>
      </c>
      <c r="W6" s="129">
        <v>45453</v>
      </c>
      <c r="X6" s="129">
        <v>45459</v>
      </c>
      <c r="Y6" s="129">
        <v>45465</v>
      </c>
      <c r="Z6" s="129">
        <v>45470</v>
      </c>
      <c r="AA6" s="129">
        <v>45473</v>
      </c>
      <c r="AB6" s="129">
        <v>45486</v>
      </c>
      <c r="AC6" s="129">
        <v>45490</v>
      </c>
      <c r="AD6" s="129">
        <v>45491</v>
      </c>
      <c r="AE6" s="129">
        <v>45493</v>
      </c>
      <c r="AF6" s="129">
        <v>45498</v>
      </c>
      <c r="AG6" s="129">
        <v>45500</v>
      </c>
      <c r="AH6" s="129">
        <v>45504</v>
      </c>
      <c r="AI6" s="129">
        <v>45505</v>
      </c>
      <c r="AJ6" s="129">
        <v>45507</v>
      </c>
      <c r="AK6" s="129">
        <v>45512</v>
      </c>
      <c r="AL6" s="129">
        <v>45514</v>
      </c>
      <c r="AM6" s="129">
        <v>45519</v>
      </c>
      <c r="AN6" s="129">
        <v>45521</v>
      </c>
      <c r="AO6" s="129">
        <v>45522</v>
      </c>
      <c r="AP6" s="129">
        <v>45524</v>
      </c>
      <c r="AQ6" s="129">
        <v>45525</v>
      </c>
      <c r="AR6" s="129">
        <v>45526</v>
      </c>
      <c r="AS6" s="129">
        <v>45528</v>
      </c>
      <c r="AT6" s="129">
        <v>45533</v>
      </c>
      <c r="AU6" s="129">
        <v>45535</v>
      </c>
      <c r="AV6" s="129">
        <v>45550</v>
      </c>
      <c r="AW6" s="129">
        <v>45555</v>
      </c>
      <c r="AX6" s="129">
        <v>45557</v>
      </c>
      <c r="AY6" s="129">
        <v>45561</v>
      </c>
      <c r="AZ6" s="129">
        <v>45563</v>
      </c>
      <c r="BA6" s="129">
        <v>45565</v>
      </c>
    </row>
    <row r="7" spans="1:53" ht="10.7" customHeight="1" x14ac:dyDescent="0.2">
      <c r="A7" s="11" t="s">
        <v>11</v>
      </c>
    </row>
    <row r="8" spans="1:53" ht="10.7" customHeight="1" x14ac:dyDescent="0.2">
      <c r="A8" s="3">
        <v>1</v>
      </c>
      <c r="B8" s="2">
        <f>INDEX([1]Data!$QS$29:$AMT$30,2,MATCH(B6,[1]Data!$QS$29:$AMT$29,))</f>
        <v>7350</v>
      </c>
      <c r="C8" s="2">
        <f>INDEX([1]Data!$QS$29:$AMT$30,2,MATCH(C6,[1]Data!$QS$29:$AMT$29,))</f>
        <v>6550</v>
      </c>
      <c r="D8" s="2">
        <f>INDEX([1]Data!$QS$29:$AMT$30,2,MATCH(D6,[1]Data!$QS$29:$AMT$29,))</f>
        <v>6250</v>
      </c>
      <c r="E8" s="2">
        <f>INDEX([1]Data!$QS$29:$AMT$30,2,MATCH(E6,[1]Data!$QS$29:$AMT$29,))</f>
        <v>5750</v>
      </c>
      <c r="F8" s="2">
        <f>INDEX([1]Data!$QS$29:$AMT$30,2,MATCH(F6,[1]Data!$QS$29:$AMT$29,))</f>
        <v>8150</v>
      </c>
      <c r="G8" s="2">
        <f>INDEX([1]Data!$QS$29:$AMT$30,2,MATCH(G6,[1]Data!$QS$29:$AMT$29,))</f>
        <v>8950</v>
      </c>
      <c r="H8" s="2">
        <f>INDEX([1]Data!$QS$29:$AMT$30,2,MATCH(H6,[1]Data!$QS$29:$AMT$29,))</f>
        <v>7350</v>
      </c>
      <c r="I8" s="2">
        <f>INDEX([1]Data!$QS$29:$AMT$30,2,MATCH(I6,[1]Data!$QS$29:$AMT$29,))</f>
        <v>8150</v>
      </c>
      <c r="J8" s="2">
        <f>INDEX([1]Data!$QS$29:$AMT$30,2,MATCH(J6,[1]Data!$QS$29:$AMT$29,))</f>
        <v>6550</v>
      </c>
      <c r="K8" s="2">
        <f>INDEX([1]Data!$QS$29:$AMT$30,2,MATCH(K6,[1]Data!$QS$29:$AMT$29,))</f>
        <v>7350</v>
      </c>
      <c r="L8" s="2">
        <f>INDEX([1]Data!$QS$29:$AMT$30,2,MATCH(L6,[1]Data!$QS$29:$AMT$29,))</f>
        <v>8150</v>
      </c>
      <c r="M8" s="2">
        <f>INDEX([1]Data!$QS$29:$AMT$30,2,MATCH(M6,[1]Data!$QS$29:$AMT$29,))</f>
        <v>7350</v>
      </c>
      <c r="N8" s="2">
        <f>INDEX([1]Data!$QS$29:$AMT$30,2,MATCH(N6,[1]Data!$QS$29:$AMT$29,))</f>
        <v>5750</v>
      </c>
      <c r="O8" s="2">
        <f>INDEX([1]Data!$QS$29:$AMT$30,2,MATCH(O6,[1]Data!$QS$29:$AMT$29,))</f>
        <v>6150</v>
      </c>
      <c r="P8" s="2">
        <f>INDEX([1]Data!$QS$29:$AMT$30,2,MATCH(P6,[1]Data!$QS$29:$AMT$29,))</f>
        <v>5750</v>
      </c>
      <c r="Q8" s="2">
        <f>INDEX([1]Data!$QS$29:$AMT$30,2,MATCH(Q6,[1]Data!$QS$29:$AMT$29,))</f>
        <v>6150</v>
      </c>
      <c r="R8" s="2">
        <f>INDEX([1]Data!$QS$29:$AMT$30,2,MATCH(R6,[1]Data!$QS$29:$AMT$29,))</f>
        <v>5750</v>
      </c>
      <c r="S8" s="2">
        <f>INDEX([1]Data!$QS$29:$AMT$30,2,MATCH(S6,[1]Data!$QS$29:$AMT$29,))</f>
        <v>6150</v>
      </c>
      <c r="T8" s="2">
        <f>INDEX([1]Data!$QS$29:$AMT$30,2,MATCH(T6,[1]Data!$QS$29:$AMT$29,))</f>
        <v>8150</v>
      </c>
      <c r="U8" s="2">
        <f>INDEX([1]Data!$QS$29:$AMT$30,2,MATCH(U6,[1]Data!$QS$29:$AMT$29,))</f>
        <v>8150</v>
      </c>
      <c r="V8" s="2">
        <f>INDEX([1]Data!$QS$29:$AMT$30,2,MATCH(V6,[1]Data!$QS$29:$AMT$29,))</f>
        <v>8150</v>
      </c>
      <c r="W8" s="2">
        <f>INDEX([1]Data!$QS$29:$AMT$30,2,MATCH(W6,[1]Data!$QS$29:$AMT$29,))</f>
        <v>8150</v>
      </c>
      <c r="X8" s="2">
        <f>INDEX([1]Data!$QS$29:$AMT$30,2,MATCH(X6,[1]Data!$QS$29:$AMT$29,))</f>
        <v>6550</v>
      </c>
      <c r="Y8" s="2">
        <f>INDEX([1]Data!$QS$29:$AMT$30,2,MATCH(Y6,[1]Data!$QS$29:$AMT$29,))</f>
        <v>7350</v>
      </c>
      <c r="Z8" s="2">
        <f>INDEX([1]Data!$QS$29:$AMT$30,2,MATCH(Z6,[1]Data!$QS$29:$AMT$29,))</f>
        <v>6550</v>
      </c>
      <c r="AA8" s="2">
        <f>INDEX([1]Data!$QS$29:$AQH$30,2,MATCH(AA6,[1]Data!$QS$29:$AQH$29,))</f>
        <v>8950</v>
      </c>
      <c r="AB8" s="2">
        <f>INDEX([1]Data!$QS$29:$AQH$30,2,MATCH(AB6,[1]Data!$QS$29:$AQH$29,))</f>
        <v>8950</v>
      </c>
      <c r="AC8" s="2">
        <f>INDEX([1]Data!$QS$29:$AQH$30,2,MATCH(AC6,[1]Data!$QS$29:$AQH$29,))</f>
        <v>6650</v>
      </c>
      <c r="AD8" s="2">
        <f>INDEX([1]Data!$QS$29:$AQH$30,2,MATCH(AD6,[1]Data!$QS$29:$AQH$29,))</f>
        <v>6850</v>
      </c>
      <c r="AE8" s="2">
        <f>INDEX([1]Data!$QS$29:$AQH$30,2,MATCH(AE6,[1]Data!$QS$29:$AQH$29,))</f>
        <v>7250</v>
      </c>
      <c r="AF8" s="2">
        <f>INDEX([1]Data!$QS$29:$AQH$30,2,MATCH(AF6,[1]Data!$QS$29:$AQH$29,))</f>
        <v>6850</v>
      </c>
      <c r="AG8" s="2">
        <f>INDEX([1]Data!$QS$29:$AQH$30,2,MATCH(AG6,[1]Data!$QS$29:$AQH$29,))</f>
        <v>7450</v>
      </c>
      <c r="AH8" s="2">
        <f>INDEX([1]Data!$QS$29:$AQH$30,2,MATCH(AH6,[1]Data!$QS$29:$AQH$29,))</f>
        <v>8150</v>
      </c>
      <c r="AI8" s="2">
        <f>INDEX([1]Data!$QS$29:$AQH$30,2,MATCH(AI6,[1]Data!$QS$29:$AQH$29,))</f>
        <v>8150</v>
      </c>
      <c r="AJ8" s="2">
        <f>INDEX([1]Data!$QS$29:$AQH$30,2,MATCH(AJ6,[1]Data!$QS$29:$AQH$29,))</f>
        <v>7650</v>
      </c>
      <c r="AK8" s="2">
        <f>INDEX([1]Data!$QS$29:$AQH$30,2,MATCH(AK6,[1]Data!$QS$29:$AQH$29,))</f>
        <v>7250</v>
      </c>
      <c r="AL8" s="2">
        <f>INDEX([1]Data!$QS$29:$AQH$30,2,MATCH(AL6,[1]Data!$QS$29:$AQH$29,))</f>
        <v>8150</v>
      </c>
      <c r="AM8" s="2">
        <f>INDEX([1]Data!$QS$29:$AQH$30,2,MATCH(AM6,[1]Data!$QS$29:$AQH$29,))</f>
        <v>7250</v>
      </c>
      <c r="AN8" s="2">
        <f>INDEX([1]Data!$QS$29:$AQH$30,2,MATCH(AN6,[1]Data!$QS$29:$AQH$29,))</f>
        <v>7650</v>
      </c>
      <c r="AO8" s="2">
        <f>INDEX([1]Data!$QS$29:$AQH$30,2,MATCH(AO6,[1]Data!$QS$29:$AQH$29,))</f>
        <v>7250</v>
      </c>
      <c r="AP8" s="2">
        <f>INDEX([1]Data!$QS$29:$AQH$30,2,MATCH(AP6,[1]Data!$QS$29:$AQH$29,))</f>
        <v>8150</v>
      </c>
      <c r="AQ8" s="2">
        <f>INDEX([1]Data!$QS$29:$AQH$30,2,MATCH(AQ6,[1]Data!$QS$29:$AQH$29,))</f>
        <v>7450</v>
      </c>
      <c r="AR8" s="2">
        <f>INDEX([1]Data!$QS$29:$AQH$30,2,MATCH(AR6,[1]Data!$QS$29:$AQH$29,))</f>
        <v>7250</v>
      </c>
      <c r="AS8" s="2">
        <f>INDEX([1]Data!$QS$29:$AQH$30,2,MATCH(AS6,[1]Data!$QS$29:$AQH$29,))</f>
        <v>7650</v>
      </c>
      <c r="AT8" s="2">
        <f>INDEX([1]Data!$QS$29:$AQH$30,2,MATCH(AT6,[1]Data!$QS$29:$AQH$29,))</f>
        <v>6850</v>
      </c>
      <c r="AU8" s="2">
        <f>INDEX([1]Data!$QS$29:$AQH$30,2,MATCH(AU6,[1]Data!$QS$29:$AQH$29,))</f>
        <v>6850</v>
      </c>
      <c r="AV8" s="2">
        <f>INDEX([1]Data!$QS$29:$AQH$30,2,MATCH(AV6,[1]Data!$QS$29:$AQH$29,))</f>
        <v>6450</v>
      </c>
      <c r="AW8" s="2">
        <f>INDEX([1]Data!$QS$29:$AQH$30,2,MATCH(AW6,[1]Data!$QS$29:$AQH$29,))</f>
        <v>5750</v>
      </c>
      <c r="AX8" s="2">
        <f>INDEX([1]Data!$QS$29:$AQH$30,2,MATCH(AX6,[1]Data!$QS$29:$AQH$29,))</f>
        <v>6250</v>
      </c>
      <c r="AY8" s="2">
        <f>INDEX([1]Data!$QS$29:$AQH$30,2,MATCH(AY6,[1]Data!$QS$29:$AQH$29,))</f>
        <v>5750</v>
      </c>
      <c r="AZ8" s="2">
        <f>INDEX([1]Data!$QS$29:$AQH$30,2,MATCH(AZ6,[1]Data!$QS$29:$AQH$29,))</f>
        <v>6250</v>
      </c>
      <c r="BA8" s="2">
        <f>INDEX([1]Data!$QS$29:$AQH$30,2,MATCH(BA6,[1]Data!$QS$29:$AQH$29,))</f>
        <v>5750</v>
      </c>
    </row>
    <row r="9" spans="1:53" ht="10.7" customHeight="1" x14ac:dyDescent="0.2">
      <c r="A9" s="3">
        <v>2</v>
      </c>
      <c r="B9" s="2">
        <f t="shared" ref="B9:AA9" si="0">B8+1250</f>
        <v>8600</v>
      </c>
      <c r="C9" s="2">
        <f t="shared" ref="C9" si="1">C8+1250</f>
        <v>7800</v>
      </c>
      <c r="D9" s="2">
        <f t="shared" ref="D9" si="2">D8+1250</f>
        <v>7500</v>
      </c>
      <c r="E9" s="2">
        <f t="shared" si="0"/>
        <v>7000</v>
      </c>
      <c r="F9" s="2">
        <f t="shared" si="0"/>
        <v>9400</v>
      </c>
      <c r="G9" s="2">
        <f t="shared" ref="G9" si="3">G8+1250</f>
        <v>10200</v>
      </c>
      <c r="H9" s="2">
        <f t="shared" si="0"/>
        <v>8600</v>
      </c>
      <c r="I9" s="2">
        <f t="shared" si="0"/>
        <v>9400</v>
      </c>
      <c r="J9" s="2">
        <f t="shared" si="0"/>
        <v>7800</v>
      </c>
      <c r="K9" s="2">
        <f t="shared" si="0"/>
        <v>8600</v>
      </c>
      <c r="L9" s="2">
        <f t="shared" ref="L9:M9" si="4">L8+1250</f>
        <v>9400</v>
      </c>
      <c r="M9" s="2">
        <f t="shared" si="4"/>
        <v>8600</v>
      </c>
      <c r="N9" s="2">
        <f t="shared" ref="N9" si="5">N8+1250</f>
        <v>7000</v>
      </c>
      <c r="O9" s="2">
        <f t="shared" si="0"/>
        <v>7400</v>
      </c>
      <c r="P9" s="2">
        <f t="shared" si="0"/>
        <v>7000</v>
      </c>
      <c r="Q9" s="2">
        <f t="shared" si="0"/>
        <v>7400</v>
      </c>
      <c r="R9" s="2">
        <f t="shared" si="0"/>
        <v>7000</v>
      </c>
      <c r="S9" s="2">
        <f t="shared" ref="S9" si="6">S8+1250</f>
        <v>7400</v>
      </c>
      <c r="T9" s="2">
        <f t="shared" si="0"/>
        <v>9400</v>
      </c>
      <c r="U9" s="2">
        <f t="shared" si="0"/>
        <v>9400</v>
      </c>
      <c r="V9" s="2">
        <f t="shared" si="0"/>
        <v>9400</v>
      </c>
      <c r="W9" s="2">
        <f t="shared" si="0"/>
        <v>9400</v>
      </c>
      <c r="X9" s="2">
        <f t="shared" ref="X9" si="7">X8+1250</f>
        <v>7800</v>
      </c>
      <c r="Y9" s="2">
        <f t="shared" si="0"/>
        <v>8600</v>
      </c>
      <c r="Z9" s="2">
        <f t="shared" si="0"/>
        <v>7800</v>
      </c>
      <c r="AA9" s="2">
        <f t="shared" si="0"/>
        <v>10200</v>
      </c>
      <c r="AB9" s="2">
        <f t="shared" ref="AB9:AC9" si="8">AB8+1250</f>
        <v>10200</v>
      </c>
      <c r="AC9" s="2">
        <f t="shared" si="8"/>
        <v>7900</v>
      </c>
      <c r="AD9" s="2">
        <f t="shared" ref="AD9" si="9">AD8+1250</f>
        <v>8100</v>
      </c>
      <c r="AE9" s="2">
        <f t="shared" ref="AE9:BA9" si="10">AE8+1250</f>
        <v>8500</v>
      </c>
      <c r="AF9" s="2">
        <f t="shared" si="10"/>
        <v>8100</v>
      </c>
      <c r="AG9" s="2">
        <f t="shared" si="10"/>
        <v>8700</v>
      </c>
      <c r="AH9" s="2">
        <f t="shared" si="10"/>
        <v>9400</v>
      </c>
      <c r="AI9" s="2">
        <f t="shared" si="10"/>
        <v>9400</v>
      </c>
      <c r="AJ9" s="2">
        <f t="shared" si="10"/>
        <v>8900</v>
      </c>
      <c r="AK9" s="2">
        <f t="shared" si="10"/>
        <v>8500</v>
      </c>
      <c r="AL9" s="2">
        <f t="shared" si="10"/>
        <v>9400</v>
      </c>
      <c r="AM9" s="2">
        <f t="shared" si="10"/>
        <v>8500</v>
      </c>
      <c r="AN9" s="2">
        <f t="shared" si="10"/>
        <v>8900</v>
      </c>
      <c r="AO9" s="2">
        <f t="shared" si="10"/>
        <v>8500</v>
      </c>
      <c r="AP9" s="2">
        <f t="shared" ref="AP9:AR9" si="11">AP8+1250</f>
        <v>9400</v>
      </c>
      <c r="AQ9" s="2">
        <f t="shared" ref="AQ9" si="12">AQ8+1250</f>
        <v>8700</v>
      </c>
      <c r="AR9" s="2">
        <f t="shared" si="11"/>
        <v>8500</v>
      </c>
      <c r="AS9" s="2">
        <f t="shared" si="10"/>
        <v>8900</v>
      </c>
      <c r="AT9" s="2">
        <f t="shared" si="10"/>
        <v>8100</v>
      </c>
      <c r="AU9" s="2">
        <f t="shared" si="10"/>
        <v>8100</v>
      </c>
      <c r="AV9" s="2">
        <f t="shared" si="10"/>
        <v>7700</v>
      </c>
      <c r="AW9" s="2">
        <f t="shared" si="10"/>
        <v>7000</v>
      </c>
      <c r="AX9" s="2">
        <f t="shared" si="10"/>
        <v>7500</v>
      </c>
      <c r="AY9" s="2">
        <f t="shared" si="10"/>
        <v>7000</v>
      </c>
      <c r="AZ9" s="2">
        <f t="shared" si="10"/>
        <v>7500</v>
      </c>
      <c r="BA9" s="2">
        <f t="shared" si="10"/>
        <v>7000</v>
      </c>
    </row>
    <row r="10" spans="1:53" s="118" customFormat="1" ht="10.7" customHeight="1" x14ac:dyDescent="0.2">
      <c r="A10" s="120" t="s">
        <v>107</v>
      </c>
    </row>
    <row r="11" spans="1:53" s="118" customFormat="1" ht="10.7" customHeight="1" x14ac:dyDescent="0.2">
      <c r="A11" s="121">
        <v>1</v>
      </c>
      <c r="B11" s="119">
        <f t="shared" ref="B11" si="13">B8+1000</f>
        <v>8350</v>
      </c>
      <c r="C11" s="119">
        <f t="shared" ref="C11" si="14">C8+1000</f>
        <v>7550</v>
      </c>
      <c r="D11" s="119">
        <f t="shared" ref="D11" si="15">D8+1000</f>
        <v>7250</v>
      </c>
      <c r="E11" s="119">
        <f t="shared" ref="E11:F11" si="16">E8+1000</f>
        <v>6750</v>
      </c>
      <c r="F11" s="119">
        <f t="shared" si="16"/>
        <v>9150</v>
      </c>
      <c r="G11" s="119">
        <f t="shared" ref="G11" si="17">G8+1000</f>
        <v>9950</v>
      </c>
      <c r="H11" s="119">
        <f t="shared" ref="H11:I11" si="18">H8+1000</f>
        <v>8350</v>
      </c>
      <c r="I11" s="119">
        <f t="shared" si="18"/>
        <v>9150</v>
      </c>
      <c r="J11" s="119">
        <f t="shared" ref="J11:K11" si="19">J8+1000</f>
        <v>7550</v>
      </c>
      <c r="K11" s="119">
        <f t="shared" si="19"/>
        <v>8350</v>
      </c>
      <c r="L11" s="119">
        <f t="shared" ref="L11:M11" si="20">L8+1000</f>
        <v>9150</v>
      </c>
      <c r="M11" s="119">
        <f t="shared" si="20"/>
        <v>8350</v>
      </c>
      <c r="N11" s="119">
        <f t="shared" ref="N11" si="21">N8+1000</f>
        <v>6750</v>
      </c>
      <c r="O11" s="119">
        <f t="shared" ref="O11:P11" si="22">O8+1000</f>
        <v>7150</v>
      </c>
      <c r="P11" s="119">
        <f t="shared" si="22"/>
        <v>6750</v>
      </c>
      <c r="Q11" s="119">
        <f t="shared" ref="Q11:R11" si="23">Q8+1000</f>
        <v>7150</v>
      </c>
      <c r="R11" s="119">
        <f t="shared" si="23"/>
        <v>6750</v>
      </c>
      <c r="S11" s="119">
        <f t="shared" ref="S11" si="24">S8+1000</f>
        <v>7150</v>
      </c>
      <c r="T11" s="119">
        <f t="shared" ref="T11:U11" si="25">T8+1000</f>
        <v>9150</v>
      </c>
      <c r="U11" s="119">
        <f t="shared" si="25"/>
        <v>9150</v>
      </c>
      <c r="V11" s="119">
        <f t="shared" ref="V11:W11" si="26">V8+1000</f>
        <v>9150</v>
      </c>
      <c r="W11" s="119">
        <f t="shared" si="26"/>
        <v>9150</v>
      </c>
      <c r="X11" s="119">
        <f t="shared" ref="X11" si="27">X8+1000</f>
        <v>7550</v>
      </c>
      <c r="Y11" s="119">
        <f t="shared" ref="Y11:Z11" si="28">Y8+1000</f>
        <v>8350</v>
      </c>
      <c r="Z11" s="119">
        <f t="shared" si="28"/>
        <v>7550</v>
      </c>
      <c r="AA11" s="119">
        <f t="shared" ref="AA11" si="29">AA8+1000</f>
        <v>9950</v>
      </c>
      <c r="AB11" s="119">
        <f t="shared" ref="AB11:AC11" si="30">AB8+1000</f>
        <v>9950</v>
      </c>
      <c r="AC11" s="119">
        <f t="shared" si="30"/>
        <v>7650</v>
      </c>
      <c r="AD11" s="119">
        <f t="shared" ref="AD11" si="31">AD8+1000</f>
        <v>7850</v>
      </c>
      <c r="AE11" s="119">
        <f t="shared" ref="AE11:BA11" si="32">AE8+1000</f>
        <v>8250</v>
      </c>
      <c r="AF11" s="119">
        <f t="shared" si="32"/>
        <v>7850</v>
      </c>
      <c r="AG11" s="119">
        <f t="shared" si="32"/>
        <v>8450</v>
      </c>
      <c r="AH11" s="119">
        <f t="shared" si="32"/>
        <v>9150</v>
      </c>
      <c r="AI11" s="119">
        <f t="shared" si="32"/>
        <v>9150</v>
      </c>
      <c r="AJ11" s="119">
        <f t="shared" si="32"/>
        <v>8650</v>
      </c>
      <c r="AK11" s="119">
        <f t="shared" si="32"/>
        <v>8250</v>
      </c>
      <c r="AL11" s="119">
        <f t="shared" si="32"/>
        <v>9150</v>
      </c>
      <c r="AM11" s="119">
        <f t="shared" si="32"/>
        <v>8250</v>
      </c>
      <c r="AN11" s="119">
        <f t="shared" si="32"/>
        <v>8650</v>
      </c>
      <c r="AO11" s="119">
        <f t="shared" si="32"/>
        <v>8250</v>
      </c>
      <c r="AP11" s="119">
        <f t="shared" ref="AP11:AR11" si="33">AP8+1000</f>
        <v>9150</v>
      </c>
      <c r="AQ11" s="119">
        <f t="shared" ref="AQ11" si="34">AQ8+1000</f>
        <v>8450</v>
      </c>
      <c r="AR11" s="119">
        <f t="shared" si="33"/>
        <v>8250</v>
      </c>
      <c r="AS11" s="119">
        <f t="shared" si="32"/>
        <v>8650</v>
      </c>
      <c r="AT11" s="119">
        <f t="shared" si="32"/>
        <v>7850</v>
      </c>
      <c r="AU11" s="119">
        <f t="shared" si="32"/>
        <v>7850</v>
      </c>
      <c r="AV11" s="119">
        <f t="shared" si="32"/>
        <v>7450</v>
      </c>
      <c r="AW11" s="119">
        <f t="shared" si="32"/>
        <v>6750</v>
      </c>
      <c r="AX11" s="119">
        <f t="shared" si="32"/>
        <v>7250</v>
      </c>
      <c r="AY11" s="119">
        <f t="shared" si="32"/>
        <v>6750</v>
      </c>
      <c r="AZ11" s="119">
        <f t="shared" si="32"/>
        <v>7250</v>
      </c>
      <c r="BA11" s="119">
        <f t="shared" si="32"/>
        <v>6750</v>
      </c>
    </row>
    <row r="12" spans="1:53" s="118" customFormat="1" ht="10.7" customHeight="1" x14ac:dyDescent="0.2">
      <c r="A12" s="121">
        <v>2</v>
      </c>
      <c r="B12" s="119">
        <f t="shared" ref="B12:AA12" si="35">B11+1250</f>
        <v>9600</v>
      </c>
      <c r="C12" s="119">
        <f t="shared" ref="C12" si="36">C11+1250</f>
        <v>8800</v>
      </c>
      <c r="D12" s="119">
        <f t="shared" ref="D12" si="37">D11+1250</f>
        <v>8500</v>
      </c>
      <c r="E12" s="119">
        <f t="shared" si="35"/>
        <v>8000</v>
      </c>
      <c r="F12" s="119">
        <f t="shared" si="35"/>
        <v>10400</v>
      </c>
      <c r="G12" s="119">
        <f t="shared" ref="G12" si="38">G11+1250</f>
        <v>11200</v>
      </c>
      <c r="H12" s="119">
        <f t="shared" si="35"/>
        <v>9600</v>
      </c>
      <c r="I12" s="119">
        <f t="shared" si="35"/>
        <v>10400</v>
      </c>
      <c r="J12" s="119">
        <f t="shared" si="35"/>
        <v>8800</v>
      </c>
      <c r="K12" s="119">
        <f t="shared" si="35"/>
        <v>9600</v>
      </c>
      <c r="L12" s="119">
        <f t="shared" ref="L12:M12" si="39">L11+1250</f>
        <v>10400</v>
      </c>
      <c r="M12" s="119">
        <f t="shared" si="39"/>
        <v>9600</v>
      </c>
      <c r="N12" s="119">
        <f t="shared" ref="N12" si="40">N11+1250</f>
        <v>8000</v>
      </c>
      <c r="O12" s="119">
        <f t="shared" si="35"/>
        <v>8400</v>
      </c>
      <c r="P12" s="119">
        <f t="shared" si="35"/>
        <v>8000</v>
      </c>
      <c r="Q12" s="119">
        <f t="shared" si="35"/>
        <v>8400</v>
      </c>
      <c r="R12" s="119">
        <f t="shared" si="35"/>
        <v>8000</v>
      </c>
      <c r="S12" s="119">
        <f t="shared" ref="S12" si="41">S11+1250</f>
        <v>8400</v>
      </c>
      <c r="T12" s="119">
        <f t="shared" si="35"/>
        <v>10400</v>
      </c>
      <c r="U12" s="119">
        <f t="shared" si="35"/>
        <v>10400</v>
      </c>
      <c r="V12" s="119">
        <f t="shared" si="35"/>
        <v>10400</v>
      </c>
      <c r="W12" s="119">
        <f t="shared" si="35"/>
        <v>10400</v>
      </c>
      <c r="X12" s="119">
        <f t="shared" ref="X12" si="42">X11+1250</f>
        <v>8800</v>
      </c>
      <c r="Y12" s="119">
        <f t="shared" si="35"/>
        <v>9600</v>
      </c>
      <c r="Z12" s="119">
        <f t="shared" si="35"/>
        <v>8800</v>
      </c>
      <c r="AA12" s="119">
        <f t="shared" si="35"/>
        <v>11200</v>
      </c>
      <c r="AB12" s="119">
        <f t="shared" ref="AB12:AC12" si="43">AB11+1250</f>
        <v>11200</v>
      </c>
      <c r="AC12" s="119">
        <f t="shared" si="43"/>
        <v>8900</v>
      </c>
      <c r="AD12" s="119">
        <f t="shared" ref="AD12" si="44">AD11+1250</f>
        <v>9100</v>
      </c>
      <c r="AE12" s="119">
        <f t="shared" ref="AE12:BA12" si="45">AE11+1250</f>
        <v>9500</v>
      </c>
      <c r="AF12" s="119">
        <f t="shared" si="45"/>
        <v>9100</v>
      </c>
      <c r="AG12" s="119">
        <f t="shared" si="45"/>
        <v>9700</v>
      </c>
      <c r="AH12" s="119">
        <f t="shared" si="45"/>
        <v>10400</v>
      </c>
      <c r="AI12" s="119">
        <f t="shared" si="45"/>
        <v>10400</v>
      </c>
      <c r="AJ12" s="119">
        <f t="shared" si="45"/>
        <v>9900</v>
      </c>
      <c r="AK12" s="119">
        <f t="shared" si="45"/>
        <v>9500</v>
      </c>
      <c r="AL12" s="119">
        <f t="shared" si="45"/>
        <v>10400</v>
      </c>
      <c r="AM12" s="119">
        <f t="shared" si="45"/>
        <v>9500</v>
      </c>
      <c r="AN12" s="119">
        <f t="shared" si="45"/>
        <v>9900</v>
      </c>
      <c r="AO12" s="119">
        <f t="shared" si="45"/>
        <v>9500</v>
      </c>
      <c r="AP12" s="119">
        <f t="shared" ref="AP12:AR12" si="46">AP11+1250</f>
        <v>10400</v>
      </c>
      <c r="AQ12" s="119">
        <f t="shared" ref="AQ12" si="47">AQ11+1250</f>
        <v>9700</v>
      </c>
      <c r="AR12" s="119">
        <f t="shared" si="46"/>
        <v>9500</v>
      </c>
      <c r="AS12" s="119">
        <f t="shared" si="45"/>
        <v>9900</v>
      </c>
      <c r="AT12" s="119">
        <f t="shared" si="45"/>
        <v>9100</v>
      </c>
      <c r="AU12" s="119">
        <f t="shared" si="45"/>
        <v>9100</v>
      </c>
      <c r="AV12" s="119">
        <f t="shared" si="45"/>
        <v>8700</v>
      </c>
      <c r="AW12" s="119">
        <f t="shared" si="45"/>
        <v>8000</v>
      </c>
      <c r="AX12" s="119">
        <f t="shared" si="45"/>
        <v>8500</v>
      </c>
      <c r="AY12" s="119">
        <f t="shared" si="45"/>
        <v>8000</v>
      </c>
      <c r="AZ12" s="119">
        <f t="shared" si="45"/>
        <v>8500</v>
      </c>
      <c r="BA12" s="119">
        <f t="shared" si="45"/>
        <v>8000</v>
      </c>
    </row>
    <row r="13" spans="1:53" s="118" customFormat="1" ht="10.7" customHeight="1" x14ac:dyDescent="0.2">
      <c r="A13" s="120" t="s">
        <v>86</v>
      </c>
    </row>
    <row r="14" spans="1:53" s="118" customFormat="1" ht="10.7" customHeight="1" x14ac:dyDescent="0.2">
      <c r="A14" s="121">
        <v>1</v>
      </c>
      <c r="B14" s="119">
        <f t="shared" ref="B14" si="48">B8+2500</f>
        <v>9850</v>
      </c>
      <c r="C14" s="119">
        <f t="shared" ref="C14" si="49">C8+2500</f>
        <v>9050</v>
      </c>
      <c r="D14" s="119">
        <f t="shared" ref="D14" si="50">D8+2500</f>
        <v>8750</v>
      </c>
      <c r="E14" s="119">
        <f t="shared" ref="E14:F14" si="51">E8+2500</f>
        <v>8250</v>
      </c>
      <c r="F14" s="119">
        <f t="shared" si="51"/>
        <v>10650</v>
      </c>
      <c r="G14" s="119">
        <f t="shared" ref="G14" si="52">G8+2500</f>
        <v>11450</v>
      </c>
      <c r="H14" s="119">
        <f t="shared" ref="H14:I14" si="53">H8+2500</f>
        <v>9850</v>
      </c>
      <c r="I14" s="119">
        <f t="shared" si="53"/>
        <v>10650</v>
      </c>
      <c r="J14" s="119">
        <f t="shared" ref="J14:K14" si="54">J8+2500</f>
        <v>9050</v>
      </c>
      <c r="K14" s="119">
        <f t="shared" si="54"/>
        <v>9850</v>
      </c>
      <c r="L14" s="119">
        <f t="shared" ref="L14:M14" si="55">L8+2500</f>
        <v>10650</v>
      </c>
      <c r="M14" s="119">
        <f t="shared" si="55"/>
        <v>9850</v>
      </c>
      <c r="N14" s="119">
        <f t="shared" ref="N14" si="56">N8+2500</f>
        <v>8250</v>
      </c>
      <c r="O14" s="119">
        <f t="shared" ref="O14:P14" si="57">O8+2500</f>
        <v>8650</v>
      </c>
      <c r="P14" s="119">
        <f t="shared" si="57"/>
        <v>8250</v>
      </c>
      <c r="Q14" s="119">
        <f t="shared" ref="Q14:R14" si="58">Q8+2500</f>
        <v>8650</v>
      </c>
      <c r="R14" s="119">
        <f t="shared" si="58"/>
        <v>8250</v>
      </c>
      <c r="S14" s="119">
        <f t="shared" ref="S14" si="59">S8+2500</f>
        <v>8650</v>
      </c>
      <c r="T14" s="119">
        <f t="shared" ref="T14:U14" si="60">T8+2500</f>
        <v>10650</v>
      </c>
      <c r="U14" s="119">
        <f t="shared" si="60"/>
        <v>10650</v>
      </c>
      <c r="V14" s="119">
        <f t="shared" ref="V14:W14" si="61">V8+2500</f>
        <v>10650</v>
      </c>
      <c r="W14" s="119">
        <f t="shared" si="61"/>
        <v>10650</v>
      </c>
      <c r="X14" s="119">
        <f t="shared" ref="X14" si="62">X8+2500</f>
        <v>9050</v>
      </c>
      <c r="Y14" s="119">
        <f t="shared" ref="Y14:Z14" si="63">Y8+2500</f>
        <v>9850</v>
      </c>
      <c r="Z14" s="119">
        <f t="shared" si="63"/>
        <v>9050</v>
      </c>
      <c r="AA14" s="119">
        <f t="shared" ref="AA14" si="64">AA8+2500</f>
        <v>11450</v>
      </c>
      <c r="AB14" s="119">
        <f t="shared" ref="AB14:AC14" si="65">AB8+2500</f>
        <v>11450</v>
      </c>
      <c r="AC14" s="119">
        <f t="shared" si="65"/>
        <v>9150</v>
      </c>
      <c r="AD14" s="119">
        <f t="shared" ref="AD14" si="66">AD8+2500</f>
        <v>9350</v>
      </c>
      <c r="AE14" s="119">
        <f t="shared" ref="AE14:BA14" si="67">AE8+2500</f>
        <v>9750</v>
      </c>
      <c r="AF14" s="119">
        <f t="shared" si="67"/>
        <v>9350</v>
      </c>
      <c r="AG14" s="119">
        <f t="shared" si="67"/>
        <v>9950</v>
      </c>
      <c r="AH14" s="119">
        <f t="shared" si="67"/>
        <v>10650</v>
      </c>
      <c r="AI14" s="119">
        <f t="shared" si="67"/>
        <v>10650</v>
      </c>
      <c r="AJ14" s="119">
        <f t="shared" si="67"/>
        <v>10150</v>
      </c>
      <c r="AK14" s="119">
        <f t="shared" si="67"/>
        <v>9750</v>
      </c>
      <c r="AL14" s="119">
        <f t="shared" si="67"/>
        <v>10650</v>
      </c>
      <c r="AM14" s="119">
        <f t="shared" si="67"/>
        <v>9750</v>
      </c>
      <c r="AN14" s="119">
        <f t="shared" si="67"/>
        <v>10150</v>
      </c>
      <c r="AO14" s="119">
        <f t="shared" si="67"/>
        <v>9750</v>
      </c>
      <c r="AP14" s="119">
        <f t="shared" ref="AP14:AR14" si="68">AP8+2500</f>
        <v>10650</v>
      </c>
      <c r="AQ14" s="119">
        <f t="shared" ref="AQ14" si="69">AQ8+2500</f>
        <v>9950</v>
      </c>
      <c r="AR14" s="119">
        <f t="shared" si="68"/>
        <v>9750</v>
      </c>
      <c r="AS14" s="119">
        <f t="shared" si="67"/>
        <v>10150</v>
      </c>
      <c r="AT14" s="119">
        <f t="shared" si="67"/>
        <v>9350</v>
      </c>
      <c r="AU14" s="119">
        <f t="shared" si="67"/>
        <v>9350</v>
      </c>
      <c r="AV14" s="119">
        <f t="shared" si="67"/>
        <v>8950</v>
      </c>
      <c r="AW14" s="119">
        <f t="shared" si="67"/>
        <v>8250</v>
      </c>
      <c r="AX14" s="119">
        <f t="shared" si="67"/>
        <v>8750</v>
      </c>
      <c r="AY14" s="119">
        <f t="shared" si="67"/>
        <v>8250</v>
      </c>
      <c r="AZ14" s="119">
        <f t="shared" si="67"/>
        <v>8750</v>
      </c>
      <c r="BA14" s="119">
        <f t="shared" si="67"/>
        <v>8250</v>
      </c>
    </row>
    <row r="15" spans="1:53" s="118" customFormat="1" ht="10.7" customHeight="1" x14ac:dyDescent="0.2">
      <c r="A15" s="121">
        <v>2</v>
      </c>
      <c r="B15" s="119">
        <f t="shared" ref="B15:AA15" si="70">B14+1250</f>
        <v>11100</v>
      </c>
      <c r="C15" s="119">
        <f t="shared" ref="C15" si="71">C14+1250</f>
        <v>10300</v>
      </c>
      <c r="D15" s="119">
        <f t="shared" ref="D15" si="72">D14+1250</f>
        <v>10000</v>
      </c>
      <c r="E15" s="119">
        <f t="shared" si="70"/>
        <v>9500</v>
      </c>
      <c r="F15" s="119">
        <f t="shared" si="70"/>
        <v>11900</v>
      </c>
      <c r="G15" s="119">
        <f t="shared" ref="G15" si="73">G14+1250</f>
        <v>12700</v>
      </c>
      <c r="H15" s="119">
        <f t="shared" si="70"/>
        <v>11100</v>
      </c>
      <c r="I15" s="119">
        <f t="shared" si="70"/>
        <v>11900</v>
      </c>
      <c r="J15" s="119">
        <f t="shared" si="70"/>
        <v>10300</v>
      </c>
      <c r="K15" s="119">
        <f t="shared" si="70"/>
        <v>11100</v>
      </c>
      <c r="L15" s="119">
        <f t="shared" ref="L15:M15" si="74">L14+1250</f>
        <v>11900</v>
      </c>
      <c r="M15" s="119">
        <f t="shared" si="74"/>
        <v>11100</v>
      </c>
      <c r="N15" s="119">
        <f t="shared" ref="N15" si="75">N14+1250</f>
        <v>9500</v>
      </c>
      <c r="O15" s="119">
        <f t="shared" si="70"/>
        <v>9900</v>
      </c>
      <c r="P15" s="119">
        <f t="shared" si="70"/>
        <v>9500</v>
      </c>
      <c r="Q15" s="119">
        <f t="shared" si="70"/>
        <v>9900</v>
      </c>
      <c r="R15" s="119">
        <f t="shared" si="70"/>
        <v>9500</v>
      </c>
      <c r="S15" s="119">
        <f t="shared" ref="S15" si="76">S14+1250</f>
        <v>9900</v>
      </c>
      <c r="T15" s="119">
        <f t="shared" si="70"/>
        <v>11900</v>
      </c>
      <c r="U15" s="119">
        <f t="shared" si="70"/>
        <v>11900</v>
      </c>
      <c r="V15" s="119">
        <f t="shared" si="70"/>
        <v>11900</v>
      </c>
      <c r="W15" s="119">
        <f t="shared" si="70"/>
        <v>11900</v>
      </c>
      <c r="X15" s="119">
        <f t="shared" ref="X15" si="77">X14+1250</f>
        <v>10300</v>
      </c>
      <c r="Y15" s="119">
        <f t="shared" si="70"/>
        <v>11100</v>
      </c>
      <c r="Z15" s="119">
        <f t="shared" si="70"/>
        <v>10300</v>
      </c>
      <c r="AA15" s="119">
        <f t="shared" si="70"/>
        <v>12700</v>
      </c>
      <c r="AB15" s="119">
        <f t="shared" ref="AB15:AC15" si="78">AB14+1250</f>
        <v>12700</v>
      </c>
      <c r="AC15" s="119">
        <f t="shared" si="78"/>
        <v>10400</v>
      </c>
      <c r="AD15" s="119">
        <f t="shared" ref="AD15" si="79">AD14+1250</f>
        <v>10600</v>
      </c>
      <c r="AE15" s="119">
        <f t="shared" ref="AE15:BA15" si="80">AE14+1250</f>
        <v>11000</v>
      </c>
      <c r="AF15" s="119">
        <f t="shared" si="80"/>
        <v>10600</v>
      </c>
      <c r="AG15" s="119">
        <f t="shared" si="80"/>
        <v>11200</v>
      </c>
      <c r="AH15" s="119">
        <f t="shared" si="80"/>
        <v>11900</v>
      </c>
      <c r="AI15" s="119">
        <f t="shared" si="80"/>
        <v>11900</v>
      </c>
      <c r="AJ15" s="119">
        <f t="shared" si="80"/>
        <v>11400</v>
      </c>
      <c r="AK15" s="119">
        <f t="shared" si="80"/>
        <v>11000</v>
      </c>
      <c r="AL15" s="119">
        <f t="shared" si="80"/>
        <v>11900</v>
      </c>
      <c r="AM15" s="119">
        <f t="shared" si="80"/>
        <v>11000</v>
      </c>
      <c r="AN15" s="119">
        <f t="shared" si="80"/>
        <v>11400</v>
      </c>
      <c r="AO15" s="119">
        <f t="shared" si="80"/>
        <v>11000</v>
      </c>
      <c r="AP15" s="119">
        <f t="shared" ref="AP15:AR15" si="81">AP14+1250</f>
        <v>11900</v>
      </c>
      <c r="AQ15" s="119">
        <f t="shared" ref="AQ15" si="82">AQ14+1250</f>
        <v>11200</v>
      </c>
      <c r="AR15" s="119">
        <f t="shared" si="81"/>
        <v>11000</v>
      </c>
      <c r="AS15" s="119">
        <f t="shared" si="80"/>
        <v>11400</v>
      </c>
      <c r="AT15" s="119">
        <f t="shared" si="80"/>
        <v>10600</v>
      </c>
      <c r="AU15" s="119">
        <f t="shared" si="80"/>
        <v>10600</v>
      </c>
      <c r="AV15" s="119">
        <f t="shared" si="80"/>
        <v>10200</v>
      </c>
      <c r="AW15" s="119">
        <f t="shared" si="80"/>
        <v>9500</v>
      </c>
      <c r="AX15" s="119">
        <f t="shared" si="80"/>
        <v>10000</v>
      </c>
      <c r="AY15" s="119">
        <f t="shared" si="80"/>
        <v>9500</v>
      </c>
      <c r="AZ15" s="119">
        <f t="shared" si="80"/>
        <v>10000</v>
      </c>
      <c r="BA15" s="119">
        <f t="shared" si="80"/>
        <v>9500</v>
      </c>
    </row>
    <row r="16" spans="1:53" s="118" customFormat="1" ht="10.7" customHeight="1" x14ac:dyDescent="0.2">
      <c r="A16" s="122" t="s">
        <v>91</v>
      </c>
    </row>
    <row r="17" spans="1:53" s="118" customFormat="1" ht="10.7" customHeight="1" x14ac:dyDescent="0.2">
      <c r="A17" s="121">
        <v>1</v>
      </c>
      <c r="B17" s="119">
        <f t="shared" ref="B17" si="83">B8+3500</f>
        <v>10850</v>
      </c>
      <c r="C17" s="119">
        <f t="shared" ref="C17" si="84">C8+3500</f>
        <v>10050</v>
      </c>
      <c r="D17" s="119">
        <f t="shared" ref="D17" si="85">D8+3500</f>
        <v>9750</v>
      </c>
      <c r="E17" s="119">
        <f t="shared" ref="E17:F17" si="86">E8+3500</f>
        <v>9250</v>
      </c>
      <c r="F17" s="119">
        <f t="shared" si="86"/>
        <v>11650</v>
      </c>
      <c r="G17" s="119">
        <f t="shared" ref="G17" si="87">G8+3500</f>
        <v>12450</v>
      </c>
      <c r="H17" s="119">
        <f t="shared" ref="H17:I17" si="88">H8+3500</f>
        <v>10850</v>
      </c>
      <c r="I17" s="119">
        <f t="shared" si="88"/>
        <v>11650</v>
      </c>
      <c r="J17" s="119">
        <f t="shared" ref="J17:K17" si="89">J8+3500</f>
        <v>10050</v>
      </c>
      <c r="K17" s="119">
        <f t="shared" si="89"/>
        <v>10850</v>
      </c>
      <c r="L17" s="119">
        <f t="shared" ref="L17:M17" si="90">L8+3500</f>
        <v>11650</v>
      </c>
      <c r="M17" s="119">
        <f t="shared" si="90"/>
        <v>10850</v>
      </c>
      <c r="N17" s="119">
        <f t="shared" ref="N17" si="91">N8+3500</f>
        <v>9250</v>
      </c>
      <c r="O17" s="119">
        <f t="shared" ref="O17:P17" si="92">O8+3500</f>
        <v>9650</v>
      </c>
      <c r="P17" s="119">
        <f t="shared" si="92"/>
        <v>9250</v>
      </c>
      <c r="Q17" s="119">
        <f t="shared" ref="Q17:R17" si="93">Q8+3500</f>
        <v>9650</v>
      </c>
      <c r="R17" s="119">
        <f t="shared" si="93"/>
        <v>9250</v>
      </c>
      <c r="S17" s="119">
        <f t="shared" ref="S17" si="94">S8+3500</f>
        <v>9650</v>
      </c>
      <c r="T17" s="119">
        <f t="shared" ref="T17:U17" si="95">T8+3500</f>
        <v>11650</v>
      </c>
      <c r="U17" s="119">
        <f t="shared" si="95"/>
        <v>11650</v>
      </c>
      <c r="V17" s="119">
        <f t="shared" ref="V17:W17" si="96">V8+3500</f>
        <v>11650</v>
      </c>
      <c r="W17" s="119">
        <f t="shared" si="96"/>
        <v>11650</v>
      </c>
      <c r="X17" s="119">
        <f t="shared" ref="X17" si="97">X8+3500</f>
        <v>10050</v>
      </c>
      <c r="Y17" s="119">
        <f t="shared" ref="Y17:Z17" si="98">Y8+3500</f>
        <v>10850</v>
      </c>
      <c r="Z17" s="119">
        <f t="shared" si="98"/>
        <v>10050</v>
      </c>
      <c r="AA17" s="119">
        <f t="shared" ref="AA17" si="99">AA8+3500</f>
        <v>12450</v>
      </c>
      <c r="AB17" s="119">
        <f t="shared" ref="AB17:AC17" si="100">AB8+3500</f>
        <v>12450</v>
      </c>
      <c r="AC17" s="119">
        <f t="shared" si="100"/>
        <v>10150</v>
      </c>
      <c r="AD17" s="119">
        <f t="shared" ref="AD17" si="101">AD8+3500</f>
        <v>10350</v>
      </c>
      <c r="AE17" s="119">
        <f t="shared" ref="AE17:BA17" si="102">AE8+3500</f>
        <v>10750</v>
      </c>
      <c r="AF17" s="119">
        <f t="shared" si="102"/>
        <v>10350</v>
      </c>
      <c r="AG17" s="119">
        <f t="shared" si="102"/>
        <v>10950</v>
      </c>
      <c r="AH17" s="119">
        <f t="shared" si="102"/>
        <v>11650</v>
      </c>
      <c r="AI17" s="119">
        <f t="shared" si="102"/>
        <v>11650</v>
      </c>
      <c r="AJ17" s="119">
        <f t="shared" si="102"/>
        <v>11150</v>
      </c>
      <c r="AK17" s="119">
        <f t="shared" si="102"/>
        <v>10750</v>
      </c>
      <c r="AL17" s="119">
        <f t="shared" si="102"/>
        <v>11650</v>
      </c>
      <c r="AM17" s="119">
        <f t="shared" si="102"/>
        <v>10750</v>
      </c>
      <c r="AN17" s="119">
        <f t="shared" si="102"/>
        <v>11150</v>
      </c>
      <c r="AO17" s="119">
        <f t="shared" si="102"/>
        <v>10750</v>
      </c>
      <c r="AP17" s="119">
        <f t="shared" ref="AP17:AR17" si="103">AP8+3500</f>
        <v>11650</v>
      </c>
      <c r="AQ17" s="119">
        <f t="shared" ref="AQ17" si="104">AQ8+3500</f>
        <v>10950</v>
      </c>
      <c r="AR17" s="119">
        <f t="shared" si="103"/>
        <v>10750</v>
      </c>
      <c r="AS17" s="119">
        <f t="shared" si="102"/>
        <v>11150</v>
      </c>
      <c r="AT17" s="119">
        <f t="shared" si="102"/>
        <v>10350</v>
      </c>
      <c r="AU17" s="119">
        <f t="shared" si="102"/>
        <v>10350</v>
      </c>
      <c r="AV17" s="119">
        <f t="shared" si="102"/>
        <v>9950</v>
      </c>
      <c r="AW17" s="119">
        <f t="shared" si="102"/>
        <v>9250</v>
      </c>
      <c r="AX17" s="119">
        <f t="shared" si="102"/>
        <v>9750</v>
      </c>
      <c r="AY17" s="119">
        <f t="shared" si="102"/>
        <v>9250</v>
      </c>
      <c r="AZ17" s="119">
        <f t="shared" si="102"/>
        <v>9750</v>
      </c>
      <c r="BA17" s="119">
        <f t="shared" si="102"/>
        <v>9250</v>
      </c>
    </row>
    <row r="18" spans="1:53" s="118" customFormat="1" ht="10.7" customHeight="1" x14ac:dyDescent="0.2">
      <c r="A18" s="121">
        <v>2</v>
      </c>
      <c r="B18" s="119">
        <f t="shared" ref="B18:AA18" si="105">B17+1250</f>
        <v>12100</v>
      </c>
      <c r="C18" s="119">
        <f t="shared" ref="C18" si="106">C17+1250</f>
        <v>11300</v>
      </c>
      <c r="D18" s="119">
        <f t="shared" ref="D18" si="107">D17+1250</f>
        <v>11000</v>
      </c>
      <c r="E18" s="119">
        <f t="shared" si="105"/>
        <v>10500</v>
      </c>
      <c r="F18" s="119">
        <f t="shared" si="105"/>
        <v>12900</v>
      </c>
      <c r="G18" s="119">
        <f t="shared" ref="G18" si="108">G17+1250</f>
        <v>13700</v>
      </c>
      <c r="H18" s="119">
        <f t="shared" si="105"/>
        <v>12100</v>
      </c>
      <c r="I18" s="119">
        <f t="shared" si="105"/>
        <v>12900</v>
      </c>
      <c r="J18" s="119">
        <f t="shared" si="105"/>
        <v>11300</v>
      </c>
      <c r="K18" s="119">
        <f t="shared" si="105"/>
        <v>12100</v>
      </c>
      <c r="L18" s="119">
        <f t="shared" ref="L18:M18" si="109">L17+1250</f>
        <v>12900</v>
      </c>
      <c r="M18" s="119">
        <f t="shared" si="109"/>
        <v>12100</v>
      </c>
      <c r="N18" s="119">
        <f t="shared" ref="N18" si="110">N17+1250</f>
        <v>10500</v>
      </c>
      <c r="O18" s="119">
        <f t="shared" si="105"/>
        <v>10900</v>
      </c>
      <c r="P18" s="119">
        <f t="shared" si="105"/>
        <v>10500</v>
      </c>
      <c r="Q18" s="119">
        <f t="shared" si="105"/>
        <v>10900</v>
      </c>
      <c r="R18" s="119">
        <f t="shared" si="105"/>
        <v>10500</v>
      </c>
      <c r="S18" s="119">
        <f t="shared" ref="S18" si="111">S17+1250</f>
        <v>10900</v>
      </c>
      <c r="T18" s="119">
        <f t="shared" si="105"/>
        <v>12900</v>
      </c>
      <c r="U18" s="119">
        <f t="shared" si="105"/>
        <v>12900</v>
      </c>
      <c r="V18" s="119">
        <f t="shared" si="105"/>
        <v>12900</v>
      </c>
      <c r="W18" s="119">
        <f t="shared" si="105"/>
        <v>12900</v>
      </c>
      <c r="X18" s="119">
        <f t="shared" ref="X18" si="112">X17+1250</f>
        <v>11300</v>
      </c>
      <c r="Y18" s="119">
        <f t="shared" si="105"/>
        <v>12100</v>
      </c>
      <c r="Z18" s="119">
        <f t="shared" si="105"/>
        <v>11300</v>
      </c>
      <c r="AA18" s="119">
        <f t="shared" si="105"/>
        <v>13700</v>
      </c>
      <c r="AB18" s="119">
        <f t="shared" ref="AB18:AC18" si="113">AB17+1250</f>
        <v>13700</v>
      </c>
      <c r="AC18" s="119">
        <f t="shared" si="113"/>
        <v>11400</v>
      </c>
      <c r="AD18" s="119">
        <f t="shared" ref="AD18" si="114">AD17+1250</f>
        <v>11600</v>
      </c>
      <c r="AE18" s="119">
        <f t="shared" ref="AE18:BA18" si="115">AE17+1250</f>
        <v>12000</v>
      </c>
      <c r="AF18" s="119">
        <f t="shared" si="115"/>
        <v>11600</v>
      </c>
      <c r="AG18" s="119">
        <f t="shared" si="115"/>
        <v>12200</v>
      </c>
      <c r="AH18" s="119">
        <f t="shared" si="115"/>
        <v>12900</v>
      </c>
      <c r="AI18" s="119">
        <f t="shared" si="115"/>
        <v>12900</v>
      </c>
      <c r="AJ18" s="119">
        <f t="shared" si="115"/>
        <v>12400</v>
      </c>
      <c r="AK18" s="119">
        <f t="shared" si="115"/>
        <v>12000</v>
      </c>
      <c r="AL18" s="119">
        <f t="shared" si="115"/>
        <v>12900</v>
      </c>
      <c r="AM18" s="119">
        <f t="shared" si="115"/>
        <v>12000</v>
      </c>
      <c r="AN18" s="119">
        <f t="shared" si="115"/>
        <v>12400</v>
      </c>
      <c r="AO18" s="119">
        <f t="shared" si="115"/>
        <v>12000</v>
      </c>
      <c r="AP18" s="119">
        <f t="shared" ref="AP18:AR18" si="116">AP17+1250</f>
        <v>12900</v>
      </c>
      <c r="AQ18" s="119">
        <f t="shared" ref="AQ18" si="117">AQ17+1250</f>
        <v>12200</v>
      </c>
      <c r="AR18" s="119">
        <f t="shared" si="116"/>
        <v>12000</v>
      </c>
      <c r="AS18" s="119">
        <f t="shared" si="115"/>
        <v>12400</v>
      </c>
      <c r="AT18" s="119">
        <f t="shared" si="115"/>
        <v>11600</v>
      </c>
      <c r="AU18" s="119">
        <f t="shared" si="115"/>
        <v>11600</v>
      </c>
      <c r="AV18" s="119">
        <f t="shared" si="115"/>
        <v>11200</v>
      </c>
      <c r="AW18" s="119">
        <f t="shared" si="115"/>
        <v>10500</v>
      </c>
      <c r="AX18" s="119">
        <f t="shared" si="115"/>
        <v>11000</v>
      </c>
      <c r="AY18" s="119">
        <f t="shared" si="115"/>
        <v>10500</v>
      </c>
      <c r="AZ18" s="119">
        <f t="shared" si="115"/>
        <v>11000</v>
      </c>
      <c r="BA18" s="119">
        <f t="shared" si="115"/>
        <v>10500</v>
      </c>
    </row>
    <row r="19" spans="1:53" s="118" customFormat="1" ht="10.7" customHeight="1" x14ac:dyDescent="0.2">
      <c r="A19" s="119" t="s">
        <v>92</v>
      </c>
    </row>
    <row r="20" spans="1:53" s="118" customFormat="1" ht="10.7" customHeight="1" x14ac:dyDescent="0.2">
      <c r="A20" s="121">
        <v>1</v>
      </c>
      <c r="B20" s="119">
        <f t="shared" ref="B20" si="118">B8+5000</f>
        <v>12350</v>
      </c>
      <c r="C20" s="119">
        <f t="shared" ref="C20" si="119">C8+5000</f>
        <v>11550</v>
      </c>
      <c r="D20" s="119">
        <f t="shared" ref="D20" si="120">D8+5000</f>
        <v>11250</v>
      </c>
      <c r="E20" s="119">
        <f t="shared" ref="E20:F20" si="121">E8+5000</f>
        <v>10750</v>
      </c>
      <c r="F20" s="119">
        <f t="shared" si="121"/>
        <v>13150</v>
      </c>
      <c r="G20" s="119">
        <f t="shared" ref="G20" si="122">G8+5000</f>
        <v>13950</v>
      </c>
      <c r="H20" s="119">
        <f t="shared" ref="H20:I20" si="123">H8+5000</f>
        <v>12350</v>
      </c>
      <c r="I20" s="119">
        <f t="shared" si="123"/>
        <v>13150</v>
      </c>
      <c r="J20" s="119">
        <f t="shared" ref="J20:K20" si="124">J8+5000</f>
        <v>11550</v>
      </c>
      <c r="K20" s="119">
        <f t="shared" si="124"/>
        <v>12350</v>
      </c>
      <c r="L20" s="119">
        <f t="shared" ref="L20:M20" si="125">L8+5000</f>
        <v>13150</v>
      </c>
      <c r="M20" s="119">
        <f t="shared" si="125"/>
        <v>12350</v>
      </c>
      <c r="N20" s="119">
        <f t="shared" ref="N20" si="126">N8+5000</f>
        <v>10750</v>
      </c>
      <c r="O20" s="119">
        <f t="shared" ref="O20:P20" si="127">O8+5000</f>
        <v>11150</v>
      </c>
      <c r="P20" s="119">
        <f t="shared" si="127"/>
        <v>10750</v>
      </c>
      <c r="Q20" s="119">
        <f t="shared" ref="Q20:R20" si="128">Q8+5000</f>
        <v>11150</v>
      </c>
      <c r="R20" s="119">
        <f t="shared" si="128"/>
        <v>10750</v>
      </c>
      <c r="S20" s="119">
        <f t="shared" ref="S20" si="129">S8+5000</f>
        <v>11150</v>
      </c>
      <c r="T20" s="119">
        <f t="shared" ref="T20:U20" si="130">T8+5000</f>
        <v>13150</v>
      </c>
      <c r="U20" s="119">
        <f t="shared" si="130"/>
        <v>13150</v>
      </c>
      <c r="V20" s="119">
        <f t="shared" ref="V20:W20" si="131">V8+5000</f>
        <v>13150</v>
      </c>
      <c r="W20" s="119">
        <f t="shared" si="131"/>
        <v>13150</v>
      </c>
      <c r="X20" s="119">
        <f t="shared" ref="X20" si="132">X8+5000</f>
        <v>11550</v>
      </c>
      <c r="Y20" s="119">
        <f t="shared" ref="Y20:Z20" si="133">Y8+5000</f>
        <v>12350</v>
      </c>
      <c r="Z20" s="119">
        <f t="shared" si="133"/>
        <v>11550</v>
      </c>
      <c r="AA20" s="119">
        <f t="shared" ref="AA20" si="134">AA8+5000</f>
        <v>13950</v>
      </c>
      <c r="AB20" s="119">
        <f t="shared" ref="AB20:AC20" si="135">AB8+5000</f>
        <v>13950</v>
      </c>
      <c r="AC20" s="119">
        <f t="shared" si="135"/>
        <v>11650</v>
      </c>
      <c r="AD20" s="119">
        <f t="shared" ref="AD20" si="136">AD8+5000</f>
        <v>11850</v>
      </c>
      <c r="AE20" s="119">
        <f t="shared" ref="AE20:BA20" si="137">AE8+5000</f>
        <v>12250</v>
      </c>
      <c r="AF20" s="119">
        <f t="shared" si="137"/>
        <v>11850</v>
      </c>
      <c r="AG20" s="119">
        <f t="shared" si="137"/>
        <v>12450</v>
      </c>
      <c r="AH20" s="119">
        <f t="shared" si="137"/>
        <v>13150</v>
      </c>
      <c r="AI20" s="119">
        <f t="shared" si="137"/>
        <v>13150</v>
      </c>
      <c r="AJ20" s="119">
        <f t="shared" si="137"/>
        <v>12650</v>
      </c>
      <c r="AK20" s="119">
        <f t="shared" si="137"/>
        <v>12250</v>
      </c>
      <c r="AL20" s="119">
        <f t="shared" si="137"/>
        <v>13150</v>
      </c>
      <c r="AM20" s="119">
        <f t="shared" si="137"/>
        <v>12250</v>
      </c>
      <c r="AN20" s="119">
        <f t="shared" si="137"/>
        <v>12650</v>
      </c>
      <c r="AO20" s="119">
        <f t="shared" si="137"/>
        <v>12250</v>
      </c>
      <c r="AP20" s="119">
        <f t="shared" ref="AP20:AR20" si="138">AP8+5000</f>
        <v>13150</v>
      </c>
      <c r="AQ20" s="119">
        <f t="shared" ref="AQ20" si="139">AQ8+5000</f>
        <v>12450</v>
      </c>
      <c r="AR20" s="119">
        <f t="shared" si="138"/>
        <v>12250</v>
      </c>
      <c r="AS20" s="119">
        <f t="shared" si="137"/>
        <v>12650</v>
      </c>
      <c r="AT20" s="119">
        <f t="shared" si="137"/>
        <v>11850</v>
      </c>
      <c r="AU20" s="119">
        <f t="shared" si="137"/>
        <v>11850</v>
      </c>
      <c r="AV20" s="119">
        <f t="shared" si="137"/>
        <v>11450</v>
      </c>
      <c r="AW20" s="119">
        <f t="shared" si="137"/>
        <v>10750</v>
      </c>
      <c r="AX20" s="119">
        <f t="shared" si="137"/>
        <v>11250</v>
      </c>
      <c r="AY20" s="119">
        <f t="shared" si="137"/>
        <v>10750</v>
      </c>
      <c r="AZ20" s="119">
        <f t="shared" si="137"/>
        <v>11250</v>
      </c>
      <c r="BA20" s="119">
        <f t="shared" si="137"/>
        <v>10750</v>
      </c>
    </row>
    <row r="21" spans="1:53" s="118" customFormat="1" ht="10.7" customHeight="1" x14ac:dyDescent="0.2">
      <c r="A21" s="121">
        <v>2</v>
      </c>
      <c r="B21" s="119">
        <f t="shared" ref="B21:AA21" si="140">B20+1250</f>
        <v>13600</v>
      </c>
      <c r="C21" s="119">
        <f t="shared" ref="C21" si="141">C20+1250</f>
        <v>12800</v>
      </c>
      <c r="D21" s="119">
        <f t="shared" ref="D21" si="142">D20+1250</f>
        <v>12500</v>
      </c>
      <c r="E21" s="119">
        <f t="shared" si="140"/>
        <v>12000</v>
      </c>
      <c r="F21" s="119">
        <f t="shared" si="140"/>
        <v>14400</v>
      </c>
      <c r="G21" s="119">
        <f t="shared" ref="G21" si="143">G20+1250</f>
        <v>15200</v>
      </c>
      <c r="H21" s="119">
        <f t="shared" si="140"/>
        <v>13600</v>
      </c>
      <c r="I21" s="119">
        <f t="shared" si="140"/>
        <v>14400</v>
      </c>
      <c r="J21" s="119">
        <f t="shared" si="140"/>
        <v>12800</v>
      </c>
      <c r="K21" s="119">
        <f t="shared" si="140"/>
        <v>13600</v>
      </c>
      <c r="L21" s="119">
        <f t="shared" ref="L21:M21" si="144">L20+1250</f>
        <v>14400</v>
      </c>
      <c r="M21" s="119">
        <f t="shared" si="144"/>
        <v>13600</v>
      </c>
      <c r="N21" s="119">
        <f t="shared" ref="N21" si="145">N20+1250</f>
        <v>12000</v>
      </c>
      <c r="O21" s="119">
        <f t="shared" si="140"/>
        <v>12400</v>
      </c>
      <c r="P21" s="119">
        <f t="shared" si="140"/>
        <v>12000</v>
      </c>
      <c r="Q21" s="119">
        <f t="shared" si="140"/>
        <v>12400</v>
      </c>
      <c r="R21" s="119">
        <f t="shared" si="140"/>
        <v>12000</v>
      </c>
      <c r="S21" s="119">
        <f t="shared" ref="S21" si="146">S20+1250</f>
        <v>12400</v>
      </c>
      <c r="T21" s="119">
        <f t="shared" si="140"/>
        <v>14400</v>
      </c>
      <c r="U21" s="119">
        <f t="shared" si="140"/>
        <v>14400</v>
      </c>
      <c r="V21" s="119">
        <f t="shared" si="140"/>
        <v>14400</v>
      </c>
      <c r="W21" s="119">
        <f t="shared" si="140"/>
        <v>14400</v>
      </c>
      <c r="X21" s="119">
        <f t="shared" ref="X21" si="147">X20+1250</f>
        <v>12800</v>
      </c>
      <c r="Y21" s="119">
        <f t="shared" si="140"/>
        <v>13600</v>
      </c>
      <c r="Z21" s="119">
        <f t="shared" si="140"/>
        <v>12800</v>
      </c>
      <c r="AA21" s="119">
        <f t="shared" si="140"/>
        <v>15200</v>
      </c>
      <c r="AB21" s="119">
        <f t="shared" ref="AB21:AC21" si="148">AB20+1250</f>
        <v>15200</v>
      </c>
      <c r="AC21" s="119">
        <f t="shared" si="148"/>
        <v>12900</v>
      </c>
      <c r="AD21" s="119">
        <f t="shared" ref="AD21" si="149">AD20+1250</f>
        <v>13100</v>
      </c>
      <c r="AE21" s="119">
        <f t="shared" ref="AE21:BA21" si="150">AE20+1250</f>
        <v>13500</v>
      </c>
      <c r="AF21" s="119">
        <f t="shared" si="150"/>
        <v>13100</v>
      </c>
      <c r="AG21" s="119">
        <f t="shared" si="150"/>
        <v>13700</v>
      </c>
      <c r="AH21" s="119">
        <f t="shared" si="150"/>
        <v>14400</v>
      </c>
      <c r="AI21" s="119">
        <f t="shared" si="150"/>
        <v>14400</v>
      </c>
      <c r="AJ21" s="119">
        <f t="shared" si="150"/>
        <v>13900</v>
      </c>
      <c r="AK21" s="119">
        <f t="shared" si="150"/>
        <v>13500</v>
      </c>
      <c r="AL21" s="119">
        <f t="shared" si="150"/>
        <v>14400</v>
      </c>
      <c r="AM21" s="119">
        <f t="shared" si="150"/>
        <v>13500</v>
      </c>
      <c r="AN21" s="119">
        <f t="shared" si="150"/>
        <v>13900</v>
      </c>
      <c r="AO21" s="119">
        <f t="shared" si="150"/>
        <v>13500</v>
      </c>
      <c r="AP21" s="119">
        <f t="shared" ref="AP21:AR21" si="151">AP20+1250</f>
        <v>14400</v>
      </c>
      <c r="AQ21" s="119">
        <f t="shared" ref="AQ21" si="152">AQ20+1250</f>
        <v>13700</v>
      </c>
      <c r="AR21" s="119">
        <f t="shared" si="151"/>
        <v>13500</v>
      </c>
      <c r="AS21" s="119">
        <f t="shared" si="150"/>
        <v>13900</v>
      </c>
      <c r="AT21" s="119">
        <f t="shared" si="150"/>
        <v>13100</v>
      </c>
      <c r="AU21" s="119">
        <f t="shared" si="150"/>
        <v>13100</v>
      </c>
      <c r="AV21" s="119">
        <f t="shared" si="150"/>
        <v>12700</v>
      </c>
      <c r="AW21" s="119">
        <f t="shared" si="150"/>
        <v>12000</v>
      </c>
      <c r="AX21" s="119">
        <f t="shared" si="150"/>
        <v>12500</v>
      </c>
      <c r="AY21" s="119">
        <f t="shared" si="150"/>
        <v>12000</v>
      </c>
      <c r="AZ21" s="119">
        <f t="shared" si="150"/>
        <v>12500</v>
      </c>
      <c r="BA21" s="119">
        <f t="shared" si="150"/>
        <v>12000</v>
      </c>
    </row>
    <row r="22" spans="1:53" ht="11.45" customHeight="1" x14ac:dyDescent="0.2"/>
    <row r="23" spans="1:53" x14ac:dyDescent="0.2">
      <c r="A23" s="36" t="s">
        <v>3</v>
      </c>
    </row>
    <row r="24" spans="1:53" x14ac:dyDescent="0.2">
      <c r="A24" s="20" t="s">
        <v>4</v>
      </c>
    </row>
    <row r="25" spans="1:53" x14ac:dyDescent="0.2">
      <c r="A25" s="20" t="s">
        <v>5</v>
      </c>
    </row>
    <row r="26" spans="1:53" ht="24" x14ac:dyDescent="0.2">
      <c r="A26" s="21" t="s">
        <v>6</v>
      </c>
    </row>
    <row r="27" spans="1:53" x14ac:dyDescent="0.2">
      <c r="A27" s="42" t="s">
        <v>75</v>
      </c>
    </row>
    <row r="28" spans="1:53" ht="10.7" customHeight="1" thickBot="1" x14ac:dyDescent="0.25">
      <c r="A28" s="20"/>
    </row>
    <row r="29" spans="1:53" ht="22.5" customHeight="1" thickBot="1" x14ac:dyDescent="0.25">
      <c r="A29" s="139" t="s">
        <v>8</v>
      </c>
    </row>
    <row r="30" spans="1:53" ht="36.75" thickBot="1" x14ac:dyDescent="0.25">
      <c r="A30" s="140" t="s">
        <v>205</v>
      </c>
    </row>
  </sheetData>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10" zoomScaleNormal="100" workbookViewId="0">
      <pane xSplit="1" topLeftCell="B1" activePane="topRight" state="frozen"/>
      <selection pane="topRight" activeCell="A51" sqref="A51"/>
    </sheetView>
  </sheetViews>
  <sheetFormatPr defaultColWidth="8.5703125" defaultRowHeight="12" x14ac:dyDescent="0.2"/>
  <cols>
    <col min="1" max="1" width="84.85546875" style="1" customWidth="1"/>
    <col min="2" max="19" width="9.85546875" style="1" bestFit="1" customWidth="1"/>
    <col min="20" max="16384" width="8.5703125" style="1"/>
  </cols>
  <sheetData>
    <row r="1" spans="1:19" ht="11.45" customHeight="1" x14ac:dyDescent="0.2">
      <c r="A1" s="9" t="s">
        <v>187</v>
      </c>
    </row>
    <row r="2" spans="1:19" ht="11.45" customHeight="1" x14ac:dyDescent="0.2">
      <c r="A2" s="19"/>
    </row>
    <row r="3" spans="1:19" ht="11.45" customHeight="1" x14ac:dyDescent="0.2">
      <c r="A3" s="76" t="s">
        <v>188</v>
      </c>
    </row>
    <row r="4" spans="1:19" ht="11.25" customHeight="1" x14ac:dyDescent="0.2">
      <c r="A4" s="51" t="s">
        <v>1</v>
      </c>
    </row>
    <row r="5" spans="1:19"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row>
    <row r="6" spans="1:19"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row>
    <row r="7" spans="1:19" ht="11.45" customHeight="1" x14ac:dyDescent="0.2">
      <c r="A7" s="11" t="s">
        <v>11</v>
      </c>
    </row>
    <row r="8" spans="1:19" ht="11.45" customHeight="1" x14ac:dyDescent="0.2">
      <c r="A8" s="3">
        <v>1</v>
      </c>
      <c r="B8" s="29">
        <f>'C завтраками| Bed and breakfast'!B8*0.9</f>
        <v>6615</v>
      </c>
      <c r="C8" s="29">
        <f>'C завтраками| Bed and breakfast'!C8*0.9</f>
        <v>5895</v>
      </c>
      <c r="D8" s="29">
        <f>'C завтраками| Bed and breakfast'!D8*0.9</f>
        <v>5625</v>
      </c>
      <c r="E8" s="29">
        <f>'C завтраками| Bed and breakfast'!E8*0.9</f>
        <v>5175</v>
      </c>
      <c r="F8" s="29">
        <f>'C завтраками| Bed and breakfast'!F8*0.9</f>
        <v>7335</v>
      </c>
      <c r="G8" s="29">
        <f>'C завтраками| Bed and breakfast'!G8*0.9</f>
        <v>8055</v>
      </c>
      <c r="H8" s="29">
        <f>'C завтраками| Bed and breakfast'!H8*0.9</f>
        <v>6615</v>
      </c>
      <c r="I8" s="29">
        <f>'C завтраками| Bed and breakfast'!I8*0.9</f>
        <v>7335</v>
      </c>
      <c r="J8" s="29">
        <f>'C завтраками| Bed and breakfast'!J8*0.9</f>
        <v>5895</v>
      </c>
      <c r="K8" s="29">
        <f>'C завтраками| Bed and breakfast'!K8*0.9</f>
        <v>6615</v>
      </c>
      <c r="L8" s="29">
        <f>'C завтраками| Bed and breakfast'!L8*0.9</f>
        <v>7335</v>
      </c>
      <c r="M8" s="29">
        <f>'C завтраками| Bed and breakfast'!M8*0.9</f>
        <v>6615</v>
      </c>
      <c r="N8" s="29">
        <f>'C завтраками| Bed and breakfast'!N8*0.9</f>
        <v>5175</v>
      </c>
      <c r="O8" s="29">
        <f>'C завтраками| Bed and breakfast'!O8*0.9</f>
        <v>5535</v>
      </c>
      <c r="P8" s="29">
        <f>'C завтраками| Bed and breakfast'!P8*0.9</f>
        <v>5175</v>
      </c>
      <c r="Q8" s="29">
        <f>'C завтраками| Bed and breakfast'!Q8*0.9</f>
        <v>5535</v>
      </c>
      <c r="R8" s="29">
        <f>'C завтраками| Bed and breakfast'!R8*0.9</f>
        <v>5175</v>
      </c>
      <c r="S8" s="29">
        <f>'C завтраками| Bed and breakfast'!S8*0.9</f>
        <v>5535</v>
      </c>
    </row>
    <row r="9" spans="1:19" ht="11.45" customHeight="1" x14ac:dyDescent="0.2">
      <c r="A9" s="3">
        <v>2</v>
      </c>
      <c r="B9" s="29">
        <f>'C завтраками| Bed and breakfast'!B9*0.9</f>
        <v>7740</v>
      </c>
      <c r="C9" s="29">
        <f>'C завтраками| Bed and breakfast'!C9*0.9</f>
        <v>7020</v>
      </c>
      <c r="D9" s="29">
        <f>'C завтраками| Bed and breakfast'!D9*0.9</f>
        <v>6750</v>
      </c>
      <c r="E9" s="29">
        <f>'C завтраками| Bed and breakfast'!E9*0.9</f>
        <v>6300</v>
      </c>
      <c r="F9" s="29">
        <f>'C завтраками| Bed and breakfast'!F9*0.9</f>
        <v>8460</v>
      </c>
      <c r="G9" s="29">
        <f>'C завтраками| Bed and breakfast'!G9*0.9</f>
        <v>9180</v>
      </c>
      <c r="H9" s="29">
        <f>'C завтраками| Bed and breakfast'!H9*0.9</f>
        <v>7740</v>
      </c>
      <c r="I9" s="29">
        <f>'C завтраками| Bed and breakfast'!I9*0.9</f>
        <v>8460</v>
      </c>
      <c r="J9" s="29">
        <f>'C завтраками| Bed and breakfast'!J9*0.9</f>
        <v>7020</v>
      </c>
      <c r="K9" s="29">
        <f>'C завтраками| Bed and breakfast'!K9*0.9</f>
        <v>7740</v>
      </c>
      <c r="L9" s="29">
        <f>'C завтраками| Bed and breakfast'!L9*0.9</f>
        <v>8460</v>
      </c>
      <c r="M9" s="29">
        <f>'C завтраками| Bed and breakfast'!M9*0.9</f>
        <v>7740</v>
      </c>
      <c r="N9" s="29">
        <f>'C завтраками| Bed and breakfast'!N9*0.9</f>
        <v>6300</v>
      </c>
      <c r="O9" s="29">
        <f>'C завтраками| Bed and breakfast'!O9*0.9</f>
        <v>6660</v>
      </c>
      <c r="P9" s="29">
        <f>'C завтраками| Bed and breakfast'!P9*0.9</f>
        <v>6300</v>
      </c>
      <c r="Q9" s="29">
        <f>'C завтраками| Bed and breakfast'!Q9*0.9</f>
        <v>6660</v>
      </c>
      <c r="R9" s="29">
        <f>'C завтраками| Bed and breakfast'!R9*0.9</f>
        <v>6300</v>
      </c>
      <c r="S9" s="29">
        <f>'C завтраками| Bed and breakfast'!S9*0.9</f>
        <v>6660</v>
      </c>
    </row>
    <row r="10" spans="1:19" ht="11.45" customHeight="1" x14ac:dyDescent="0.2">
      <c r="A10" s="120" t="s">
        <v>107</v>
      </c>
      <c r="B10" s="29"/>
      <c r="C10" s="29"/>
      <c r="D10" s="29"/>
      <c r="E10" s="29"/>
      <c r="F10" s="29"/>
      <c r="G10" s="29"/>
      <c r="H10" s="29"/>
      <c r="I10" s="29"/>
      <c r="J10" s="29"/>
      <c r="K10" s="29"/>
      <c r="L10" s="29"/>
      <c r="M10" s="29"/>
      <c r="N10" s="29"/>
      <c r="O10" s="29"/>
      <c r="P10" s="29"/>
      <c r="Q10" s="29"/>
      <c r="R10" s="29"/>
      <c r="S10" s="29"/>
    </row>
    <row r="11" spans="1:19" ht="11.45" customHeight="1" x14ac:dyDescent="0.2">
      <c r="A11" s="3">
        <v>1</v>
      </c>
      <c r="B11" s="29">
        <f>'C завтраками| Bed and breakfast'!B11*0.9</f>
        <v>7515</v>
      </c>
      <c r="C11" s="29">
        <f>'C завтраками| Bed and breakfast'!C11*0.9</f>
        <v>6795</v>
      </c>
      <c r="D11" s="29">
        <f>'C завтраками| Bed and breakfast'!D11*0.9</f>
        <v>6525</v>
      </c>
      <c r="E11" s="29">
        <f>'C завтраками| Bed and breakfast'!E11*0.9</f>
        <v>6075</v>
      </c>
      <c r="F11" s="29">
        <f>'C завтраками| Bed and breakfast'!F11*0.9</f>
        <v>8235</v>
      </c>
      <c r="G11" s="29">
        <f>'C завтраками| Bed and breakfast'!G11*0.9</f>
        <v>8955</v>
      </c>
      <c r="H11" s="29">
        <f>'C завтраками| Bed and breakfast'!H11*0.9</f>
        <v>7515</v>
      </c>
      <c r="I11" s="29">
        <f>'C завтраками| Bed and breakfast'!I11*0.9</f>
        <v>8235</v>
      </c>
      <c r="J11" s="29">
        <f>'C завтраками| Bed and breakfast'!J11*0.9</f>
        <v>6795</v>
      </c>
      <c r="K11" s="29">
        <f>'C завтраками| Bed and breakfast'!K11*0.9</f>
        <v>7515</v>
      </c>
      <c r="L11" s="29">
        <f>'C завтраками| Bed and breakfast'!L11*0.9</f>
        <v>8235</v>
      </c>
      <c r="M11" s="29">
        <f>'C завтраками| Bed and breakfast'!M11*0.9</f>
        <v>7515</v>
      </c>
      <c r="N11" s="29">
        <f>'C завтраками| Bed and breakfast'!N11*0.9</f>
        <v>6075</v>
      </c>
      <c r="O11" s="29">
        <f>'C завтраками| Bed and breakfast'!O11*0.9</f>
        <v>6435</v>
      </c>
      <c r="P11" s="29">
        <f>'C завтраками| Bed and breakfast'!P11*0.9</f>
        <v>6075</v>
      </c>
      <c r="Q11" s="29">
        <f>'C завтраками| Bed and breakfast'!Q11*0.9</f>
        <v>6435</v>
      </c>
      <c r="R11" s="29">
        <f>'C завтраками| Bed and breakfast'!R11*0.9</f>
        <v>6075</v>
      </c>
      <c r="S11" s="29">
        <f>'C завтраками| Bed and breakfast'!S11*0.9</f>
        <v>6435</v>
      </c>
    </row>
    <row r="12" spans="1:19" ht="11.45" customHeight="1" x14ac:dyDescent="0.2">
      <c r="A12" s="3">
        <v>2</v>
      </c>
      <c r="B12" s="29">
        <f>'C завтраками| Bed and breakfast'!B12*0.9</f>
        <v>8640</v>
      </c>
      <c r="C12" s="29">
        <f>'C завтраками| Bed and breakfast'!C12*0.9</f>
        <v>7920</v>
      </c>
      <c r="D12" s="29">
        <f>'C завтраками| Bed and breakfast'!D12*0.9</f>
        <v>7650</v>
      </c>
      <c r="E12" s="29">
        <f>'C завтраками| Bed and breakfast'!E12*0.9</f>
        <v>7200</v>
      </c>
      <c r="F12" s="29">
        <f>'C завтраками| Bed and breakfast'!F12*0.9</f>
        <v>9360</v>
      </c>
      <c r="G12" s="29">
        <f>'C завтраками| Bed and breakfast'!G12*0.9</f>
        <v>10080</v>
      </c>
      <c r="H12" s="29">
        <f>'C завтраками| Bed and breakfast'!H12*0.9</f>
        <v>8640</v>
      </c>
      <c r="I12" s="29">
        <f>'C завтраками| Bed and breakfast'!I12*0.9</f>
        <v>9360</v>
      </c>
      <c r="J12" s="29">
        <f>'C завтраками| Bed and breakfast'!J12*0.9</f>
        <v>7920</v>
      </c>
      <c r="K12" s="29">
        <f>'C завтраками| Bed and breakfast'!K12*0.9</f>
        <v>8640</v>
      </c>
      <c r="L12" s="29">
        <f>'C завтраками| Bed and breakfast'!L12*0.9</f>
        <v>9360</v>
      </c>
      <c r="M12" s="29">
        <f>'C завтраками| Bed and breakfast'!M12*0.9</f>
        <v>8640</v>
      </c>
      <c r="N12" s="29">
        <f>'C завтраками| Bed and breakfast'!N12*0.9</f>
        <v>7200</v>
      </c>
      <c r="O12" s="29">
        <f>'C завтраками| Bed and breakfast'!O12*0.9</f>
        <v>7560</v>
      </c>
      <c r="P12" s="29">
        <f>'C завтраками| Bed and breakfast'!P12*0.9</f>
        <v>7200</v>
      </c>
      <c r="Q12" s="29">
        <f>'C завтраками| Bed and breakfast'!Q12*0.9</f>
        <v>7560</v>
      </c>
      <c r="R12" s="29">
        <f>'C завтраками| Bed and breakfast'!R12*0.9</f>
        <v>7200</v>
      </c>
      <c r="S12" s="29">
        <f>'C завтраками| Bed and breakfast'!S12*0.9</f>
        <v>7560</v>
      </c>
    </row>
    <row r="13" spans="1:19" ht="11.45" customHeight="1" x14ac:dyDescent="0.2">
      <c r="A13" s="120" t="s">
        <v>86</v>
      </c>
      <c r="B13" s="29"/>
      <c r="C13" s="29"/>
      <c r="D13" s="29"/>
      <c r="E13" s="29"/>
      <c r="F13" s="29"/>
      <c r="G13" s="29"/>
      <c r="H13" s="29"/>
      <c r="I13" s="29"/>
      <c r="J13" s="29"/>
      <c r="K13" s="29"/>
      <c r="L13" s="29"/>
      <c r="M13" s="29"/>
      <c r="N13" s="29"/>
      <c r="O13" s="29"/>
      <c r="P13" s="29"/>
      <c r="Q13" s="29"/>
      <c r="R13" s="29"/>
      <c r="S13" s="29"/>
    </row>
    <row r="14" spans="1:19" ht="11.45" customHeight="1" x14ac:dyDescent="0.2">
      <c r="A14" s="3">
        <v>1</v>
      </c>
      <c r="B14" s="29">
        <f>'C завтраками| Bed and breakfast'!B14*0.9</f>
        <v>8865</v>
      </c>
      <c r="C14" s="29">
        <f>'C завтраками| Bed and breakfast'!C14*0.9</f>
        <v>8145</v>
      </c>
      <c r="D14" s="29">
        <f>'C завтраками| Bed and breakfast'!D14*0.9</f>
        <v>7875</v>
      </c>
      <c r="E14" s="29">
        <f>'C завтраками| Bed and breakfast'!E14*0.9</f>
        <v>7425</v>
      </c>
      <c r="F14" s="29">
        <f>'C завтраками| Bed and breakfast'!F14*0.9</f>
        <v>9585</v>
      </c>
      <c r="G14" s="29">
        <f>'C завтраками| Bed and breakfast'!G14*0.9</f>
        <v>10305</v>
      </c>
      <c r="H14" s="29">
        <f>'C завтраками| Bed and breakfast'!H14*0.9</f>
        <v>8865</v>
      </c>
      <c r="I14" s="29">
        <f>'C завтраками| Bed and breakfast'!I14*0.9</f>
        <v>9585</v>
      </c>
      <c r="J14" s="29">
        <f>'C завтраками| Bed and breakfast'!J14*0.9</f>
        <v>8145</v>
      </c>
      <c r="K14" s="29">
        <f>'C завтраками| Bed and breakfast'!K14*0.9</f>
        <v>8865</v>
      </c>
      <c r="L14" s="29">
        <f>'C завтраками| Bed and breakfast'!L14*0.9</f>
        <v>9585</v>
      </c>
      <c r="M14" s="29">
        <f>'C завтраками| Bed and breakfast'!M14*0.9</f>
        <v>8865</v>
      </c>
      <c r="N14" s="29">
        <f>'C завтраками| Bed and breakfast'!N14*0.9</f>
        <v>7425</v>
      </c>
      <c r="O14" s="29">
        <f>'C завтраками| Bed and breakfast'!O14*0.9</f>
        <v>7785</v>
      </c>
      <c r="P14" s="29">
        <f>'C завтраками| Bed and breakfast'!P14*0.9</f>
        <v>7425</v>
      </c>
      <c r="Q14" s="29">
        <f>'C завтраками| Bed and breakfast'!Q14*0.9</f>
        <v>7785</v>
      </c>
      <c r="R14" s="29">
        <f>'C завтраками| Bed and breakfast'!R14*0.9</f>
        <v>7425</v>
      </c>
      <c r="S14" s="29">
        <f>'C завтраками| Bed and breakfast'!S14*0.9</f>
        <v>7785</v>
      </c>
    </row>
    <row r="15" spans="1:19" ht="11.45" customHeight="1" x14ac:dyDescent="0.2">
      <c r="A15" s="3">
        <v>2</v>
      </c>
      <c r="B15" s="29">
        <f>'C завтраками| Bed and breakfast'!B15*0.9</f>
        <v>9990</v>
      </c>
      <c r="C15" s="29">
        <f>'C завтраками| Bed and breakfast'!C15*0.9</f>
        <v>9270</v>
      </c>
      <c r="D15" s="29">
        <f>'C завтраками| Bed and breakfast'!D15*0.9</f>
        <v>9000</v>
      </c>
      <c r="E15" s="29">
        <f>'C завтраками| Bed and breakfast'!E15*0.9</f>
        <v>8550</v>
      </c>
      <c r="F15" s="29">
        <f>'C завтраками| Bed and breakfast'!F15*0.9</f>
        <v>10710</v>
      </c>
      <c r="G15" s="29">
        <f>'C завтраками| Bed and breakfast'!G15*0.9</f>
        <v>11430</v>
      </c>
      <c r="H15" s="29">
        <f>'C завтраками| Bed and breakfast'!H15*0.9</f>
        <v>9990</v>
      </c>
      <c r="I15" s="29">
        <f>'C завтраками| Bed and breakfast'!I15*0.9</f>
        <v>10710</v>
      </c>
      <c r="J15" s="29">
        <f>'C завтраками| Bed and breakfast'!J15*0.9</f>
        <v>9270</v>
      </c>
      <c r="K15" s="29">
        <f>'C завтраками| Bed and breakfast'!K15*0.9</f>
        <v>9990</v>
      </c>
      <c r="L15" s="29">
        <f>'C завтраками| Bed and breakfast'!L15*0.9</f>
        <v>10710</v>
      </c>
      <c r="M15" s="29">
        <f>'C завтраками| Bed and breakfast'!M15*0.9</f>
        <v>9990</v>
      </c>
      <c r="N15" s="29">
        <f>'C завтраками| Bed and breakfast'!N15*0.9</f>
        <v>8550</v>
      </c>
      <c r="O15" s="29">
        <f>'C завтраками| Bed and breakfast'!O15*0.9</f>
        <v>8910</v>
      </c>
      <c r="P15" s="29">
        <f>'C завтраками| Bed and breakfast'!P15*0.9</f>
        <v>8550</v>
      </c>
      <c r="Q15" s="29">
        <f>'C завтраками| Bed and breakfast'!Q15*0.9</f>
        <v>8910</v>
      </c>
      <c r="R15" s="29">
        <f>'C завтраками| Bed and breakfast'!R15*0.9</f>
        <v>8550</v>
      </c>
      <c r="S15" s="29">
        <f>'C завтраками| Bed and breakfast'!S15*0.9</f>
        <v>8910</v>
      </c>
    </row>
    <row r="16" spans="1:19" ht="11.45" customHeight="1" x14ac:dyDescent="0.2">
      <c r="A16" s="122" t="s">
        <v>91</v>
      </c>
      <c r="B16" s="29"/>
      <c r="C16" s="29"/>
      <c r="D16" s="29"/>
      <c r="E16" s="29"/>
      <c r="F16" s="29"/>
      <c r="G16" s="29"/>
      <c r="H16" s="29"/>
      <c r="I16" s="29"/>
      <c r="J16" s="29"/>
      <c r="K16" s="29"/>
      <c r="L16" s="29"/>
      <c r="M16" s="29"/>
      <c r="N16" s="29"/>
      <c r="O16" s="29"/>
      <c r="P16" s="29"/>
      <c r="Q16" s="29"/>
      <c r="R16" s="29"/>
      <c r="S16" s="29"/>
    </row>
    <row r="17" spans="1:19" ht="11.45" customHeight="1" x14ac:dyDescent="0.2">
      <c r="A17" s="3">
        <v>1</v>
      </c>
      <c r="B17" s="29">
        <f>'C завтраками| Bed and breakfast'!B17*0.9</f>
        <v>9765</v>
      </c>
      <c r="C17" s="29">
        <f>'C завтраками| Bed and breakfast'!C17*0.9</f>
        <v>9045</v>
      </c>
      <c r="D17" s="29">
        <f>'C завтраками| Bed and breakfast'!D17*0.9</f>
        <v>8775</v>
      </c>
      <c r="E17" s="29">
        <f>'C завтраками| Bed and breakfast'!E17*0.9</f>
        <v>8325</v>
      </c>
      <c r="F17" s="29">
        <f>'C завтраками| Bed and breakfast'!F17*0.9</f>
        <v>10485</v>
      </c>
      <c r="G17" s="29">
        <f>'C завтраками| Bed and breakfast'!G17*0.9</f>
        <v>11205</v>
      </c>
      <c r="H17" s="29">
        <f>'C завтраками| Bed and breakfast'!H17*0.9</f>
        <v>9765</v>
      </c>
      <c r="I17" s="29">
        <f>'C завтраками| Bed and breakfast'!I17*0.9</f>
        <v>10485</v>
      </c>
      <c r="J17" s="29">
        <f>'C завтраками| Bed and breakfast'!J17*0.9</f>
        <v>9045</v>
      </c>
      <c r="K17" s="29">
        <f>'C завтраками| Bed and breakfast'!K17*0.9</f>
        <v>9765</v>
      </c>
      <c r="L17" s="29">
        <f>'C завтраками| Bed and breakfast'!L17*0.9</f>
        <v>10485</v>
      </c>
      <c r="M17" s="29">
        <f>'C завтраками| Bed and breakfast'!M17*0.9</f>
        <v>9765</v>
      </c>
      <c r="N17" s="29">
        <f>'C завтраками| Bed and breakfast'!N17*0.9</f>
        <v>8325</v>
      </c>
      <c r="O17" s="29">
        <f>'C завтраками| Bed and breakfast'!O17*0.9</f>
        <v>8685</v>
      </c>
      <c r="P17" s="29">
        <f>'C завтраками| Bed and breakfast'!P17*0.9</f>
        <v>8325</v>
      </c>
      <c r="Q17" s="29">
        <f>'C завтраками| Bed and breakfast'!Q17*0.9</f>
        <v>8685</v>
      </c>
      <c r="R17" s="29">
        <f>'C завтраками| Bed and breakfast'!R17*0.9</f>
        <v>8325</v>
      </c>
      <c r="S17" s="29">
        <f>'C завтраками| Bed and breakfast'!S17*0.9</f>
        <v>8685</v>
      </c>
    </row>
    <row r="18" spans="1:19" ht="11.45" customHeight="1" x14ac:dyDescent="0.2">
      <c r="A18" s="3">
        <v>2</v>
      </c>
      <c r="B18" s="29">
        <f>'C завтраками| Bed and breakfast'!B18*0.9</f>
        <v>10890</v>
      </c>
      <c r="C18" s="29">
        <f>'C завтраками| Bed and breakfast'!C18*0.9</f>
        <v>10170</v>
      </c>
      <c r="D18" s="29">
        <f>'C завтраками| Bed and breakfast'!D18*0.9</f>
        <v>9900</v>
      </c>
      <c r="E18" s="29">
        <f>'C завтраками| Bed and breakfast'!E18*0.9</f>
        <v>9450</v>
      </c>
      <c r="F18" s="29">
        <f>'C завтраками| Bed and breakfast'!F18*0.9</f>
        <v>11610</v>
      </c>
      <c r="G18" s="29">
        <f>'C завтраками| Bed and breakfast'!G18*0.9</f>
        <v>12330</v>
      </c>
      <c r="H18" s="29">
        <f>'C завтраками| Bed and breakfast'!H18*0.9</f>
        <v>10890</v>
      </c>
      <c r="I18" s="29">
        <f>'C завтраками| Bed and breakfast'!I18*0.9</f>
        <v>11610</v>
      </c>
      <c r="J18" s="29">
        <f>'C завтраками| Bed and breakfast'!J18*0.9</f>
        <v>10170</v>
      </c>
      <c r="K18" s="29">
        <f>'C завтраками| Bed and breakfast'!K18*0.9</f>
        <v>10890</v>
      </c>
      <c r="L18" s="29">
        <f>'C завтраками| Bed and breakfast'!L18*0.9</f>
        <v>11610</v>
      </c>
      <c r="M18" s="29">
        <f>'C завтраками| Bed and breakfast'!M18*0.9</f>
        <v>10890</v>
      </c>
      <c r="N18" s="29">
        <f>'C завтраками| Bed and breakfast'!N18*0.9</f>
        <v>9450</v>
      </c>
      <c r="O18" s="29">
        <f>'C завтраками| Bed and breakfast'!O18*0.9</f>
        <v>9810</v>
      </c>
      <c r="P18" s="29">
        <f>'C завтраками| Bed and breakfast'!P18*0.9</f>
        <v>9450</v>
      </c>
      <c r="Q18" s="29">
        <f>'C завтраками| Bed and breakfast'!Q18*0.9</f>
        <v>9810</v>
      </c>
      <c r="R18" s="29">
        <f>'C завтраками| Bed and breakfast'!R18*0.9</f>
        <v>9450</v>
      </c>
      <c r="S18" s="29">
        <f>'C завтраками| Bed and breakfast'!S18*0.9</f>
        <v>9810</v>
      </c>
    </row>
    <row r="19" spans="1:19"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row>
    <row r="20" spans="1:19" s="118" customFormat="1" ht="11.45" customHeight="1" x14ac:dyDescent="0.2">
      <c r="A20" s="121">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row>
    <row r="21" spans="1:19" s="118" customFormat="1" ht="11.45" customHeight="1" x14ac:dyDescent="0.2">
      <c r="A21" s="121">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row>
    <row r="22" spans="1:19" s="118" customFormat="1" ht="11.45" customHeight="1" x14ac:dyDescent="0.2">
      <c r="A22" s="167"/>
      <c r="B22" s="143"/>
      <c r="C22" s="143"/>
      <c r="D22" s="143"/>
      <c r="E22" s="143"/>
      <c r="F22" s="143"/>
      <c r="G22" s="143"/>
      <c r="H22" s="143"/>
      <c r="I22" s="143"/>
      <c r="J22" s="143"/>
      <c r="K22" s="143"/>
      <c r="L22" s="143"/>
      <c r="M22" s="143"/>
    </row>
    <row r="23" spans="1:19" ht="145.9" customHeight="1" x14ac:dyDescent="0.2">
      <c r="A23" s="77" t="s">
        <v>178</v>
      </c>
    </row>
    <row r="24" spans="1:19" ht="11.45" customHeight="1" thickBot="1" x14ac:dyDescent="0.25">
      <c r="A24" s="63" t="s">
        <v>18</v>
      </c>
    </row>
    <row r="25" spans="1:19" ht="11.45" customHeight="1" thickBot="1" x14ac:dyDescent="0.25">
      <c r="A25" s="165" t="s">
        <v>179</v>
      </c>
    </row>
    <row r="26" spans="1:19" x14ac:dyDescent="0.2">
      <c r="A26" s="65" t="s">
        <v>180</v>
      </c>
    </row>
    <row r="27" spans="1:19" x14ac:dyDescent="0.2">
      <c r="A27" s="24"/>
    </row>
    <row r="28" spans="1:19" x14ac:dyDescent="0.2">
      <c r="A28" s="36" t="s">
        <v>3</v>
      </c>
    </row>
    <row r="29" spans="1:19" x14ac:dyDescent="0.2">
      <c r="A29" s="20" t="s">
        <v>4</v>
      </c>
    </row>
    <row r="30" spans="1:19" x14ac:dyDescent="0.2">
      <c r="A30" s="20" t="s">
        <v>5</v>
      </c>
    </row>
    <row r="31" spans="1:19" ht="24" x14ac:dyDescent="0.2">
      <c r="A31" s="21" t="s">
        <v>6</v>
      </c>
    </row>
    <row r="32" spans="1:19" ht="12.6" customHeight="1" x14ac:dyDescent="0.2">
      <c r="A32" s="42" t="s">
        <v>75</v>
      </c>
    </row>
    <row r="33" spans="1:1" ht="24" x14ac:dyDescent="0.2">
      <c r="A33" s="66" t="s">
        <v>31</v>
      </c>
    </row>
    <row r="36" spans="1:1" ht="25.5" x14ac:dyDescent="0.2">
      <c r="A36" s="67" t="s">
        <v>189</v>
      </c>
    </row>
    <row r="37" spans="1:1" ht="38.25" x14ac:dyDescent="0.2">
      <c r="A37" s="166" t="s">
        <v>181</v>
      </c>
    </row>
    <row r="38" spans="1:1" ht="51" x14ac:dyDescent="0.2">
      <c r="A38" s="166" t="s">
        <v>182</v>
      </c>
    </row>
    <row r="39" spans="1:1" ht="25.5" x14ac:dyDescent="0.2">
      <c r="A39" s="166" t="s">
        <v>186</v>
      </c>
    </row>
    <row r="40" spans="1:1" ht="38.25" x14ac:dyDescent="0.2">
      <c r="A40" s="166" t="s">
        <v>183</v>
      </c>
    </row>
    <row r="41" spans="1:1" ht="25.5" x14ac:dyDescent="0.2">
      <c r="A41" s="166" t="s">
        <v>184</v>
      </c>
    </row>
    <row r="42" spans="1:1" ht="12.75" x14ac:dyDescent="0.2">
      <c r="A42" s="166" t="s">
        <v>185</v>
      </c>
    </row>
    <row r="43" spans="1:1" x14ac:dyDescent="0.2">
      <c r="A43" s="69"/>
    </row>
    <row r="44" spans="1:1" ht="31.5" x14ac:dyDescent="0.2">
      <c r="A44" s="70" t="s">
        <v>42</v>
      </c>
    </row>
    <row r="45" spans="1:1" ht="21" x14ac:dyDescent="0.2">
      <c r="A45" s="71" t="s">
        <v>43</v>
      </c>
    </row>
    <row r="46" spans="1:1" ht="42.75" x14ac:dyDescent="0.2">
      <c r="A46" s="72" t="s">
        <v>44</v>
      </c>
    </row>
    <row r="47" spans="1:1" ht="21" x14ac:dyDescent="0.2">
      <c r="A47" s="73" t="s">
        <v>45</v>
      </c>
    </row>
    <row r="48" spans="1:1" x14ac:dyDescent="0.2">
      <c r="A48" s="74"/>
    </row>
    <row r="49" spans="1:1" x14ac:dyDescent="0.2">
      <c r="A49" s="75" t="s">
        <v>8</v>
      </c>
    </row>
    <row r="50" spans="1:1" ht="24" x14ac:dyDescent="0.2">
      <c r="A50" s="62" t="s">
        <v>206</v>
      </c>
    </row>
    <row r="51" spans="1:1" x14ac:dyDescent="0.2">
      <c r="A51" s="62"/>
    </row>
    <row r="52" spans="1:1" ht="12.75" x14ac:dyDescent="0.2">
      <c r="A52" s="114"/>
    </row>
    <row r="53" spans="1:1" ht="12.75" x14ac:dyDescent="0.2">
      <c r="A53" s="7"/>
    </row>
    <row r="54" spans="1:1" ht="12.75" x14ac:dyDescent="0.2">
      <c r="A54" s="7"/>
    </row>
    <row r="55" spans="1:1" ht="12.75" x14ac:dyDescent="0.2">
      <c r="A55" s="7"/>
    </row>
    <row r="56" spans="1:1" ht="12.75" x14ac:dyDescent="0.2">
      <c r="A56" s="7"/>
    </row>
    <row r="57" spans="1:1" ht="12.75" x14ac:dyDescent="0.2">
      <c r="A57" s="7"/>
    </row>
    <row r="58" spans="1:1" ht="12.75" x14ac:dyDescent="0.2">
      <c r="A58" s="7"/>
    </row>
    <row r="59" spans="1:1" ht="12.75" x14ac:dyDescent="0.2">
      <c r="A59" s="7"/>
    </row>
    <row r="60" spans="1:1" ht="12.75" x14ac:dyDescent="0.2">
      <c r="A60" s="7"/>
    </row>
    <row r="61" spans="1:1" ht="12.75" x14ac:dyDescent="0.2">
      <c r="A61" s="7"/>
    </row>
  </sheetData>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19" width="9.42578125" style="1" bestFit="1" customWidth="1"/>
    <col min="20" max="16384" width="8.5703125" style="1"/>
  </cols>
  <sheetData>
    <row r="1" spans="1:19" ht="11.45" customHeight="1" x14ac:dyDescent="0.2">
      <c r="A1" s="9" t="s">
        <v>187</v>
      </c>
    </row>
    <row r="2" spans="1:19" ht="11.45" customHeight="1" x14ac:dyDescent="0.2">
      <c r="A2" s="19"/>
    </row>
    <row r="3" spans="1:19" ht="11.45" customHeight="1" x14ac:dyDescent="0.2">
      <c r="A3" s="76" t="s">
        <v>188</v>
      </c>
    </row>
    <row r="4" spans="1:19" ht="11.25" customHeight="1" x14ac:dyDescent="0.2">
      <c r="A4" s="51" t="s">
        <v>1</v>
      </c>
    </row>
    <row r="5" spans="1:19"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row>
    <row r="6" spans="1:19"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row>
    <row r="7" spans="1:19" ht="11.45" customHeight="1" x14ac:dyDescent="0.2">
      <c r="A7" s="11" t="s">
        <v>11</v>
      </c>
      <c r="B7" s="118"/>
      <c r="C7" s="118"/>
      <c r="D7" s="118"/>
      <c r="E7" s="118"/>
      <c r="F7" s="118"/>
      <c r="G7" s="118"/>
      <c r="H7" s="118"/>
      <c r="I7" s="118"/>
      <c r="J7" s="118"/>
      <c r="K7" s="118"/>
      <c r="L7" s="118"/>
      <c r="M7" s="118"/>
      <c r="N7" s="118"/>
      <c r="O7" s="118"/>
      <c r="P7" s="118"/>
      <c r="Q7" s="118"/>
      <c r="R7" s="118"/>
      <c r="S7" s="118"/>
    </row>
    <row r="8" spans="1:19"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row>
    <row r="9" spans="1:19"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row>
    <row r="10" spans="1:19" ht="11.45" customHeight="1" x14ac:dyDescent="0.2">
      <c r="A10" s="120" t="s">
        <v>107</v>
      </c>
      <c r="B10" s="142"/>
      <c r="C10" s="142"/>
      <c r="D10" s="142"/>
      <c r="E10" s="142"/>
      <c r="F10" s="142"/>
      <c r="G10" s="142"/>
      <c r="H10" s="142"/>
      <c r="I10" s="142"/>
      <c r="J10" s="142"/>
      <c r="K10" s="142"/>
      <c r="L10" s="142"/>
      <c r="M10" s="142"/>
      <c r="N10" s="142"/>
      <c r="O10" s="142"/>
      <c r="P10" s="142"/>
      <c r="Q10" s="142"/>
      <c r="R10" s="142"/>
      <c r="S10" s="142"/>
    </row>
    <row r="11" spans="1:19"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row>
    <row r="12" spans="1:19"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row>
    <row r="13" spans="1:19" ht="11.45" customHeight="1" x14ac:dyDescent="0.2">
      <c r="A13" s="120" t="s">
        <v>86</v>
      </c>
      <c r="B13" s="142"/>
      <c r="C13" s="142"/>
      <c r="D13" s="142"/>
      <c r="E13" s="142"/>
      <c r="F13" s="142"/>
      <c r="G13" s="142"/>
      <c r="H13" s="142"/>
      <c r="I13" s="142"/>
      <c r="J13" s="142"/>
      <c r="K13" s="142"/>
      <c r="L13" s="142"/>
      <c r="M13" s="142"/>
      <c r="N13" s="142"/>
      <c r="O13" s="142"/>
      <c r="P13" s="142"/>
      <c r="Q13" s="142"/>
      <c r="R13" s="142"/>
      <c r="S13" s="142"/>
    </row>
    <row r="14" spans="1:19"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row>
    <row r="15" spans="1:19"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row>
    <row r="16" spans="1:19" ht="11.45" customHeight="1" x14ac:dyDescent="0.2">
      <c r="A16" s="122" t="s">
        <v>91</v>
      </c>
      <c r="B16" s="142"/>
      <c r="C16" s="142"/>
      <c r="D16" s="142"/>
      <c r="E16" s="142"/>
      <c r="F16" s="142"/>
      <c r="G16" s="142"/>
      <c r="H16" s="142"/>
      <c r="I16" s="142"/>
      <c r="J16" s="142"/>
      <c r="K16" s="142"/>
      <c r="L16" s="142"/>
      <c r="M16" s="142"/>
      <c r="N16" s="142"/>
      <c r="O16" s="142"/>
      <c r="P16" s="142"/>
      <c r="Q16" s="142"/>
      <c r="R16" s="142"/>
      <c r="S16" s="142"/>
    </row>
    <row r="17" spans="1:19"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row>
    <row r="18" spans="1:19"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row>
    <row r="19" spans="1:19"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row>
    <row r="20" spans="1:19" s="118" customFormat="1" ht="11.45" customHeight="1" x14ac:dyDescent="0.2">
      <c r="A20" s="121">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row>
    <row r="21" spans="1:19" s="118" customFormat="1" ht="11.45" customHeight="1" x14ac:dyDescent="0.2">
      <c r="A21" s="121">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row>
    <row r="22" spans="1:19" ht="11.45" customHeight="1" x14ac:dyDescent="0.2">
      <c r="A22" s="24"/>
      <c r="B22" s="143"/>
      <c r="C22" s="143"/>
      <c r="D22" s="143"/>
      <c r="E22" s="143"/>
      <c r="F22" s="143"/>
      <c r="G22" s="143"/>
      <c r="H22" s="143"/>
      <c r="I22" s="143"/>
      <c r="J22" s="143"/>
      <c r="K22" s="143"/>
      <c r="L22" s="143"/>
      <c r="M22" s="143"/>
      <c r="N22" s="143"/>
      <c r="O22" s="143"/>
      <c r="P22" s="143"/>
      <c r="Q22" s="143"/>
      <c r="R22" s="143"/>
      <c r="S22" s="143"/>
    </row>
    <row r="23" spans="1:19" ht="11.45" customHeight="1" x14ac:dyDescent="0.2">
      <c r="A23" s="51" t="s">
        <v>24</v>
      </c>
      <c r="B23" s="143"/>
      <c r="C23" s="143"/>
      <c r="D23" s="143"/>
      <c r="E23" s="143"/>
      <c r="F23" s="143"/>
      <c r="G23" s="143"/>
      <c r="H23" s="143"/>
      <c r="I23" s="143"/>
      <c r="J23" s="143"/>
      <c r="K23" s="143"/>
      <c r="L23" s="143"/>
      <c r="M23" s="143"/>
      <c r="N23" s="143"/>
      <c r="O23" s="143"/>
      <c r="P23" s="143"/>
      <c r="Q23" s="143"/>
      <c r="R23" s="143"/>
      <c r="S23" s="143"/>
    </row>
    <row r="24" spans="1:19" ht="24.6" customHeight="1" x14ac:dyDescent="0.2">
      <c r="A24" s="8" t="s">
        <v>0</v>
      </c>
      <c r="B24" s="129">
        <f t="shared" ref="B24:S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row>
    <row r="25" spans="1:19" ht="24.6" customHeight="1" x14ac:dyDescent="0.2">
      <c r="A25" s="37"/>
      <c r="B25" s="129">
        <f t="shared" ref="B25:S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row>
    <row r="26" spans="1:19" ht="11.45" customHeight="1" x14ac:dyDescent="0.2">
      <c r="A26" s="11" t="s">
        <v>11</v>
      </c>
      <c r="B26" s="118"/>
      <c r="C26" s="118"/>
      <c r="D26" s="118"/>
      <c r="E26" s="118"/>
      <c r="F26" s="118"/>
      <c r="G26" s="118"/>
      <c r="H26" s="118"/>
      <c r="I26" s="118"/>
      <c r="J26" s="118"/>
      <c r="K26" s="118"/>
      <c r="L26" s="118"/>
      <c r="M26" s="118"/>
      <c r="N26" s="118"/>
      <c r="O26" s="118"/>
      <c r="P26" s="118"/>
      <c r="Q26" s="118"/>
      <c r="R26" s="118"/>
      <c r="S26" s="118"/>
    </row>
    <row r="27" spans="1:19" ht="11.45" customHeight="1" x14ac:dyDescent="0.2">
      <c r="A27" s="3">
        <v>1</v>
      </c>
      <c r="B27" s="142">
        <f t="shared" ref="B27:S27" si="2">B8*0.85+35</f>
        <v>5657.75</v>
      </c>
      <c r="C27" s="142">
        <f t="shared" si="2"/>
        <v>5045.75</v>
      </c>
      <c r="D27" s="142">
        <f t="shared" si="2"/>
        <v>4816.25</v>
      </c>
      <c r="E27" s="142">
        <f t="shared" si="2"/>
        <v>4433.75</v>
      </c>
      <c r="F27" s="142">
        <f t="shared" si="2"/>
        <v>6269.75</v>
      </c>
      <c r="G27" s="142">
        <f t="shared" si="2"/>
        <v>6881.75</v>
      </c>
      <c r="H27" s="142">
        <f t="shared" si="2"/>
        <v>5657.75</v>
      </c>
      <c r="I27" s="142">
        <f t="shared" si="2"/>
        <v>6269.75</v>
      </c>
      <c r="J27" s="142">
        <f t="shared" si="2"/>
        <v>5045.75</v>
      </c>
      <c r="K27" s="142">
        <f t="shared" si="2"/>
        <v>5657.75</v>
      </c>
      <c r="L27" s="142">
        <f t="shared" si="2"/>
        <v>6269.75</v>
      </c>
      <c r="M27" s="142">
        <f t="shared" si="2"/>
        <v>5657.75</v>
      </c>
      <c r="N27" s="142">
        <f t="shared" si="2"/>
        <v>4433.75</v>
      </c>
      <c r="O27" s="142">
        <f t="shared" si="2"/>
        <v>4739.75</v>
      </c>
      <c r="P27" s="142">
        <f t="shared" si="2"/>
        <v>4433.75</v>
      </c>
      <c r="Q27" s="142">
        <f t="shared" si="2"/>
        <v>4739.75</v>
      </c>
      <c r="R27" s="142">
        <f t="shared" si="2"/>
        <v>4433.75</v>
      </c>
      <c r="S27" s="142">
        <f t="shared" si="2"/>
        <v>4739.75</v>
      </c>
    </row>
    <row r="28" spans="1:19" ht="11.45" customHeight="1" x14ac:dyDescent="0.2">
      <c r="A28" s="3">
        <v>2</v>
      </c>
      <c r="B28" s="142">
        <f t="shared" ref="B28:S28" si="3">B9*0.85+35</f>
        <v>6614</v>
      </c>
      <c r="C28" s="142">
        <f t="shared" si="3"/>
        <v>6002</v>
      </c>
      <c r="D28" s="142">
        <f t="shared" si="3"/>
        <v>5772.5</v>
      </c>
      <c r="E28" s="142">
        <f t="shared" si="3"/>
        <v>5390</v>
      </c>
      <c r="F28" s="142">
        <f t="shared" si="3"/>
        <v>7226</v>
      </c>
      <c r="G28" s="142">
        <f t="shared" si="3"/>
        <v>7838</v>
      </c>
      <c r="H28" s="142">
        <f t="shared" si="3"/>
        <v>6614</v>
      </c>
      <c r="I28" s="142">
        <f t="shared" si="3"/>
        <v>7226</v>
      </c>
      <c r="J28" s="142">
        <f t="shared" si="3"/>
        <v>6002</v>
      </c>
      <c r="K28" s="142">
        <f t="shared" si="3"/>
        <v>6614</v>
      </c>
      <c r="L28" s="142">
        <f t="shared" si="3"/>
        <v>7226</v>
      </c>
      <c r="M28" s="142">
        <f t="shared" si="3"/>
        <v>6614</v>
      </c>
      <c r="N28" s="142">
        <f t="shared" si="3"/>
        <v>5390</v>
      </c>
      <c r="O28" s="142">
        <f t="shared" si="3"/>
        <v>5696</v>
      </c>
      <c r="P28" s="142">
        <f t="shared" si="3"/>
        <v>5390</v>
      </c>
      <c r="Q28" s="142">
        <f t="shared" si="3"/>
        <v>5696</v>
      </c>
      <c r="R28" s="142">
        <f t="shared" si="3"/>
        <v>5390</v>
      </c>
      <c r="S28" s="142">
        <f t="shared" si="3"/>
        <v>5696</v>
      </c>
    </row>
    <row r="29" spans="1:19" ht="11.45" customHeight="1" x14ac:dyDescent="0.2">
      <c r="A29" s="120" t="s">
        <v>107</v>
      </c>
      <c r="B29" s="142"/>
      <c r="C29" s="142"/>
      <c r="D29" s="142"/>
      <c r="E29" s="142"/>
      <c r="F29" s="142"/>
      <c r="G29" s="142"/>
      <c r="H29" s="142"/>
      <c r="I29" s="142"/>
      <c r="J29" s="142"/>
      <c r="K29" s="142"/>
      <c r="L29" s="142"/>
      <c r="M29" s="142"/>
      <c r="N29" s="142"/>
      <c r="O29" s="142"/>
      <c r="P29" s="142"/>
      <c r="Q29" s="142"/>
      <c r="R29" s="142"/>
      <c r="S29" s="142"/>
    </row>
    <row r="30" spans="1:19" ht="11.45" customHeight="1" x14ac:dyDescent="0.2">
      <c r="A30" s="3">
        <v>1</v>
      </c>
      <c r="B30" s="142">
        <f t="shared" ref="B30:S30" si="4">B11*0.85+35</f>
        <v>6422.75</v>
      </c>
      <c r="C30" s="142">
        <f t="shared" si="4"/>
        <v>5810.75</v>
      </c>
      <c r="D30" s="142">
        <f t="shared" si="4"/>
        <v>5581.25</v>
      </c>
      <c r="E30" s="142">
        <f t="shared" si="4"/>
        <v>5198.75</v>
      </c>
      <c r="F30" s="142">
        <f t="shared" si="4"/>
        <v>7034.75</v>
      </c>
      <c r="G30" s="142">
        <f t="shared" si="4"/>
        <v>7646.75</v>
      </c>
      <c r="H30" s="142">
        <f t="shared" si="4"/>
        <v>6422.75</v>
      </c>
      <c r="I30" s="142">
        <f t="shared" si="4"/>
        <v>7034.75</v>
      </c>
      <c r="J30" s="142">
        <f t="shared" si="4"/>
        <v>5810.75</v>
      </c>
      <c r="K30" s="142">
        <f t="shared" si="4"/>
        <v>6422.75</v>
      </c>
      <c r="L30" s="142">
        <f t="shared" si="4"/>
        <v>7034.75</v>
      </c>
      <c r="M30" s="142">
        <f t="shared" si="4"/>
        <v>6422.75</v>
      </c>
      <c r="N30" s="142">
        <f t="shared" si="4"/>
        <v>5198.75</v>
      </c>
      <c r="O30" s="142">
        <f t="shared" si="4"/>
        <v>5504.75</v>
      </c>
      <c r="P30" s="142">
        <f t="shared" si="4"/>
        <v>5198.75</v>
      </c>
      <c r="Q30" s="142">
        <f t="shared" si="4"/>
        <v>5504.75</v>
      </c>
      <c r="R30" s="142">
        <f t="shared" si="4"/>
        <v>5198.75</v>
      </c>
      <c r="S30" s="142">
        <f t="shared" si="4"/>
        <v>5504.75</v>
      </c>
    </row>
    <row r="31" spans="1:19" ht="11.45" customHeight="1" x14ac:dyDescent="0.2">
      <c r="A31" s="3">
        <v>2</v>
      </c>
      <c r="B31" s="142">
        <f t="shared" ref="B31:S31" si="5">B12*0.85+35</f>
        <v>7379</v>
      </c>
      <c r="C31" s="142">
        <f t="shared" si="5"/>
        <v>6767</v>
      </c>
      <c r="D31" s="142">
        <f t="shared" si="5"/>
        <v>6537.5</v>
      </c>
      <c r="E31" s="142">
        <f t="shared" si="5"/>
        <v>6155</v>
      </c>
      <c r="F31" s="142">
        <f t="shared" si="5"/>
        <v>7991</v>
      </c>
      <c r="G31" s="142">
        <f t="shared" si="5"/>
        <v>8603</v>
      </c>
      <c r="H31" s="142">
        <f t="shared" si="5"/>
        <v>7379</v>
      </c>
      <c r="I31" s="142">
        <f t="shared" si="5"/>
        <v>7991</v>
      </c>
      <c r="J31" s="142">
        <f t="shared" si="5"/>
        <v>6767</v>
      </c>
      <c r="K31" s="142">
        <f t="shared" si="5"/>
        <v>7379</v>
      </c>
      <c r="L31" s="142">
        <f t="shared" si="5"/>
        <v>7991</v>
      </c>
      <c r="M31" s="142">
        <f t="shared" si="5"/>
        <v>7379</v>
      </c>
      <c r="N31" s="142">
        <f t="shared" si="5"/>
        <v>6155</v>
      </c>
      <c r="O31" s="142">
        <f t="shared" si="5"/>
        <v>6461</v>
      </c>
      <c r="P31" s="142">
        <f t="shared" si="5"/>
        <v>6155</v>
      </c>
      <c r="Q31" s="142">
        <f t="shared" si="5"/>
        <v>6461</v>
      </c>
      <c r="R31" s="142">
        <f t="shared" si="5"/>
        <v>6155</v>
      </c>
      <c r="S31" s="142">
        <f t="shared" si="5"/>
        <v>6461</v>
      </c>
    </row>
    <row r="32" spans="1:19" ht="11.45" customHeight="1" x14ac:dyDescent="0.2">
      <c r="A32" s="120" t="s">
        <v>86</v>
      </c>
      <c r="B32" s="142"/>
      <c r="C32" s="142"/>
      <c r="D32" s="142"/>
      <c r="E32" s="142"/>
      <c r="F32" s="142"/>
      <c r="G32" s="142"/>
      <c r="H32" s="142"/>
      <c r="I32" s="142"/>
      <c r="J32" s="142"/>
      <c r="K32" s="142"/>
      <c r="L32" s="142"/>
      <c r="M32" s="142"/>
      <c r="N32" s="142"/>
      <c r="O32" s="142"/>
      <c r="P32" s="142"/>
      <c r="Q32" s="142"/>
      <c r="R32" s="142"/>
      <c r="S32" s="142"/>
    </row>
    <row r="33" spans="1:19" ht="11.45" customHeight="1" x14ac:dyDescent="0.2">
      <c r="A33" s="3">
        <v>1</v>
      </c>
      <c r="B33" s="142">
        <f t="shared" ref="B33:S33" si="6">B14*0.85+35</f>
        <v>7570.25</v>
      </c>
      <c r="C33" s="142">
        <f t="shared" si="6"/>
        <v>6958.25</v>
      </c>
      <c r="D33" s="142">
        <f t="shared" si="6"/>
        <v>6728.75</v>
      </c>
      <c r="E33" s="142">
        <f t="shared" si="6"/>
        <v>6346.25</v>
      </c>
      <c r="F33" s="142">
        <f t="shared" si="6"/>
        <v>8182.25</v>
      </c>
      <c r="G33" s="142">
        <f t="shared" si="6"/>
        <v>8794.25</v>
      </c>
      <c r="H33" s="142">
        <f t="shared" si="6"/>
        <v>7570.25</v>
      </c>
      <c r="I33" s="142">
        <f t="shared" si="6"/>
        <v>8182.25</v>
      </c>
      <c r="J33" s="142">
        <f t="shared" si="6"/>
        <v>6958.25</v>
      </c>
      <c r="K33" s="142">
        <f t="shared" si="6"/>
        <v>7570.25</v>
      </c>
      <c r="L33" s="142">
        <f t="shared" si="6"/>
        <v>8182.25</v>
      </c>
      <c r="M33" s="142">
        <f t="shared" si="6"/>
        <v>7570.25</v>
      </c>
      <c r="N33" s="142">
        <f t="shared" si="6"/>
        <v>6346.25</v>
      </c>
      <c r="O33" s="142">
        <f t="shared" si="6"/>
        <v>6652.25</v>
      </c>
      <c r="P33" s="142">
        <f t="shared" si="6"/>
        <v>6346.25</v>
      </c>
      <c r="Q33" s="142">
        <f t="shared" si="6"/>
        <v>6652.25</v>
      </c>
      <c r="R33" s="142">
        <f t="shared" si="6"/>
        <v>6346.25</v>
      </c>
      <c r="S33" s="142">
        <f t="shared" si="6"/>
        <v>6652.25</v>
      </c>
    </row>
    <row r="34" spans="1:19" ht="11.45" customHeight="1" x14ac:dyDescent="0.2">
      <c r="A34" s="3">
        <v>2</v>
      </c>
      <c r="B34" s="142">
        <f t="shared" ref="B34:S34" si="7">B15*0.85+35</f>
        <v>8526.5</v>
      </c>
      <c r="C34" s="142">
        <f t="shared" si="7"/>
        <v>7914.5</v>
      </c>
      <c r="D34" s="142">
        <f t="shared" si="7"/>
        <v>7685</v>
      </c>
      <c r="E34" s="142">
        <f t="shared" si="7"/>
        <v>7302.5</v>
      </c>
      <c r="F34" s="142">
        <f t="shared" si="7"/>
        <v>9138.5</v>
      </c>
      <c r="G34" s="142">
        <f t="shared" si="7"/>
        <v>9750.5</v>
      </c>
      <c r="H34" s="142">
        <f t="shared" si="7"/>
        <v>8526.5</v>
      </c>
      <c r="I34" s="142">
        <f t="shared" si="7"/>
        <v>9138.5</v>
      </c>
      <c r="J34" s="142">
        <f t="shared" si="7"/>
        <v>7914.5</v>
      </c>
      <c r="K34" s="142">
        <f t="shared" si="7"/>
        <v>8526.5</v>
      </c>
      <c r="L34" s="142">
        <f t="shared" si="7"/>
        <v>9138.5</v>
      </c>
      <c r="M34" s="142">
        <f t="shared" si="7"/>
        <v>8526.5</v>
      </c>
      <c r="N34" s="142">
        <f t="shared" si="7"/>
        <v>7302.5</v>
      </c>
      <c r="O34" s="142">
        <f t="shared" si="7"/>
        <v>7608.5</v>
      </c>
      <c r="P34" s="142">
        <f t="shared" si="7"/>
        <v>7302.5</v>
      </c>
      <c r="Q34" s="142">
        <f t="shared" si="7"/>
        <v>7608.5</v>
      </c>
      <c r="R34" s="142">
        <f t="shared" si="7"/>
        <v>7302.5</v>
      </c>
      <c r="S34" s="142">
        <f t="shared" si="7"/>
        <v>7608.5</v>
      </c>
    </row>
    <row r="35" spans="1:19" ht="11.45" customHeight="1" x14ac:dyDescent="0.2">
      <c r="A35" s="122" t="s">
        <v>91</v>
      </c>
      <c r="B35" s="142"/>
      <c r="C35" s="142"/>
      <c r="D35" s="142"/>
      <c r="E35" s="142"/>
      <c r="F35" s="142"/>
      <c r="G35" s="142"/>
      <c r="H35" s="142"/>
      <c r="I35" s="142"/>
      <c r="J35" s="142"/>
      <c r="K35" s="142"/>
      <c r="L35" s="142"/>
      <c r="M35" s="142"/>
      <c r="N35" s="142"/>
      <c r="O35" s="142"/>
      <c r="P35" s="142"/>
      <c r="Q35" s="142"/>
      <c r="R35" s="142"/>
      <c r="S35" s="142"/>
    </row>
    <row r="36" spans="1:19" ht="11.45" customHeight="1" x14ac:dyDescent="0.2">
      <c r="A36" s="3">
        <v>1</v>
      </c>
      <c r="B36" s="142">
        <f t="shared" ref="B36:S36" si="8">B17*0.85+35</f>
        <v>8335.25</v>
      </c>
      <c r="C36" s="142">
        <f t="shared" si="8"/>
        <v>7723.25</v>
      </c>
      <c r="D36" s="142">
        <f t="shared" si="8"/>
        <v>7493.75</v>
      </c>
      <c r="E36" s="142">
        <f t="shared" si="8"/>
        <v>7111.25</v>
      </c>
      <c r="F36" s="142">
        <f t="shared" si="8"/>
        <v>8947.25</v>
      </c>
      <c r="G36" s="142">
        <f t="shared" si="8"/>
        <v>9559.25</v>
      </c>
      <c r="H36" s="142">
        <f t="shared" si="8"/>
        <v>8335.25</v>
      </c>
      <c r="I36" s="142">
        <f t="shared" si="8"/>
        <v>8947.25</v>
      </c>
      <c r="J36" s="142">
        <f t="shared" si="8"/>
        <v>7723.25</v>
      </c>
      <c r="K36" s="142">
        <f t="shared" si="8"/>
        <v>8335.25</v>
      </c>
      <c r="L36" s="142">
        <f t="shared" si="8"/>
        <v>8947.25</v>
      </c>
      <c r="M36" s="142">
        <f t="shared" si="8"/>
        <v>8335.25</v>
      </c>
      <c r="N36" s="142">
        <f t="shared" si="8"/>
        <v>7111.25</v>
      </c>
      <c r="O36" s="142">
        <f t="shared" si="8"/>
        <v>7417.25</v>
      </c>
      <c r="P36" s="142">
        <f t="shared" si="8"/>
        <v>7111.25</v>
      </c>
      <c r="Q36" s="142">
        <f t="shared" si="8"/>
        <v>7417.25</v>
      </c>
      <c r="R36" s="142">
        <f t="shared" si="8"/>
        <v>7111.25</v>
      </c>
      <c r="S36" s="142">
        <f t="shared" si="8"/>
        <v>7417.25</v>
      </c>
    </row>
    <row r="37" spans="1:19" ht="11.45" customHeight="1" x14ac:dyDescent="0.2">
      <c r="A37" s="3">
        <v>2</v>
      </c>
      <c r="B37" s="142">
        <f t="shared" ref="B37:S37" si="9">B18*0.85+35</f>
        <v>9291.5</v>
      </c>
      <c r="C37" s="142">
        <f t="shared" si="9"/>
        <v>8679.5</v>
      </c>
      <c r="D37" s="142">
        <f t="shared" si="9"/>
        <v>8450</v>
      </c>
      <c r="E37" s="142">
        <f t="shared" si="9"/>
        <v>8067.5</v>
      </c>
      <c r="F37" s="142">
        <f t="shared" si="9"/>
        <v>9903.5</v>
      </c>
      <c r="G37" s="142">
        <f t="shared" si="9"/>
        <v>10515.5</v>
      </c>
      <c r="H37" s="142">
        <f t="shared" si="9"/>
        <v>9291.5</v>
      </c>
      <c r="I37" s="142">
        <f t="shared" si="9"/>
        <v>9903.5</v>
      </c>
      <c r="J37" s="142">
        <f t="shared" si="9"/>
        <v>8679.5</v>
      </c>
      <c r="K37" s="142">
        <f t="shared" si="9"/>
        <v>9291.5</v>
      </c>
      <c r="L37" s="142">
        <f t="shared" si="9"/>
        <v>9903.5</v>
      </c>
      <c r="M37" s="142">
        <f t="shared" si="9"/>
        <v>9291.5</v>
      </c>
      <c r="N37" s="142">
        <f t="shared" si="9"/>
        <v>8067.5</v>
      </c>
      <c r="O37" s="142">
        <f t="shared" si="9"/>
        <v>8373.5</v>
      </c>
      <c r="P37" s="142">
        <f t="shared" si="9"/>
        <v>8067.5</v>
      </c>
      <c r="Q37" s="142">
        <f t="shared" si="9"/>
        <v>8373.5</v>
      </c>
      <c r="R37" s="142">
        <f t="shared" si="9"/>
        <v>8067.5</v>
      </c>
      <c r="S37" s="142">
        <f t="shared" si="9"/>
        <v>8373.5</v>
      </c>
    </row>
    <row r="38" spans="1:19" ht="11.45" customHeight="1" x14ac:dyDescent="0.2">
      <c r="A38" s="119" t="s">
        <v>92</v>
      </c>
      <c r="B38" s="142"/>
      <c r="C38" s="142"/>
      <c r="D38" s="142"/>
      <c r="E38" s="142"/>
      <c r="F38" s="142"/>
      <c r="G38" s="142"/>
      <c r="H38" s="142"/>
      <c r="I38" s="142"/>
      <c r="J38" s="142"/>
      <c r="K38" s="142"/>
      <c r="L38" s="142"/>
      <c r="M38" s="142"/>
      <c r="N38" s="142"/>
      <c r="O38" s="142"/>
      <c r="P38" s="142"/>
      <c r="Q38" s="142"/>
      <c r="R38" s="142"/>
      <c r="S38" s="142"/>
    </row>
    <row r="39" spans="1:19" ht="11.45" customHeight="1" x14ac:dyDescent="0.2">
      <c r="A39" s="121">
        <v>1</v>
      </c>
      <c r="B39" s="142">
        <f t="shared" ref="B39:S39" si="10">B20*0.85+35</f>
        <v>9482.75</v>
      </c>
      <c r="C39" s="142">
        <f t="shared" si="10"/>
        <v>8870.75</v>
      </c>
      <c r="D39" s="142">
        <f t="shared" si="10"/>
        <v>8641.25</v>
      </c>
      <c r="E39" s="142">
        <f t="shared" si="10"/>
        <v>8258.75</v>
      </c>
      <c r="F39" s="142">
        <f t="shared" si="10"/>
        <v>10094.75</v>
      </c>
      <c r="G39" s="142">
        <f t="shared" si="10"/>
        <v>10706.75</v>
      </c>
      <c r="H39" s="142">
        <f t="shared" si="10"/>
        <v>9482.75</v>
      </c>
      <c r="I39" s="142">
        <f t="shared" si="10"/>
        <v>10094.75</v>
      </c>
      <c r="J39" s="142">
        <f t="shared" si="10"/>
        <v>8870.75</v>
      </c>
      <c r="K39" s="142">
        <f t="shared" si="10"/>
        <v>9482.75</v>
      </c>
      <c r="L39" s="142">
        <f t="shared" si="10"/>
        <v>10094.75</v>
      </c>
      <c r="M39" s="142">
        <f t="shared" si="10"/>
        <v>9482.75</v>
      </c>
      <c r="N39" s="142">
        <f t="shared" si="10"/>
        <v>8258.75</v>
      </c>
      <c r="O39" s="142">
        <f t="shared" si="10"/>
        <v>8564.75</v>
      </c>
      <c r="P39" s="142">
        <f t="shared" si="10"/>
        <v>8258.75</v>
      </c>
      <c r="Q39" s="142">
        <f t="shared" si="10"/>
        <v>8564.75</v>
      </c>
      <c r="R39" s="142">
        <f t="shared" si="10"/>
        <v>8258.75</v>
      </c>
      <c r="S39" s="142">
        <f t="shared" si="10"/>
        <v>8564.75</v>
      </c>
    </row>
    <row r="40" spans="1:19" x14ac:dyDescent="0.2">
      <c r="A40" s="121">
        <v>2</v>
      </c>
      <c r="B40" s="142">
        <f t="shared" ref="B40:S40" si="11">B21*0.85+35</f>
        <v>10439</v>
      </c>
      <c r="C40" s="142">
        <f t="shared" si="11"/>
        <v>9827</v>
      </c>
      <c r="D40" s="142">
        <f t="shared" si="11"/>
        <v>9597.5</v>
      </c>
      <c r="E40" s="142">
        <f t="shared" si="11"/>
        <v>9215</v>
      </c>
      <c r="F40" s="142">
        <f t="shared" si="11"/>
        <v>11051</v>
      </c>
      <c r="G40" s="142">
        <f t="shared" si="11"/>
        <v>11663</v>
      </c>
      <c r="H40" s="142">
        <f t="shared" si="11"/>
        <v>10439</v>
      </c>
      <c r="I40" s="142">
        <f t="shared" si="11"/>
        <v>11051</v>
      </c>
      <c r="J40" s="142">
        <f t="shared" si="11"/>
        <v>9827</v>
      </c>
      <c r="K40" s="142">
        <f t="shared" si="11"/>
        <v>10439</v>
      </c>
      <c r="L40" s="142">
        <f t="shared" si="11"/>
        <v>11051</v>
      </c>
      <c r="M40" s="142">
        <f t="shared" si="11"/>
        <v>10439</v>
      </c>
      <c r="N40" s="142">
        <f t="shared" si="11"/>
        <v>9215</v>
      </c>
      <c r="O40" s="142">
        <f t="shared" si="11"/>
        <v>9521</v>
      </c>
      <c r="P40" s="142">
        <f t="shared" si="11"/>
        <v>9215</v>
      </c>
      <c r="Q40" s="142">
        <f t="shared" si="11"/>
        <v>9521</v>
      </c>
      <c r="R40" s="142">
        <f t="shared" si="11"/>
        <v>9215</v>
      </c>
      <c r="S40" s="142">
        <f t="shared" si="11"/>
        <v>9521</v>
      </c>
    </row>
    <row r="41" spans="1:19" ht="11.45" customHeight="1" x14ac:dyDescent="0.2">
      <c r="A41" s="24"/>
    </row>
    <row r="42" spans="1:19" ht="135" x14ac:dyDescent="0.2">
      <c r="A42" s="77" t="s">
        <v>178</v>
      </c>
    </row>
    <row r="43" spans="1:19" ht="12.75" thickBot="1" x14ac:dyDescent="0.25">
      <c r="A43" s="63" t="s">
        <v>18</v>
      </c>
    </row>
    <row r="44" spans="1:19" ht="12.75" thickBot="1" x14ac:dyDescent="0.25">
      <c r="A44" s="165" t="s">
        <v>179</v>
      </c>
    </row>
    <row r="45" spans="1:19" x14ac:dyDescent="0.2">
      <c r="A45" s="65" t="s">
        <v>180</v>
      </c>
    </row>
    <row r="46" spans="1:19" x14ac:dyDescent="0.2">
      <c r="A46" s="24"/>
    </row>
    <row r="47" spans="1:19" x14ac:dyDescent="0.2">
      <c r="A47" s="36" t="s">
        <v>3</v>
      </c>
    </row>
    <row r="48" spans="1:19" ht="12.6" customHeight="1" x14ac:dyDescent="0.2">
      <c r="A48" s="20" t="s">
        <v>4</v>
      </c>
    </row>
    <row r="49" spans="1:1" x14ac:dyDescent="0.2">
      <c r="A49" s="20" t="s">
        <v>5</v>
      </c>
    </row>
    <row r="50" spans="1:1" ht="24" x14ac:dyDescent="0.2">
      <c r="A50" s="21" t="s">
        <v>6</v>
      </c>
    </row>
    <row r="51" spans="1:1" x14ac:dyDescent="0.2">
      <c r="A51" s="42" t="s">
        <v>75</v>
      </c>
    </row>
    <row r="52" spans="1:1" ht="24" x14ac:dyDescent="0.2">
      <c r="A52" s="66" t="s">
        <v>142</v>
      </c>
    </row>
    <row r="55" spans="1:1" ht="25.5" x14ac:dyDescent="0.2">
      <c r="A55" s="67" t="s">
        <v>189</v>
      </c>
    </row>
    <row r="56" spans="1:1" ht="38.25" x14ac:dyDescent="0.2">
      <c r="A56" s="166" t="s">
        <v>181</v>
      </c>
    </row>
    <row r="57" spans="1:1" ht="51" x14ac:dyDescent="0.2">
      <c r="A57" s="166" t="s">
        <v>182</v>
      </c>
    </row>
    <row r="58" spans="1:1" ht="25.5" x14ac:dyDescent="0.2">
      <c r="A58" s="166" t="s">
        <v>186</v>
      </c>
    </row>
    <row r="59" spans="1:1" ht="38.25" x14ac:dyDescent="0.2">
      <c r="A59" s="166" t="s">
        <v>183</v>
      </c>
    </row>
    <row r="60" spans="1:1" ht="25.5" x14ac:dyDescent="0.2">
      <c r="A60" s="166" t="s">
        <v>184</v>
      </c>
    </row>
    <row r="61" spans="1:1" ht="12.75" x14ac:dyDescent="0.2">
      <c r="A61" s="166" t="s">
        <v>185</v>
      </c>
    </row>
    <row r="62" spans="1:1" x14ac:dyDescent="0.2">
      <c r="A62" s="69"/>
    </row>
    <row r="63" spans="1:1" ht="31.5" x14ac:dyDescent="0.2">
      <c r="A63" s="70" t="s">
        <v>42</v>
      </c>
    </row>
    <row r="64" spans="1:1" ht="21" x14ac:dyDescent="0.2">
      <c r="A64" s="71" t="s">
        <v>43</v>
      </c>
    </row>
    <row r="65" spans="1:1" ht="42.75" x14ac:dyDescent="0.2">
      <c r="A65" s="72" t="s">
        <v>44</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ht="12.75" x14ac:dyDescent="0.2">
      <c r="A71" s="114"/>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19" width="9.42578125" style="1" bestFit="1" customWidth="1"/>
    <col min="20" max="16384" width="8.5703125" style="1"/>
  </cols>
  <sheetData>
    <row r="1" spans="1:19" ht="11.45" customHeight="1" x14ac:dyDescent="0.2">
      <c r="A1" s="9" t="s">
        <v>187</v>
      </c>
    </row>
    <row r="2" spans="1:19" ht="11.45" customHeight="1" x14ac:dyDescent="0.2">
      <c r="A2" s="19"/>
    </row>
    <row r="3" spans="1:19" ht="11.45" customHeight="1" x14ac:dyDescent="0.2">
      <c r="A3" s="76" t="s">
        <v>188</v>
      </c>
    </row>
    <row r="4" spans="1:19" ht="11.25" customHeight="1" x14ac:dyDescent="0.2">
      <c r="A4" s="51" t="s">
        <v>1</v>
      </c>
    </row>
    <row r="5" spans="1:19"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row>
    <row r="6" spans="1:19"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row>
    <row r="7" spans="1:19" ht="11.45" customHeight="1" x14ac:dyDescent="0.2">
      <c r="A7" s="11" t="s">
        <v>11</v>
      </c>
      <c r="B7" s="118"/>
      <c r="C7" s="118"/>
      <c r="D7" s="118"/>
      <c r="E7" s="118"/>
      <c r="F7" s="118"/>
      <c r="G7" s="118"/>
      <c r="H7" s="118"/>
      <c r="I7" s="118"/>
      <c r="J7" s="118"/>
      <c r="K7" s="118"/>
      <c r="L7" s="118"/>
      <c r="M7" s="118"/>
      <c r="N7" s="118"/>
      <c r="O7" s="118"/>
      <c r="P7" s="118"/>
      <c r="Q7" s="118"/>
      <c r="R7" s="118"/>
      <c r="S7" s="118"/>
    </row>
    <row r="8" spans="1:19"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row>
    <row r="9" spans="1:19"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row>
    <row r="10" spans="1:19" ht="11.45" customHeight="1" x14ac:dyDescent="0.2">
      <c r="A10" s="120" t="s">
        <v>107</v>
      </c>
      <c r="B10" s="142"/>
      <c r="C10" s="142"/>
      <c r="D10" s="142"/>
      <c r="E10" s="142"/>
      <c r="F10" s="142"/>
      <c r="G10" s="142"/>
      <c r="H10" s="142"/>
      <c r="I10" s="142"/>
      <c r="J10" s="142"/>
      <c r="K10" s="142"/>
      <c r="L10" s="142"/>
      <c r="M10" s="142"/>
      <c r="N10" s="142"/>
      <c r="O10" s="142"/>
      <c r="P10" s="142"/>
      <c r="Q10" s="142"/>
      <c r="R10" s="142"/>
      <c r="S10" s="142"/>
    </row>
    <row r="11" spans="1:19"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row>
    <row r="12" spans="1:19"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row>
    <row r="13" spans="1:19" ht="11.45" customHeight="1" x14ac:dyDescent="0.2">
      <c r="A13" s="120" t="s">
        <v>86</v>
      </c>
      <c r="B13" s="142"/>
      <c r="C13" s="142"/>
      <c r="D13" s="142"/>
      <c r="E13" s="142"/>
      <c r="F13" s="142"/>
      <c r="G13" s="142"/>
      <c r="H13" s="142"/>
      <c r="I13" s="142"/>
      <c r="J13" s="142"/>
      <c r="K13" s="142"/>
      <c r="L13" s="142"/>
      <c r="M13" s="142"/>
      <c r="N13" s="142"/>
      <c r="O13" s="142"/>
      <c r="P13" s="142"/>
      <c r="Q13" s="142"/>
      <c r="R13" s="142"/>
      <c r="S13" s="142"/>
    </row>
    <row r="14" spans="1:19"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row>
    <row r="15" spans="1:19"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row>
    <row r="16" spans="1:19" ht="11.45" customHeight="1" x14ac:dyDescent="0.2">
      <c r="A16" s="122" t="s">
        <v>91</v>
      </c>
      <c r="B16" s="142"/>
      <c r="C16" s="142"/>
      <c r="D16" s="142"/>
      <c r="E16" s="142"/>
      <c r="F16" s="142"/>
      <c r="G16" s="142"/>
      <c r="H16" s="142"/>
      <c r="I16" s="142"/>
      <c r="J16" s="142"/>
      <c r="K16" s="142"/>
      <c r="L16" s="142"/>
      <c r="M16" s="142"/>
      <c r="N16" s="142"/>
      <c r="O16" s="142"/>
      <c r="P16" s="142"/>
      <c r="Q16" s="142"/>
      <c r="R16" s="142"/>
      <c r="S16" s="142"/>
    </row>
    <row r="17" spans="1:19"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row>
    <row r="18" spans="1:19"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row>
    <row r="19" spans="1:19"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row>
    <row r="20" spans="1:19" s="118" customFormat="1" ht="11.45" customHeight="1" x14ac:dyDescent="0.2">
      <c r="A20" s="121">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row>
    <row r="21" spans="1:19" s="118" customFormat="1" ht="11.45" customHeight="1" x14ac:dyDescent="0.2">
      <c r="A21" s="121">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row>
    <row r="22" spans="1:19" ht="11.45" customHeight="1" x14ac:dyDescent="0.2">
      <c r="A22" s="51" t="s">
        <v>24</v>
      </c>
      <c r="B22" s="143"/>
      <c r="C22" s="143"/>
      <c r="D22" s="143"/>
      <c r="E22" s="143"/>
      <c r="F22" s="143"/>
      <c r="G22" s="143"/>
      <c r="H22" s="143"/>
      <c r="I22" s="143"/>
      <c r="J22" s="143"/>
      <c r="K22" s="143"/>
      <c r="L22" s="143"/>
      <c r="M22" s="143"/>
      <c r="N22" s="143"/>
      <c r="O22" s="143"/>
      <c r="P22" s="143"/>
      <c r="Q22" s="143"/>
      <c r="R22" s="143"/>
      <c r="S22" s="143"/>
    </row>
    <row r="23" spans="1:19" ht="24.6" customHeight="1" x14ac:dyDescent="0.2">
      <c r="A23" s="8" t="s">
        <v>0</v>
      </c>
      <c r="B23" s="129">
        <f t="shared" ref="B23:S23" si="0">B5</f>
        <v>45399</v>
      </c>
      <c r="C23" s="129">
        <f t="shared" si="0"/>
        <v>45401</v>
      </c>
      <c r="D23" s="129">
        <f t="shared" si="0"/>
        <v>45402</v>
      </c>
      <c r="E23" s="129">
        <f t="shared" si="0"/>
        <v>45403</v>
      </c>
      <c r="F23" s="129">
        <f t="shared" si="0"/>
        <v>45407</v>
      </c>
      <c r="G23" s="129">
        <f t="shared" si="0"/>
        <v>45409</v>
      </c>
      <c r="H23" s="129">
        <f t="shared" si="0"/>
        <v>45411</v>
      </c>
      <c r="I23" s="129">
        <f t="shared" si="0"/>
        <v>45413</v>
      </c>
      <c r="J23" s="129">
        <f t="shared" si="0"/>
        <v>45417</v>
      </c>
      <c r="K23" s="129">
        <f t="shared" si="0"/>
        <v>45421</v>
      </c>
      <c r="L23" s="129">
        <f t="shared" si="0"/>
        <v>45422</v>
      </c>
      <c r="M23" s="129">
        <f t="shared" si="0"/>
        <v>45423</v>
      </c>
      <c r="N23" s="46">
        <f t="shared" si="0"/>
        <v>45424</v>
      </c>
      <c r="O23" s="129">
        <f t="shared" si="0"/>
        <v>45429</v>
      </c>
      <c r="P23" s="129">
        <f t="shared" si="0"/>
        <v>45431</v>
      </c>
      <c r="Q23" s="129">
        <f t="shared" si="0"/>
        <v>45436</v>
      </c>
      <c r="R23" s="129">
        <f t="shared" si="0"/>
        <v>45438</v>
      </c>
      <c r="S23" s="129">
        <f t="shared" si="0"/>
        <v>45439</v>
      </c>
    </row>
    <row r="24" spans="1:19" ht="24.6" customHeight="1" x14ac:dyDescent="0.2">
      <c r="A24" s="37"/>
      <c r="B24" s="129">
        <f t="shared" ref="B24:S24" si="1">B6</f>
        <v>45400</v>
      </c>
      <c r="C24" s="129">
        <f t="shared" si="1"/>
        <v>45401</v>
      </c>
      <c r="D24" s="129">
        <f t="shared" si="1"/>
        <v>45402</v>
      </c>
      <c r="E24" s="129">
        <f t="shared" si="1"/>
        <v>45406</v>
      </c>
      <c r="F24" s="129">
        <f t="shared" si="1"/>
        <v>45408</v>
      </c>
      <c r="G24" s="129">
        <f t="shared" si="1"/>
        <v>45410</v>
      </c>
      <c r="H24" s="129">
        <f t="shared" si="1"/>
        <v>45412</v>
      </c>
      <c r="I24" s="129">
        <f t="shared" si="1"/>
        <v>45416</v>
      </c>
      <c r="J24" s="129">
        <f t="shared" si="1"/>
        <v>45420</v>
      </c>
      <c r="K24" s="129">
        <f t="shared" si="1"/>
        <v>45421</v>
      </c>
      <c r="L24" s="129">
        <f t="shared" si="1"/>
        <v>45422</v>
      </c>
      <c r="M24" s="129">
        <f t="shared" si="1"/>
        <v>45423</v>
      </c>
      <c r="N24" s="46">
        <f t="shared" si="1"/>
        <v>45428</v>
      </c>
      <c r="O24" s="129">
        <f t="shared" si="1"/>
        <v>45430</v>
      </c>
      <c r="P24" s="129">
        <f t="shared" si="1"/>
        <v>45435</v>
      </c>
      <c r="Q24" s="129">
        <f t="shared" si="1"/>
        <v>45437</v>
      </c>
      <c r="R24" s="129">
        <f t="shared" si="1"/>
        <v>45438</v>
      </c>
      <c r="S24" s="129">
        <f t="shared" si="1"/>
        <v>45442</v>
      </c>
    </row>
    <row r="25" spans="1:19" ht="11.45" customHeight="1" x14ac:dyDescent="0.2">
      <c r="A25" s="11" t="s">
        <v>11</v>
      </c>
      <c r="B25" s="118"/>
      <c r="C25" s="118"/>
      <c r="D25" s="118"/>
      <c r="E25" s="118"/>
      <c r="F25" s="118"/>
      <c r="G25" s="118"/>
      <c r="H25" s="118"/>
      <c r="I25" s="118"/>
      <c r="J25" s="118"/>
      <c r="K25" s="118"/>
      <c r="L25" s="118"/>
      <c r="M25" s="118"/>
      <c r="N25" s="118"/>
      <c r="O25" s="118"/>
      <c r="P25" s="118"/>
      <c r="Q25" s="118"/>
      <c r="R25" s="118"/>
      <c r="S25" s="118"/>
    </row>
    <row r="26" spans="1:19" ht="11.45" customHeight="1" x14ac:dyDescent="0.2">
      <c r="A26" s="3">
        <v>1</v>
      </c>
      <c r="B26" s="142">
        <f t="shared" ref="B26:S26" si="2">B8*0.87</f>
        <v>5755.05</v>
      </c>
      <c r="C26" s="142">
        <f t="shared" si="2"/>
        <v>5128.6499999999996</v>
      </c>
      <c r="D26" s="142">
        <f t="shared" si="2"/>
        <v>4893.75</v>
      </c>
      <c r="E26" s="142">
        <f t="shared" si="2"/>
        <v>4502.25</v>
      </c>
      <c r="F26" s="142">
        <f t="shared" si="2"/>
        <v>6381.45</v>
      </c>
      <c r="G26" s="142">
        <f t="shared" si="2"/>
        <v>7007.85</v>
      </c>
      <c r="H26" s="142">
        <f t="shared" si="2"/>
        <v>5755.05</v>
      </c>
      <c r="I26" s="142">
        <f t="shared" si="2"/>
        <v>6381.45</v>
      </c>
      <c r="J26" s="142">
        <f t="shared" si="2"/>
        <v>5128.6499999999996</v>
      </c>
      <c r="K26" s="142">
        <f t="shared" si="2"/>
        <v>5755.05</v>
      </c>
      <c r="L26" s="142">
        <f t="shared" si="2"/>
        <v>6381.45</v>
      </c>
      <c r="M26" s="142">
        <f t="shared" si="2"/>
        <v>5755.05</v>
      </c>
      <c r="N26" s="142">
        <f t="shared" si="2"/>
        <v>4502.25</v>
      </c>
      <c r="O26" s="142">
        <f t="shared" si="2"/>
        <v>4815.45</v>
      </c>
      <c r="P26" s="142">
        <f t="shared" si="2"/>
        <v>4502.25</v>
      </c>
      <c r="Q26" s="142">
        <f t="shared" si="2"/>
        <v>4815.45</v>
      </c>
      <c r="R26" s="142">
        <f t="shared" si="2"/>
        <v>4502.25</v>
      </c>
      <c r="S26" s="142">
        <f t="shared" si="2"/>
        <v>4815.45</v>
      </c>
    </row>
    <row r="27" spans="1:19" ht="11.45" customHeight="1" x14ac:dyDescent="0.2">
      <c r="A27" s="3">
        <v>2</v>
      </c>
      <c r="B27" s="142">
        <f t="shared" ref="B27:S27" si="3">B9*0.87</f>
        <v>6733.8</v>
      </c>
      <c r="C27" s="142">
        <f t="shared" si="3"/>
        <v>6107.4</v>
      </c>
      <c r="D27" s="142">
        <f t="shared" si="3"/>
        <v>5872.5</v>
      </c>
      <c r="E27" s="142">
        <f t="shared" si="3"/>
        <v>5481</v>
      </c>
      <c r="F27" s="142">
        <f t="shared" si="3"/>
        <v>7360.2</v>
      </c>
      <c r="G27" s="142">
        <f t="shared" si="3"/>
        <v>7986.6</v>
      </c>
      <c r="H27" s="142">
        <f t="shared" si="3"/>
        <v>6733.8</v>
      </c>
      <c r="I27" s="142">
        <f t="shared" si="3"/>
        <v>7360.2</v>
      </c>
      <c r="J27" s="142">
        <f t="shared" si="3"/>
        <v>6107.4</v>
      </c>
      <c r="K27" s="142">
        <f t="shared" si="3"/>
        <v>6733.8</v>
      </c>
      <c r="L27" s="142">
        <f t="shared" si="3"/>
        <v>7360.2</v>
      </c>
      <c r="M27" s="142">
        <f t="shared" si="3"/>
        <v>6733.8</v>
      </c>
      <c r="N27" s="142">
        <f t="shared" si="3"/>
        <v>5481</v>
      </c>
      <c r="O27" s="142">
        <f t="shared" si="3"/>
        <v>5794.2</v>
      </c>
      <c r="P27" s="142">
        <f t="shared" si="3"/>
        <v>5481</v>
      </c>
      <c r="Q27" s="142">
        <f t="shared" si="3"/>
        <v>5794.2</v>
      </c>
      <c r="R27" s="142">
        <f t="shared" si="3"/>
        <v>5481</v>
      </c>
      <c r="S27" s="142">
        <f t="shared" si="3"/>
        <v>5794.2</v>
      </c>
    </row>
    <row r="28" spans="1:19" ht="11.45" customHeight="1" x14ac:dyDescent="0.2">
      <c r="A28" s="120" t="s">
        <v>107</v>
      </c>
      <c r="B28" s="142"/>
      <c r="C28" s="142"/>
      <c r="D28" s="142"/>
      <c r="E28" s="142"/>
      <c r="F28" s="142"/>
      <c r="G28" s="142"/>
      <c r="H28" s="142"/>
      <c r="I28" s="142"/>
      <c r="J28" s="142"/>
      <c r="K28" s="142"/>
      <c r="L28" s="142"/>
      <c r="M28" s="142"/>
      <c r="N28" s="142"/>
      <c r="O28" s="142"/>
      <c r="P28" s="142"/>
      <c r="Q28" s="142"/>
      <c r="R28" s="142"/>
      <c r="S28" s="142"/>
    </row>
    <row r="29" spans="1:19" ht="11.45" customHeight="1" x14ac:dyDescent="0.2">
      <c r="A29" s="3">
        <v>1</v>
      </c>
      <c r="B29" s="142">
        <f t="shared" ref="B29:S29" si="4">B11*0.87</f>
        <v>6538.05</v>
      </c>
      <c r="C29" s="142">
        <f t="shared" si="4"/>
        <v>5911.65</v>
      </c>
      <c r="D29" s="142">
        <f t="shared" si="4"/>
        <v>5676.75</v>
      </c>
      <c r="E29" s="142">
        <f t="shared" si="4"/>
        <v>5285.25</v>
      </c>
      <c r="F29" s="142">
        <f t="shared" si="4"/>
        <v>7164.45</v>
      </c>
      <c r="G29" s="142">
        <f t="shared" si="4"/>
        <v>7790.85</v>
      </c>
      <c r="H29" s="142">
        <f t="shared" si="4"/>
        <v>6538.05</v>
      </c>
      <c r="I29" s="142">
        <f t="shared" si="4"/>
        <v>7164.45</v>
      </c>
      <c r="J29" s="142">
        <f t="shared" si="4"/>
        <v>5911.65</v>
      </c>
      <c r="K29" s="142">
        <f t="shared" si="4"/>
        <v>6538.05</v>
      </c>
      <c r="L29" s="142">
        <f t="shared" si="4"/>
        <v>7164.45</v>
      </c>
      <c r="M29" s="142">
        <f t="shared" si="4"/>
        <v>6538.05</v>
      </c>
      <c r="N29" s="142">
        <f t="shared" si="4"/>
        <v>5285.25</v>
      </c>
      <c r="O29" s="142">
        <f t="shared" si="4"/>
        <v>5598.45</v>
      </c>
      <c r="P29" s="142">
        <f t="shared" si="4"/>
        <v>5285.25</v>
      </c>
      <c r="Q29" s="142">
        <f t="shared" si="4"/>
        <v>5598.45</v>
      </c>
      <c r="R29" s="142">
        <f t="shared" si="4"/>
        <v>5285.25</v>
      </c>
      <c r="S29" s="142">
        <f t="shared" si="4"/>
        <v>5598.45</v>
      </c>
    </row>
    <row r="30" spans="1:19" ht="11.45" customHeight="1" x14ac:dyDescent="0.2">
      <c r="A30" s="3">
        <v>2</v>
      </c>
      <c r="B30" s="142">
        <f t="shared" ref="B30:S30" si="5">B12*0.87</f>
        <v>7516.8</v>
      </c>
      <c r="C30" s="142">
        <f t="shared" si="5"/>
        <v>6890.4</v>
      </c>
      <c r="D30" s="142">
        <f t="shared" si="5"/>
        <v>6655.5</v>
      </c>
      <c r="E30" s="142">
        <f t="shared" si="5"/>
        <v>6264</v>
      </c>
      <c r="F30" s="142">
        <f t="shared" si="5"/>
        <v>8143.2</v>
      </c>
      <c r="G30" s="142">
        <f t="shared" si="5"/>
        <v>8769.6</v>
      </c>
      <c r="H30" s="142">
        <f t="shared" si="5"/>
        <v>7516.8</v>
      </c>
      <c r="I30" s="142">
        <f t="shared" si="5"/>
        <v>8143.2</v>
      </c>
      <c r="J30" s="142">
        <f t="shared" si="5"/>
        <v>6890.4</v>
      </c>
      <c r="K30" s="142">
        <f t="shared" si="5"/>
        <v>7516.8</v>
      </c>
      <c r="L30" s="142">
        <f t="shared" si="5"/>
        <v>8143.2</v>
      </c>
      <c r="M30" s="142">
        <f t="shared" si="5"/>
        <v>7516.8</v>
      </c>
      <c r="N30" s="142">
        <f t="shared" si="5"/>
        <v>6264</v>
      </c>
      <c r="O30" s="142">
        <f t="shared" si="5"/>
        <v>6577.2</v>
      </c>
      <c r="P30" s="142">
        <f t="shared" si="5"/>
        <v>6264</v>
      </c>
      <c r="Q30" s="142">
        <f t="shared" si="5"/>
        <v>6577.2</v>
      </c>
      <c r="R30" s="142">
        <f t="shared" si="5"/>
        <v>6264</v>
      </c>
      <c r="S30" s="142">
        <f t="shared" si="5"/>
        <v>6577.2</v>
      </c>
    </row>
    <row r="31" spans="1:19" ht="11.45" customHeight="1" x14ac:dyDescent="0.2">
      <c r="A31" s="120" t="s">
        <v>86</v>
      </c>
      <c r="B31" s="142"/>
      <c r="C31" s="142"/>
      <c r="D31" s="142"/>
      <c r="E31" s="142"/>
      <c r="F31" s="142"/>
      <c r="G31" s="142"/>
      <c r="H31" s="142"/>
      <c r="I31" s="142"/>
      <c r="J31" s="142"/>
      <c r="K31" s="142"/>
      <c r="L31" s="142"/>
      <c r="M31" s="142"/>
      <c r="N31" s="142"/>
      <c r="O31" s="142"/>
      <c r="P31" s="142"/>
      <c r="Q31" s="142"/>
      <c r="R31" s="142"/>
      <c r="S31" s="142"/>
    </row>
    <row r="32" spans="1:19" ht="11.45" customHeight="1" x14ac:dyDescent="0.2">
      <c r="A32" s="3">
        <v>1</v>
      </c>
      <c r="B32" s="29">
        <f t="shared" ref="B32:S32" si="6">B14*0.87</f>
        <v>7712.55</v>
      </c>
      <c r="C32" s="29">
        <f t="shared" si="6"/>
        <v>7086.15</v>
      </c>
      <c r="D32" s="29">
        <f t="shared" si="6"/>
        <v>6851.25</v>
      </c>
      <c r="E32" s="29">
        <f t="shared" si="6"/>
        <v>6459.75</v>
      </c>
      <c r="F32" s="29">
        <f t="shared" si="6"/>
        <v>8338.9500000000007</v>
      </c>
      <c r="G32" s="29">
        <f t="shared" si="6"/>
        <v>8965.35</v>
      </c>
      <c r="H32" s="29">
        <f t="shared" si="6"/>
        <v>7712.55</v>
      </c>
      <c r="I32" s="29">
        <f t="shared" si="6"/>
        <v>8338.9500000000007</v>
      </c>
      <c r="J32" s="29">
        <f t="shared" si="6"/>
        <v>7086.15</v>
      </c>
      <c r="K32" s="29">
        <f t="shared" si="6"/>
        <v>7712.55</v>
      </c>
      <c r="L32" s="29">
        <f t="shared" si="6"/>
        <v>8338.9500000000007</v>
      </c>
      <c r="M32" s="29">
        <f t="shared" si="6"/>
        <v>7712.55</v>
      </c>
      <c r="N32" s="29">
        <f t="shared" si="6"/>
        <v>6459.75</v>
      </c>
      <c r="O32" s="29">
        <f t="shared" si="6"/>
        <v>6772.95</v>
      </c>
      <c r="P32" s="29">
        <f t="shared" si="6"/>
        <v>6459.75</v>
      </c>
      <c r="Q32" s="29">
        <f t="shared" si="6"/>
        <v>6772.95</v>
      </c>
      <c r="R32" s="29">
        <f t="shared" si="6"/>
        <v>6459.75</v>
      </c>
      <c r="S32" s="29">
        <f t="shared" si="6"/>
        <v>6772.95</v>
      </c>
    </row>
    <row r="33" spans="1:19" ht="11.45" customHeight="1" x14ac:dyDescent="0.2">
      <c r="A33" s="3">
        <v>2</v>
      </c>
      <c r="B33" s="29">
        <f t="shared" ref="B33:S33" si="7">B15*0.87</f>
        <v>8691.2999999999993</v>
      </c>
      <c r="C33" s="29">
        <f t="shared" si="7"/>
        <v>8064.9</v>
      </c>
      <c r="D33" s="29">
        <f t="shared" si="7"/>
        <v>7830</v>
      </c>
      <c r="E33" s="29">
        <f t="shared" si="7"/>
        <v>7438.5</v>
      </c>
      <c r="F33" s="29">
        <f t="shared" si="7"/>
        <v>9317.7000000000007</v>
      </c>
      <c r="G33" s="29">
        <f t="shared" si="7"/>
        <v>9944.1</v>
      </c>
      <c r="H33" s="29">
        <f t="shared" si="7"/>
        <v>8691.2999999999993</v>
      </c>
      <c r="I33" s="29">
        <f t="shared" si="7"/>
        <v>9317.7000000000007</v>
      </c>
      <c r="J33" s="29">
        <f t="shared" si="7"/>
        <v>8064.9</v>
      </c>
      <c r="K33" s="29">
        <f t="shared" si="7"/>
        <v>8691.2999999999993</v>
      </c>
      <c r="L33" s="29">
        <f t="shared" si="7"/>
        <v>9317.7000000000007</v>
      </c>
      <c r="M33" s="29">
        <f t="shared" si="7"/>
        <v>8691.2999999999993</v>
      </c>
      <c r="N33" s="29">
        <f t="shared" si="7"/>
        <v>7438.5</v>
      </c>
      <c r="O33" s="29">
        <f t="shared" si="7"/>
        <v>7751.7</v>
      </c>
      <c r="P33" s="29">
        <f t="shared" si="7"/>
        <v>7438.5</v>
      </c>
      <c r="Q33" s="29">
        <f t="shared" si="7"/>
        <v>7751.7</v>
      </c>
      <c r="R33" s="29">
        <f t="shared" si="7"/>
        <v>7438.5</v>
      </c>
      <c r="S33" s="29">
        <f t="shared" si="7"/>
        <v>7751.7</v>
      </c>
    </row>
    <row r="34" spans="1:19" ht="11.45" customHeight="1" x14ac:dyDescent="0.2">
      <c r="A34" s="122" t="s">
        <v>91</v>
      </c>
      <c r="B34" s="29"/>
      <c r="C34" s="29"/>
      <c r="D34" s="29"/>
      <c r="E34" s="29"/>
      <c r="F34" s="29"/>
      <c r="G34" s="29"/>
      <c r="H34" s="29"/>
      <c r="I34" s="29"/>
      <c r="J34" s="29"/>
      <c r="K34" s="29"/>
      <c r="L34" s="29"/>
      <c r="M34" s="29"/>
      <c r="N34" s="29"/>
      <c r="O34" s="29"/>
      <c r="P34" s="29"/>
      <c r="Q34" s="29"/>
      <c r="R34" s="29"/>
      <c r="S34" s="29"/>
    </row>
    <row r="35" spans="1:19" ht="11.45" customHeight="1" x14ac:dyDescent="0.2">
      <c r="A35" s="3">
        <v>1</v>
      </c>
      <c r="B35" s="29">
        <f t="shared" ref="B35:S35" si="8">B17*0.87</f>
        <v>8495.5499999999993</v>
      </c>
      <c r="C35" s="29">
        <f t="shared" si="8"/>
        <v>7869.15</v>
      </c>
      <c r="D35" s="29">
        <f t="shared" si="8"/>
        <v>7634.25</v>
      </c>
      <c r="E35" s="29">
        <f t="shared" si="8"/>
        <v>7242.75</v>
      </c>
      <c r="F35" s="29">
        <f t="shared" si="8"/>
        <v>9121.9500000000007</v>
      </c>
      <c r="G35" s="29">
        <f t="shared" si="8"/>
        <v>9748.35</v>
      </c>
      <c r="H35" s="29">
        <f t="shared" si="8"/>
        <v>8495.5499999999993</v>
      </c>
      <c r="I35" s="29">
        <f t="shared" si="8"/>
        <v>9121.9500000000007</v>
      </c>
      <c r="J35" s="29">
        <f t="shared" si="8"/>
        <v>7869.15</v>
      </c>
      <c r="K35" s="29">
        <f t="shared" si="8"/>
        <v>8495.5499999999993</v>
      </c>
      <c r="L35" s="29">
        <f t="shared" si="8"/>
        <v>9121.9500000000007</v>
      </c>
      <c r="M35" s="29">
        <f t="shared" si="8"/>
        <v>8495.5499999999993</v>
      </c>
      <c r="N35" s="29">
        <f t="shared" si="8"/>
        <v>7242.75</v>
      </c>
      <c r="O35" s="29">
        <f t="shared" si="8"/>
        <v>7555.95</v>
      </c>
      <c r="P35" s="29">
        <f t="shared" si="8"/>
        <v>7242.75</v>
      </c>
      <c r="Q35" s="29">
        <f t="shared" si="8"/>
        <v>7555.95</v>
      </c>
      <c r="R35" s="29">
        <f t="shared" si="8"/>
        <v>7242.75</v>
      </c>
      <c r="S35" s="29">
        <f t="shared" si="8"/>
        <v>7555.95</v>
      </c>
    </row>
    <row r="36" spans="1:19" ht="11.45" customHeight="1" x14ac:dyDescent="0.2">
      <c r="A36" s="3">
        <v>2</v>
      </c>
      <c r="B36" s="29">
        <f t="shared" ref="B36:S36" si="9">B18*0.87</f>
        <v>9474.2999999999993</v>
      </c>
      <c r="C36" s="29">
        <f t="shared" si="9"/>
        <v>8847.9</v>
      </c>
      <c r="D36" s="29">
        <f t="shared" si="9"/>
        <v>8613</v>
      </c>
      <c r="E36" s="29">
        <f t="shared" si="9"/>
        <v>8221.5</v>
      </c>
      <c r="F36" s="29">
        <f t="shared" si="9"/>
        <v>10100.700000000001</v>
      </c>
      <c r="G36" s="29">
        <f t="shared" si="9"/>
        <v>10727.1</v>
      </c>
      <c r="H36" s="29">
        <f t="shared" si="9"/>
        <v>9474.2999999999993</v>
      </c>
      <c r="I36" s="29">
        <f t="shared" si="9"/>
        <v>10100.700000000001</v>
      </c>
      <c r="J36" s="29">
        <f t="shared" si="9"/>
        <v>8847.9</v>
      </c>
      <c r="K36" s="29">
        <f t="shared" si="9"/>
        <v>9474.2999999999993</v>
      </c>
      <c r="L36" s="29">
        <f t="shared" si="9"/>
        <v>10100.700000000001</v>
      </c>
      <c r="M36" s="29">
        <f t="shared" si="9"/>
        <v>9474.2999999999993</v>
      </c>
      <c r="N36" s="29">
        <f t="shared" si="9"/>
        <v>8221.5</v>
      </c>
      <c r="O36" s="29">
        <f t="shared" si="9"/>
        <v>8534.7000000000007</v>
      </c>
      <c r="P36" s="29">
        <f t="shared" si="9"/>
        <v>8221.5</v>
      </c>
      <c r="Q36" s="29">
        <f t="shared" si="9"/>
        <v>8534.7000000000007</v>
      </c>
      <c r="R36" s="29">
        <f t="shared" si="9"/>
        <v>8221.5</v>
      </c>
      <c r="S36" s="29">
        <f t="shared" si="9"/>
        <v>8534.7000000000007</v>
      </c>
    </row>
    <row r="37" spans="1:19"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row>
    <row r="38" spans="1:19" s="118" customFormat="1" ht="11.45" customHeight="1" x14ac:dyDescent="0.2">
      <c r="A38" s="121">
        <v>1</v>
      </c>
      <c r="B38" s="142">
        <f t="shared" ref="B38:S38" si="10">B20*0.87</f>
        <v>9670.0499999999993</v>
      </c>
      <c r="C38" s="142">
        <f t="shared" si="10"/>
        <v>9043.65</v>
      </c>
      <c r="D38" s="142">
        <f t="shared" si="10"/>
        <v>8808.75</v>
      </c>
      <c r="E38" s="142">
        <f t="shared" si="10"/>
        <v>8417.25</v>
      </c>
      <c r="F38" s="142">
        <f t="shared" si="10"/>
        <v>10296.450000000001</v>
      </c>
      <c r="G38" s="142">
        <f t="shared" si="10"/>
        <v>10922.85</v>
      </c>
      <c r="H38" s="142">
        <f t="shared" si="10"/>
        <v>9670.0499999999993</v>
      </c>
      <c r="I38" s="142">
        <f t="shared" si="10"/>
        <v>10296.450000000001</v>
      </c>
      <c r="J38" s="142">
        <f t="shared" si="10"/>
        <v>9043.65</v>
      </c>
      <c r="K38" s="142">
        <f t="shared" si="10"/>
        <v>9670.0499999999993</v>
      </c>
      <c r="L38" s="142">
        <f t="shared" si="10"/>
        <v>10296.450000000001</v>
      </c>
      <c r="M38" s="142">
        <f t="shared" si="10"/>
        <v>9670.0499999999993</v>
      </c>
      <c r="N38" s="142">
        <f t="shared" si="10"/>
        <v>8417.25</v>
      </c>
      <c r="O38" s="142">
        <f t="shared" si="10"/>
        <v>8730.4500000000007</v>
      </c>
      <c r="P38" s="142">
        <f t="shared" si="10"/>
        <v>8417.25</v>
      </c>
      <c r="Q38" s="142">
        <f t="shared" si="10"/>
        <v>8730.4500000000007</v>
      </c>
      <c r="R38" s="142">
        <f t="shared" si="10"/>
        <v>8417.25</v>
      </c>
      <c r="S38" s="142">
        <f t="shared" si="10"/>
        <v>8730.4500000000007</v>
      </c>
    </row>
    <row r="39" spans="1:19" s="118" customFormat="1" ht="11.45" customHeight="1" x14ac:dyDescent="0.2">
      <c r="A39" s="121">
        <v>2</v>
      </c>
      <c r="B39" s="142">
        <f t="shared" ref="B39:S39" si="11">B21*0.87</f>
        <v>10648.8</v>
      </c>
      <c r="C39" s="142">
        <f t="shared" si="11"/>
        <v>10022.4</v>
      </c>
      <c r="D39" s="142">
        <f t="shared" si="11"/>
        <v>9787.5</v>
      </c>
      <c r="E39" s="142">
        <f t="shared" si="11"/>
        <v>9396</v>
      </c>
      <c r="F39" s="142">
        <f t="shared" si="11"/>
        <v>11275.2</v>
      </c>
      <c r="G39" s="142">
        <f t="shared" si="11"/>
        <v>11901.6</v>
      </c>
      <c r="H39" s="142">
        <f t="shared" si="11"/>
        <v>10648.8</v>
      </c>
      <c r="I39" s="142">
        <f t="shared" si="11"/>
        <v>11275.2</v>
      </c>
      <c r="J39" s="142">
        <f t="shared" si="11"/>
        <v>10022.4</v>
      </c>
      <c r="K39" s="142">
        <f t="shared" si="11"/>
        <v>10648.8</v>
      </c>
      <c r="L39" s="142">
        <f t="shared" si="11"/>
        <v>11275.2</v>
      </c>
      <c r="M39" s="142">
        <f t="shared" si="11"/>
        <v>10648.8</v>
      </c>
      <c r="N39" s="142">
        <f t="shared" si="11"/>
        <v>9396</v>
      </c>
      <c r="O39" s="142">
        <f t="shared" si="11"/>
        <v>9709.2000000000007</v>
      </c>
      <c r="P39" s="142">
        <f t="shared" si="11"/>
        <v>9396</v>
      </c>
      <c r="Q39" s="142">
        <f t="shared" si="11"/>
        <v>9709.2000000000007</v>
      </c>
      <c r="R39" s="142">
        <f t="shared" si="11"/>
        <v>9396</v>
      </c>
      <c r="S39" s="142">
        <f t="shared" si="11"/>
        <v>9709.2000000000007</v>
      </c>
    </row>
    <row r="40" spans="1:19" ht="11.45" customHeight="1" x14ac:dyDescent="0.2">
      <c r="A40" s="24"/>
    </row>
    <row r="41" spans="1:19" ht="11.45" customHeight="1" x14ac:dyDescent="0.2">
      <c r="A41" s="24"/>
    </row>
    <row r="42" spans="1:19" ht="145.9" customHeight="1" x14ac:dyDescent="0.2">
      <c r="A42" s="77" t="s">
        <v>178</v>
      </c>
    </row>
    <row r="43" spans="1:19" ht="11.45" customHeight="1" thickBot="1" x14ac:dyDescent="0.25">
      <c r="A43" s="63" t="s">
        <v>18</v>
      </c>
    </row>
    <row r="44" spans="1:19" ht="11.45" customHeight="1" thickBot="1" x14ac:dyDescent="0.25">
      <c r="A44" s="165" t="s">
        <v>179</v>
      </c>
    </row>
    <row r="45" spans="1:19" x14ac:dyDescent="0.2">
      <c r="A45" s="65" t="s">
        <v>180</v>
      </c>
    </row>
    <row r="46" spans="1:19" x14ac:dyDescent="0.2">
      <c r="A46" s="24"/>
    </row>
    <row r="47" spans="1:19" x14ac:dyDescent="0.2">
      <c r="A47" s="36" t="s">
        <v>3</v>
      </c>
    </row>
    <row r="48" spans="1:19" x14ac:dyDescent="0.2">
      <c r="A48" s="20" t="s">
        <v>4</v>
      </c>
    </row>
    <row r="49" spans="1:1" x14ac:dyDescent="0.2">
      <c r="A49" s="20" t="s">
        <v>5</v>
      </c>
    </row>
    <row r="50" spans="1:1" ht="24" x14ac:dyDescent="0.2">
      <c r="A50" s="21" t="s">
        <v>6</v>
      </c>
    </row>
    <row r="51" spans="1:1" ht="12.6" customHeight="1" x14ac:dyDescent="0.2">
      <c r="A51" s="42" t="s">
        <v>75</v>
      </c>
    </row>
    <row r="52" spans="1:1" ht="24" x14ac:dyDescent="0.2">
      <c r="A52" s="66" t="s">
        <v>142</v>
      </c>
    </row>
    <row r="55" spans="1:1" ht="25.5" x14ac:dyDescent="0.2">
      <c r="A55" s="67" t="s">
        <v>189</v>
      </c>
    </row>
    <row r="56" spans="1:1" ht="38.25" x14ac:dyDescent="0.2">
      <c r="A56" s="166" t="s">
        <v>181</v>
      </c>
    </row>
    <row r="57" spans="1:1" ht="51" x14ac:dyDescent="0.2">
      <c r="A57" s="166" t="s">
        <v>182</v>
      </c>
    </row>
    <row r="58" spans="1:1" ht="25.5" x14ac:dyDescent="0.2">
      <c r="A58" s="166" t="s">
        <v>186</v>
      </c>
    </row>
    <row r="59" spans="1:1" ht="38.25" x14ac:dyDescent="0.2">
      <c r="A59" s="166" t="s">
        <v>183</v>
      </c>
    </row>
    <row r="60" spans="1:1" ht="25.5" x14ac:dyDescent="0.2">
      <c r="A60" s="166" t="s">
        <v>184</v>
      </c>
    </row>
    <row r="61" spans="1:1" ht="12.75" x14ac:dyDescent="0.2">
      <c r="A61" s="166" t="s">
        <v>185</v>
      </c>
    </row>
    <row r="62" spans="1:1" x14ac:dyDescent="0.2">
      <c r="A62" s="69"/>
    </row>
    <row r="63" spans="1:1" ht="31.5" x14ac:dyDescent="0.2">
      <c r="A63" s="70" t="s">
        <v>42</v>
      </c>
    </row>
    <row r="64" spans="1:1" ht="21" x14ac:dyDescent="0.2">
      <c r="A64" s="71" t="s">
        <v>43</v>
      </c>
    </row>
    <row r="65" spans="1:1" ht="42.75" x14ac:dyDescent="0.2">
      <c r="A65" s="72" t="s">
        <v>44</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ht="12.75" x14ac:dyDescent="0.2">
      <c r="A71" s="114"/>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19" width="9.42578125" style="1" bestFit="1" customWidth="1"/>
    <col min="20" max="16384" width="8.5703125" style="1"/>
  </cols>
  <sheetData>
    <row r="1" spans="1:19" ht="11.45" customHeight="1" x14ac:dyDescent="0.2">
      <c r="A1" s="9" t="s">
        <v>187</v>
      </c>
    </row>
    <row r="2" spans="1:19" ht="11.45" customHeight="1" x14ac:dyDescent="0.2">
      <c r="A2" s="19"/>
    </row>
    <row r="3" spans="1:19" ht="11.45" customHeight="1" x14ac:dyDescent="0.2">
      <c r="A3" s="76" t="s">
        <v>188</v>
      </c>
    </row>
    <row r="4" spans="1:19" ht="11.25" customHeight="1" x14ac:dyDescent="0.2">
      <c r="A4" s="51" t="s">
        <v>1</v>
      </c>
    </row>
    <row r="5" spans="1:19"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row>
    <row r="6" spans="1:19"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row>
    <row r="7" spans="1:19" ht="11.45" customHeight="1" x14ac:dyDescent="0.2">
      <c r="A7" s="11" t="s">
        <v>11</v>
      </c>
      <c r="B7" s="118"/>
      <c r="C7" s="118"/>
      <c r="D7" s="118"/>
      <c r="E7" s="118"/>
      <c r="F7" s="118"/>
      <c r="G7" s="118"/>
      <c r="H7" s="118"/>
      <c r="I7" s="118"/>
      <c r="J7" s="118"/>
      <c r="K7" s="118"/>
      <c r="L7" s="118"/>
      <c r="M7" s="118"/>
      <c r="N7" s="118"/>
      <c r="O7" s="118"/>
      <c r="P7" s="118"/>
      <c r="Q7" s="118"/>
      <c r="R7" s="118"/>
      <c r="S7" s="118"/>
    </row>
    <row r="8" spans="1:19"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row>
    <row r="9" spans="1:19"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row>
    <row r="10" spans="1:19" ht="11.45" customHeight="1" x14ac:dyDescent="0.2">
      <c r="A10" s="120" t="s">
        <v>107</v>
      </c>
      <c r="B10" s="142"/>
      <c r="C10" s="142"/>
      <c r="D10" s="142"/>
      <c r="E10" s="142"/>
      <c r="F10" s="142"/>
      <c r="G10" s="142"/>
      <c r="H10" s="142"/>
      <c r="I10" s="142"/>
      <c r="J10" s="142"/>
      <c r="K10" s="142"/>
      <c r="L10" s="142"/>
      <c r="M10" s="142"/>
      <c r="N10" s="142"/>
      <c r="O10" s="142"/>
      <c r="P10" s="142"/>
      <c r="Q10" s="142"/>
      <c r="R10" s="142"/>
      <c r="S10" s="142"/>
    </row>
    <row r="11" spans="1:19"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row>
    <row r="12" spans="1:19"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row>
    <row r="13" spans="1:19" ht="11.45" customHeight="1" x14ac:dyDescent="0.2">
      <c r="A13" s="120" t="s">
        <v>86</v>
      </c>
      <c r="B13" s="142"/>
      <c r="C13" s="142"/>
      <c r="D13" s="142"/>
      <c r="E13" s="142"/>
      <c r="F13" s="142"/>
      <c r="G13" s="142"/>
      <c r="H13" s="142"/>
      <c r="I13" s="142"/>
      <c r="J13" s="142"/>
      <c r="K13" s="142"/>
      <c r="L13" s="142"/>
      <c r="M13" s="142"/>
      <c r="N13" s="142"/>
      <c r="O13" s="142"/>
      <c r="P13" s="142"/>
      <c r="Q13" s="142"/>
      <c r="R13" s="142"/>
      <c r="S13" s="142"/>
    </row>
    <row r="14" spans="1:19"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row>
    <row r="15" spans="1:19"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row>
    <row r="16" spans="1:19" ht="11.45" customHeight="1" x14ac:dyDescent="0.2">
      <c r="A16" s="122" t="s">
        <v>91</v>
      </c>
      <c r="B16" s="142"/>
      <c r="C16" s="142"/>
      <c r="D16" s="142"/>
      <c r="E16" s="142"/>
      <c r="F16" s="142"/>
      <c r="G16" s="142"/>
      <c r="H16" s="142"/>
      <c r="I16" s="142"/>
      <c r="J16" s="142"/>
      <c r="K16" s="142"/>
      <c r="L16" s="142"/>
      <c r="M16" s="142"/>
      <c r="N16" s="142"/>
      <c r="O16" s="142"/>
      <c r="P16" s="142"/>
      <c r="Q16" s="142"/>
      <c r="R16" s="142"/>
      <c r="S16" s="142"/>
    </row>
    <row r="17" spans="1:19"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row>
    <row r="18" spans="1:19"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row>
    <row r="19" spans="1:19"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row>
    <row r="20" spans="1:19" s="118" customFormat="1" ht="11.45" customHeight="1" x14ac:dyDescent="0.2">
      <c r="A20" s="121">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row>
    <row r="21" spans="1:19" s="118" customFormat="1" ht="11.45" customHeight="1" x14ac:dyDescent="0.2">
      <c r="A21" s="121">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row>
    <row r="22" spans="1:19" ht="11.45" customHeight="1" x14ac:dyDescent="0.2">
      <c r="A22" s="51" t="s">
        <v>24</v>
      </c>
      <c r="B22" s="143"/>
      <c r="C22" s="143"/>
      <c r="D22" s="143"/>
      <c r="E22" s="143"/>
      <c r="F22" s="143"/>
      <c r="G22" s="143"/>
      <c r="H22" s="143"/>
      <c r="I22" s="143"/>
      <c r="J22" s="143"/>
      <c r="K22" s="143"/>
      <c r="L22" s="143"/>
      <c r="M22" s="143"/>
      <c r="N22" s="143"/>
      <c r="O22" s="143"/>
      <c r="P22" s="143"/>
      <c r="Q22" s="143"/>
      <c r="R22" s="143"/>
      <c r="S22" s="143"/>
    </row>
    <row r="23" spans="1:19" ht="24.6" customHeight="1" x14ac:dyDescent="0.2">
      <c r="A23" s="8" t="s">
        <v>0</v>
      </c>
      <c r="B23" s="129">
        <f t="shared" ref="B23:S23" si="0">B5</f>
        <v>45399</v>
      </c>
      <c r="C23" s="129">
        <f t="shared" si="0"/>
        <v>45401</v>
      </c>
      <c r="D23" s="129">
        <f t="shared" si="0"/>
        <v>45402</v>
      </c>
      <c r="E23" s="129">
        <f t="shared" si="0"/>
        <v>45403</v>
      </c>
      <c r="F23" s="129">
        <f t="shared" si="0"/>
        <v>45407</v>
      </c>
      <c r="G23" s="129">
        <f t="shared" si="0"/>
        <v>45409</v>
      </c>
      <c r="H23" s="129">
        <f t="shared" si="0"/>
        <v>45411</v>
      </c>
      <c r="I23" s="129">
        <f t="shared" si="0"/>
        <v>45413</v>
      </c>
      <c r="J23" s="129">
        <f t="shared" si="0"/>
        <v>45417</v>
      </c>
      <c r="K23" s="129">
        <f t="shared" si="0"/>
        <v>45421</v>
      </c>
      <c r="L23" s="129">
        <f t="shared" si="0"/>
        <v>45422</v>
      </c>
      <c r="M23" s="129">
        <f t="shared" si="0"/>
        <v>45423</v>
      </c>
      <c r="N23" s="46">
        <f t="shared" si="0"/>
        <v>45424</v>
      </c>
      <c r="O23" s="129">
        <f t="shared" si="0"/>
        <v>45429</v>
      </c>
      <c r="P23" s="129">
        <f t="shared" si="0"/>
        <v>45431</v>
      </c>
      <c r="Q23" s="129">
        <f t="shared" si="0"/>
        <v>45436</v>
      </c>
      <c r="R23" s="129">
        <f t="shared" si="0"/>
        <v>45438</v>
      </c>
      <c r="S23" s="129">
        <f t="shared" si="0"/>
        <v>45439</v>
      </c>
    </row>
    <row r="24" spans="1:19" ht="24.6" customHeight="1" x14ac:dyDescent="0.2">
      <c r="A24" s="37"/>
      <c r="B24" s="129">
        <f t="shared" ref="B24:S24" si="1">B6</f>
        <v>45400</v>
      </c>
      <c r="C24" s="129">
        <f t="shared" si="1"/>
        <v>45401</v>
      </c>
      <c r="D24" s="129">
        <f t="shared" si="1"/>
        <v>45402</v>
      </c>
      <c r="E24" s="129">
        <f t="shared" si="1"/>
        <v>45406</v>
      </c>
      <c r="F24" s="129">
        <f t="shared" si="1"/>
        <v>45408</v>
      </c>
      <c r="G24" s="129">
        <f t="shared" si="1"/>
        <v>45410</v>
      </c>
      <c r="H24" s="129">
        <f t="shared" si="1"/>
        <v>45412</v>
      </c>
      <c r="I24" s="129">
        <f t="shared" si="1"/>
        <v>45416</v>
      </c>
      <c r="J24" s="129">
        <f t="shared" si="1"/>
        <v>45420</v>
      </c>
      <c r="K24" s="129">
        <f t="shared" si="1"/>
        <v>45421</v>
      </c>
      <c r="L24" s="129">
        <f t="shared" si="1"/>
        <v>45422</v>
      </c>
      <c r="M24" s="129">
        <f t="shared" si="1"/>
        <v>45423</v>
      </c>
      <c r="N24" s="46">
        <f t="shared" si="1"/>
        <v>45428</v>
      </c>
      <c r="O24" s="129">
        <f t="shared" si="1"/>
        <v>45430</v>
      </c>
      <c r="P24" s="129">
        <f t="shared" si="1"/>
        <v>45435</v>
      </c>
      <c r="Q24" s="129">
        <f t="shared" si="1"/>
        <v>45437</v>
      </c>
      <c r="R24" s="129">
        <f t="shared" si="1"/>
        <v>45438</v>
      </c>
      <c r="S24" s="129">
        <f t="shared" si="1"/>
        <v>45442</v>
      </c>
    </row>
    <row r="25" spans="1:19" ht="11.45" customHeight="1" x14ac:dyDescent="0.2">
      <c r="A25" s="11" t="s">
        <v>11</v>
      </c>
      <c r="B25" s="118"/>
      <c r="C25" s="118"/>
      <c r="D25" s="118"/>
      <c r="E25" s="118"/>
      <c r="F25" s="118"/>
      <c r="G25" s="118"/>
      <c r="H25" s="118"/>
      <c r="I25" s="118"/>
      <c r="J25" s="118"/>
      <c r="K25" s="118"/>
      <c r="L25" s="118"/>
      <c r="M25" s="118"/>
      <c r="N25" s="118"/>
      <c r="O25" s="118"/>
      <c r="P25" s="118"/>
      <c r="Q25" s="118"/>
      <c r="R25" s="118"/>
      <c r="S25" s="118"/>
    </row>
    <row r="26" spans="1:19" ht="11.45" customHeight="1" x14ac:dyDescent="0.2">
      <c r="A26" s="3">
        <v>1</v>
      </c>
      <c r="B26" s="142">
        <f t="shared" ref="B26:S26" si="2">B8*0.87+25</f>
        <v>5780.05</v>
      </c>
      <c r="C26" s="142">
        <f t="shared" si="2"/>
        <v>5153.6499999999996</v>
      </c>
      <c r="D26" s="142">
        <f t="shared" si="2"/>
        <v>4918.75</v>
      </c>
      <c r="E26" s="142">
        <f t="shared" si="2"/>
        <v>4527.25</v>
      </c>
      <c r="F26" s="142">
        <f t="shared" si="2"/>
        <v>6406.45</v>
      </c>
      <c r="G26" s="142">
        <f t="shared" si="2"/>
        <v>7032.85</v>
      </c>
      <c r="H26" s="142">
        <f t="shared" si="2"/>
        <v>5780.05</v>
      </c>
      <c r="I26" s="142">
        <f t="shared" si="2"/>
        <v>6406.45</v>
      </c>
      <c r="J26" s="142">
        <f t="shared" si="2"/>
        <v>5153.6499999999996</v>
      </c>
      <c r="K26" s="142">
        <f t="shared" si="2"/>
        <v>5780.05</v>
      </c>
      <c r="L26" s="142">
        <f t="shared" si="2"/>
        <v>6406.45</v>
      </c>
      <c r="M26" s="142">
        <f t="shared" si="2"/>
        <v>5780.05</v>
      </c>
      <c r="N26" s="142">
        <f t="shared" si="2"/>
        <v>4527.25</v>
      </c>
      <c r="O26" s="142">
        <f t="shared" si="2"/>
        <v>4840.45</v>
      </c>
      <c r="P26" s="142">
        <f t="shared" si="2"/>
        <v>4527.25</v>
      </c>
      <c r="Q26" s="142">
        <f t="shared" si="2"/>
        <v>4840.45</v>
      </c>
      <c r="R26" s="142">
        <f t="shared" si="2"/>
        <v>4527.25</v>
      </c>
      <c r="S26" s="142">
        <f t="shared" si="2"/>
        <v>4840.45</v>
      </c>
    </row>
    <row r="27" spans="1:19" ht="11.45" customHeight="1" x14ac:dyDescent="0.2">
      <c r="A27" s="3">
        <v>2</v>
      </c>
      <c r="B27" s="142">
        <f t="shared" ref="B27:S27" si="3">B9*0.87+25</f>
        <v>6758.8</v>
      </c>
      <c r="C27" s="142">
        <f t="shared" si="3"/>
        <v>6132.4</v>
      </c>
      <c r="D27" s="142">
        <f t="shared" si="3"/>
        <v>5897.5</v>
      </c>
      <c r="E27" s="142">
        <f t="shared" si="3"/>
        <v>5506</v>
      </c>
      <c r="F27" s="142">
        <f t="shared" si="3"/>
        <v>7385.2</v>
      </c>
      <c r="G27" s="142">
        <f t="shared" si="3"/>
        <v>8011.6</v>
      </c>
      <c r="H27" s="142">
        <f t="shared" si="3"/>
        <v>6758.8</v>
      </c>
      <c r="I27" s="142">
        <f t="shared" si="3"/>
        <v>7385.2</v>
      </c>
      <c r="J27" s="142">
        <f t="shared" si="3"/>
        <v>6132.4</v>
      </c>
      <c r="K27" s="142">
        <f t="shared" si="3"/>
        <v>6758.8</v>
      </c>
      <c r="L27" s="142">
        <f t="shared" si="3"/>
        <v>7385.2</v>
      </c>
      <c r="M27" s="142">
        <f t="shared" si="3"/>
        <v>6758.8</v>
      </c>
      <c r="N27" s="142">
        <f t="shared" si="3"/>
        <v>5506</v>
      </c>
      <c r="O27" s="142">
        <f t="shared" si="3"/>
        <v>5819.2</v>
      </c>
      <c r="P27" s="142">
        <f t="shared" si="3"/>
        <v>5506</v>
      </c>
      <c r="Q27" s="142">
        <f t="shared" si="3"/>
        <v>5819.2</v>
      </c>
      <c r="R27" s="142">
        <f t="shared" si="3"/>
        <v>5506</v>
      </c>
      <c r="S27" s="142">
        <f t="shared" si="3"/>
        <v>5819.2</v>
      </c>
    </row>
    <row r="28" spans="1:19" ht="11.45" customHeight="1" x14ac:dyDescent="0.2">
      <c r="A28" s="120" t="s">
        <v>107</v>
      </c>
      <c r="B28" s="142"/>
      <c r="C28" s="142"/>
      <c r="D28" s="142"/>
      <c r="E28" s="142"/>
      <c r="F28" s="142"/>
      <c r="G28" s="142"/>
      <c r="H28" s="142"/>
      <c r="I28" s="142"/>
      <c r="J28" s="142"/>
      <c r="K28" s="142"/>
      <c r="L28" s="142"/>
      <c r="M28" s="142"/>
      <c r="N28" s="142"/>
      <c r="O28" s="142"/>
      <c r="P28" s="142"/>
      <c r="Q28" s="142"/>
      <c r="R28" s="142"/>
      <c r="S28" s="142"/>
    </row>
    <row r="29" spans="1:19" ht="11.45" customHeight="1" x14ac:dyDescent="0.2">
      <c r="A29" s="3">
        <v>1</v>
      </c>
      <c r="B29" s="142">
        <f t="shared" ref="B29:S29" si="4">B11*0.87+25</f>
        <v>6563.05</v>
      </c>
      <c r="C29" s="142">
        <f t="shared" si="4"/>
        <v>5936.65</v>
      </c>
      <c r="D29" s="142">
        <f t="shared" si="4"/>
        <v>5701.75</v>
      </c>
      <c r="E29" s="142">
        <f t="shared" si="4"/>
        <v>5310.25</v>
      </c>
      <c r="F29" s="142">
        <f t="shared" si="4"/>
        <v>7189.45</v>
      </c>
      <c r="G29" s="142">
        <f t="shared" si="4"/>
        <v>7815.85</v>
      </c>
      <c r="H29" s="142">
        <f t="shared" si="4"/>
        <v>6563.05</v>
      </c>
      <c r="I29" s="142">
        <f t="shared" si="4"/>
        <v>7189.45</v>
      </c>
      <c r="J29" s="142">
        <f t="shared" si="4"/>
        <v>5936.65</v>
      </c>
      <c r="K29" s="142">
        <f t="shared" si="4"/>
        <v>6563.05</v>
      </c>
      <c r="L29" s="142">
        <f t="shared" si="4"/>
        <v>7189.45</v>
      </c>
      <c r="M29" s="142">
        <f t="shared" si="4"/>
        <v>6563.05</v>
      </c>
      <c r="N29" s="142">
        <f t="shared" si="4"/>
        <v>5310.25</v>
      </c>
      <c r="O29" s="142">
        <f t="shared" si="4"/>
        <v>5623.45</v>
      </c>
      <c r="P29" s="142">
        <f t="shared" si="4"/>
        <v>5310.25</v>
      </c>
      <c r="Q29" s="142">
        <f t="shared" si="4"/>
        <v>5623.45</v>
      </c>
      <c r="R29" s="142">
        <f t="shared" si="4"/>
        <v>5310.25</v>
      </c>
      <c r="S29" s="142">
        <f t="shared" si="4"/>
        <v>5623.45</v>
      </c>
    </row>
    <row r="30" spans="1:19" ht="11.45" customHeight="1" x14ac:dyDescent="0.2">
      <c r="A30" s="3">
        <v>2</v>
      </c>
      <c r="B30" s="142">
        <f t="shared" ref="B30:S30" si="5">B12*0.87+25</f>
        <v>7541.8</v>
      </c>
      <c r="C30" s="142">
        <f t="shared" si="5"/>
        <v>6915.4</v>
      </c>
      <c r="D30" s="142">
        <f t="shared" si="5"/>
        <v>6680.5</v>
      </c>
      <c r="E30" s="142">
        <f t="shared" si="5"/>
        <v>6289</v>
      </c>
      <c r="F30" s="142">
        <f t="shared" si="5"/>
        <v>8168.2</v>
      </c>
      <c r="G30" s="142">
        <f t="shared" si="5"/>
        <v>8794.6</v>
      </c>
      <c r="H30" s="142">
        <f t="shared" si="5"/>
        <v>7541.8</v>
      </c>
      <c r="I30" s="142">
        <f t="shared" si="5"/>
        <v>8168.2</v>
      </c>
      <c r="J30" s="142">
        <f t="shared" si="5"/>
        <v>6915.4</v>
      </c>
      <c r="K30" s="142">
        <f t="shared" si="5"/>
        <v>7541.8</v>
      </c>
      <c r="L30" s="142">
        <f t="shared" si="5"/>
        <v>8168.2</v>
      </c>
      <c r="M30" s="142">
        <f t="shared" si="5"/>
        <v>7541.8</v>
      </c>
      <c r="N30" s="142">
        <f t="shared" si="5"/>
        <v>6289</v>
      </c>
      <c r="O30" s="142">
        <f t="shared" si="5"/>
        <v>6602.2</v>
      </c>
      <c r="P30" s="142">
        <f t="shared" si="5"/>
        <v>6289</v>
      </c>
      <c r="Q30" s="142">
        <f t="shared" si="5"/>
        <v>6602.2</v>
      </c>
      <c r="R30" s="142">
        <f t="shared" si="5"/>
        <v>6289</v>
      </c>
      <c r="S30" s="142">
        <f t="shared" si="5"/>
        <v>6602.2</v>
      </c>
    </row>
    <row r="31" spans="1:19" ht="11.45" customHeight="1" x14ac:dyDescent="0.2">
      <c r="A31" s="120" t="s">
        <v>86</v>
      </c>
      <c r="B31" s="142"/>
      <c r="C31" s="142"/>
      <c r="D31" s="142"/>
      <c r="E31" s="142"/>
      <c r="F31" s="142"/>
      <c r="G31" s="142"/>
      <c r="H31" s="142"/>
      <c r="I31" s="142"/>
      <c r="J31" s="142"/>
      <c r="K31" s="142"/>
      <c r="L31" s="142"/>
      <c r="M31" s="142"/>
      <c r="N31" s="142"/>
      <c r="O31" s="142"/>
      <c r="P31" s="142"/>
      <c r="Q31" s="142"/>
      <c r="R31" s="142"/>
      <c r="S31" s="142"/>
    </row>
    <row r="32" spans="1:19" ht="11.45" customHeight="1" x14ac:dyDescent="0.2">
      <c r="A32" s="3">
        <v>1</v>
      </c>
      <c r="B32" s="142">
        <f t="shared" ref="B32:S32" si="6">B14*0.87+25</f>
        <v>7737.55</v>
      </c>
      <c r="C32" s="142">
        <f t="shared" si="6"/>
        <v>7111.15</v>
      </c>
      <c r="D32" s="142">
        <f t="shared" si="6"/>
        <v>6876.25</v>
      </c>
      <c r="E32" s="142">
        <f t="shared" si="6"/>
        <v>6484.75</v>
      </c>
      <c r="F32" s="142">
        <f t="shared" si="6"/>
        <v>8363.9500000000007</v>
      </c>
      <c r="G32" s="142">
        <f t="shared" si="6"/>
        <v>8990.35</v>
      </c>
      <c r="H32" s="142">
        <f t="shared" si="6"/>
        <v>7737.55</v>
      </c>
      <c r="I32" s="142">
        <f t="shared" si="6"/>
        <v>8363.9500000000007</v>
      </c>
      <c r="J32" s="142">
        <f t="shared" si="6"/>
        <v>7111.15</v>
      </c>
      <c r="K32" s="142">
        <f t="shared" si="6"/>
        <v>7737.55</v>
      </c>
      <c r="L32" s="142">
        <f t="shared" si="6"/>
        <v>8363.9500000000007</v>
      </c>
      <c r="M32" s="142">
        <f t="shared" si="6"/>
        <v>7737.55</v>
      </c>
      <c r="N32" s="142">
        <f t="shared" si="6"/>
        <v>6484.75</v>
      </c>
      <c r="O32" s="142">
        <f t="shared" si="6"/>
        <v>6797.95</v>
      </c>
      <c r="P32" s="142">
        <f t="shared" si="6"/>
        <v>6484.75</v>
      </c>
      <c r="Q32" s="142">
        <f t="shared" si="6"/>
        <v>6797.95</v>
      </c>
      <c r="R32" s="142">
        <f t="shared" si="6"/>
        <v>6484.75</v>
      </c>
      <c r="S32" s="142">
        <f t="shared" si="6"/>
        <v>6797.95</v>
      </c>
    </row>
    <row r="33" spans="1:19" ht="11.45" customHeight="1" x14ac:dyDescent="0.2">
      <c r="A33" s="3">
        <v>2</v>
      </c>
      <c r="B33" s="142">
        <f t="shared" ref="B33:S33" si="7">B15*0.87+25</f>
        <v>8716.2999999999993</v>
      </c>
      <c r="C33" s="142">
        <f t="shared" si="7"/>
        <v>8089.9</v>
      </c>
      <c r="D33" s="142">
        <f t="shared" si="7"/>
        <v>7855</v>
      </c>
      <c r="E33" s="142">
        <f t="shared" si="7"/>
        <v>7463.5</v>
      </c>
      <c r="F33" s="142">
        <f t="shared" si="7"/>
        <v>9342.7000000000007</v>
      </c>
      <c r="G33" s="142">
        <f t="shared" si="7"/>
        <v>9969.1</v>
      </c>
      <c r="H33" s="142">
        <f t="shared" si="7"/>
        <v>8716.2999999999993</v>
      </c>
      <c r="I33" s="142">
        <f t="shared" si="7"/>
        <v>9342.7000000000007</v>
      </c>
      <c r="J33" s="142">
        <f t="shared" si="7"/>
        <v>8089.9</v>
      </c>
      <c r="K33" s="142">
        <f t="shared" si="7"/>
        <v>8716.2999999999993</v>
      </c>
      <c r="L33" s="142">
        <f t="shared" si="7"/>
        <v>9342.7000000000007</v>
      </c>
      <c r="M33" s="142">
        <f t="shared" si="7"/>
        <v>8716.2999999999993</v>
      </c>
      <c r="N33" s="142">
        <f t="shared" si="7"/>
        <v>7463.5</v>
      </c>
      <c r="O33" s="142">
        <f t="shared" si="7"/>
        <v>7776.7</v>
      </c>
      <c r="P33" s="142">
        <f t="shared" si="7"/>
        <v>7463.5</v>
      </c>
      <c r="Q33" s="142">
        <f t="shared" si="7"/>
        <v>7776.7</v>
      </c>
      <c r="R33" s="142">
        <f t="shared" si="7"/>
        <v>7463.5</v>
      </c>
      <c r="S33" s="142">
        <f t="shared" si="7"/>
        <v>7776.7</v>
      </c>
    </row>
    <row r="34" spans="1:19" ht="11.45" customHeight="1" x14ac:dyDescent="0.2">
      <c r="A34" s="122" t="s">
        <v>91</v>
      </c>
      <c r="B34" s="142"/>
      <c r="C34" s="142"/>
      <c r="D34" s="142"/>
      <c r="E34" s="142"/>
      <c r="F34" s="142"/>
      <c r="G34" s="142"/>
      <c r="H34" s="142"/>
      <c r="I34" s="142"/>
      <c r="J34" s="142"/>
      <c r="K34" s="142"/>
      <c r="L34" s="142"/>
      <c r="M34" s="142"/>
      <c r="N34" s="142"/>
      <c r="O34" s="142"/>
      <c r="P34" s="142"/>
      <c r="Q34" s="142"/>
      <c r="R34" s="142"/>
      <c r="S34" s="142"/>
    </row>
    <row r="35" spans="1:19" ht="11.45" customHeight="1" x14ac:dyDescent="0.2">
      <c r="A35" s="3">
        <v>1</v>
      </c>
      <c r="B35" s="142">
        <f t="shared" ref="B35:S35" si="8">B17*0.87+25</f>
        <v>8520.5499999999993</v>
      </c>
      <c r="C35" s="142">
        <f t="shared" si="8"/>
        <v>7894.15</v>
      </c>
      <c r="D35" s="142">
        <f t="shared" si="8"/>
        <v>7659.25</v>
      </c>
      <c r="E35" s="142">
        <f t="shared" si="8"/>
        <v>7267.75</v>
      </c>
      <c r="F35" s="142">
        <f t="shared" si="8"/>
        <v>9146.9500000000007</v>
      </c>
      <c r="G35" s="142">
        <f t="shared" si="8"/>
        <v>9773.35</v>
      </c>
      <c r="H35" s="142">
        <f t="shared" si="8"/>
        <v>8520.5499999999993</v>
      </c>
      <c r="I35" s="142">
        <f t="shared" si="8"/>
        <v>9146.9500000000007</v>
      </c>
      <c r="J35" s="142">
        <f t="shared" si="8"/>
        <v>7894.15</v>
      </c>
      <c r="K35" s="142">
        <f t="shared" si="8"/>
        <v>8520.5499999999993</v>
      </c>
      <c r="L35" s="142">
        <f t="shared" si="8"/>
        <v>9146.9500000000007</v>
      </c>
      <c r="M35" s="142">
        <f t="shared" si="8"/>
        <v>8520.5499999999993</v>
      </c>
      <c r="N35" s="142">
        <f t="shared" si="8"/>
        <v>7267.75</v>
      </c>
      <c r="O35" s="142">
        <f t="shared" si="8"/>
        <v>7580.95</v>
      </c>
      <c r="P35" s="142">
        <f t="shared" si="8"/>
        <v>7267.75</v>
      </c>
      <c r="Q35" s="142">
        <f t="shared" si="8"/>
        <v>7580.95</v>
      </c>
      <c r="R35" s="142">
        <f t="shared" si="8"/>
        <v>7267.75</v>
      </c>
      <c r="S35" s="142">
        <f t="shared" si="8"/>
        <v>7580.95</v>
      </c>
    </row>
    <row r="36" spans="1:19" ht="11.45" customHeight="1" x14ac:dyDescent="0.2">
      <c r="A36" s="3">
        <v>2</v>
      </c>
      <c r="B36" s="142">
        <f t="shared" ref="B36:S36" si="9">B18*0.87+25</f>
        <v>9499.2999999999993</v>
      </c>
      <c r="C36" s="142">
        <f t="shared" si="9"/>
        <v>8872.9</v>
      </c>
      <c r="D36" s="142">
        <f t="shared" si="9"/>
        <v>8638</v>
      </c>
      <c r="E36" s="142">
        <f t="shared" si="9"/>
        <v>8246.5</v>
      </c>
      <c r="F36" s="142">
        <f t="shared" si="9"/>
        <v>10125.700000000001</v>
      </c>
      <c r="G36" s="142">
        <f t="shared" si="9"/>
        <v>10752.1</v>
      </c>
      <c r="H36" s="142">
        <f t="shared" si="9"/>
        <v>9499.2999999999993</v>
      </c>
      <c r="I36" s="142">
        <f t="shared" si="9"/>
        <v>10125.700000000001</v>
      </c>
      <c r="J36" s="142">
        <f t="shared" si="9"/>
        <v>8872.9</v>
      </c>
      <c r="K36" s="142">
        <f t="shared" si="9"/>
        <v>9499.2999999999993</v>
      </c>
      <c r="L36" s="142">
        <f t="shared" si="9"/>
        <v>10125.700000000001</v>
      </c>
      <c r="M36" s="142">
        <f t="shared" si="9"/>
        <v>9499.2999999999993</v>
      </c>
      <c r="N36" s="142">
        <f t="shared" si="9"/>
        <v>8246.5</v>
      </c>
      <c r="O36" s="142">
        <f t="shared" si="9"/>
        <v>8559.7000000000007</v>
      </c>
      <c r="P36" s="142">
        <f t="shared" si="9"/>
        <v>8246.5</v>
      </c>
      <c r="Q36" s="142">
        <f t="shared" si="9"/>
        <v>8559.7000000000007</v>
      </c>
      <c r="R36" s="142">
        <f t="shared" si="9"/>
        <v>8246.5</v>
      </c>
      <c r="S36" s="142">
        <f t="shared" si="9"/>
        <v>8559.7000000000007</v>
      </c>
    </row>
    <row r="37" spans="1:19"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row>
    <row r="38" spans="1:19" s="118" customFormat="1" ht="11.45" customHeight="1" x14ac:dyDescent="0.2">
      <c r="A38" s="121">
        <v>1</v>
      </c>
      <c r="B38" s="142">
        <f t="shared" ref="B38:S38" si="10">B20*0.87+25</f>
        <v>9695.0499999999993</v>
      </c>
      <c r="C38" s="142">
        <f t="shared" si="10"/>
        <v>9068.65</v>
      </c>
      <c r="D38" s="142">
        <f t="shared" si="10"/>
        <v>8833.75</v>
      </c>
      <c r="E38" s="142">
        <f t="shared" si="10"/>
        <v>8442.25</v>
      </c>
      <c r="F38" s="142">
        <f t="shared" si="10"/>
        <v>10321.450000000001</v>
      </c>
      <c r="G38" s="142">
        <f t="shared" si="10"/>
        <v>10947.85</v>
      </c>
      <c r="H38" s="142">
        <f t="shared" si="10"/>
        <v>9695.0499999999993</v>
      </c>
      <c r="I38" s="142">
        <f t="shared" si="10"/>
        <v>10321.450000000001</v>
      </c>
      <c r="J38" s="142">
        <f t="shared" si="10"/>
        <v>9068.65</v>
      </c>
      <c r="K38" s="142">
        <f t="shared" si="10"/>
        <v>9695.0499999999993</v>
      </c>
      <c r="L38" s="142">
        <f t="shared" si="10"/>
        <v>10321.450000000001</v>
      </c>
      <c r="M38" s="142">
        <f t="shared" si="10"/>
        <v>9695.0499999999993</v>
      </c>
      <c r="N38" s="142">
        <f t="shared" si="10"/>
        <v>8442.25</v>
      </c>
      <c r="O38" s="142">
        <f t="shared" si="10"/>
        <v>8755.4500000000007</v>
      </c>
      <c r="P38" s="142">
        <f t="shared" si="10"/>
        <v>8442.25</v>
      </c>
      <c r="Q38" s="142">
        <f t="shared" si="10"/>
        <v>8755.4500000000007</v>
      </c>
      <c r="R38" s="142">
        <f t="shared" si="10"/>
        <v>8442.25</v>
      </c>
      <c r="S38" s="142">
        <f t="shared" si="10"/>
        <v>8755.4500000000007</v>
      </c>
    </row>
    <row r="39" spans="1:19" s="118" customFormat="1" ht="11.45" customHeight="1" x14ac:dyDescent="0.2">
      <c r="A39" s="121">
        <v>2</v>
      </c>
      <c r="B39" s="142">
        <f t="shared" ref="B39:S39" si="11">B21*0.87+25</f>
        <v>10673.8</v>
      </c>
      <c r="C39" s="142">
        <f t="shared" si="11"/>
        <v>10047.4</v>
      </c>
      <c r="D39" s="142">
        <f t="shared" si="11"/>
        <v>9812.5</v>
      </c>
      <c r="E39" s="142">
        <f t="shared" si="11"/>
        <v>9421</v>
      </c>
      <c r="F39" s="142">
        <f t="shared" si="11"/>
        <v>11300.2</v>
      </c>
      <c r="G39" s="142">
        <f t="shared" si="11"/>
        <v>11926.6</v>
      </c>
      <c r="H39" s="142">
        <f t="shared" si="11"/>
        <v>10673.8</v>
      </c>
      <c r="I39" s="142">
        <f t="shared" si="11"/>
        <v>11300.2</v>
      </c>
      <c r="J39" s="142">
        <f t="shared" si="11"/>
        <v>10047.4</v>
      </c>
      <c r="K39" s="142">
        <f t="shared" si="11"/>
        <v>10673.8</v>
      </c>
      <c r="L39" s="142">
        <f t="shared" si="11"/>
        <v>11300.2</v>
      </c>
      <c r="M39" s="142">
        <f t="shared" si="11"/>
        <v>10673.8</v>
      </c>
      <c r="N39" s="142">
        <f t="shared" si="11"/>
        <v>9421</v>
      </c>
      <c r="O39" s="142">
        <f t="shared" si="11"/>
        <v>9734.2000000000007</v>
      </c>
      <c r="P39" s="142">
        <f t="shared" si="11"/>
        <v>9421</v>
      </c>
      <c r="Q39" s="142">
        <f t="shared" si="11"/>
        <v>9734.2000000000007</v>
      </c>
      <c r="R39" s="142">
        <f t="shared" si="11"/>
        <v>9421</v>
      </c>
      <c r="S39" s="142">
        <f t="shared" si="11"/>
        <v>9734.2000000000007</v>
      </c>
    </row>
    <row r="40" spans="1:19" ht="11.45" customHeight="1" x14ac:dyDescent="0.2">
      <c r="A40" s="24"/>
    </row>
    <row r="41" spans="1:19" ht="145.9" customHeight="1" x14ac:dyDescent="0.2">
      <c r="A41" s="77" t="s">
        <v>178</v>
      </c>
    </row>
    <row r="42" spans="1:19" ht="11.45" customHeight="1" thickBot="1" x14ac:dyDescent="0.25">
      <c r="A42" s="63" t="s">
        <v>18</v>
      </c>
    </row>
    <row r="43" spans="1:19" ht="11.45" customHeight="1" thickBot="1" x14ac:dyDescent="0.25">
      <c r="A43" s="165" t="s">
        <v>179</v>
      </c>
    </row>
    <row r="44" spans="1:19" x14ac:dyDescent="0.2">
      <c r="A44" s="65" t="s">
        <v>180</v>
      </c>
    </row>
    <row r="45" spans="1:19" x14ac:dyDescent="0.2">
      <c r="A45" s="24"/>
    </row>
    <row r="46" spans="1:19" x14ac:dyDescent="0.2">
      <c r="A46" s="36" t="s">
        <v>3</v>
      </c>
    </row>
    <row r="47" spans="1:19" x14ac:dyDescent="0.2">
      <c r="A47" s="20" t="s">
        <v>4</v>
      </c>
    </row>
    <row r="48" spans="1:19" x14ac:dyDescent="0.2">
      <c r="A48" s="20" t="s">
        <v>5</v>
      </c>
    </row>
    <row r="49" spans="1:1" ht="24" x14ac:dyDescent="0.2">
      <c r="A49" s="21" t="s">
        <v>6</v>
      </c>
    </row>
    <row r="50" spans="1:1" ht="12.6" customHeight="1" x14ac:dyDescent="0.2">
      <c r="A50" s="42" t="s">
        <v>75</v>
      </c>
    </row>
    <row r="51" spans="1:1" ht="24" x14ac:dyDescent="0.2">
      <c r="A51" s="66" t="s">
        <v>142</v>
      </c>
    </row>
    <row r="54" spans="1:1" ht="25.5" x14ac:dyDescent="0.2">
      <c r="A54" s="67" t="s">
        <v>189</v>
      </c>
    </row>
    <row r="55" spans="1:1" ht="38.25" x14ac:dyDescent="0.2">
      <c r="A55" s="166" t="s">
        <v>181</v>
      </c>
    </row>
    <row r="56" spans="1:1" ht="51" x14ac:dyDescent="0.2">
      <c r="A56" s="166" t="s">
        <v>182</v>
      </c>
    </row>
    <row r="57" spans="1:1" ht="25.5" x14ac:dyDescent="0.2">
      <c r="A57" s="166" t="s">
        <v>186</v>
      </c>
    </row>
    <row r="58" spans="1:1" ht="38.25" x14ac:dyDescent="0.2">
      <c r="A58" s="166" t="s">
        <v>183</v>
      </c>
    </row>
    <row r="59" spans="1:1" ht="25.5" x14ac:dyDescent="0.2">
      <c r="A59" s="166" t="s">
        <v>184</v>
      </c>
    </row>
    <row r="60" spans="1:1" ht="12.75" x14ac:dyDescent="0.2">
      <c r="A60" s="166" t="s">
        <v>185</v>
      </c>
    </row>
    <row r="61" spans="1:1" x14ac:dyDescent="0.2">
      <c r="A61" s="69"/>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ht="12.75" x14ac:dyDescent="0.2">
      <c r="A70" s="114"/>
    </row>
    <row r="71" spans="1:1" ht="12.75" x14ac:dyDescent="0.2">
      <c r="A71" s="7"/>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pane xSplit="1" topLeftCell="B1" activePane="topRight" state="frozen"/>
      <selection pane="topRight" activeCell="L30" sqref="L30"/>
    </sheetView>
  </sheetViews>
  <sheetFormatPr defaultColWidth="8.5703125" defaultRowHeight="12" x14ac:dyDescent="0.2"/>
  <cols>
    <col min="1" max="1" width="84.85546875" style="1" customWidth="1"/>
    <col min="2" max="19" width="9.42578125" style="1" bestFit="1" customWidth="1"/>
    <col min="20" max="16384" width="8.5703125" style="1"/>
  </cols>
  <sheetData>
    <row r="1" spans="1:19" ht="11.45" customHeight="1" x14ac:dyDescent="0.2">
      <c r="A1" s="9" t="s">
        <v>187</v>
      </c>
    </row>
    <row r="2" spans="1:19" ht="11.45" customHeight="1" x14ac:dyDescent="0.2">
      <c r="A2" s="19"/>
    </row>
    <row r="3" spans="1:19" ht="11.45" customHeight="1" x14ac:dyDescent="0.2">
      <c r="A3" s="76" t="s">
        <v>188</v>
      </c>
    </row>
    <row r="4" spans="1:19" ht="11.25" customHeight="1" x14ac:dyDescent="0.2">
      <c r="A4" s="51" t="s">
        <v>1</v>
      </c>
    </row>
    <row r="5" spans="1:19"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row>
    <row r="6" spans="1:19"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row>
    <row r="7" spans="1:19" ht="11.45" customHeight="1" x14ac:dyDescent="0.2">
      <c r="A7" s="11" t="s">
        <v>11</v>
      </c>
      <c r="B7" s="118"/>
      <c r="C7" s="118"/>
      <c r="D7" s="118"/>
      <c r="E7" s="118"/>
      <c r="F7" s="118"/>
      <c r="G7" s="118"/>
      <c r="H7" s="118"/>
      <c r="I7" s="118"/>
      <c r="J7" s="118"/>
      <c r="K7" s="118"/>
      <c r="L7" s="118"/>
      <c r="M7" s="118"/>
      <c r="N7" s="118"/>
      <c r="O7" s="118"/>
      <c r="P7" s="118"/>
      <c r="Q7" s="118"/>
      <c r="R7" s="118"/>
      <c r="S7" s="118"/>
    </row>
    <row r="8" spans="1:19"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row>
    <row r="9" spans="1:19"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row>
    <row r="10" spans="1:19" ht="11.45" customHeight="1" x14ac:dyDescent="0.2">
      <c r="A10" s="120" t="s">
        <v>107</v>
      </c>
      <c r="B10" s="142"/>
      <c r="C10" s="142"/>
      <c r="D10" s="142"/>
      <c r="E10" s="142"/>
      <c r="F10" s="142"/>
      <c r="G10" s="142"/>
      <c r="H10" s="142"/>
      <c r="I10" s="142"/>
      <c r="J10" s="142"/>
      <c r="K10" s="142"/>
      <c r="L10" s="142"/>
      <c r="M10" s="142"/>
      <c r="N10" s="142"/>
      <c r="O10" s="142"/>
      <c r="P10" s="142"/>
      <c r="Q10" s="142"/>
      <c r="R10" s="142"/>
      <c r="S10" s="142"/>
    </row>
    <row r="11" spans="1:19"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row>
    <row r="12" spans="1:19"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row>
    <row r="13" spans="1:19" ht="11.45" customHeight="1" x14ac:dyDescent="0.2">
      <c r="A13" s="120" t="s">
        <v>86</v>
      </c>
      <c r="B13" s="142"/>
      <c r="C13" s="142"/>
      <c r="D13" s="142"/>
      <c r="E13" s="142"/>
      <c r="F13" s="142"/>
      <c r="G13" s="142"/>
      <c r="H13" s="142"/>
      <c r="I13" s="142"/>
      <c r="J13" s="142"/>
      <c r="K13" s="142"/>
      <c r="L13" s="142"/>
      <c r="M13" s="142"/>
      <c r="N13" s="142"/>
      <c r="O13" s="142"/>
      <c r="P13" s="142"/>
      <c r="Q13" s="142"/>
      <c r="R13" s="142"/>
      <c r="S13" s="142"/>
    </row>
    <row r="14" spans="1:19"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row>
    <row r="15" spans="1:19"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row>
    <row r="16" spans="1:19" ht="11.45" customHeight="1" x14ac:dyDescent="0.2">
      <c r="A16" s="122" t="s">
        <v>91</v>
      </c>
      <c r="B16" s="142"/>
      <c r="C16" s="142"/>
      <c r="D16" s="142"/>
      <c r="E16" s="142"/>
      <c r="F16" s="142"/>
      <c r="G16" s="142"/>
      <c r="H16" s="142"/>
      <c r="I16" s="142"/>
      <c r="J16" s="142"/>
      <c r="K16" s="142"/>
      <c r="L16" s="142"/>
      <c r="M16" s="142"/>
      <c r="N16" s="142"/>
      <c r="O16" s="142"/>
      <c r="P16" s="142"/>
      <c r="Q16" s="142"/>
      <c r="R16" s="142"/>
      <c r="S16" s="142"/>
    </row>
    <row r="17" spans="1:19"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row>
    <row r="18" spans="1:19"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row>
    <row r="19" spans="1:19"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row>
    <row r="20" spans="1:19" s="118" customFormat="1" ht="11.45" customHeight="1" x14ac:dyDescent="0.2">
      <c r="A20" s="121">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row>
    <row r="21" spans="1:19" s="118" customFormat="1" ht="11.45" customHeight="1" x14ac:dyDescent="0.2">
      <c r="A21" s="121">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row>
    <row r="22" spans="1:19" ht="11.45" customHeight="1" x14ac:dyDescent="0.2">
      <c r="A22" s="51" t="s">
        <v>24</v>
      </c>
      <c r="B22" s="143"/>
      <c r="C22" s="143"/>
      <c r="D22" s="143"/>
      <c r="E22" s="143"/>
      <c r="F22" s="143"/>
      <c r="G22" s="143"/>
      <c r="H22" s="143"/>
      <c r="I22" s="143"/>
      <c r="J22" s="143"/>
      <c r="K22" s="143"/>
      <c r="L22" s="143"/>
      <c r="M22" s="143"/>
      <c r="N22" s="143"/>
      <c r="O22" s="143"/>
      <c r="P22" s="143"/>
      <c r="Q22" s="143"/>
      <c r="R22" s="143"/>
      <c r="S22" s="143"/>
    </row>
    <row r="23" spans="1:19" ht="24.6" customHeight="1" x14ac:dyDescent="0.2">
      <c r="A23" s="8" t="s">
        <v>0</v>
      </c>
      <c r="B23" s="129">
        <f t="shared" ref="B23:S23" si="0">B5</f>
        <v>45399</v>
      </c>
      <c r="C23" s="129">
        <f t="shared" si="0"/>
        <v>45401</v>
      </c>
      <c r="D23" s="129">
        <f t="shared" si="0"/>
        <v>45402</v>
      </c>
      <c r="E23" s="129">
        <f t="shared" si="0"/>
        <v>45403</v>
      </c>
      <c r="F23" s="129">
        <f t="shared" si="0"/>
        <v>45407</v>
      </c>
      <c r="G23" s="129">
        <f t="shared" si="0"/>
        <v>45409</v>
      </c>
      <c r="H23" s="129">
        <f t="shared" si="0"/>
        <v>45411</v>
      </c>
      <c r="I23" s="129">
        <f t="shared" si="0"/>
        <v>45413</v>
      </c>
      <c r="J23" s="129">
        <f t="shared" si="0"/>
        <v>45417</v>
      </c>
      <c r="K23" s="129">
        <f t="shared" si="0"/>
        <v>45421</v>
      </c>
      <c r="L23" s="129">
        <f t="shared" si="0"/>
        <v>45422</v>
      </c>
      <c r="M23" s="129">
        <f t="shared" si="0"/>
        <v>45423</v>
      </c>
      <c r="N23" s="46">
        <f t="shared" si="0"/>
        <v>45424</v>
      </c>
      <c r="O23" s="129">
        <f t="shared" si="0"/>
        <v>45429</v>
      </c>
      <c r="P23" s="129">
        <f t="shared" si="0"/>
        <v>45431</v>
      </c>
      <c r="Q23" s="129">
        <f t="shared" si="0"/>
        <v>45436</v>
      </c>
      <c r="R23" s="129">
        <f t="shared" si="0"/>
        <v>45438</v>
      </c>
      <c r="S23" s="129">
        <f t="shared" si="0"/>
        <v>45439</v>
      </c>
    </row>
    <row r="24" spans="1:19" ht="24.6" customHeight="1" x14ac:dyDescent="0.2">
      <c r="A24" s="37"/>
      <c r="B24" s="129">
        <f t="shared" ref="B24:S24" si="1">B6</f>
        <v>45400</v>
      </c>
      <c r="C24" s="129">
        <f t="shared" si="1"/>
        <v>45401</v>
      </c>
      <c r="D24" s="129">
        <f t="shared" si="1"/>
        <v>45402</v>
      </c>
      <c r="E24" s="129">
        <f t="shared" si="1"/>
        <v>45406</v>
      </c>
      <c r="F24" s="129">
        <f t="shared" si="1"/>
        <v>45408</v>
      </c>
      <c r="G24" s="129">
        <f t="shared" si="1"/>
        <v>45410</v>
      </c>
      <c r="H24" s="129">
        <f t="shared" si="1"/>
        <v>45412</v>
      </c>
      <c r="I24" s="129">
        <f t="shared" si="1"/>
        <v>45416</v>
      </c>
      <c r="J24" s="129">
        <f t="shared" si="1"/>
        <v>45420</v>
      </c>
      <c r="K24" s="129">
        <f t="shared" si="1"/>
        <v>45421</v>
      </c>
      <c r="L24" s="129">
        <f t="shared" si="1"/>
        <v>45422</v>
      </c>
      <c r="M24" s="129">
        <f t="shared" si="1"/>
        <v>45423</v>
      </c>
      <c r="N24" s="46">
        <f t="shared" si="1"/>
        <v>45428</v>
      </c>
      <c r="O24" s="129">
        <f t="shared" si="1"/>
        <v>45430</v>
      </c>
      <c r="P24" s="129">
        <f t="shared" si="1"/>
        <v>45435</v>
      </c>
      <c r="Q24" s="129">
        <f t="shared" si="1"/>
        <v>45437</v>
      </c>
      <c r="R24" s="129">
        <f t="shared" si="1"/>
        <v>45438</v>
      </c>
      <c r="S24" s="129">
        <f t="shared" si="1"/>
        <v>45442</v>
      </c>
    </row>
    <row r="25" spans="1:19" ht="11.45" customHeight="1" x14ac:dyDescent="0.2">
      <c r="A25" s="11" t="s">
        <v>11</v>
      </c>
    </row>
    <row r="26" spans="1:19" ht="11.45" customHeight="1" x14ac:dyDescent="0.2">
      <c r="A26" s="3">
        <v>1</v>
      </c>
      <c r="B26" s="29">
        <f t="shared" ref="B26:S26" si="2">B8*0.9</f>
        <v>5953.5</v>
      </c>
      <c r="C26" s="29">
        <f t="shared" si="2"/>
        <v>5305.5</v>
      </c>
      <c r="D26" s="29">
        <f t="shared" si="2"/>
        <v>5062.5</v>
      </c>
      <c r="E26" s="29">
        <f t="shared" si="2"/>
        <v>4657.5</v>
      </c>
      <c r="F26" s="29">
        <f t="shared" si="2"/>
        <v>6601.5</v>
      </c>
      <c r="G26" s="29">
        <f t="shared" si="2"/>
        <v>7249.5</v>
      </c>
      <c r="H26" s="29">
        <f t="shared" si="2"/>
        <v>5953.5</v>
      </c>
      <c r="I26" s="29">
        <f t="shared" si="2"/>
        <v>6601.5</v>
      </c>
      <c r="J26" s="29">
        <f t="shared" si="2"/>
        <v>5305.5</v>
      </c>
      <c r="K26" s="29">
        <f t="shared" si="2"/>
        <v>5953.5</v>
      </c>
      <c r="L26" s="29">
        <f t="shared" si="2"/>
        <v>6601.5</v>
      </c>
      <c r="M26" s="29">
        <f t="shared" si="2"/>
        <v>5953.5</v>
      </c>
      <c r="N26" s="29">
        <f t="shared" si="2"/>
        <v>4657.5</v>
      </c>
      <c r="O26" s="29">
        <f t="shared" si="2"/>
        <v>4981.5</v>
      </c>
      <c r="P26" s="29">
        <f t="shared" si="2"/>
        <v>4657.5</v>
      </c>
      <c r="Q26" s="29">
        <f t="shared" si="2"/>
        <v>4981.5</v>
      </c>
      <c r="R26" s="29">
        <f t="shared" si="2"/>
        <v>4657.5</v>
      </c>
      <c r="S26" s="29">
        <f t="shared" si="2"/>
        <v>4981.5</v>
      </c>
    </row>
    <row r="27" spans="1:19" ht="11.45" customHeight="1" x14ac:dyDescent="0.2">
      <c r="A27" s="3">
        <v>2</v>
      </c>
      <c r="B27" s="29">
        <f t="shared" ref="B27:S27" si="3">B9*0.9</f>
        <v>6966</v>
      </c>
      <c r="C27" s="29">
        <f t="shared" si="3"/>
        <v>6318</v>
      </c>
      <c r="D27" s="29">
        <f t="shared" si="3"/>
        <v>6075</v>
      </c>
      <c r="E27" s="29">
        <f t="shared" si="3"/>
        <v>5670</v>
      </c>
      <c r="F27" s="29">
        <f t="shared" si="3"/>
        <v>7614</v>
      </c>
      <c r="G27" s="29">
        <f t="shared" si="3"/>
        <v>8262</v>
      </c>
      <c r="H27" s="29">
        <f t="shared" si="3"/>
        <v>6966</v>
      </c>
      <c r="I27" s="29">
        <f t="shared" si="3"/>
        <v>7614</v>
      </c>
      <c r="J27" s="29">
        <f t="shared" si="3"/>
        <v>6318</v>
      </c>
      <c r="K27" s="29">
        <f t="shared" si="3"/>
        <v>6966</v>
      </c>
      <c r="L27" s="29">
        <f t="shared" si="3"/>
        <v>7614</v>
      </c>
      <c r="M27" s="29">
        <f t="shared" si="3"/>
        <v>6966</v>
      </c>
      <c r="N27" s="29">
        <f t="shared" si="3"/>
        <v>5670</v>
      </c>
      <c r="O27" s="29">
        <f t="shared" si="3"/>
        <v>5994</v>
      </c>
      <c r="P27" s="29">
        <f t="shared" si="3"/>
        <v>5670</v>
      </c>
      <c r="Q27" s="29">
        <f t="shared" si="3"/>
        <v>5994</v>
      </c>
      <c r="R27" s="29">
        <f t="shared" si="3"/>
        <v>5670</v>
      </c>
      <c r="S27" s="29">
        <f t="shared" si="3"/>
        <v>5994</v>
      </c>
    </row>
    <row r="28" spans="1:19" ht="11.45" customHeight="1" x14ac:dyDescent="0.2">
      <c r="A28" s="120" t="s">
        <v>107</v>
      </c>
      <c r="B28" s="29"/>
      <c r="C28" s="29"/>
      <c r="D28" s="29"/>
      <c r="E28" s="29"/>
      <c r="F28" s="29"/>
      <c r="G28" s="29"/>
      <c r="H28" s="29"/>
      <c r="I28" s="29"/>
      <c r="J28" s="29"/>
      <c r="K28" s="29"/>
      <c r="L28" s="29"/>
      <c r="M28" s="29"/>
      <c r="N28" s="29"/>
      <c r="O28" s="29"/>
      <c r="P28" s="29"/>
      <c r="Q28" s="29"/>
      <c r="R28" s="29"/>
      <c r="S28" s="29"/>
    </row>
    <row r="29" spans="1:19" ht="11.45" customHeight="1" x14ac:dyDescent="0.2">
      <c r="A29" s="3">
        <v>1</v>
      </c>
      <c r="B29" s="29">
        <f t="shared" ref="B29:S29" si="4">B11*0.9</f>
        <v>6763.5</v>
      </c>
      <c r="C29" s="29">
        <f t="shared" si="4"/>
        <v>6115.5</v>
      </c>
      <c r="D29" s="29">
        <f t="shared" si="4"/>
        <v>5872.5</v>
      </c>
      <c r="E29" s="29">
        <f t="shared" si="4"/>
        <v>5467.5</v>
      </c>
      <c r="F29" s="29">
        <f t="shared" si="4"/>
        <v>7411.5</v>
      </c>
      <c r="G29" s="29">
        <f t="shared" si="4"/>
        <v>8059.5</v>
      </c>
      <c r="H29" s="29">
        <f t="shared" si="4"/>
        <v>6763.5</v>
      </c>
      <c r="I29" s="29">
        <f t="shared" si="4"/>
        <v>7411.5</v>
      </c>
      <c r="J29" s="29">
        <f t="shared" si="4"/>
        <v>6115.5</v>
      </c>
      <c r="K29" s="29">
        <f t="shared" si="4"/>
        <v>6763.5</v>
      </c>
      <c r="L29" s="29">
        <f t="shared" si="4"/>
        <v>7411.5</v>
      </c>
      <c r="M29" s="29">
        <f t="shared" si="4"/>
        <v>6763.5</v>
      </c>
      <c r="N29" s="29">
        <f t="shared" si="4"/>
        <v>5467.5</v>
      </c>
      <c r="O29" s="29">
        <f t="shared" si="4"/>
        <v>5791.5</v>
      </c>
      <c r="P29" s="29">
        <f t="shared" si="4"/>
        <v>5467.5</v>
      </c>
      <c r="Q29" s="29">
        <f t="shared" si="4"/>
        <v>5791.5</v>
      </c>
      <c r="R29" s="29">
        <f t="shared" si="4"/>
        <v>5467.5</v>
      </c>
      <c r="S29" s="29">
        <f t="shared" si="4"/>
        <v>5791.5</v>
      </c>
    </row>
    <row r="30" spans="1:19" ht="11.45" customHeight="1" x14ac:dyDescent="0.2">
      <c r="A30" s="3">
        <v>2</v>
      </c>
      <c r="B30" s="29">
        <f t="shared" ref="B30:S30" si="5">B12*0.9</f>
        <v>7776</v>
      </c>
      <c r="C30" s="29">
        <f t="shared" si="5"/>
        <v>7128</v>
      </c>
      <c r="D30" s="29">
        <f t="shared" si="5"/>
        <v>6885</v>
      </c>
      <c r="E30" s="29">
        <f t="shared" si="5"/>
        <v>6480</v>
      </c>
      <c r="F30" s="29">
        <f t="shared" si="5"/>
        <v>8424</v>
      </c>
      <c r="G30" s="29">
        <f t="shared" si="5"/>
        <v>9072</v>
      </c>
      <c r="H30" s="29">
        <f t="shared" si="5"/>
        <v>7776</v>
      </c>
      <c r="I30" s="29">
        <f t="shared" si="5"/>
        <v>8424</v>
      </c>
      <c r="J30" s="29">
        <f t="shared" si="5"/>
        <v>7128</v>
      </c>
      <c r="K30" s="29">
        <f t="shared" si="5"/>
        <v>7776</v>
      </c>
      <c r="L30" s="29">
        <f t="shared" si="5"/>
        <v>8424</v>
      </c>
      <c r="M30" s="29">
        <f t="shared" si="5"/>
        <v>7776</v>
      </c>
      <c r="N30" s="29">
        <f t="shared" si="5"/>
        <v>6480</v>
      </c>
      <c r="O30" s="29">
        <f t="shared" si="5"/>
        <v>6804</v>
      </c>
      <c r="P30" s="29">
        <f t="shared" si="5"/>
        <v>6480</v>
      </c>
      <c r="Q30" s="29">
        <f t="shared" si="5"/>
        <v>6804</v>
      </c>
      <c r="R30" s="29">
        <f t="shared" si="5"/>
        <v>6480</v>
      </c>
      <c r="S30" s="29">
        <f t="shared" si="5"/>
        <v>6804</v>
      </c>
    </row>
    <row r="31" spans="1:19" ht="11.45" customHeight="1" x14ac:dyDescent="0.2">
      <c r="A31" s="120" t="s">
        <v>86</v>
      </c>
      <c r="B31" s="29"/>
      <c r="C31" s="29"/>
      <c r="D31" s="29"/>
      <c r="E31" s="29"/>
      <c r="F31" s="29"/>
      <c r="G31" s="29"/>
      <c r="H31" s="29"/>
      <c r="I31" s="29"/>
      <c r="J31" s="29"/>
      <c r="K31" s="29"/>
      <c r="L31" s="29"/>
      <c r="M31" s="29"/>
      <c r="N31" s="29"/>
      <c r="O31" s="29"/>
      <c r="P31" s="29"/>
      <c r="Q31" s="29"/>
      <c r="R31" s="29"/>
      <c r="S31" s="29"/>
    </row>
    <row r="32" spans="1:19" ht="11.45" customHeight="1" x14ac:dyDescent="0.2">
      <c r="A32" s="3">
        <v>1</v>
      </c>
      <c r="B32" s="29">
        <f t="shared" ref="B32:S32" si="6">B14*0.9</f>
        <v>7978.5</v>
      </c>
      <c r="C32" s="29">
        <f t="shared" si="6"/>
        <v>7330.5</v>
      </c>
      <c r="D32" s="29">
        <f t="shared" si="6"/>
        <v>7087.5</v>
      </c>
      <c r="E32" s="29">
        <f t="shared" si="6"/>
        <v>6682.5</v>
      </c>
      <c r="F32" s="29">
        <f t="shared" si="6"/>
        <v>8626.5</v>
      </c>
      <c r="G32" s="29">
        <f t="shared" si="6"/>
        <v>9274.5</v>
      </c>
      <c r="H32" s="29">
        <f t="shared" si="6"/>
        <v>7978.5</v>
      </c>
      <c r="I32" s="29">
        <f t="shared" si="6"/>
        <v>8626.5</v>
      </c>
      <c r="J32" s="29">
        <f t="shared" si="6"/>
        <v>7330.5</v>
      </c>
      <c r="K32" s="29">
        <f t="shared" si="6"/>
        <v>7978.5</v>
      </c>
      <c r="L32" s="29">
        <f t="shared" si="6"/>
        <v>8626.5</v>
      </c>
      <c r="M32" s="29">
        <f t="shared" si="6"/>
        <v>7978.5</v>
      </c>
      <c r="N32" s="29">
        <f t="shared" si="6"/>
        <v>6682.5</v>
      </c>
      <c r="O32" s="29">
        <f t="shared" si="6"/>
        <v>7006.5</v>
      </c>
      <c r="P32" s="29">
        <f t="shared" si="6"/>
        <v>6682.5</v>
      </c>
      <c r="Q32" s="29">
        <f t="shared" si="6"/>
        <v>7006.5</v>
      </c>
      <c r="R32" s="29">
        <f t="shared" si="6"/>
        <v>6682.5</v>
      </c>
      <c r="S32" s="29">
        <f t="shared" si="6"/>
        <v>7006.5</v>
      </c>
    </row>
    <row r="33" spans="1:19" ht="11.45" customHeight="1" x14ac:dyDescent="0.2">
      <c r="A33" s="3">
        <v>2</v>
      </c>
      <c r="B33" s="29">
        <f t="shared" ref="B33:S33" si="7">B15*0.9</f>
        <v>8991</v>
      </c>
      <c r="C33" s="29">
        <f t="shared" si="7"/>
        <v>8343</v>
      </c>
      <c r="D33" s="29">
        <f t="shared" si="7"/>
        <v>8100</v>
      </c>
      <c r="E33" s="29">
        <f t="shared" si="7"/>
        <v>7695</v>
      </c>
      <c r="F33" s="29">
        <f t="shared" si="7"/>
        <v>9639</v>
      </c>
      <c r="G33" s="29">
        <f t="shared" si="7"/>
        <v>10287</v>
      </c>
      <c r="H33" s="29">
        <f t="shared" si="7"/>
        <v>8991</v>
      </c>
      <c r="I33" s="29">
        <f t="shared" si="7"/>
        <v>9639</v>
      </c>
      <c r="J33" s="29">
        <f t="shared" si="7"/>
        <v>8343</v>
      </c>
      <c r="K33" s="29">
        <f t="shared" si="7"/>
        <v>8991</v>
      </c>
      <c r="L33" s="29">
        <f t="shared" si="7"/>
        <v>9639</v>
      </c>
      <c r="M33" s="29">
        <f t="shared" si="7"/>
        <v>8991</v>
      </c>
      <c r="N33" s="29">
        <f t="shared" si="7"/>
        <v>7695</v>
      </c>
      <c r="O33" s="29">
        <f t="shared" si="7"/>
        <v>8019</v>
      </c>
      <c r="P33" s="29">
        <f t="shared" si="7"/>
        <v>7695</v>
      </c>
      <c r="Q33" s="29">
        <f t="shared" si="7"/>
        <v>8019</v>
      </c>
      <c r="R33" s="29">
        <f t="shared" si="7"/>
        <v>7695</v>
      </c>
      <c r="S33" s="29">
        <f t="shared" si="7"/>
        <v>8019</v>
      </c>
    </row>
    <row r="34" spans="1:19" ht="11.45" customHeight="1" x14ac:dyDescent="0.2">
      <c r="A34" s="122" t="s">
        <v>91</v>
      </c>
      <c r="B34" s="29"/>
      <c r="C34" s="29"/>
      <c r="D34" s="29"/>
      <c r="E34" s="29"/>
      <c r="F34" s="29"/>
      <c r="G34" s="29"/>
      <c r="H34" s="29"/>
      <c r="I34" s="29"/>
      <c r="J34" s="29"/>
      <c r="K34" s="29"/>
      <c r="L34" s="29"/>
      <c r="M34" s="29"/>
      <c r="N34" s="29"/>
      <c r="O34" s="29"/>
      <c r="P34" s="29"/>
      <c r="Q34" s="29"/>
      <c r="R34" s="29"/>
      <c r="S34" s="29"/>
    </row>
    <row r="35" spans="1:19" ht="11.45" customHeight="1" x14ac:dyDescent="0.2">
      <c r="A35" s="3">
        <v>1</v>
      </c>
      <c r="B35" s="29">
        <f t="shared" ref="B35:S35" si="8">B17*0.9</f>
        <v>8788.5</v>
      </c>
      <c r="C35" s="29">
        <f t="shared" si="8"/>
        <v>8140.5</v>
      </c>
      <c r="D35" s="29">
        <f t="shared" si="8"/>
        <v>7897.5</v>
      </c>
      <c r="E35" s="29">
        <f t="shared" si="8"/>
        <v>7492.5</v>
      </c>
      <c r="F35" s="29">
        <f t="shared" si="8"/>
        <v>9436.5</v>
      </c>
      <c r="G35" s="29">
        <f t="shared" si="8"/>
        <v>10084.5</v>
      </c>
      <c r="H35" s="29">
        <f t="shared" si="8"/>
        <v>8788.5</v>
      </c>
      <c r="I35" s="29">
        <f t="shared" si="8"/>
        <v>9436.5</v>
      </c>
      <c r="J35" s="29">
        <f t="shared" si="8"/>
        <v>8140.5</v>
      </c>
      <c r="K35" s="29">
        <f t="shared" si="8"/>
        <v>8788.5</v>
      </c>
      <c r="L35" s="29">
        <f t="shared" si="8"/>
        <v>9436.5</v>
      </c>
      <c r="M35" s="29">
        <f t="shared" si="8"/>
        <v>8788.5</v>
      </c>
      <c r="N35" s="29">
        <f t="shared" si="8"/>
        <v>7492.5</v>
      </c>
      <c r="O35" s="29">
        <f t="shared" si="8"/>
        <v>7816.5</v>
      </c>
      <c r="P35" s="29">
        <f t="shared" si="8"/>
        <v>7492.5</v>
      </c>
      <c r="Q35" s="29">
        <f t="shared" si="8"/>
        <v>7816.5</v>
      </c>
      <c r="R35" s="29">
        <f t="shared" si="8"/>
        <v>7492.5</v>
      </c>
      <c r="S35" s="29">
        <f t="shared" si="8"/>
        <v>7816.5</v>
      </c>
    </row>
    <row r="36" spans="1:19" ht="11.45" customHeight="1" x14ac:dyDescent="0.2">
      <c r="A36" s="3">
        <v>2</v>
      </c>
      <c r="B36" s="29">
        <f t="shared" ref="B36:S36" si="9">B18*0.9</f>
        <v>9801</v>
      </c>
      <c r="C36" s="29">
        <f t="shared" si="9"/>
        <v>9153</v>
      </c>
      <c r="D36" s="29">
        <f t="shared" si="9"/>
        <v>8910</v>
      </c>
      <c r="E36" s="29">
        <f t="shared" si="9"/>
        <v>8505</v>
      </c>
      <c r="F36" s="29">
        <f t="shared" si="9"/>
        <v>10449</v>
      </c>
      <c r="G36" s="29">
        <f t="shared" si="9"/>
        <v>11097</v>
      </c>
      <c r="H36" s="29">
        <f t="shared" si="9"/>
        <v>9801</v>
      </c>
      <c r="I36" s="29">
        <f t="shared" si="9"/>
        <v>10449</v>
      </c>
      <c r="J36" s="29">
        <f t="shared" si="9"/>
        <v>9153</v>
      </c>
      <c r="K36" s="29">
        <f t="shared" si="9"/>
        <v>9801</v>
      </c>
      <c r="L36" s="29">
        <f t="shared" si="9"/>
        <v>10449</v>
      </c>
      <c r="M36" s="29">
        <f t="shared" si="9"/>
        <v>9801</v>
      </c>
      <c r="N36" s="29">
        <f t="shared" si="9"/>
        <v>8505</v>
      </c>
      <c r="O36" s="29">
        <f t="shared" si="9"/>
        <v>8829</v>
      </c>
      <c r="P36" s="29">
        <f t="shared" si="9"/>
        <v>8505</v>
      </c>
      <c r="Q36" s="29">
        <f t="shared" si="9"/>
        <v>8829</v>
      </c>
      <c r="R36" s="29">
        <f t="shared" si="9"/>
        <v>8505</v>
      </c>
      <c r="S36" s="29">
        <f t="shared" si="9"/>
        <v>8829</v>
      </c>
    </row>
    <row r="37" spans="1:19"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row>
    <row r="38" spans="1:19" s="118" customFormat="1" ht="11.45" customHeight="1" x14ac:dyDescent="0.2">
      <c r="A38" s="121">
        <v>1</v>
      </c>
      <c r="B38" s="142">
        <f t="shared" ref="B38:S38" si="10">B20*0.9</f>
        <v>10003.5</v>
      </c>
      <c r="C38" s="142">
        <f t="shared" si="10"/>
        <v>9355.5</v>
      </c>
      <c r="D38" s="142">
        <f t="shared" si="10"/>
        <v>9112.5</v>
      </c>
      <c r="E38" s="142">
        <f t="shared" si="10"/>
        <v>8707.5</v>
      </c>
      <c r="F38" s="142">
        <f t="shared" si="10"/>
        <v>10651.5</v>
      </c>
      <c r="G38" s="142">
        <f t="shared" si="10"/>
        <v>11299.5</v>
      </c>
      <c r="H38" s="142">
        <f t="shared" si="10"/>
        <v>10003.5</v>
      </c>
      <c r="I38" s="142">
        <f t="shared" si="10"/>
        <v>10651.5</v>
      </c>
      <c r="J38" s="142">
        <f t="shared" si="10"/>
        <v>9355.5</v>
      </c>
      <c r="K38" s="142">
        <f t="shared" si="10"/>
        <v>10003.5</v>
      </c>
      <c r="L38" s="142">
        <f t="shared" si="10"/>
        <v>10651.5</v>
      </c>
      <c r="M38" s="142">
        <f t="shared" si="10"/>
        <v>10003.5</v>
      </c>
      <c r="N38" s="142">
        <f t="shared" si="10"/>
        <v>8707.5</v>
      </c>
      <c r="O38" s="142">
        <f t="shared" si="10"/>
        <v>9031.5</v>
      </c>
      <c r="P38" s="142">
        <f t="shared" si="10"/>
        <v>8707.5</v>
      </c>
      <c r="Q38" s="142">
        <f t="shared" si="10"/>
        <v>9031.5</v>
      </c>
      <c r="R38" s="142">
        <f t="shared" si="10"/>
        <v>8707.5</v>
      </c>
      <c r="S38" s="142">
        <f t="shared" si="10"/>
        <v>9031.5</v>
      </c>
    </row>
    <row r="39" spans="1:19" s="118" customFormat="1" ht="11.45" customHeight="1" x14ac:dyDescent="0.2">
      <c r="A39" s="121">
        <v>2</v>
      </c>
      <c r="B39" s="142">
        <f t="shared" ref="B39:S39" si="11">B21*0.9</f>
        <v>11016</v>
      </c>
      <c r="C39" s="142">
        <f t="shared" si="11"/>
        <v>10368</v>
      </c>
      <c r="D39" s="142">
        <f t="shared" si="11"/>
        <v>10125</v>
      </c>
      <c r="E39" s="142">
        <f t="shared" si="11"/>
        <v>9720</v>
      </c>
      <c r="F39" s="142">
        <f t="shared" si="11"/>
        <v>11664</v>
      </c>
      <c r="G39" s="142">
        <f t="shared" si="11"/>
        <v>12312</v>
      </c>
      <c r="H39" s="142">
        <f t="shared" si="11"/>
        <v>11016</v>
      </c>
      <c r="I39" s="142">
        <f t="shared" si="11"/>
        <v>11664</v>
      </c>
      <c r="J39" s="142">
        <f t="shared" si="11"/>
        <v>10368</v>
      </c>
      <c r="K39" s="142">
        <f t="shared" si="11"/>
        <v>11016</v>
      </c>
      <c r="L39" s="142">
        <f t="shared" si="11"/>
        <v>11664</v>
      </c>
      <c r="M39" s="142">
        <f t="shared" si="11"/>
        <v>11016</v>
      </c>
      <c r="N39" s="142">
        <f t="shared" si="11"/>
        <v>9720</v>
      </c>
      <c r="O39" s="142">
        <f t="shared" si="11"/>
        <v>10044</v>
      </c>
      <c r="P39" s="142">
        <f t="shared" si="11"/>
        <v>9720</v>
      </c>
      <c r="Q39" s="142">
        <f t="shared" si="11"/>
        <v>10044</v>
      </c>
      <c r="R39" s="142">
        <f t="shared" si="11"/>
        <v>9720</v>
      </c>
      <c r="S39" s="142">
        <f t="shared" si="11"/>
        <v>10044</v>
      </c>
    </row>
    <row r="40" spans="1:19" ht="11.45" customHeight="1" x14ac:dyDescent="0.2">
      <c r="A40" s="24"/>
    </row>
    <row r="41" spans="1:19" ht="145.9" customHeight="1" x14ac:dyDescent="0.2">
      <c r="A41" s="77" t="s">
        <v>178</v>
      </c>
    </row>
    <row r="42" spans="1:19" ht="11.45" customHeight="1" thickBot="1" x14ac:dyDescent="0.25">
      <c r="A42" s="63" t="s">
        <v>18</v>
      </c>
    </row>
    <row r="43" spans="1:19" ht="11.45" customHeight="1" thickBot="1" x14ac:dyDescent="0.25">
      <c r="A43" s="165" t="s">
        <v>179</v>
      </c>
    </row>
    <row r="44" spans="1:19" x14ac:dyDescent="0.2">
      <c r="A44" s="65" t="s">
        <v>180</v>
      </c>
    </row>
    <row r="45" spans="1:19" x14ac:dyDescent="0.2">
      <c r="A45" s="24"/>
    </row>
    <row r="46" spans="1:19" x14ac:dyDescent="0.2">
      <c r="A46" s="36" t="s">
        <v>3</v>
      </c>
    </row>
    <row r="47" spans="1:19" x14ac:dyDescent="0.2">
      <c r="A47" s="20" t="s">
        <v>4</v>
      </c>
    </row>
    <row r="48" spans="1:19" x14ac:dyDescent="0.2">
      <c r="A48" s="20" t="s">
        <v>5</v>
      </c>
    </row>
    <row r="49" spans="1:1" ht="24" x14ac:dyDescent="0.2">
      <c r="A49" s="21" t="s">
        <v>6</v>
      </c>
    </row>
    <row r="50" spans="1:1" ht="12.6" customHeight="1" x14ac:dyDescent="0.2">
      <c r="A50" s="42" t="s">
        <v>75</v>
      </c>
    </row>
    <row r="51" spans="1:1" ht="24" x14ac:dyDescent="0.2">
      <c r="A51" s="66" t="s">
        <v>142</v>
      </c>
    </row>
    <row r="54" spans="1:1" ht="25.5" x14ac:dyDescent="0.2">
      <c r="A54" s="67" t="s">
        <v>189</v>
      </c>
    </row>
    <row r="55" spans="1:1" ht="38.25" x14ac:dyDescent="0.2">
      <c r="A55" s="166" t="s">
        <v>181</v>
      </c>
    </row>
    <row r="56" spans="1:1" ht="51" x14ac:dyDescent="0.2">
      <c r="A56" s="166" t="s">
        <v>182</v>
      </c>
    </row>
    <row r="57" spans="1:1" ht="25.5" x14ac:dyDescent="0.2">
      <c r="A57" s="166" t="s">
        <v>186</v>
      </c>
    </row>
    <row r="58" spans="1:1" ht="38.25" x14ac:dyDescent="0.2">
      <c r="A58" s="166" t="s">
        <v>183</v>
      </c>
    </row>
    <row r="59" spans="1:1" ht="25.5" x14ac:dyDescent="0.2">
      <c r="A59" s="166" t="s">
        <v>184</v>
      </c>
    </row>
    <row r="60" spans="1:1" ht="12.75" x14ac:dyDescent="0.2">
      <c r="A60" s="166" t="s">
        <v>185</v>
      </c>
    </row>
    <row r="61" spans="1:1" x14ac:dyDescent="0.2">
      <c r="A61" s="69"/>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ht="12.75" x14ac:dyDescent="0.2">
      <c r="A70" s="114"/>
    </row>
    <row r="71" spans="1:1" ht="12.75" x14ac:dyDescent="0.2">
      <c r="A71" s="7"/>
    </row>
    <row r="72" spans="1:1" ht="12.75"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50">
        <v>2700</v>
      </c>
      <c r="C22" s="150">
        <v>2700</v>
      </c>
      <c r="D22" s="150">
        <v>2700</v>
      </c>
      <c r="E22" s="150">
        <v>2700</v>
      </c>
    </row>
    <row r="23" spans="1:5" s="7" customFormat="1" ht="12.75" x14ac:dyDescent="0.2">
      <c r="A23" s="109" t="s">
        <v>96</v>
      </c>
      <c r="B23" s="150">
        <f t="shared" ref="B23:E23" si="0">B22*2</f>
        <v>5400</v>
      </c>
      <c r="C23" s="150">
        <f t="shared" si="0"/>
        <v>5400</v>
      </c>
      <c r="D23" s="150">
        <f t="shared" si="0"/>
        <v>5400</v>
      </c>
      <c r="E23" s="150">
        <f t="shared" si="0"/>
        <v>5400</v>
      </c>
    </row>
    <row r="24" spans="1:5" ht="11.45" customHeight="1" x14ac:dyDescent="0.2">
      <c r="A24" s="24"/>
      <c r="B24" s="30"/>
      <c r="C24" s="30"/>
      <c r="D24" s="30"/>
      <c r="E24" s="30"/>
    </row>
    <row r="25" spans="1:5" ht="11.45" customHeight="1" x14ac:dyDescent="0.2">
      <c r="A25" s="51" t="s">
        <v>24</v>
      </c>
      <c r="B25" s="30"/>
      <c r="C25" s="30"/>
      <c r="D25" s="30"/>
      <c r="E25" s="30"/>
    </row>
    <row r="26" spans="1:5" ht="24.6" customHeight="1" x14ac:dyDescent="0.2">
      <c r="A26" s="8" t="s">
        <v>0</v>
      </c>
      <c r="B26" s="129" t="e">
        <f t="shared" ref="B26:E26" si="1">B4</f>
        <v>#REF!</v>
      </c>
      <c r="C26" s="46" t="e">
        <f t="shared" si="1"/>
        <v>#REF!</v>
      </c>
      <c r="D26" s="46" t="e">
        <f t="shared" si="1"/>
        <v>#REF!</v>
      </c>
      <c r="E26" s="46" t="e">
        <f t="shared" si="1"/>
        <v>#REF!</v>
      </c>
    </row>
    <row r="27" spans="1:5" ht="24.6" customHeight="1" x14ac:dyDescent="0.2">
      <c r="A27" s="37"/>
      <c r="B27" s="129" t="e">
        <f t="shared" ref="B27:E27" si="2">B5</f>
        <v>#REF!</v>
      </c>
      <c r="C27" s="46" t="e">
        <f t="shared" si="2"/>
        <v>#REF!</v>
      </c>
      <c r="D27" s="46" t="e">
        <f t="shared" si="2"/>
        <v>#REF!</v>
      </c>
      <c r="E27" s="46" t="e">
        <f t="shared" si="2"/>
        <v>#REF!</v>
      </c>
    </row>
    <row r="28" spans="1:5" ht="11.45" customHeight="1" x14ac:dyDescent="0.2">
      <c r="A28" s="11" t="s">
        <v>11</v>
      </c>
    </row>
    <row r="29" spans="1:5" ht="11.45" customHeight="1" x14ac:dyDescent="0.2">
      <c r="A29" s="3">
        <v>1</v>
      </c>
      <c r="B29" s="29" t="e">
        <f t="shared" ref="B29:E29" si="3">ROUNDUP(B7*0.9,)</f>
        <v>#REF!</v>
      </c>
      <c r="C29" s="29" t="e">
        <f t="shared" si="3"/>
        <v>#REF!</v>
      </c>
      <c r="D29" s="29" t="e">
        <f t="shared" si="3"/>
        <v>#REF!</v>
      </c>
      <c r="E29" s="29" t="e">
        <f t="shared" si="3"/>
        <v>#REF!</v>
      </c>
    </row>
    <row r="30" spans="1:5" ht="11.45" customHeight="1" x14ac:dyDescent="0.2">
      <c r="A30" s="3">
        <v>2</v>
      </c>
      <c r="B30" s="29" t="e">
        <f t="shared" ref="B30:E30" si="4">ROUNDUP(B8*0.9,)</f>
        <v>#REF!</v>
      </c>
      <c r="C30" s="29" t="e">
        <f t="shared" si="4"/>
        <v>#REF!</v>
      </c>
      <c r="D30" s="29" t="e">
        <f t="shared" si="4"/>
        <v>#REF!</v>
      </c>
      <c r="E30" s="29" t="e">
        <f t="shared" si="4"/>
        <v>#REF!</v>
      </c>
    </row>
    <row r="31" spans="1:5" ht="11.45" customHeight="1" x14ac:dyDescent="0.2">
      <c r="A31" s="120" t="s">
        <v>107</v>
      </c>
      <c r="B31" s="29"/>
      <c r="C31" s="29"/>
      <c r="D31" s="29"/>
      <c r="E31" s="29"/>
    </row>
    <row r="32" spans="1:5" ht="11.45" customHeight="1" x14ac:dyDescent="0.2">
      <c r="A32" s="3">
        <v>1</v>
      </c>
      <c r="B32" s="29" t="e">
        <f t="shared" ref="B32:E32" si="5">ROUNDUP(B10*0.9,)</f>
        <v>#REF!</v>
      </c>
      <c r="C32" s="29" t="e">
        <f t="shared" si="5"/>
        <v>#REF!</v>
      </c>
      <c r="D32" s="29" t="e">
        <f t="shared" si="5"/>
        <v>#REF!</v>
      </c>
      <c r="E32" s="29" t="e">
        <f t="shared" si="5"/>
        <v>#REF!</v>
      </c>
    </row>
    <row r="33" spans="1:5" ht="11.45" customHeight="1" x14ac:dyDescent="0.2">
      <c r="A33" s="3">
        <v>2</v>
      </c>
      <c r="B33" s="29" t="e">
        <f t="shared" ref="B33:E33" si="6">ROUNDUP(B11*0.9,)</f>
        <v>#REF!</v>
      </c>
      <c r="C33" s="29" t="e">
        <f t="shared" si="6"/>
        <v>#REF!</v>
      </c>
      <c r="D33" s="29" t="e">
        <f t="shared" si="6"/>
        <v>#REF!</v>
      </c>
      <c r="E33" s="29" t="e">
        <f t="shared" si="6"/>
        <v>#REF!</v>
      </c>
    </row>
    <row r="34" spans="1:5" ht="11.45" customHeight="1" x14ac:dyDescent="0.2">
      <c r="A34" s="5" t="s">
        <v>86</v>
      </c>
      <c r="B34" s="29"/>
      <c r="C34" s="29"/>
      <c r="D34" s="29"/>
      <c r="E34" s="29"/>
    </row>
    <row r="35" spans="1:5" ht="11.45" customHeight="1" x14ac:dyDescent="0.2">
      <c r="A35" s="3">
        <v>1</v>
      </c>
      <c r="B35" s="29" t="e">
        <f t="shared" ref="B35:E35" si="7">ROUNDUP(B13*0.9,)</f>
        <v>#REF!</v>
      </c>
      <c r="C35" s="29" t="e">
        <f t="shared" si="7"/>
        <v>#REF!</v>
      </c>
      <c r="D35" s="29" t="e">
        <f t="shared" si="7"/>
        <v>#REF!</v>
      </c>
      <c r="E35" s="29" t="e">
        <f t="shared" si="7"/>
        <v>#REF!</v>
      </c>
    </row>
    <row r="36" spans="1:5" ht="11.45" customHeight="1" x14ac:dyDescent="0.2">
      <c r="A36" s="3">
        <v>2</v>
      </c>
      <c r="B36" s="29" t="e">
        <f t="shared" ref="B36:E36" si="8">ROUNDUP(B14*0.9,)</f>
        <v>#REF!</v>
      </c>
      <c r="C36" s="29" t="e">
        <f t="shared" si="8"/>
        <v>#REF!</v>
      </c>
      <c r="D36" s="29" t="e">
        <f t="shared" si="8"/>
        <v>#REF!</v>
      </c>
      <c r="E36" s="29" t="e">
        <f t="shared" si="8"/>
        <v>#REF!</v>
      </c>
    </row>
    <row r="37" spans="1:5" ht="11.45" customHeight="1" x14ac:dyDescent="0.2">
      <c r="A37" s="4" t="s">
        <v>91</v>
      </c>
      <c r="B37" s="29"/>
      <c r="C37" s="29"/>
      <c r="D37" s="29"/>
      <c r="E37" s="29"/>
    </row>
    <row r="38" spans="1:5" ht="11.45" customHeight="1" x14ac:dyDescent="0.2">
      <c r="A38" s="3">
        <v>1</v>
      </c>
      <c r="B38" s="29" t="e">
        <f t="shared" ref="B38:E38" si="9">ROUNDUP(B16*0.9,)</f>
        <v>#REF!</v>
      </c>
      <c r="C38" s="29" t="e">
        <f t="shared" si="9"/>
        <v>#REF!</v>
      </c>
      <c r="D38" s="29" t="e">
        <f t="shared" si="9"/>
        <v>#REF!</v>
      </c>
      <c r="E38" s="29" t="e">
        <f t="shared" si="9"/>
        <v>#REF!</v>
      </c>
    </row>
    <row r="39" spans="1:5" ht="11.45" customHeight="1" x14ac:dyDescent="0.2">
      <c r="A39" s="3">
        <v>2</v>
      </c>
      <c r="B39" s="29" t="e">
        <f t="shared" ref="B39:E39" si="10">ROUNDUP(B17*0.9,)</f>
        <v>#REF!</v>
      </c>
      <c r="C39" s="29" t="e">
        <f t="shared" si="10"/>
        <v>#REF!</v>
      </c>
      <c r="D39" s="29" t="e">
        <f t="shared" si="10"/>
        <v>#REF!</v>
      </c>
      <c r="E39" s="29" t="e">
        <f t="shared" si="10"/>
        <v>#REF!</v>
      </c>
    </row>
    <row r="40" spans="1:5" ht="11.45" customHeight="1" x14ac:dyDescent="0.2">
      <c r="A40" s="2" t="s">
        <v>92</v>
      </c>
      <c r="B40" s="29"/>
      <c r="C40" s="29"/>
      <c r="D40" s="29"/>
      <c r="E40" s="29"/>
    </row>
    <row r="41" spans="1:5" ht="11.45" customHeight="1" x14ac:dyDescent="0.2">
      <c r="A41" s="3">
        <v>1</v>
      </c>
      <c r="B41" s="29" t="e">
        <f t="shared" ref="B41:E41" si="11">ROUNDUP(B19*0.9,)</f>
        <v>#REF!</v>
      </c>
      <c r="C41" s="29" t="e">
        <f t="shared" si="11"/>
        <v>#REF!</v>
      </c>
      <c r="D41" s="29" t="e">
        <f t="shared" si="11"/>
        <v>#REF!</v>
      </c>
      <c r="E41" s="29" t="e">
        <f t="shared" si="11"/>
        <v>#REF!</v>
      </c>
    </row>
    <row r="42" spans="1:5" ht="11.45" customHeight="1" x14ac:dyDescent="0.2">
      <c r="A42" s="3">
        <v>2</v>
      </c>
      <c r="B42" s="29" t="e">
        <f t="shared" ref="B42:E42" si="12">ROUNDUP(B20*0.9,)</f>
        <v>#REF!</v>
      </c>
      <c r="C42" s="29" t="e">
        <f t="shared" si="12"/>
        <v>#REF!</v>
      </c>
      <c r="D42" s="29" t="e">
        <f t="shared" si="12"/>
        <v>#REF!</v>
      </c>
      <c r="E42" s="29" t="e">
        <f t="shared" si="12"/>
        <v>#REF!</v>
      </c>
    </row>
    <row r="43" spans="1:5" x14ac:dyDescent="0.2">
      <c r="A43" s="22"/>
    </row>
    <row r="44" spans="1:5" x14ac:dyDescent="0.2">
      <c r="A44" s="41" t="s">
        <v>3</v>
      </c>
    </row>
    <row r="45" spans="1:5" x14ac:dyDescent="0.2">
      <c r="A45" s="42" t="s">
        <v>4</v>
      </c>
    </row>
    <row r="46" spans="1:5" x14ac:dyDescent="0.2">
      <c r="A46" s="42" t="s">
        <v>5</v>
      </c>
    </row>
    <row r="47" spans="1:5" ht="24" x14ac:dyDescent="0.2">
      <c r="A47" s="26" t="s">
        <v>6</v>
      </c>
    </row>
    <row r="48" spans="1:5" x14ac:dyDescent="0.2">
      <c r="A48" s="42" t="s">
        <v>75</v>
      </c>
    </row>
    <row r="49" spans="1:1" ht="12.6" customHeight="1" x14ac:dyDescent="0.2">
      <c r="A49" s="52" t="s">
        <v>25</v>
      </c>
    </row>
    <row r="50" spans="1:1" ht="60" x14ac:dyDescent="0.2">
      <c r="A50" s="53" t="s">
        <v>157</v>
      </c>
    </row>
    <row r="51" spans="1:1" ht="12.75" thickBot="1" x14ac:dyDescent="0.25">
      <c r="A51" s="54"/>
    </row>
    <row r="52" spans="1:1" ht="12.75" thickBot="1" x14ac:dyDescent="0.25">
      <c r="A52" s="148" t="s">
        <v>18</v>
      </c>
    </row>
    <row r="53" spans="1:1" x14ac:dyDescent="0.2">
      <c r="A53" s="156" t="s">
        <v>158</v>
      </c>
    </row>
    <row r="54" spans="1:1" ht="24.75" thickBot="1" x14ac:dyDescent="0.25">
      <c r="A54" s="161" t="s">
        <v>166</v>
      </c>
    </row>
    <row r="55" spans="1:1" ht="12.75" thickBot="1" x14ac:dyDescent="0.25"/>
    <row r="56" spans="1:1" ht="12" customHeight="1" x14ac:dyDescent="0.2">
      <c r="A56" s="169" t="s">
        <v>152</v>
      </c>
    </row>
    <row r="57" spans="1:1" ht="51" customHeight="1" thickBot="1" x14ac:dyDescent="0.25">
      <c r="A57" s="170"/>
    </row>
    <row r="58" spans="1:1" ht="12.6" customHeight="1" thickBot="1" x14ac:dyDescent="0.25">
      <c r="A58" s="112"/>
    </row>
    <row r="59" spans="1:1" ht="12.75" thickBot="1" x14ac:dyDescent="0.25">
      <c r="A59" s="149" t="s">
        <v>26</v>
      </c>
    </row>
    <row r="60" spans="1:1" x14ac:dyDescent="0.2">
      <c r="A60" s="157" t="s">
        <v>159</v>
      </c>
    </row>
    <row r="61" spans="1:1" ht="12.75" thickBot="1" x14ac:dyDescent="0.25">
      <c r="A61" s="158" t="s">
        <v>160</v>
      </c>
    </row>
    <row r="62" spans="1:1" ht="12.75" thickBot="1" x14ac:dyDescent="0.25">
      <c r="A62" s="158" t="s">
        <v>161</v>
      </c>
    </row>
    <row r="63" spans="1:1" ht="12.75" thickBot="1" x14ac:dyDescent="0.25">
      <c r="A63" s="158" t="s">
        <v>162</v>
      </c>
    </row>
    <row r="64" spans="1:1" ht="12.75" thickBot="1" x14ac:dyDescent="0.25">
      <c r="A64" s="159"/>
    </row>
    <row r="65" spans="1:1" ht="12.75" thickBot="1" x14ac:dyDescent="0.25">
      <c r="A65" s="56" t="s">
        <v>8</v>
      </c>
    </row>
    <row r="66" spans="1:1" ht="60" x14ac:dyDescent="0.2">
      <c r="A66" s="57" t="s">
        <v>151</v>
      </c>
    </row>
  </sheetData>
  <mergeCells count="1">
    <mergeCell ref="A56:A57"/>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142" t="e">
        <f>'C завтраками| Bed and breakfast'!#REF!*0.9</f>
        <v>#REF!</v>
      </c>
      <c r="C7" s="142" t="e">
        <f>'C завтраками| Bed and breakfast'!#REF!*0.9</f>
        <v>#REF!</v>
      </c>
      <c r="D7" s="142" t="e">
        <f>'C завтраками| Bed and breakfast'!#REF!*0.9</f>
        <v>#REF!</v>
      </c>
      <c r="E7" s="142" t="e">
        <f>'C завтраками| Bed and breakfast'!#REF!*0.9</f>
        <v>#REF!</v>
      </c>
    </row>
    <row r="8" spans="1:5" ht="11.45" customHeight="1" x14ac:dyDescent="0.2">
      <c r="A8" s="3">
        <v>2</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row>
    <row r="9" spans="1:5" ht="11.45" customHeight="1" x14ac:dyDescent="0.2">
      <c r="A9" s="120" t="s">
        <v>107</v>
      </c>
      <c r="B9" s="142"/>
      <c r="C9" s="142"/>
      <c r="D9" s="142"/>
      <c r="E9" s="142"/>
    </row>
    <row r="10" spans="1:5" ht="11.45" customHeight="1" x14ac:dyDescent="0.2">
      <c r="A10" s="3">
        <v>1</v>
      </c>
      <c r="B10" s="142" t="e">
        <f>'C завтраками| Bed and breakfast'!#REF!*0.9</f>
        <v>#REF!</v>
      </c>
      <c r="C10" s="142" t="e">
        <f>'C завтраками| Bed and breakfast'!#REF!*0.9</f>
        <v>#REF!</v>
      </c>
      <c r="D10" s="142" t="e">
        <f>'C завтраками| Bed and breakfast'!#REF!*0.9</f>
        <v>#REF!</v>
      </c>
      <c r="E10" s="142" t="e">
        <f>'C завтраками| Bed and breakfast'!#REF!*0.9</f>
        <v>#REF!</v>
      </c>
    </row>
    <row r="11" spans="1:5" ht="11.45" customHeight="1" x14ac:dyDescent="0.2">
      <c r="A11" s="3">
        <v>2</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row>
    <row r="12" spans="1:5" ht="11.45" customHeight="1" x14ac:dyDescent="0.2">
      <c r="A12" s="5" t="s">
        <v>86</v>
      </c>
      <c r="B12" s="142"/>
      <c r="C12" s="142"/>
      <c r="D12" s="142"/>
      <c r="E12" s="142"/>
    </row>
    <row r="13" spans="1:5" ht="11.45" customHeight="1" x14ac:dyDescent="0.2">
      <c r="A13" s="3">
        <v>1</v>
      </c>
      <c r="B13" s="142" t="e">
        <f>'C завтраками| Bed and breakfast'!#REF!*0.9</f>
        <v>#REF!</v>
      </c>
      <c r="C13" s="142" t="e">
        <f>'C завтраками| Bed and breakfast'!#REF!*0.9</f>
        <v>#REF!</v>
      </c>
      <c r="D13" s="142" t="e">
        <f>'C завтраками| Bed and breakfast'!#REF!*0.9</f>
        <v>#REF!</v>
      </c>
      <c r="E13" s="142" t="e">
        <f>'C завтраками| Bed and breakfast'!#REF!*0.9</f>
        <v>#REF!</v>
      </c>
    </row>
    <row r="14" spans="1:5" ht="11.45" customHeight="1" x14ac:dyDescent="0.2">
      <c r="A14" s="3">
        <v>2</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row>
    <row r="15" spans="1:5" ht="11.45" customHeight="1" x14ac:dyDescent="0.2">
      <c r="A15" s="4" t="s">
        <v>91</v>
      </c>
      <c r="B15" s="142"/>
      <c r="C15" s="142"/>
      <c r="D15" s="142"/>
      <c r="E15" s="142"/>
    </row>
    <row r="16" spans="1:5" ht="11.45" customHeight="1" x14ac:dyDescent="0.2">
      <c r="A16" s="3">
        <v>1</v>
      </c>
      <c r="B16" s="142" t="e">
        <f>'C завтраками| Bed and breakfast'!#REF!*0.9</f>
        <v>#REF!</v>
      </c>
      <c r="C16" s="142" t="e">
        <f>'C завтраками| Bed and breakfast'!#REF!*0.9</f>
        <v>#REF!</v>
      </c>
      <c r="D16" s="142" t="e">
        <f>'C завтраками| Bed and breakfast'!#REF!*0.9</f>
        <v>#REF!</v>
      </c>
      <c r="E16" s="142" t="e">
        <f>'C завтраками| Bed and breakfast'!#REF!*0.9</f>
        <v>#REF!</v>
      </c>
    </row>
    <row r="17" spans="1:5" ht="11.45" customHeight="1" x14ac:dyDescent="0.2">
      <c r="A17" s="3">
        <v>2</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row>
    <row r="18" spans="1:5" ht="11.45" customHeight="1" x14ac:dyDescent="0.2">
      <c r="A18" s="2" t="s">
        <v>92</v>
      </c>
      <c r="B18" s="142"/>
      <c r="C18" s="142"/>
      <c r="D18" s="142"/>
      <c r="E18" s="142"/>
    </row>
    <row r="19" spans="1:5" ht="11.45" customHeight="1" x14ac:dyDescent="0.2">
      <c r="A19" s="3">
        <v>1</v>
      </c>
      <c r="B19" s="142" t="e">
        <f>'C завтраками| Bed and breakfast'!#REF!*0.9</f>
        <v>#REF!</v>
      </c>
      <c r="C19" s="142" t="e">
        <f>'C завтраками| Bed and breakfast'!#REF!*0.9</f>
        <v>#REF!</v>
      </c>
      <c r="D19" s="142" t="e">
        <f>'C завтраками| Bed and breakfast'!#REF!*0.9</f>
        <v>#REF!</v>
      </c>
      <c r="E19" s="142" t="e">
        <f>'C завтраками| Bed and breakfast'!#REF!*0.9</f>
        <v>#REF!</v>
      </c>
    </row>
    <row r="20" spans="1:5" ht="13.15" customHeight="1" x14ac:dyDescent="0.2">
      <c r="A20" s="3">
        <v>2</v>
      </c>
      <c r="B20" s="142" t="e">
        <f>'C завтраками| Bed and breakfast'!#REF!*0.9</f>
        <v>#REF!</v>
      </c>
      <c r="C20" s="142" t="e">
        <f>'C завтраками| Bed and breakfast'!#REF!*0.9</f>
        <v>#REF!</v>
      </c>
      <c r="D20" s="142" t="e">
        <f>'C завтраками| Bed and breakfast'!#REF!*0.9</f>
        <v>#REF!</v>
      </c>
      <c r="E20" s="142" t="e">
        <f>'C завтраками| Bed and breakfast'!#REF!*0.9</f>
        <v>#REF!</v>
      </c>
    </row>
    <row r="21" spans="1:5" ht="11.45" customHeight="1" x14ac:dyDescent="0.2">
      <c r="A21" s="24"/>
      <c r="B21" s="143"/>
      <c r="C21" s="143"/>
      <c r="D21" s="143"/>
      <c r="E21" s="143"/>
    </row>
    <row r="22" spans="1:5" ht="11.45" customHeight="1" x14ac:dyDescent="0.2">
      <c r="A22" s="51" t="s">
        <v>24</v>
      </c>
      <c r="B22" s="143"/>
      <c r="C22" s="143"/>
      <c r="D22" s="143"/>
      <c r="E22" s="143"/>
    </row>
    <row r="23" spans="1:5" ht="24.6" customHeight="1" x14ac:dyDescent="0.2">
      <c r="A23" s="8" t="s">
        <v>0</v>
      </c>
      <c r="B23" s="129" t="e">
        <f t="shared" ref="B23:E23" si="0">B4</f>
        <v>#REF!</v>
      </c>
      <c r="C23" s="46" t="e">
        <f t="shared" si="0"/>
        <v>#REF!</v>
      </c>
      <c r="D23" s="46" t="e">
        <f t="shared" si="0"/>
        <v>#REF!</v>
      </c>
      <c r="E23" s="46" t="e">
        <f t="shared" si="0"/>
        <v>#REF!</v>
      </c>
    </row>
    <row r="24" spans="1:5" ht="24.6" customHeight="1" x14ac:dyDescent="0.2">
      <c r="A24" s="37"/>
      <c r="B24" s="129" t="e">
        <f t="shared" ref="B24:E24" si="1">B5</f>
        <v>#REF!</v>
      </c>
      <c r="C24" s="46" t="e">
        <f t="shared" si="1"/>
        <v>#REF!</v>
      </c>
      <c r="D24" s="46" t="e">
        <f t="shared" si="1"/>
        <v>#REF!</v>
      </c>
      <c r="E24" s="46" t="e">
        <f t="shared" si="1"/>
        <v>#REF!</v>
      </c>
    </row>
    <row r="25" spans="1:5" ht="11.45" customHeight="1" x14ac:dyDescent="0.2">
      <c r="A25" s="11" t="s">
        <v>11</v>
      </c>
      <c r="B25" s="118"/>
      <c r="C25" s="118"/>
      <c r="D25" s="118"/>
      <c r="E25" s="118"/>
    </row>
    <row r="26" spans="1:5" ht="11.45" customHeight="1" x14ac:dyDescent="0.2">
      <c r="A26" s="3">
        <v>1</v>
      </c>
      <c r="B26" s="29" t="e">
        <f t="shared" ref="B26:E26" si="2">ROUNDUP(B7*0.85,)+35</f>
        <v>#REF!</v>
      </c>
      <c r="C26" s="29" t="e">
        <f t="shared" si="2"/>
        <v>#REF!</v>
      </c>
      <c r="D26" s="29" t="e">
        <f t="shared" si="2"/>
        <v>#REF!</v>
      </c>
      <c r="E26" s="29" t="e">
        <f t="shared" si="2"/>
        <v>#REF!</v>
      </c>
    </row>
    <row r="27" spans="1:5" ht="11.45" customHeight="1" x14ac:dyDescent="0.2">
      <c r="A27" s="3">
        <v>2</v>
      </c>
      <c r="B27" s="29" t="e">
        <f t="shared" ref="B27:E27" si="3">ROUNDUP(B8*0.85,)+35</f>
        <v>#REF!</v>
      </c>
      <c r="C27" s="29" t="e">
        <f t="shared" si="3"/>
        <v>#REF!</v>
      </c>
      <c r="D27" s="29" t="e">
        <f t="shared" si="3"/>
        <v>#REF!</v>
      </c>
      <c r="E27" s="29" t="e">
        <f t="shared" si="3"/>
        <v>#REF!</v>
      </c>
    </row>
    <row r="28" spans="1:5" ht="11.45" customHeight="1" x14ac:dyDescent="0.2">
      <c r="A28" s="120" t="s">
        <v>107</v>
      </c>
      <c r="B28" s="29"/>
      <c r="C28" s="29"/>
      <c r="D28" s="29"/>
      <c r="E28" s="29"/>
    </row>
    <row r="29" spans="1:5" ht="11.45" customHeight="1" x14ac:dyDescent="0.2">
      <c r="A29" s="3">
        <v>1</v>
      </c>
      <c r="B29" s="29" t="e">
        <f t="shared" ref="B29:E29" si="4">ROUNDUP(B10*0.85,)+35</f>
        <v>#REF!</v>
      </c>
      <c r="C29" s="29" t="e">
        <f t="shared" si="4"/>
        <v>#REF!</v>
      </c>
      <c r="D29" s="29" t="e">
        <f t="shared" si="4"/>
        <v>#REF!</v>
      </c>
      <c r="E29" s="29" t="e">
        <f t="shared" si="4"/>
        <v>#REF!</v>
      </c>
    </row>
    <row r="30" spans="1:5" ht="11.45" customHeight="1" x14ac:dyDescent="0.2">
      <c r="A30" s="3">
        <v>2</v>
      </c>
      <c r="B30" s="29" t="e">
        <f t="shared" ref="B30:E30" si="5">ROUNDUP(B11*0.85,)+35</f>
        <v>#REF!</v>
      </c>
      <c r="C30" s="29" t="e">
        <f t="shared" si="5"/>
        <v>#REF!</v>
      </c>
      <c r="D30" s="29" t="e">
        <f t="shared" si="5"/>
        <v>#REF!</v>
      </c>
      <c r="E30" s="29" t="e">
        <f t="shared" si="5"/>
        <v>#REF!</v>
      </c>
    </row>
    <row r="31" spans="1:5" ht="11.45" customHeight="1" x14ac:dyDescent="0.2">
      <c r="A31" s="5" t="s">
        <v>86</v>
      </c>
      <c r="B31" s="29"/>
      <c r="C31" s="29"/>
      <c r="D31" s="29"/>
      <c r="E31" s="29"/>
    </row>
    <row r="32" spans="1:5" ht="11.45" customHeight="1" x14ac:dyDescent="0.2">
      <c r="A32" s="3">
        <v>1</v>
      </c>
      <c r="B32" s="29" t="e">
        <f t="shared" ref="B32:E32" si="6">ROUNDUP(B13*0.85,)+35</f>
        <v>#REF!</v>
      </c>
      <c r="C32" s="29" t="e">
        <f t="shared" si="6"/>
        <v>#REF!</v>
      </c>
      <c r="D32" s="29" t="e">
        <f t="shared" si="6"/>
        <v>#REF!</v>
      </c>
      <c r="E32" s="29" t="e">
        <f t="shared" si="6"/>
        <v>#REF!</v>
      </c>
    </row>
    <row r="33" spans="1:5" ht="11.45" customHeight="1" x14ac:dyDescent="0.2">
      <c r="A33" s="3">
        <v>2</v>
      </c>
      <c r="B33" s="29" t="e">
        <f t="shared" ref="B33:E33" si="7">ROUNDUP(B14*0.85,)+35</f>
        <v>#REF!</v>
      </c>
      <c r="C33" s="29" t="e">
        <f t="shared" si="7"/>
        <v>#REF!</v>
      </c>
      <c r="D33" s="29" t="e">
        <f t="shared" si="7"/>
        <v>#REF!</v>
      </c>
      <c r="E33" s="29" t="e">
        <f t="shared" si="7"/>
        <v>#REF!</v>
      </c>
    </row>
    <row r="34" spans="1:5" ht="11.45" customHeight="1" x14ac:dyDescent="0.2">
      <c r="A34" s="4" t="s">
        <v>91</v>
      </c>
      <c r="B34" s="29"/>
      <c r="C34" s="29"/>
      <c r="D34" s="29"/>
      <c r="E34" s="29"/>
    </row>
    <row r="35" spans="1:5" ht="11.45" customHeight="1" x14ac:dyDescent="0.2">
      <c r="A35" s="3">
        <v>1</v>
      </c>
      <c r="B35" s="29" t="e">
        <f t="shared" ref="B35:E35" si="8">ROUNDUP(B16*0.85,)+35</f>
        <v>#REF!</v>
      </c>
      <c r="C35" s="29" t="e">
        <f t="shared" si="8"/>
        <v>#REF!</v>
      </c>
      <c r="D35" s="29" t="e">
        <f t="shared" si="8"/>
        <v>#REF!</v>
      </c>
      <c r="E35" s="29" t="e">
        <f t="shared" si="8"/>
        <v>#REF!</v>
      </c>
    </row>
    <row r="36" spans="1:5" ht="11.45" customHeight="1" x14ac:dyDescent="0.2">
      <c r="A36" s="3">
        <v>2</v>
      </c>
      <c r="B36" s="29" t="e">
        <f t="shared" ref="B36:E36" si="9">ROUNDUP(B17*0.85,)+35</f>
        <v>#REF!</v>
      </c>
      <c r="C36" s="29" t="e">
        <f t="shared" si="9"/>
        <v>#REF!</v>
      </c>
      <c r="D36" s="29" t="e">
        <f t="shared" si="9"/>
        <v>#REF!</v>
      </c>
      <c r="E36" s="29" t="e">
        <f t="shared" si="9"/>
        <v>#REF!</v>
      </c>
    </row>
    <row r="37" spans="1:5" ht="11.45" customHeight="1" x14ac:dyDescent="0.2">
      <c r="A37" s="2" t="s">
        <v>92</v>
      </c>
      <c r="B37" s="29"/>
      <c r="C37" s="29"/>
      <c r="D37" s="29"/>
      <c r="E37" s="29"/>
    </row>
    <row r="38" spans="1:5" ht="11.45" customHeight="1" x14ac:dyDescent="0.2">
      <c r="A38" s="3">
        <v>1</v>
      </c>
      <c r="B38" s="29" t="e">
        <f t="shared" ref="B38:E38" si="10">ROUNDUP(B19*0.85,)+35</f>
        <v>#REF!</v>
      </c>
      <c r="C38" s="29" t="e">
        <f t="shared" si="10"/>
        <v>#REF!</v>
      </c>
      <c r="D38" s="29" t="e">
        <f t="shared" si="10"/>
        <v>#REF!</v>
      </c>
      <c r="E38" s="29" t="e">
        <f t="shared" si="10"/>
        <v>#REF!</v>
      </c>
    </row>
    <row r="39" spans="1:5" ht="11.45" customHeight="1" x14ac:dyDescent="0.2">
      <c r="A39" s="3">
        <v>2</v>
      </c>
      <c r="B39" s="29" t="e">
        <f t="shared" ref="B39:E39" si="11">ROUNDUP(B20*0.85,)+35</f>
        <v>#REF!</v>
      </c>
      <c r="C39" s="29" t="e">
        <f t="shared" si="11"/>
        <v>#REF!</v>
      </c>
      <c r="D39" s="29" t="e">
        <f t="shared" si="11"/>
        <v>#REF!</v>
      </c>
      <c r="E39" s="29" t="e">
        <f t="shared" si="11"/>
        <v>#REF!</v>
      </c>
    </row>
    <row r="40" spans="1:5" customFormat="1" ht="204.75" x14ac:dyDescent="0.2">
      <c r="A40" s="163" t="s">
        <v>170</v>
      </c>
    </row>
    <row r="41" spans="1:5" x14ac:dyDescent="0.2">
      <c r="A41" s="22"/>
    </row>
    <row r="42" spans="1:5" x14ac:dyDescent="0.2">
      <c r="A42" s="41" t="s">
        <v>3</v>
      </c>
    </row>
    <row r="43" spans="1:5" x14ac:dyDescent="0.2">
      <c r="A43" s="42" t="s">
        <v>4</v>
      </c>
    </row>
    <row r="44" spans="1:5" x14ac:dyDescent="0.2">
      <c r="A44" s="42" t="s">
        <v>5</v>
      </c>
    </row>
    <row r="45" spans="1:5" ht="24" x14ac:dyDescent="0.2">
      <c r="A45" s="26" t="s">
        <v>6</v>
      </c>
    </row>
    <row r="46" spans="1:5" ht="12" customHeight="1" x14ac:dyDescent="0.2">
      <c r="A46" s="42" t="s">
        <v>75</v>
      </c>
    </row>
    <row r="47" spans="1:5" ht="12.6" customHeight="1" x14ac:dyDescent="0.2">
      <c r="A47" s="52" t="s">
        <v>25</v>
      </c>
    </row>
    <row r="48" spans="1:5" ht="36.75" thickBot="1" x14ac:dyDescent="0.25">
      <c r="A48" s="53" t="s">
        <v>171</v>
      </c>
    </row>
    <row r="49" spans="1:1" s="7" customFormat="1" ht="13.5" thickBot="1" x14ac:dyDescent="0.25">
      <c r="A49" s="148" t="s">
        <v>18</v>
      </c>
    </row>
    <row r="50" spans="1:1" s="7" customFormat="1" ht="12.75" x14ac:dyDescent="0.2">
      <c r="A50" s="156" t="s">
        <v>172</v>
      </c>
    </row>
    <row r="51" spans="1:1" s="7" customFormat="1" ht="24.75" thickBot="1" x14ac:dyDescent="0.25">
      <c r="A51" s="161" t="s">
        <v>173</v>
      </c>
    </row>
    <row r="52" spans="1:1" s="7" customFormat="1" ht="12.75" x14ac:dyDescent="0.2">
      <c r="A52" s="1"/>
    </row>
    <row r="53" spans="1:1" s="7" customFormat="1" ht="14.45" customHeight="1" thickBot="1" x14ac:dyDescent="0.25">
      <c r="A53" s="112"/>
    </row>
    <row r="54" spans="1:1" s="7" customFormat="1" ht="13.5" thickBot="1" x14ac:dyDescent="0.25">
      <c r="A54" s="149" t="s">
        <v>26</v>
      </c>
    </row>
    <row r="55" spans="1:1" s="7" customFormat="1" ht="13.5" thickBot="1" x14ac:dyDescent="0.25">
      <c r="A55" s="158" t="s">
        <v>174</v>
      </c>
    </row>
    <row r="56" spans="1:1" s="7" customFormat="1" ht="13.5" thickBot="1" x14ac:dyDescent="0.25">
      <c r="A56" s="158" t="s">
        <v>161</v>
      </c>
    </row>
    <row r="57" spans="1:1" s="7" customFormat="1" ht="13.5" thickBot="1" x14ac:dyDescent="0.25">
      <c r="A57" s="158" t="s">
        <v>162</v>
      </c>
    </row>
    <row r="58" spans="1:1" s="7" customFormat="1" ht="13.5" thickBot="1" x14ac:dyDescent="0.25">
      <c r="A58" s="159"/>
    </row>
    <row r="59" spans="1:1" s="7" customFormat="1" ht="13.5" thickBot="1" x14ac:dyDescent="0.25">
      <c r="A59" s="56" t="s">
        <v>8</v>
      </c>
    </row>
    <row r="60" spans="1:1" s="7" customFormat="1" ht="60" x14ac:dyDescent="0.2">
      <c r="A60" s="57" t="s">
        <v>151</v>
      </c>
    </row>
    <row r="61" spans="1:1" s="7" customFormat="1" ht="12.75" x14ac:dyDescent="0.2"/>
    <row r="62" spans="1:1" x14ac:dyDescent="0.2">
      <c r="A62" s="54"/>
    </row>
  </sheetData>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pane xSplit="1" topLeftCell="B1" activePane="topRight" state="frozen"/>
      <selection pane="topRight" activeCell="A40" sqref="A40"/>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c r="B6" s="118"/>
      <c r="C6" s="118"/>
      <c r="D6" s="118"/>
      <c r="E6" s="118"/>
    </row>
    <row r="7" spans="1:5" ht="11.45" customHeight="1" x14ac:dyDescent="0.2">
      <c r="A7" s="3">
        <v>1</v>
      </c>
      <c r="B7" s="142" t="e">
        <f>'C завтраками| Bed and breakfast'!#REF!*0.9</f>
        <v>#REF!</v>
      </c>
      <c r="C7" s="142" t="e">
        <f>'C завтраками| Bed and breakfast'!#REF!*0.9</f>
        <v>#REF!</v>
      </c>
      <c r="D7" s="142" t="e">
        <f>'C завтраками| Bed and breakfast'!#REF!*0.9</f>
        <v>#REF!</v>
      </c>
      <c r="E7" s="142" t="e">
        <f>'C завтраками| Bed and breakfast'!#REF!*0.9</f>
        <v>#REF!</v>
      </c>
    </row>
    <row r="8" spans="1:5" ht="11.45" customHeight="1" x14ac:dyDescent="0.2">
      <c r="A8" s="3">
        <v>2</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row>
    <row r="9" spans="1:5" ht="11.45" customHeight="1" x14ac:dyDescent="0.2">
      <c r="A9" s="120" t="s">
        <v>107</v>
      </c>
      <c r="B9" s="142"/>
      <c r="C9" s="142"/>
      <c r="D9" s="142"/>
      <c r="E9" s="142"/>
    </row>
    <row r="10" spans="1:5" ht="11.45" customHeight="1" x14ac:dyDescent="0.2">
      <c r="A10" s="3">
        <v>1</v>
      </c>
      <c r="B10" s="142" t="e">
        <f>'C завтраками| Bed and breakfast'!#REF!*0.9</f>
        <v>#REF!</v>
      </c>
      <c r="C10" s="142" t="e">
        <f>'C завтраками| Bed and breakfast'!#REF!*0.9</f>
        <v>#REF!</v>
      </c>
      <c r="D10" s="142" t="e">
        <f>'C завтраками| Bed and breakfast'!#REF!*0.9</f>
        <v>#REF!</v>
      </c>
      <c r="E10" s="142" t="e">
        <f>'C завтраками| Bed and breakfast'!#REF!*0.9</f>
        <v>#REF!</v>
      </c>
    </row>
    <row r="11" spans="1:5" ht="11.45" customHeight="1" x14ac:dyDescent="0.2">
      <c r="A11" s="3">
        <v>2</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row>
    <row r="12" spans="1:5" ht="11.45" customHeight="1" x14ac:dyDescent="0.2">
      <c r="A12" s="5" t="s">
        <v>86</v>
      </c>
      <c r="B12" s="142"/>
      <c r="C12" s="142"/>
      <c r="D12" s="142"/>
      <c r="E12" s="142"/>
    </row>
    <row r="13" spans="1:5" ht="11.45" customHeight="1" x14ac:dyDescent="0.2">
      <c r="A13" s="3">
        <v>1</v>
      </c>
      <c r="B13" s="142" t="e">
        <f>'C завтраками| Bed and breakfast'!#REF!*0.9</f>
        <v>#REF!</v>
      </c>
      <c r="C13" s="142" t="e">
        <f>'C завтраками| Bed and breakfast'!#REF!*0.9</f>
        <v>#REF!</v>
      </c>
      <c r="D13" s="142" t="e">
        <f>'C завтраками| Bed and breakfast'!#REF!*0.9</f>
        <v>#REF!</v>
      </c>
      <c r="E13" s="142" t="e">
        <f>'C завтраками| Bed and breakfast'!#REF!*0.9</f>
        <v>#REF!</v>
      </c>
    </row>
    <row r="14" spans="1:5" ht="11.45" customHeight="1" x14ac:dyDescent="0.2">
      <c r="A14" s="3">
        <v>2</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row>
    <row r="15" spans="1:5" ht="11.45" customHeight="1" x14ac:dyDescent="0.2">
      <c r="A15" s="4" t="s">
        <v>91</v>
      </c>
      <c r="B15" s="142"/>
      <c r="C15" s="142"/>
      <c r="D15" s="142"/>
      <c r="E15" s="142"/>
    </row>
    <row r="16" spans="1:5" ht="11.45" customHeight="1" x14ac:dyDescent="0.2">
      <c r="A16" s="3">
        <v>1</v>
      </c>
      <c r="B16" s="142" t="e">
        <f>'C завтраками| Bed and breakfast'!#REF!*0.9</f>
        <v>#REF!</v>
      </c>
      <c r="C16" s="142" t="e">
        <f>'C завтраками| Bed and breakfast'!#REF!*0.9</f>
        <v>#REF!</v>
      </c>
      <c r="D16" s="142" t="e">
        <f>'C завтраками| Bed and breakfast'!#REF!*0.9</f>
        <v>#REF!</v>
      </c>
      <c r="E16" s="142" t="e">
        <f>'C завтраками| Bed and breakfast'!#REF!*0.9</f>
        <v>#REF!</v>
      </c>
    </row>
    <row r="17" spans="1:5" ht="11.45" customHeight="1" x14ac:dyDescent="0.2">
      <c r="A17" s="3">
        <v>2</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row>
    <row r="18" spans="1:5" ht="11.45" customHeight="1" x14ac:dyDescent="0.2">
      <c r="A18" s="2" t="s">
        <v>92</v>
      </c>
      <c r="B18" s="142"/>
      <c r="C18" s="142"/>
      <c r="D18" s="142"/>
      <c r="E18" s="142"/>
    </row>
    <row r="19" spans="1:5" ht="11.45" customHeight="1" x14ac:dyDescent="0.2">
      <c r="A19" s="3">
        <v>1</v>
      </c>
      <c r="B19" s="142" t="e">
        <f>'C завтраками| Bed and breakfast'!#REF!*0.9</f>
        <v>#REF!</v>
      </c>
      <c r="C19" s="142" t="e">
        <f>'C завтраками| Bed and breakfast'!#REF!*0.9</f>
        <v>#REF!</v>
      </c>
      <c r="D19" s="142" t="e">
        <f>'C завтраками| Bed and breakfast'!#REF!*0.9</f>
        <v>#REF!</v>
      </c>
      <c r="E19" s="142" t="e">
        <f>'C завтраками| Bed and breakfast'!#REF!*0.9</f>
        <v>#REF!</v>
      </c>
    </row>
    <row r="20" spans="1:5" ht="13.15" customHeight="1" x14ac:dyDescent="0.2">
      <c r="A20" s="3">
        <v>2</v>
      </c>
      <c r="B20" s="142" t="e">
        <f>'C завтраками| Bed and breakfast'!#REF!*0.9</f>
        <v>#REF!</v>
      </c>
      <c r="C20" s="142" t="e">
        <f>'C завтраками| Bed and breakfast'!#REF!*0.9</f>
        <v>#REF!</v>
      </c>
      <c r="D20" s="142" t="e">
        <f>'C завтраками| Bed and breakfast'!#REF!*0.9</f>
        <v>#REF!</v>
      </c>
      <c r="E20" s="142" t="e">
        <f>'C завтраками| Bed and breakfast'!#REF!*0.9</f>
        <v>#REF!</v>
      </c>
    </row>
    <row r="21" spans="1:5" ht="11.45" customHeight="1" x14ac:dyDescent="0.2">
      <c r="A21" s="24"/>
      <c r="B21" s="143"/>
      <c r="C21" s="143"/>
      <c r="D21" s="143"/>
      <c r="E21" s="143"/>
    </row>
    <row r="22" spans="1:5" ht="11.45" customHeight="1" x14ac:dyDescent="0.2">
      <c r="A22" s="51" t="s">
        <v>24</v>
      </c>
      <c r="B22" s="143"/>
      <c r="C22" s="143"/>
      <c r="D22" s="143"/>
      <c r="E22" s="143"/>
    </row>
    <row r="23" spans="1:5" ht="24.6" customHeight="1" x14ac:dyDescent="0.2">
      <c r="A23" s="8" t="s">
        <v>0</v>
      </c>
      <c r="B23" s="129" t="e">
        <f t="shared" ref="B23:E23" si="0">B4</f>
        <v>#REF!</v>
      </c>
      <c r="C23" s="46" t="e">
        <f t="shared" si="0"/>
        <v>#REF!</v>
      </c>
      <c r="D23" s="46" t="e">
        <f t="shared" si="0"/>
        <v>#REF!</v>
      </c>
      <c r="E23" s="46" t="e">
        <f t="shared" si="0"/>
        <v>#REF!</v>
      </c>
    </row>
    <row r="24" spans="1:5" ht="24.6" customHeight="1" x14ac:dyDescent="0.2">
      <c r="A24" s="37"/>
      <c r="B24" s="129" t="e">
        <f t="shared" ref="B24:E24" si="1">B5</f>
        <v>#REF!</v>
      </c>
      <c r="C24" s="46" t="e">
        <f t="shared" si="1"/>
        <v>#REF!</v>
      </c>
      <c r="D24" s="46" t="e">
        <f t="shared" si="1"/>
        <v>#REF!</v>
      </c>
      <c r="E24" s="46" t="e">
        <f t="shared" si="1"/>
        <v>#REF!</v>
      </c>
    </row>
    <row r="25" spans="1:5" ht="11.45" customHeight="1" x14ac:dyDescent="0.2">
      <c r="A25" s="11" t="s">
        <v>11</v>
      </c>
    </row>
    <row r="26" spans="1:5" ht="11.45" customHeight="1" x14ac:dyDescent="0.2">
      <c r="A26" s="3">
        <v>1</v>
      </c>
      <c r="B26" s="29" t="e">
        <f t="shared" ref="B26:E26" si="2">ROUNDUP(B7*0.87,)+25</f>
        <v>#REF!</v>
      </c>
      <c r="C26" s="29" t="e">
        <f t="shared" si="2"/>
        <v>#REF!</v>
      </c>
      <c r="D26" s="29" t="e">
        <f t="shared" si="2"/>
        <v>#REF!</v>
      </c>
      <c r="E26" s="29" t="e">
        <f t="shared" si="2"/>
        <v>#REF!</v>
      </c>
    </row>
    <row r="27" spans="1:5" ht="11.45" customHeight="1" x14ac:dyDescent="0.2">
      <c r="A27" s="3">
        <v>2</v>
      </c>
      <c r="B27" s="29" t="e">
        <f t="shared" ref="B27:E27" si="3">ROUNDUP(B8*0.87,)+25</f>
        <v>#REF!</v>
      </c>
      <c r="C27" s="29" t="e">
        <f t="shared" si="3"/>
        <v>#REF!</v>
      </c>
      <c r="D27" s="29" t="e">
        <f t="shared" si="3"/>
        <v>#REF!</v>
      </c>
      <c r="E27" s="29" t="e">
        <f t="shared" si="3"/>
        <v>#REF!</v>
      </c>
    </row>
    <row r="28" spans="1:5" ht="11.45" customHeight="1" x14ac:dyDescent="0.2">
      <c r="A28" s="120" t="s">
        <v>107</v>
      </c>
      <c r="B28" s="29"/>
      <c r="C28" s="29"/>
      <c r="D28" s="29"/>
      <c r="E28" s="29"/>
    </row>
    <row r="29" spans="1:5" ht="11.45" customHeight="1" x14ac:dyDescent="0.2">
      <c r="A29" s="3">
        <v>1</v>
      </c>
      <c r="B29" s="29" t="e">
        <f t="shared" ref="B29:E29" si="4">ROUNDUP(B10*0.87,)+25</f>
        <v>#REF!</v>
      </c>
      <c r="C29" s="29" t="e">
        <f t="shared" si="4"/>
        <v>#REF!</v>
      </c>
      <c r="D29" s="29" t="e">
        <f t="shared" si="4"/>
        <v>#REF!</v>
      </c>
      <c r="E29" s="29" t="e">
        <f t="shared" si="4"/>
        <v>#REF!</v>
      </c>
    </row>
    <row r="30" spans="1:5" ht="11.45" customHeight="1" x14ac:dyDescent="0.2">
      <c r="A30" s="3">
        <v>2</v>
      </c>
      <c r="B30" s="29" t="e">
        <f t="shared" ref="B30:E30" si="5">ROUNDUP(B11*0.87,)+25</f>
        <v>#REF!</v>
      </c>
      <c r="C30" s="29" t="e">
        <f t="shared" si="5"/>
        <v>#REF!</v>
      </c>
      <c r="D30" s="29" t="e">
        <f t="shared" si="5"/>
        <v>#REF!</v>
      </c>
      <c r="E30" s="29" t="e">
        <f t="shared" si="5"/>
        <v>#REF!</v>
      </c>
    </row>
    <row r="31" spans="1:5" ht="11.45" customHeight="1" x14ac:dyDescent="0.2">
      <c r="A31" s="5" t="s">
        <v>86</v>
      </c>
      <c r="B31" s="29"/>
      <c r="C31" s="29"/>
      <c r="D31" s="29"/>
      <c r="E31" s="29"/>
    </row>
    <row r="32" spans="1:5" ht="11.45" customHeight="1" x14ac:dyDescent="0.2">
      <c r="A32" s="3">
        <v>1</v>
      </c>
      <c r="B32" s="29" t="e">
        <f t="shared" ref="B32:E32" si="6">ROUNDUP(B13*0.87,)+25</f>
        <v>#REF!</v>
      </c>
      <c r="C32" s="29" t="e">
        <f t="shared" si="6"/>
        <v>#REF!</v>
      </c>
      <c r="D32" s="29" t="e">
        <f t="shared" si="6"/>
        <v>#REF!</v>
      </c>
      <c r="E32" s="29" t="e">
        <f t="shared" si="6"/>
        <v>#REF!</v>
      </c>
    </row>
    <row r="33" spans="1:5" ht="11.45" customHeight="1" x14ac:dyDescent="0.2">
      <c r="A33" s="3">
        <v>2</v>
      </c>
      <c r="B33" s="29" t="e">
        <f t="shared" ref="B33:E33" si="7">ROUNDUP(B14*0.87,)+25</f>
        <v>#REF!</v>
      </c>
      <c r="C33" s="29" t="e">
        <f t="shared" si="7"/>
        <v>#REF!</v>
      </c>
      <c r="D33" s="29" t="e">
        <f t="shared" si="7"/>
        <v>#REF!</v>
      </c>
      <c r="E33" s="29" t="e">
        <f t="shared" si="7"/>
        <v>#REF!</v>
      </c>
    </row>
    <row r="34" spans="1:5" ht="11.45" customHeight="1" x14ac:dyDescent="0.2">
      <c r="A34" s="4" t="s">
        <v>91</v>
      </c>
      <c r="B34" s="29"/>
      <c r="C34" s="29"/>
      <c r="D34" s="29"/>
      <c r="E34" s="29"/>
    </row>
    <row r="35" spans="1:5" ht="11.45" customHeight="1" x14ac:dyDescent="0.2">
      <c r="A35" s="3">
        <v>1</v>
      </c>
      <c r="B35" s="29" t="e">
        <f t="shared" ref="B35:E35" si="8">ROUNDUP(B16*0.87,)+25</f>
        <v>#REF!</v>
      </c>
      <c r="C35" s="29" t="e">
        <f t="shared" si="8"/>
        <v>#REF!</v>
      </c>
      <c r="D35" s="29" t="e">
        <f t="shared" si="8"/>
        <v>#REF!</v>
      </c>
      <c r="E35" s="29" t="e">
        <f t="shared" si="8"/>
        <v>#REF!</v>
      </c>
    </row>
    <row r="36" spans="1:5" ht="11.45" customHeight="1" x14ac:dyDescent="0.2">
      <c r="A36" s="3">
        <v>2</v>
      </c>
      <c r="B36" s="29" t="e">
        <f t="shared" ref="B36:E36" si="9">ROUNDUP(B17*0.87,)+25</f>
        <v>#REF!</v>
      </c>
      <c r="C36" s="29" t="e">
        <f t="shared" si="9"/>
        <v>#REF!</v>
      </c>
      <c r="D36" s="29" t="e">
        <f t="shared" si="9"/>
        <v>#REF!</v>
      </c>
      <c r="E36" s="29" t="e">
        <f t="shared" si="9"/>
        <v>#REF!</v>
      </c>
    </row>
    <row r="37" spans="1:5" ht="11.45" customHeight="1" x14ac:dyDescent="0.2">
      <c r="A37" s="2" t="s">
        <v>92</v>
      </c>
      <c r="B37" s="29"/>
      <c r="C37" s="29"/>
      <c r="D37" s="29"/>
      <c r="E37" s="29"/>
    </row>
    <row r="38" spans="1:5" ht="11.45" customHeight="1" x14ac:dyDescent="0.2">
      <c r="A38" s="3">
        <v>1</v>
      </c>
      <c r="B38" s="29" t="e">
        <f t="shared" ref="B38:E38" si="10">ROUNDUP(B19*0.87,)+25</f>
        <v>#REF!</v>
      </c>
      <c r="C38" s="29" t="e">
        <f t="shared" si="10"/>
        <v>#REF!</v>
      </c>
      <c r="D38" s="29" t="e">
        <f t="shared" si="10"/>
        <v>#REF!</v>
      </c>
      <c r="E38" s="29" t="e">
        <f t="shared" si="10"/>
        <v>#REF!</v>
      </c>
    </row>
    <row r="39" spans="1:5" ht="11.45" customHeight="1" x14ac:dyDescent="0.2">
      <c r="A39" s="3">
        <v>2</v>
      </c>
      <c r="B39" s="29" t="e">
        <f t="shared" ref="B39:E39" si="11">ROUNDUP(B20*0.87,)+25</f>
        <v>#REF!</v>
      </c>
      <c r="C39" s="29" t="e">
        <f t="shared" si="11"/>
        <v>#REF!</v>
      </c>
      <c r="D39" s="29" t="e">
        <f t="shared" si="11"/>
        <v>#REF!</v>
      </c>
      <c r="E39" s="29" t="e">
        <f t="shared" si="11"/>
        <v>#REF!</v>
      </c>
    </row>
    <row r="40" spans="1:5" customFormat="1" ht="204.75" x14ac:dyDescent="0.2">
      <c r="A40" s="163" t="s">
        <v>170</v>
      </c>
    </row>
    <row r="41" spans="1:5" x14ac:dyDescent="0.2">
      <c r="A41" s="22"/>
    </row>
    <row r="42" spans="1:5" x14ac:dyDescent="0.2">
      <c r="A42" s="41" t="s">
        <v>3</v>
      </c>
    </row>
    <row r="43" spans="1:5" x14ac:dyDescent="0.2">
      <c r="A43" s="42" t="s">
        <v>4</v>
      </c>
    </row>
    <row r="44" spans="1:5" x14ac:dyDescent="0.2">
      <c r="A44" s="42" t="s">
        <v>5</v>
      </c>
    </row>
    <row r="45" spans="1:5" ht="24" x14ac:dyDescent="0.2">
      <c r="A45" s="26" t="s">
        <v>6</v>
      </c>
    </row>
    <row r="46" spans="1:5" ht="12" customHeight="1" x14ac:dyDescent="0.2">
      <c r="A46" s="42" t="s">
        <v>75</v>
      </c>
    </row>
    <row r="47" spans="1:5" ht="12.6" customHeight="1" x14ac:dyDescent="0.2">
      <c r="A47" s="52" t="s">
        <v>25</v>
      </c>
    </row>
    <row r="48" spans="1:5" ht="36.75" thickBot="1" x14ac:dyDescent="0.25">
      <c r="A48" s="53" t="s">
        <v>171</v>
      </c>
    </row>
    <row r="49" spans="1:1" s="7" customFormat="1" ht="13.5" thickBot="1" x14ac:dyDescent="0.25">
      <c r="A49" s="148" t="s">
        <v>18</v>
      </c>
    </row>
    <row r="50" spans="1:1" s="7" customFormat="1" ht="12.75" x14ac:dyDescent="0.2">
      <c r="A50" s="156" t="s">
        <v>172</v>
      </c>
    </row>
    <row r="51" spans="1:1" s="7" customFormat="1" ht="24.75" thickBot="1" x14ac:dyDescent="0.25">
      <c r="A51" s="161" t="s">
        <v>173</v>
      </c>
    </row>
    <row r="52" spans="1:1" s="7" customFormat="1" ht="12.75" x14ac:dyDescent="0.2">
      <c r="A52" s="1"/>
    </row>
    <row r="53" spans="1:1" s="7" customFormat="1" ht="14.45" customHeight="1" thickBot="1" x14ac:dyDescent="0.25">
      <c r="A53" s="112"/>
    </row>
    <row r="54" spans="1:1" s="7" customFormat="1" ht="13.5" thickBot="1" x14ac:dyDescent="0.25">
      <c r="A54" s="149" t="s">
        <v>26</v>
      </c>
    </row>
    <row r="55" spans="1:1" s="7" customFormat="1" ht="13.5" thickBot="1" x14ac:dyDescent="0.25">
      <c r="A55" s="158" t="s">
        <v>174</v>
      </c>
    </row>
    <row r="56" spans="1:1" s="7" customFormat="1" ht="13.5" thickBot="1" x14ac:dyDescent="0.25">
      <c r="A56" s="158" t="s">
        <v>161</v>
      </c>
    </row>
    <row r="57" spans="1:1" s="7" customFormat="1" ht="13.5" thickBot="1" x14ac:dyDescent="0.25">
      <c r="A57" s="158" t="s">
        <v>162</v>
      </c>
    </row>
    <row r="58" spans="1:1" s="7" customFormat="1" ht="13.5" thickBot="1" x14ac:dyDescent="0.25">
      <c r="A58" s="159"/>
    </row>
    <row r="59" spans="1:1" s="7" customFormat="1" ht="13.5" thickBot="1" x14ac:dyDescent="0.25">
      <c r="A59" s="56" t="s">
        <v>8</v>
      </c>
    </row>
    <row r="60" spans="1:1" s="7" customFormat="1" ht="60" x14ac:dyDescent="0.2">
      <c r="A60" s="57" t="s">
        <v>151</v>
      </c>
    </row>
    <row r="61" spans="1:1" s="7" customFormat="1" ht="12.75" x14ac:dyDescent="0.2"/>
    <row r="62" spans="1:1" x14ac:dyDescent="0.2">
      <c r="A62" s="54"/>
    </row>
  </sheetData>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50">
        <v>2700</v>
      </c>
      <c r="C22" s="150">
        <v>2700</v>
      </c>
      <c r="D22" s="150">
        <v>2700</v>
      </c>
      <c r="E22" s="150">
        <v>2700</v>
      </c>
    </row>
    <row r="23" spans="1:5" s="7" customFormat="1" ht="12.75" x14ac:dyDescent="0.2">
      <c r="A23" s="109" t="s">
        <v>96</v>
      </c>
      <c r="B23" s="150">
        <f t="shared" ref="B23:E23" si="0">B22*2</f>
        <v>5400</v>
      </c>
      <c r="C23" s="150">
        <f t="shared" si="0"/>
        <v>5400</v>
      </c>
      <c r="D23" s="150">
        <f t="shared" si="0"/>
        <v>5400</v>
      </c>
      <c r="E23" s="150">
        <f t="shared" si="0"/>
        <v>5400</v>
      </c>
    </row>
    <row r="24" spans="1:5" ht="11.45" customHeight="1" x14ac:dyDescent="0.2">
      <c r="A24" s="24"/>
      <c r="B24" s="30"/>
      <c r="C24" s="30"/>
      <c r="D24" s="30"/>
      <c r="E24" s="30"/>
    </row>
    <row r="25" spans="1:5" ht="11.45" customHeight="1" x14ac:dyDescent="0.2">
      <c r="A25" s="51" t="s">
        <v>24</v>
      </c>
      <c r="B25" s="30"/>
      <c r="C25" s="30"/>
      <c r="D25" s="30"/>
      <c r="E25" s="30"/>
    </row>
    <row r="26" spans="1:5" ht="24.6" customHeight="1" x14ac:dyDescent="0.2">
      <c r="A26" s="8" t="s">
        <v>0</v>
      </c>
      <c r="B26" s="129" t="e">
        <f t="shared" ref="B26:E26" si="1">B4</f>
        <v>#REF!</v>
      </c>
      <c r="C26" s="46" t="e">
        <f t="shared" si="1"/>
        <v>#REF!</v>
      </c>
      <c r="D26" s="46" t="e">
        <f t="shared" si="1"/>
        <v>#REF!</v>
      </c>
      <c r="E26" s="46" t="e">
        <f t="shared" si="1"/>
        <v>#REF!</v>
      </c>
    </row>
    <row r="27" spans="1:5" ht="24.6" customHeight="1" x14ac:dyDescent="0.2">
      <c r="A27" s="37"/>
      <c r="B27" s="129" t="e">
        <f t="shared" ref="B27:E27" si="2">B5</f>
        <v>#REF!</v>
      </c>
      <c r="C27" s="46" t="e">
        <f t="shared" si="2"/>
        <v>#REF!</v>
      </c>
      <c r="D27" s="46" t="e">
        <f t="shared" si="2"/>
        <v>#REF!</v>
      </c>
      <c r="E27" s="46" t="e">
        <f t="shared" si="2"/>
        <v>#REF!</v>
      </c>
    </row>
    <row r="28" spans="1:5" ht="11.45" customHeight="1" x14ac:dyDescent="0.2">
      <c r="A28" s="11" t="s">
        <v>11</v>
      </c>
    </row>
    <row r="29" spans="1:5" ht="11.45" customHeight="1" x14ac:dyDescent="0.2">
      <c r="A29" s="3">
        <v>1</v>
      </c>
      <c r="B29" s="29" t="e">
        <f t="shared" ref="B29:E29" si="3">ROUNDUP(B7*0.87,)</f>
        <v>#REF!</v>
      </c>
      <c r="C29" s="29" t="e">
        <f t="shared" si="3"/>
        <v>#REF!</v>
      </c>
      <c r="D29" s="29" t="e">
        <f t="shared" si="3"/>
        <v>#REF!</v>
      </c>
      <c r="E29" s="29" t="e">
        <f t="shared" si="3"/>
        <v>#REF!</v>
      </c>
    </row>
    <row r="30" spans="1:5" ht="11.45" customHeight="1" x14ac:dyDescent="0.2">
      <c r="A30" s="3">
        <v>2</v>
      </c>
      <c r="B30" s="29" t="e">
        <f t="shared" ref="B30:E30" si="4">ROUNDUP(B8*0.87,)</f>
        <v>#REF!</v>
      </c>
      <c r="C30" s="29" t="e">
        <f t="shared" si="4"/>
        <v>#REF!</v>
      </c>
      <c r="D30" s="29" t="e">
        <f t="shared" si="4"/>
        <v>#REF!</v>
      </c>
      <c r="E30" s="29" t="e">
        <f t="shared" si="4"/>
        <v>#REF!</v>
      </c>
    </row>
    <row r="31" spans="1:5" ht="11.45" customHeight="1" x14ac:dyDescent="0.2">
      <c r="A31" s="120" t="s">
        <v>107</v>
      </c>
      <c r="B31" s="29"/>
      <c r="C31" s="29"/>
      <c r="D31" s="29"/>
      <c r="E31" s="29"/>
    </row>
    <row r="32" spans="1:5" ht="11.45" customHeight="1" x14ac:dyDescent="0.2">
      <c r="A32" s="3">
        <v>1</v>
      </c>
      <c r="B32" s="29" t="e">
        <f t="shared" ref="B32:E32" si="5">ROUNDUP(B10*0.87,)</f>
        <v>#REF!</v>
      </c>
      <c r="C32" s="29" t="e">
        <f t="shared" si="5"/>
        <v>#REF!</v>
      </c>
      <c r="D32" s="29" t="e">
        <f t="shared" si="5"/>
        <v>#REF!</v>
      </c>
      <c r="E32" s="29" t="e">
        <f t="shared" si="5"/>
        <v>#REF!</v>
      </c>
    </row>
    <row r="33" spans="1:5" ht="11.45" customHeight="1" x14ac:dyDescent="0.2">
      <c r="A33" s="3">
        <v>2</v>
      </c>
      <c r="B33" s="29" t="e">
        <f t="shared" ref="B33:E33" si="6">ROUNDUP(B11*0.87,)</f>
        <v>#REF!</v>
      </c>
      <c r="C33" s="29" t="e">
        <f t="shared" si="6"/>
        <v>#REF!</v>
      </c>
      <c r="D33" s="29" t="e">
        <f t="shared" si="6"/>
        <v>#REF!</v>
      </c>
      <c r="E33" s="29" t="e">
        <f t="shared" si="6"/>
        <v>#REF!</v>
      </c>
    </row>
    <row r="34" spans="1:5" ht="11.45" customHeight="1" x14ac:dyDescent="0.2">
      <c r="A34" s="5" t="s">
        <v>86</v>
      </c>
      <c r="B34" s="29"/>
      <c r="C34" s="29"/>
      <c r="D34" s="29"/>
      <c r="E34" s="29"/>
    </row>
    <row r="35" spans="1:5" ht="11.45" customHeight="1" x14ac:dyDescent="0.2">
      <c r="A35" s="3">
        <v>1</v>
      </c>
      <c r="B35" s="29" t="e">
        <f t="shared" ref="B35:E35" si="7">ROUNDUP(B13*0.87,)</f>
        <v>#REF!</v>
      </c>
      <c r="C35" s="29" t="e">
        <f t="shared" si="7"/>
        <v>#REF!</v>
      </c>
      <c r="D35" s="29" t="e">
        <f t="shared" si="7"/>
        <v>#REF!</v>
      </c>
      <c r="E35" s="29" t="e">
        <f t="shared" si="7"/>
        <v>#REF!</v>
      </c>
    </row>
    <row r="36" spans="1:5" ht="11.45" customHeight="1" x14ac:dyDescent="0.2">
      <c r="A36" s="3">
        <v>2</v>
      </c>
      <c r="B36" s="29" t="e">
        <f t="shared" ref="B36:E36" si="8">ROUNDUP(B14*0.87,)</f>
        <v>#REF!</v>
      </c>
      <c r="C36" s="29" t="e">
        <f t="shared" si="8"/>
        <v>#REF!</v>
      </c>
      <c r="D36" s="29" t="e">
        <f t="shared" si="8"/>
        <v>#REF!</v>
      </c>
      <c r="E36" s="29" t="e">
        <f t="shared" si="8"/>
        <v>#REF!</v>
      </c>
    </row>
    <row r="37" spans="1:5" ht="11.45" customHeight="1" x14ac:dyDescent="0.2">
      <c r="A37" s="4" t="s">
        <v>91</v>
      </c>
      <c r="B37" s="29"/>
      <c r="C37" s="29"/>
      <c r="D37" s="29"/>
      <c r="E37" s="29"/>
    </row>
    <row r="38" spans="1:5" ht="11.45" customHeight="1" x14ac:dyDescent="0.2">
      <c r="A38" s="3">
        <v>1</v>
      </c>
      <c r="B38" s="29" t="e">
        <f t="shared" ref="B38:E38" si="9">ROUNDUP(B16*0.87,)</f>
        <v>#REF!</v>
      </c>
      <c r="C38" s="29" t="e">
        <f t="shared" si="9"/>
        <v>#REF!</v>
      </c>
      <c r="D38" s="29" t="e">
        <f t="shared" si="9"/>
        <v>#REF!</v>
      </c>
      <c r="E38" s="29" t="e">
        <f t="shared" si="9"/>
        <v>#REF!</v>
      </c>
    </row>
    <row r="39" spans="1:5" ht="11.45" customHeight="1" x14ac:dyDescent="0.2">
      <c r="A39" s="3">
        <v>2</v>
      </c>
      <c r="B39" s="29" t="e">
        <f t="shared" ref="B39:E39" si="10">ROUNDUP(B17*0.87,)</f>
        <v>#REF!</v>
      </c>
      <c r="C39" s="29" t="e">
        <f t="shared" si="10"/>
        <v>#REF!</v>
      </c>
      <c r="D39" s="29" t="e">
        <f t="shared" si="10"/>
        <v>#REF!</v>
      </c>
      <c r="E39" s="29" t="e">
        <f t="shared" si="10"/>
        <v>#REF!</v>
      </c>
    </row>
    <row r="40" spans="1:5" ht="11.45" customHeight="1" x14ac:dyDescent="0.2">
      <c r="A40" s="2" t="s">
        <v>92</v>
      </c>
      <c r="B40" s="29"/>
      <c r="C40" s="29"/>
      <c r="D40" s="29"/>
      <c r="E40" s="29"/>
    </row>
    <row r="41" spans="1:5" ht="11.45" customHeight="1" x14ac:dyDescent="0.2">
      <c r="A41" s="3">
        <v>1</v>
      </c>
      <c r="B41" s="29" t="e">
        <f t="shared" ref="B41:E41" si="11">ROUNDUP(B19*0.87,)</f>
        <v>#REF!</v>
      </c>
      <c r="C41" s="29" t="e">
        <f t="shared" si="11"/>
        <v>#REF!</v>
      </c>
      <c r="D41" s="29" t="e">
        <f t="shared" si="11"/>
        <v>#REF!</v>
      </c>
      <c r="E41" s="29" t="e">
        <f t="shared" si="11"/>
        <v>#REF!</v>
      </c>
    </row>
    <row r="42" spans="1:5" ht="11.45" customHeight="1" x14ac:dyDescent="0.2">
      <c r="A42" s="3">
        <v>2</v>
      </c>
      <c r="B42" s="29" t="e">
        <f t="shared" ref="B42:E42" si="12">ROUNDUP(B20*0.87,)</f>
        <v>#REF!</v>
      </c>
      <c r="C42" s="29" t="e">
        <f t="shared" si="12"/>
        <v>#REF!</v>
      </c>
      <c r="D42" s="29" t="e">
        <f t="shared" si="12"/>
        <v>#REF!</v>
      </c>
      <c r="E42" s="29" t="e">
        <f t="shared" si="12"/>
        <v>#REF!</v>
      </c>
    </row>
    <row r="43" spans="1:5" x14ac:dyDescent="0.2">
      <c r="A43" s="22"/>
    </row>
    <row r="44" spans="1:5" x14ac:dyDescent="0.2">
      <c r="A44" s="41" t="s">
        <v>3</v>
      </c>
    </row>
    <row r="45" spans="1:5" x14ac:dyDescent="0.2">
      <c r="A45" s="42" t="s">
        <v>4</v>
      </c>
    </row>
    <row r="46" spans="1:5" x14ac:dyDescent="0.2">
      <c r="A46" s="42" t="s">
        <v>5</v>
      </c>
    </row>
    <row r="47" spans="1:5" ht="24" x14ac:dyDescent="0.2">
      <c r="A47" s="26" t="s">
        <v>6</v>
      </c>
    </row>
    <row r="48" spans="1:5" ht="12" customHeight="1" x14ac:dyDescent="0.2">
      <c r="A48" s="42" t="s">
        <v>75</v>
      </c>
    </row>
    <row r="49" spans="1:1" ht="12.6" customHeight="1" x14ac:dyDescent="0.2">
      <c r="A49" s="52" t="s">
        <v>25</v>
      </c>
    </row>
    <row r="50" spans="1:1" ht="60" x14ac:dyDescent="0.2">
      <c r="A50" s="53" t="s">
        <v>157</v>
      </c>
    </row>
    <row r="51" spans="1:1" ht="12.75" thickBot="1" x14ac:dyDescent="0.25">
      <c r="A51" s="54"/>
    </row>
    <row r="52" spans="1:1" ht="12.75" thickBot="1" x14ac:dyDescent="0.25">
      <c r="A52" s="148" t="s">
        <v>18</v>
      </c>
    </row>
    <row r="53" spans="1:1" x14ac:dyDescent="0.2">
      <c r="A53" s="156" t="s">
        <v>158</v>
      </c>
    </row>
    <row r="54" spans="1:1" ht="24.75" thickBot="1" x14ac:dyDescent="0.25">
      <c r="A54" s="161" t="s">
        <v>166</v>
      </c>
    </row>
    <row r="55" spans="1:1" ht="12.75" thickBot="1" x14ac:dyDescent="0.25"/>
    <row r="56" spans="1:1" ht="12" customHeight="1" x14ac:dyDescent="0.2">
      <c r="A56" s="169" t="s">
        <v>152</v>
      </c>
    </row>
    <row r="57" spans="1:1" ht="51.75" customHeight="1" thickBot="1" x14ac:dyDescent="0.25">
      <c r="A57" s="170"/>
    </row>
    <row r="58" spans="1:1" ht="12.6" customHeight="1" thickBot="1" x14ac:dyDescent="0.25">
      <c r="A58" s="112"/>
    </row>
    <row r="59" spans="1:1" ht="12.75" thickBot="1" x14ac:dyDescent="0.25">
      <c r="A59" s="149" t="s">
        <v>26</v>
      </c>
    </row>
    <row r="60" spans="1:1" x14ac:dyDescent="0.2">
      <c r="A60" s="157" t="s">
        <v>159</v>
      </c>
    </row>
    <row r="61" spans="1:1" ht="12.75" thickBot="1" x14ac:dyDescent="0.25">
      <c r="A61" s="158" t="s">
        <v>160</v>
      </c>
    </row>
    <row r="62" spans="1:1" ht="12.75" thickBot="1" x14ac:dyDescent="0.25">
      <c r="A62" s="158" t="s">
        <v>161</v>
      </c>
    </row>
    <row r="63" spans="1:1" ht="12.75" thickBot="1" x14ac:dyDescent="0.25">
      <c r="A63" s="158" t="s">
        <v>162</v>
      </c>
    </row>
    <row r="64" spans="1:1" ht="12.75" thickBot="1" x14ac:dyDescent="0.25">
      <c r="A64" s="159"/>
    </row>
    <row r="65" spans="1:1" ht="12.75" thickBot="1" x14ac:dyDescent="0.25">
      <c r="A65" s="56" t="s">
        <v>8</v>
      </c>
    </row>
    <row r="66" spans="1:1" ht="60" x14ac:dyDescent="0.2">
      <c r="A66" s="57" t="s">
        <v>151</v>
      </c>
    </row>
  </sheetData>
  <mergeCells count="1">
    <mergeCell ref="A56:A57"/>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5" width="9.42578125" style="1" bestFit="1" customWidth="1"/>
    <col min="6" max="16384" width="8.5703125" style="1"/>
  </cols>
  <sheetData>
    <row r="1" spans="1:5" ht="11.45" customHeight="1" x14ac:dyDescent="0.2">
      <c r="A1" s="9" t="s">
        <v>187</v>
      </c>
    </row>
    <row r="2" spans="1:5" ht="11.45" customHeight="1" x14ac:dyDescent="0.2">
      <c r="A2" s="111" t="s">
        <v>23</v>
      </c>
    </row>
    <row r="3" spans="1:5" ht="11.25" customHeight="1" x14ac:dyDescent="0.2">
      <c r="A3" s="51" t="s">
        <v>1</v>
      </c>
    </row>
    <row r="4" spans="1:5" s="12" customFormat="1" ht="25.5" customHeight="1" x14ac:dyDescent="0.2">
      <c r="A4" s="8" t="s">
        <v>0</v>
      </c>
      <c r="B4" s="129" t="e">
        <f>'C завтраками| Bed and breakfast'!#REF!</f>
        <v>#REF!</v>
      </c>
      <c r="C4" s="46" t="e">
        <f>'C завтраками| Bed and breakfast'!#REF!</f>
        <v>#REF!</v>
      </c>
      <c r="D4" s="46" t="e">
        <f>'C завтраками| Bed and breakfast'!#REF!</f>
        <v>#REF!</v>
      </c>
      <c r="E4" s="46" t="e">
        <f>'C завтраками| Bed and breakfast'!#REF!</f>
        <v>#REF!</v>
      </c>
    </row>
    <row r="5" spans="1:5" s="12" customFormat="1" ht="25.5" customHeight="1" x14ac:dyDescent="0.2">
      <c r="A5" s="37"/>
      <c r="B5" s="129" t="e">
        <f>'C завтраками| Bed and breakfast'!#REF!</f>
        <v>#REF!</v>
      </c>
      <c r="C5" s="46" t="e">
        <f>'C завтраками| Bed and breakfast'!#REF!</f>
        <v>#REF!</v>
      </c>
      <c r="D5" s="46" t="e">
        <f>'C завтраками| Bed and breakfast'!#REF!</f>
        <v>#REF!</v>
      </c>
      <c r="E5" s="46" t="e">
        <f>'C завтраками| Bed and breakfast'!#REF!</f>
        <v>#REF!</v>
      </c>
    </row>
    <row r="6" spans="1:5" ht="11.45" customHeight="1" x14ac:dyDescent="0.2">
      <c r="A6" s="11" t="s">
        <v>11</v>
      </c>
    </row>
    <row r="7" spans="1:5" ht="11.45" customHeight="1" x14ac:dyDescent="0.2">
      <c r="A7" s="3">
        <v>1</v>
      </c>
      <c r="B7" s="29" t="e">
        <f>'C завтраками| Bed and breakfast'!#REF!*0.9+B22</f>
        <v>#REF!</v>
      </c>
      <c r="C7" s="29" t="e">
        <f>'C завтраками| Bed and breakfast'!#REF!*0.9+C22</f>
        <v>#REF!</v>
      </c>
      <c r="D7" s="29" t="e">
        <f>'C завтраками| Bed and breakfast'!#REF!*0.9+D22</f>
        <v>#REF!</v>
      </c>
      <c r="E7" s="29" t="e">
        <f>'C завтраками| Bed and breakfast'!#REF!*0.9+E22</f>
        <v>#REF!</v>
      </c>
    </row>
    <row r="8" spans="1:5" ht="11.45" customHeight="1" x14ac:dyDescent="0.2">
      <c r="A8" s="3">
        <v>2</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row>
    <row r="9" spans="1:5" ht="11.45" customHeight="1" x14ac:dyDescent="0.2">
      <c r="A9" s="120" t="s">
        <v>107</v>
      </c>
      <c r="B9" s="29"/>
      <c r="C9" s="29"/>
      <c r="D9" s="29"/>
      <c r="E9" s="29"/>
    </row>
    <row r="10" spans="1:5" ht="11.45" customHeight="1" x14ac:dyDescent="0.2">
      <c r="A10" s="3">
        <v>1</v>
      </c>
      <c r="B10" s="29" t="e">
        <f>'C завтраками| Bed and breakfast'!#REF!*0.9+B22</f>
        <v>#REF!</v>
      </c>
      <c r="C10" s="29" t="e">
        <f>'C завтраками| Bed and breakfast'!#REF!*0.9+C22</f>
        <v>#REF!</v>
      </c>
      <c r="D10" s="29" t="e">
        <f>'C завтраками| Bed and breakfast'!#REF!*0.9+D22</f>
        <v>#REF!</v>
      </c>
      <c r="E10" s="29" t="e">
        <f>'C завтраками| Bed and breakfast'!#REF!*0.9+E22</f>
        <v>#REF!</v>
      </c>
    </row>
    <row r="11" spans="1:5" ht="11.45" customHeight="1" x14ac:dyDescent="0.2">
      <c r="A11" s="3">
        <v>2</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row>
    <row r="12" spans="1:5" ht="11.45" customHeight="1" x14ac:dyDescent="0.2">
      <c r="A12" s="5" t="s">
        <v>86</v>
      </c>
      <c r="B12" s="29"/>
      <c r="C12" s="29"/>
      <c r="D12" s="29"/>
      <c r="E12" s="29"/>
    </row>
    <row r="13" spans="1:5" ht="11.45" customHeight="1" x14ac:dyDescent="0.2">
      <c r="A13" s="3">
        <v>1</v>
      </c>
      <c r="B13" s="29" t="e">
        <f>'C завтраками| Bed and breakfast'!#REF!*0.9+B22</f>
        <v>#REF!</v>
      </c>
      <c r="C13" s="29" t="e">
        <f>'C завтраками| Bed and breakfast'!#REF!*0.9+C22</f>
        <v>#REF!</v>
      </c>
      <c r="D13" s="29" t="e">
        <f>'C завтраками| Bed and breakfast'!#REF!*0.9+D22</f>
        <v>#REF!</v>
      </c>
      <c r="E13" s="29" t="e">
        <f>'C завтраками| Bed and breakfast'!#REF!*0.9+E22</f>
        <v>#REF!</v>
      </c>
    </row>
    <row r="14" spans="1:5" ht="11.45" customHeight="1" x14ac:dyDescent="0.2">
      <c r="A14" s="3">
        <v>2</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row>
    <row r="15" spans="1:5" ht="11.45" customHeight="1" x14ac:dyDescent="0.2">
      <c r="A15" s="4" t="s">
        <v>91</v>
      </c>
      <c r="B15" s="29"/>
      <c r="C15" s="29"/>
      <c r="D15" s="29"/>
      <c r="E15" s="29"/>
    </row>
    <row r="16" spans="1:5" ht="11.45" customHeight="1" x14ac:dyDescent="0.2">
      <c r="A16" s="3">
        <v>1</v>
      </c>
      <c r="B16" s="29" t="e">
        <f>'C завтраками| Bed and breakfast'!#REF!*0.9+B22</f>
        <v>#REF!</v>
      </c>
      <c r="C16" s="29" t="e">
        <f>'C завтраками| Bed and breakfast'!#REF!*0.9+C22</f>
        <v>#REF!</v>
      </c>
      <c r="D16" s="29" t="e">
        <f>'C завтраками| Bed and breakfast'!#REF!*0.9+D22</f>
        <v>#REF!</v>
      </c>
      <c r="E16" s="29" t="e">
        <f>'C завтраками| Bed and breakfast'!#REF!*0.9+E22</f>
        <v>#REF!</v>
      </c>
    </row>
    <row r="17" spans="1:5" ht="11.45" customHeight="1" x14ac:dyDescent="0.2">
      <c r="A17" s="3">
        <v>2</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row>
    <row r="18" spans="1:5" ht="11.45" customHeight="1" x14ac:dyDescent="0.2">
      <c r="A18" s="2" t="s">
        <v>92</v>
      </c>
      <c r="B18" s="29"/>
      <c r="C18" s="29"/>
      <c r="D18" s="29"/>
      <c r="E18" s="29"/>
    </row>
    <row r="19" spans="1:5" ht="11.45" customHeight="1" x14ac:dyDescent="0.2">
      <c r="A19" s="3">
        <v>1</v>
      </c>
      <c r="B19" s="29" t="e">
        <f>'C завтраками| Bed and breakfast'!#REF!*0.9+B22</f>
        <v>#REF!</v>
      </c>
      <c r="C19" s="29" t="e">
        <f>'C завтраками| Bed and breakfast'!#REF!*0.9+C22</f>
        <v>#REF!</v>
      </c>
      <c r="D19" s="29" t="e">
        <f>'C завтраками| Bed and breakfast'!#REF!*0.9+D22</f>
        <v>#REF!</v>
      </c>
      <c r="E19" s="29" t="e">
        <f>'C завтраками| Bed and breakfast'!#REF!*0.9+E22</f>
        <v>#REF!</v>
      </c>
    </row>
    <row r="20" spans="1:5" ht="13.15" customHeight="1" x14ac:dyDescent="0.2">
      <c r="A20" s="3">
        <v>2</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row>
    <row r="21" spans="1:5" s="7" customFormat="1" ht="12.75" x14ac:dyDescent="0.2">
      <c r="A21" s="108" t="s">
        <v>94</v>
      </c>
      <c r="B21" s="30"/>
      <c r="C21" s="30"/>
      <c r="D21" s="30"/>
      <c r="E21" s="30"/>
    </row>
    <row r="22" spans="1:5" s="7" customFormat="1" ht="12.75" x14ac:dyDescent="0.2">
      <c r="A22" s="109" t="s">
        <v>95</v>
      </c>
      <c r="B22" s="162">
        <v>2700</v>
      </c>
      <c r="C22" s="162">
        <v>2700</v>
      </c>
      <c r="D22" s="162">
        <v>2700</v>
      </c>
      <c r="E22" s="162">
        <v>2700</v>
      </c>
    </row>
    <row r="23" spans="1:5" s="7" customFormat="1" ht="12.75" x14ac:dyDescent="0.2">
      <c r="A23" s="109" t="s">
        <v>96</v>
      </c>
      <c r="B23" s="162">
        <f t="shared" ref="B23:E23" si="0">B22*2</f>
        <v>5400</v>
      </c>
      <c r="C23" s="162">
        <f t="shared" si="0"/>
        <v>5400</v>
      </c>
      <c r="D23" s="162">
        <f t="shared" si="0"/>
        <v>5400</v>
      </c>
      <c r="E23" s="162">
        <f t="shared" si="0"/>
        <v>5400</v>
      </c>
    </row>
    <row r="24" spans="1:5" ht="11.45" customHeight="1" x14ac:dyDescent="0.2">
      <c r="A24" s="24"/>
    </row>
    <row r="25" spans="1:5" x14ac:dyDescent="0.2">
      <c r="A25" s="22"/>
    </row>
    <row r="26" spans="1:5" x14ac:dyDescent="0.2">
      <c r="A26" s="41" t="s">
        <v>3</v>
      </c>
    </row>
    <row r="27" spans="1:5" x14ac:dyDescent="0.2">
      <c r="A27" s="42" t="s">
        <v>4</v>
      </c>
    </row>
    <row r="28" spans="1:5" x14ac:dyDescent="0.2">
      <c r="A28" s="42" t="s">
        <v>5</v>
      </c>
    </row>
    <row r="29" spans="1:5" ht="24" x14ac:dyDescent="0.2">
      <c r="A29" s="26" t="s">
        <v>6</v>
      </c>
    </row>
    <row r="30" spans="1:5" x14ac:dyDescent="0.2">
      <c r="A30" s="42" t="s">
        <v>75</v>
      </c>
    </row>
    <row r="31" spans="1:5" ht="12.6" customHeight="1" x14ac:dyDescent="0.2">
      <c r="A31" s="52" t="s">
        <v>25</v>
      </c>
    </row>
    <row r="32" spans="1:5" ht="60" x14ac:dyDescent="0.2">
      <c r="A32" s="53" t="s">
        <v>157</v>
      </c>
    </row>
    <row r="33" spans="1:1" ht="12.75" thickBot="1" x14ac:dyDescent="0.25">
      <c r="A33" s="54"/>
    </row>
    <row r="34" spans="1:1" ht="12.75" thickBot="1" x14ac:dyDescent="0.25">
      <c r="A34" s="148" t="s">
        <v>18</v>
      </c>
    </row>
    <row r="35" spans="1:1" x14ac:dyDescent="0.2">
      <c r="A35" s="156" t="s">
        <v>158</v>
      </c>
    </row>
    <row r="36" spans="1:1" ht="24.75" thickBot="1" x14ac:dyDescent="0.25">
      <c r="A36" s="161" t="s">
        <v>166</v>
      </c>
    </row>
    <row r="37" spans="1:1" ht="12.75" thickBot="1" x14ac:dyDescent="0.25"/>
    <row r="38" spans="1:1" ht="12" customHeight="1" x14ac:dyDescent="0.2">
      <c r="A38" s="169" t="s">
        <v>152</v>
      </c>
    </row>
    <row r="39" spans="1:1" ht="50.45" customHeight="1" thickBot="1" x14ac:dyDescent="0.25">
      <c r="A39" s="170"/>
    </row>
    <row r="40" spans="1:1" ht="18.75" customHeight="1" thickBot="1" x14ac:dyDescent="0.25">
      <c r="A40" s="112"/>
    </row>
    <row r="41" spans="1:1" ht="12.75" thickBot="1" x14ac:dyDescent="0.25">
      <c r="A41" s="149" t="s">
        <v>26</v>
      </c>
    </row>
    <row r="42" spans="1:1" x14ac:dyDescent="0.2">
      <c r="A42" s="157" t="s">
        <v>159</v>
      </c>
    </row>
    <row r="43" spans="1:1" ht="12.75" thickBot="1" x14ac:dyDescent="0.25">
      <c r="A43" s="158" t="s">
        <v>160</v>
      </c>
    </row>
    <row r="44" spans="1:1" ht="12.75" thickBot="1" x14ac:dyDescent="0.25">
      <c r="A44" s="158" t="s">
        <v>161</v>
      </c>
    </row>
    <row r="45" spans="1:1" ht="12.75" thickBot="1" x14ac:dyDescent="0.25">
      <c r="A45" s="158" t="s">
        <v>162</v>
      </c>
    </row>
    <row r="46" spans="1:1" ht="12.75" thickBot="1" x14ac:dyDescent="0.25">
      <c r="A46" s="159"/>
    </row>
    <row r="47" spans="1:1" ht="12.75" thickBot="1" x14ac:dyDescent="0.25">
      <c r="A47" s="56" t="s">
        <v>8</v>
      </c>
    </row>
    <row r="48" spans="1:1" ht="60" x14ac:dyDescent="0.2">
      <c r="A48" s="57" t="s">
        <v>151</v>
      </c>
    </row>
  </sheetData>
  <mergeCells count="1">
    <mergeCell ref="A38:A39"/>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pane xSplit="1" topLeftCell="B1" activePane="topRight" state="frozen"/>
      <selection pane="topRight" activeCell="C5" sqref="C5:C6"/>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'C завтраками| Bed and breakfast'!#REF!</f>
        <v>#REF!</v>
      </c>
      <c r="C5" s="46" t="e">
        <f>'C завтраками| Bed and breakfast'!#REF!</f>
        <v>#REF!</v>
      </c>
    </row>
    <row r="6" spans="1:3" s="12" customFormat="1" ht="25.5" customHeight="1" x14ac:dyDescent="0.2">
      <c r="A6" s="37"/>
      <c r="B6" s="129" t="e">
        <f>'C завтраками| Bed and breakfast'!#REF!</f>
        <v>#REF!</v>
      </c>
      <c r="C6" s="46">
        <v>45285</v>
      </c>
    </row>
    <row r="7" spans="1:3" ht="11.45" customHeight="1" x14ac:dyDescent="0.2">
      <c r="A7" s="11" t="s">
        <v>11</v>
      </c>
      <c r="B7" s="118"/>
      <c r="C7" s="118"/>
    </row>
    <row r="8" spans="1:3" ht="11.45" customHeight="1" x14ac:dyDescent="0.2">
      <c r="A8" s="3">
        <v>1</v>
      </c>
      <c r="B8" s="142" t="e">
        <f>'C завтраками| Bed and breakfast'!#REF!*0.75</f>
        <v>#REF!</v>
      </c>
      <c r="C8" s="142" t="e">
        <f>'C завтраками| Bed and breakfast'!#REF!*0.75</f>
        <v>#REF!</v>
      </c>
    </row>
    <row r="9" spans="1:3" ht="11.45" customHeight="1" x14ac:dyDescent="0.2">
      <c r="A9" s="3">
        <v>2</v>
      </c>
      <c r="B9" s="142" t="e">
        <f>'C завтраками| Bed and breakfast'!#REF!*0.75</f>
        <v>#REF!</v>
      </c>
      <c r="C9" s="142" t="e">
        <f>'C завтраками| Bed and breakfast'!#REF!*0.75</f>
        <v>#REF!</v>
      </c>
    </row>
    <row r="10" spans="1:3" ht="11.45" customHeight="1" x14ac:dyDescent="0.2">
      <c r="A10" s="120" t="s">
        <v>107</v>
      </c>
      <c r="B10" s="142"/>
      <c r="C10" s="142"/>
    </row>
    <row r="11" spans="1:3" ht="11.45" customHeight="1" x14ac:dyDescent="0.2">
      <c r="A11" s="3">
        <v>1</v>
      </c>
      <c r="B11" s="142" t="e">
        <f>'C завтраками| Bed and breakfast'!#REF!*0.75</f>
        <v>#REF!</v>
      </c>
      <c r="C11" s="142" t="e">
        <f>'C завтраками| Bed and breakfast'!#REF!*0.75</f>
        <v>#REF!</v>
      </c>
    </row>
    <row r="12" spans="1:3" ht="11.45" customHeight="1" x14ac:dyDescent="0.2">
      <c r="A12" s="3">
        <v>2</v>
      </c>
      <c r="B12" s="142" t="e">
        <f>'C завтраками| Bed and breakfast'!#REF!*0.75</f>
        <v>#REF!</v>
      </c>
      <c r="C12" s="142" t="e">
        <f>'C завтраками| Bed and breakfast'!#REF!*0.75</f>
        <v>#REF!</v>
      </c>
    </row>
    <row r="13" spans="1:3" ht="11.45" customHeight="1" x14ac:dyDescent="0.2">
      <c r="A13" s="5" t="s">
        <v>86</v>
      </c>
      <c r="B13" s="142"/>
      <c r="C13" s="142"/>
    </row>
    <row r="14" spans="1:3" ht="11.45" customHeight="1" x14ac:dyDescent="0.2">
      <c r="A14" s="3">
        <v>1</v>
      </c>
      <c r="B14" s="142" t="e">
        <f>'C завтраками| Bed and breakfast'!#REF!*0.75</f>
        <v>#REF!</v>
      </c>
      <c r="C14" s="142" t="e">
        <f>'C завтраками| Bed and breakfast'!#REF!*0.75</f>
        <v>#REF!</v>
      </c>
    </row>
    <row r="15" spans="1:3" ht="11.45" customHeight="1" x14ac:dyDescent="0.2">
      <c r="A15" s="3">
        <v>2</v>
      </c>
      <c r="B15" s="142" t="e">
        <f>'C завтраками| Bed and breakfast'!#REF!*0.75</f>
        <v>#REF!</v>
      </c>
      <c r="C15" s="142" t="e">
        <f>'C завтраками| Bed and breakfast'!#REF!*0.75</f>
        <v>#REF!</v>
      </c>
    </row>
    <row r="16" spans="1:3" ht="11.45" customHeight="1" x14ac:dyDescent="0.2">
      <c r="A16" s="4" t="s">
        <v>91</v>
      </c>
      <c r="B16" s="142"/>
      <c r="C16" s="142"/>
    </row>
    <row r="17" spans="1:3" ht="11.45" customHeight="1" x14ac:dyDescent="0.2">
      <c r="A17" s="3">
        <v>1</v>
      </c>
      <c r="B17" s="142" t="e">
        <f>'C завтраками| Bed and breakfast'!#REF!*0.75</f>
        <v>#REF!</v>
      </c>
      <c r="C17" s="142" t="e">
        <f>'C завтраками| Bed and breakfast'!#REF!*0.75</f>
        <v>#REF!</v>
      </c>
    </row>
    <row r="18" spans="1:3" ht="11.45" customHeight="1" x14ac:dyDescent="0.2">
      <c r="A18" s="3">
        <v>2</v>
      </c>
      <c r="B18" s="142" t="e">
        <f>'C завтраками| Bed and breakfast'!#REF!*0.75</f>
        <v>#REF!</v>
      </c>
      <c r="C18" s="142" t="e">
        <f>'C завтраками| Bed and breakfast'!#REF!*0.75</f>
        <v>#REF!</v>
      </c>
    </row>
    <row r="19" spans="1:3" ht="11.45" customHeight="1" x14ac:dyDescent="0.2">
      <c r="A19" s="2" t="s">
        <v>92</v>
      </c>
      <c r="B19" s="142"/>
      <c r="C19" s="142"/>
    </row>
    <row r="20" spans="1:3" ht="11.45" customHeight="1" x14ac:dyDescent="0.2">
      <c r="A20" s="3">
        <v>1</v>
      </c>
      <c r="B20" s="142" t="e">
        <f>'C завтраками| Bed and breakfast'!#REF!*0.75</f>
        <v>#REF!</v>
      </c>
      <c r="C20" s="142" t="e">
        <f>'C завтраками| Bed and breakfast'!#REF!*0.75</f>
        <v>#REF!</v>
      </c>
    </row>
    <row r="21" spans="1:3" ht="11.45" customHeight="1" x14ac:dyDescent="0.2">
      <c r="A21" s="3">
        <v>2</v>
      </c>
      <c r="B21" s="142" t="e">
        <f>'C завтраками| Bed and breakfast'!#REF!*0.75</f>
        <v>#REF!</v>
      </c>
      <c r="C21" s="142" t="e">
        <f>'C завтраками| Bed and breakfast'!#REF!*0.75</f>
        <v>#REF!</v>
      </c>
    </row>
    <row r="22" spans="1:3" ht="11.45" customHeight="1" x14ac:dyDescent="0.2">
      <c r="A22" s="24"/>
    </row>
    <row r="23" spans="1:3" ht="11.45" customHeight="1" x14ac:dyDescent="0.2">
      <c r="A23" s="24"/>
    </row>
    <row r="24" spans="1:3" x14ac:dyDescent="0.2">
      <c r="A24" s="22"/>
    </row>
    <row r="25" spans="1:3" x14ac:dyDescent="0.2">
      <c r="A25" s="41" t="s">
        <v>3</v>
      </c>
    </row>
    <row r="26" spans="1:3" x14ac:dyDescent="0.2">
      <c r="A26" s="42" t="s">
        <v>4</v>
      </c>
    </row>
    <row r="27" spans="1:3" x14ac:dyDescent="0.2">
      <c r="A27" s="42" t="s">
        <v>5</v>
      </c>
    </row>
    <row r="28" spans="1:3" ht="12.6" customHeight="1" x14ac:dyDescent="0.2">
      <c r="A28" s="26" t="s">
        <v>6</v>
      </c>
    </row>
    <row r="29" spans="1:3" x14ac:dyDescent="0.2">
      <c r="A29" s="42" t="s">
        <v>75</v>
      </c>
    </row>
    <row r="30" spans="1:3" ht="12.75" thickBot="1" x14ac:dyDescent="0.25">
      <c r="A30" s="22"/>
    </row>
    <row r="31" spans="1:3" ht="12.75" thickBot="1" x14ac:dyDescent="0.25">
      <c r="A31" s="152" t="s">
        <v>8</v>
      </c>
    </row>
    <row r="32" spans="1:3" ht="72.75" thickBot="1" x14ac:dyDescent="0.25">
      <c r="A32" s="153" t="s">
        <v>50</v>
      </c>
    </row>
    <row r="33" spans="1:1" ht="12.75" thickBot="1" x14ac:dyDescent="0.25">
      <c r="A33" s="61" t="s">
        <v>27</v>
      </c>
    </row>
    <row r="34" spans="1:1" ht="12.75" thickBot="1" x14ac:dyDescent="0.25">
      <c r="A34" s="88" t="s">
        <v>163</v>
      </c>
    </row>
    <row r="35" spans="1:1" x14ac:dyDescent="0.2">
      <c r="A35" s="89" t="s">
        <v>164</v>
      </c>
    </row>
    <row r="36" spans="1:1" ht="12.75" thickBot="1" x14ac:dyDescent="0.25">
      <c r="A36" s="154"/>
    </row>
    <row r="37" spans="1:1" ht="12.75" thickBot="1" x14ac:dyDescent="0.25">
      <c r="A37" s="61" t="s">
        <v>154</v>
      </c>
    </row>
    <row r="38" spans="1:1" x14ac:dyDescent="0.2">
      <c r="A38" s="155" t="s">
        <v>155</v>
      </c>
    </row>
    <row r="39" spans="1:1" x14ac:dyDescent="0.2">
      <c r="A39" s="155" t="s">
        <v>156</v>
      </c>
    </row>
  </sheetData>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4"/>
  <sheetViews>
    <sheetView zoomScale="85" zoomScaleNormal="8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10.5703125" style="1" bestFit="1" customWidth="1"/>
    <col min="3" max="16384" width="8.5703125" style="1"/>
  </cols>
  <sheetData>
    <row r="1" spans="1:2" ht="11.45" customHeight="1" x14ac:dyDescent="0.2">
      <c r="A1" s="9" t="s">
        <v>74</v>
      </c>
    </row>
    <row r="2" spans="1:2" ht="11.45" customHeight="1" x14ac:dyDescent="0.2">
      <c r="A2" s="51" t="s">
        <v>83</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8.600000000000001" customHeight="1" x14ac:dyDescent="0.2">
      <c r="A23" s="97" t="s">
        <v>2</v>
      </c>
      <c r="B23" s="143"/>
    </row>
    <row r="24" spans="1:2" ht="18.600000000000001" customHeight="1" x14ac:dyDescent="0.2">
      <c r="A24" s="8" t="s">
        <v>0</v>
      </c>
      <c r="B24" s="129" t="e">
        <f t="shared" ref="B24" si="0">B5</f>
        <v>#REF!</v>
      </c>
    </row>
    <row r="25" spans="1:2" ht="18"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ROUND(B8*0.9,)</f>
        <v>#REF!</v>
      </c>
    </row>
    <row r="28" spans="1:2" ht="11.45" customHeight="1" x14ac:dyDescent="0.2">
      <c r="A28" s="3">
        <v>2</v>
      </c>
      <c r="B28" s="142" t="e">
        <f t="shared" ref="B28" si="3">ROUND(B9*0.9,)</f>
        <v>#REF!</v>
      </c>
    </row>
    <row r="29" spans="1:2" ht="11.45" customHeight="1" x14ac:dyDescent="0.2">
      <c r="A29" s="120" t="s">
        <v>107</v>
      </c>
      <c r="B29" s="142"/>
    </row>
    <row r="30" spans="1:2" ht="11.45" customHeight="1" x14ac:dyDescent="0.2">
      <c r="A30" s="3">
        <v>1</v>
      </c>
      <c r="B30" s="142" t="e">
        <f t="shared" ref="B30" si="4">ROUND(B11*0.9,)</f>
        <v>#REF!</v>
      </c>
    </row>
    <row r="31" spans="1:2" ht="11.45" customHeight="1" x14ac:dyDescent="0.2">
      <c r="A31" s="3">
        <v>2</v>
      </c>
      <c r="B31" s="142" t="e">
        <f t="shared" ref="B31" si="5">ROUND(B12*0.9,)</f>
        <v>#REF!</v>
      </c>
    </row>
    <row r="32" spans="1:2" ht="11.45" customHeight="1" x14ac:dyDescent="0.2">
      <c r="A32" s="5" t="s">
        <v>86</v>
      </c>
      <c r="B32" s="142"/>
    </row>
    <row r="33" spans="1:2" ht="11.45" customHeight="1" x14ac:dyDescent="0.2">
      <c r="A33" s="3">
        <v>1</v>
      </c>
      <c r="B33" s="142" t="e">
        <f t="shared" ref="B33" si="6">ROUND(B14*0.9,)</f>
        <v>#REF!</v>
      </c>
    </row>
    <row r="34" spans="1:2" ht="11.45" customHeight="1" x14ac:dyDescent="0.2">
      <c r="A34" s="3">
        <v>2</v>
      </c>
      <c r="B34" s="142" t="e">
        <f t="shared" ref="B34" si="7">ROUND(B15*0.9,)</f>
        <v>#REF!</v>
      </c>
    </row>
    <row r="35" spans="1:2" ht="11.45" customHeight="1" x14ac:dyDescent="0.2">
      <c r="A35" s="4" t="s">
        <v>91</v>
      </c>
      <c r="B35" s="142"/>
    </row>
    <row r="36" spans="1:2" ht="11.45" customHeight="1" x14ac:dyDescent="0.2">
      <c r="A36" s="3">
        <v>1</v>
      </c>
      <c r="B36" s="142" t="e">
        <f t="shared" ref="B36" si="8">ROUND(B17*0.9,)</f>
        <v>#REF!</v>
      </c>
    </row>
    <row r="37" spans="1:2" ht="11.45" customHeight="1" x14ac:dyDescent="0.2">
      <c r="A37" s="3">
        <v>2</v>
      </c>
      <c r="B37" s="142" t="e">
        <f t="shared" ref="B37" si="9">ROUND(B18*0.9,)</f>
        <v>#REF!</v>
      </c>
    </row>
    <row r="38" spans="1:2" ht="11.45" customHeight="1" x14ac:dyDescent="0.2">
      <c r="A38" s="2" t="s">
        <v>92</v>
      </c>
      <c r="B38" s="142"/>
    </row>
    <row r="39" spans="1:2" ht="11.45" customHeight="1" x14ac:dyDescent="0.2">
      <c r="A39" s="3">
        <v>1</v>
      </c>
      <c r="B39" s="142" t="e">
        <f t="shared" ref="B39" si="10">ROUND(B20*0.9,)</f>
        <v>#REF!</v>
      </c>
    </row>
    <row r="40" spans="1:2" ht="11.45" customHeight="1" x14ac:dyDescent="0.2">
      <c r="A40" s="3">
        <v>2</v>
      </c>
      <c r="B40" s="142" t="e">
        <f t="shared" ref="B40" si="11">ROUND(B21*0.9,)</f>
        <v>#REF!</v>
      </c>
    </row>
    <row r="41" spans="1:2" ht="11.45" customHeight="1" x14ac:dyDescent="0.2">
      <c r="A41" s="24"/>
    </row>
    <row r="42" spans="1:2" ht="135" x14ac:dyDescent="0.2">
      <c r="A42" s="77" t="s">
        <v>145</v>
      </c>
    </row>
    <row r="43" spans="1:2" x14ac:dyDescent="0.2">
      <c r="A43" s="80" t="s">
        <v>18</v>
      </c>
    </row>
    <row r="44" spans="1:2" x14ac:dyDescent="0.2">
      <c r="A44" s="4" t="s">
        <v>139</v>
      </c>
    </row>
    <row r="45" spans="1:2" x14ac:dyDescent="0.2">
      <c r="A45" s="4" t="s">
        <v>140</v>
      </c>
    </row>
    <row r="46" spans="1:2" x14ac:dyDescent="0.2">
      <c r="A46" s="124"/>
    </row>
    <row r="47" spans="1:2" x14ac:dyDescent="0.2">
      <c r="A47" s="80" t="s">
        <v>3</v>
      </c>
    </row>
    <row r="48" spans="1:2" ht="12.6" customHeight="1" x14ac:dyDescent="0.2">
      <c r="A48" s="7"/>
    </row>
    <row r="49" spans="1:1" x14ac:dyDescent="0.2">
      <c r="A49" s="144" t="s">
        <v>141</v>
      </c>
    </row>
    <row r="50" spans="1:1" x14ac:dyDescent="0.2">
      <c r="A50" s="145" t="s">
        <v>4</v>
      </c>
    </row>
    <row r="51" spans="1:1" x14ac:dyDescent="0.2">
      <c r="A51" s="145" t="s">
        <v>5</v>
      </c>
    </row>
    <row r="52" spans="1:1" ht="24" x14ac:dyDescent="0.2">
      <c r="A52" s="66" t="s">
        <v>6</v>
      </c>
    </row>
    <row r="53" spans="1:1" x14ac:dyDescent="0.2">
      <c r="A53" s="42" t="s">
        <v>75</v>
      </c>
    </row>
    <row r="54" spans="1:1" ht="24" x14ac:dyDescent="0.2">
      <c r="A54" s="66" t="s">
        <v>142</v>
      </c>
    </row>
    <row r="55" spans="1:1" x14ac:dyDescent="0.2">
      <c r="A55" s="146"/>
    </row>
    <row r="56" spans="1:1" ht="25.5" x14ac:dyDescent="0.2">
      <c r="A56" s="93" t="s">
        <v>78</v>
      </c>
    </row>
    <row r="57" spans="1:1" ht="45" x14ac:dyDescent="0.2">
      <c r="A57" s="147" t="s">
        <v>143</v>
      </c>
    </row>
    <row r="58" spans="1:1" ht="22.5" x14ac:dyDescent="0.2">
      <c r="A58" s="147" t="s">
        <v>144</v>
      </c>
    </row>
    <row r="59" spans="1:1" ht="22.5" x14ac:dyDescent="0.2">
      <c r="A59" s="147" t="s">
        <v>146</v>
      </c>
    </row>
    <row r="60" spans="1:1" ht="22.5" x14ac:dyDescent="0.2">
      <c r="A60" s="147" t="s">
        <v>147</v>
      </c>
    </row>
    <row r="61" spans="1:1" ht="22.5" x14ac:dyDescent="0.2">
      <c r="A61" s="147" t="s">
        <v>148</v>
      </c>
    </row>
    <row r="62" spans="1:1" ht="33.75" x14ac:dyDescent="0.2">
      <c r="A62" s="147" t="s">
        <v>149</v>
      </c>
    </row>
    <row r="63" spans="1:1" ht="33.75" x14ac:dyDescent="0.2">
      <c r="A63" s="147" t="s">
        <v>150</v>
      </c>
    </row>
    <row r="64" spans="1:1" ht="31.5" x14ac:dyDescent="0.2">
      <c r="A64" s="70" t="s">
        <v>42</v>
      </c>
    </row>
    <row r="65" spans="1:1" ht="21" x14ac:dyDescent="0.2">
      <c r="A65" s="71" t="s">
        <v>43</v>
      </c>
    </row>
    <row r="66" spans="1:1" ht="42.75" x14ac:dyDescent="0.2">
      <c r="A66" s="72" t="s">
        <v>44</v>
      </c>
    </row>
    <row r="67" spans="1:1" ht="21" x14ac:dyDescent="0.2">
      <c r="A67" s="73" t="s">
        <v>45</v>
      </c>
    </row>
    <row r="68" spans="1:1" x14ac:dyDescent="0.2">
      <c r="A68" s="74"/>
    </row>
    <row r="69" spans="1:1" x14ac:dyDescent="0.2">
      <c r="A69" s="75" t="s">
        <v>8</v>
      </c>
    </row>
    <row r="70" spans="1:1" ht="24" x14ac:dyDescent="0.2">
      <c r="A70" s="62" t="s">
        <v>46</v>
      </c>
    </row>
    <row r="71" spans="1:1" ht="24" x14ac:dyDescent="0.2">
      <c r="A71" s="62" t="s">
        <v>47</v>
      </c>
    </row>
    <row r="72" spans="1:1" ht="24" x14ac:dyDescent="0.2">
      <c r="A72" s="62" t="s">
        <v>46</v>
      </c>
    </row>
    <row r="73" spans="1:1" ht="24" x14ac:dyDescent="0.2">
      <c r="A73" s="62" t="s">
        <v>47</v>
      </c>
    </row>
    <row r="74" spans="1:1" ht="12.75" x14ac:dyDescent="0.2">
      <c r="A74" s="114"/>
    </row>
  </sheetData>
  <pageMargins left="0.7" right="0.7" top="0.75" bottom="0.75" header="0.3" footer="0.3"/>
  <pageSetup paperSize="9"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4"/>
  <sheetViews>
    <sheetView zoomScaleNormal="100"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51" t="s">
        <v>83</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ROUND(B8*0.87,)</f>
        <v>#REF!</v>
      </c>
    </row>
    <row r="28" spans="1:2" ht="11.45" customHeight="1" x14ac:dyDescent="0.2">
      <c r="A28" s="3">
        <v>2</v>
      </c>
      <c r="B28" s="142" t="e">
        <f t="shared" ref="B28" si="3">ROUND(B9*0.87,)</f>
        <v>#REF!</v>
      </c>
    </row>
    <row r="29" spans="1:2" ht="11.45" customHeight="1" x14ac:dyDescent="0.2">
      <c r="A29" s="120" t="s">
        <v>107</v>
      </c>
      <c r="B29" s="142"/>
    </row>
    <row r="30" spans="1:2" ht="11.45" customHeight="1" x14ac:dyDescent="0.2">
      <c r="A30" s="3">
        <v>1</v>
      </c>
      <c r="B30" s="142" t="e">
        <f t="shared" ref="B30" si="4">ROUND(B11*0.87,)</f>
        <v>#REF!</v>
      </c>
    </row>
    <row r="31" spans="1:2" ht="11.45" customHeight="1" x14ac:dyDescent="0.2">
      <c r="A31" s="3">
        <v>2</v>
      </c>
      <c r="B31" s="142" t="e">
        <f t="shared" ref="B31" si="5">ROUND(B12*0.87,)</f>
        <v>#REF!</v>
      </c>
    </row>
    <row r="32" spans="1:2" ht="11.45" customHeight="1" x14ac:dyDescent="0.2">
      <c r="A32" s="5" t="s">
        <v>86</v>
      </c>
      <c r="B32" s="142"/>
    </row>
    <row r="33" spans="1:2" ht="11.45" customHeight="1" x14ac:dyDescent="0.2">
      <c r="A33" s="3">
        <v>1</v>
      </c>
      <c r="B33" s="142" t="e">
        <f t="shared" ref="B33" si="6">ROUND(B14*0.87,)</f>
        <v>#REF!</v>
      </c>
    </row>
    <row r="34" spans="1:2" ht="11.45" customHeight="1" x14ac:dyDescent="0.2">
      <c r="A34" s="3">
        <v>2</v>
      </c>
      <c r="B34" s="142" t="e">
        <f t="shared" ref="B34" si="7">ROUND(B15*0.87,)</f>
        <v>#REF!</v>
      </c>
    </row>
    <row r="35" spans="1:2" ht="11.45" customHeight="1" x14ac:dyDescent="0.2">
      <c r="A35" s="4" t="s">
        <v>91</v>
      </c>
      <c r="B35" s="142"/>
    </row>
    <row r="36" spans="1:2" ht="11.45" customHeight="1" x14ac:dyDescent="0.2">
      <c r="A36" s="3">
        <v>1</v>
      </c>
      <c r="B36" s="142" t="e">
        <f t="shared" ref="B36" si="8">ROUND(B17*0.87,)</f>
        <v>#REF!</v>
      </c>
    </row>
    <row r="37" spans="1:2" ht="11.45" customHeight="1" x14ac:dyDescent="0.2">
      <c r="A37" s="3">
        <v>2</v>
      </c>
      <c r="B37" s="142" t="e">
        <f t="shared" ref="B37" si="9">ROUND(B18*0.87,)</f>
        <v>#REF!</v>
      </c>
    </row>
    <row r="38" spans="1:2" ht="11.45" customHeight="1" x14ac:dyDescent="0.2">
      <c r="A38" s="2" t="s">
        <v>92</v>
      </c>
      <c r="B38" s="142"/>
    </row>
    <row r="39" spans="1:2" ht="11.45" customHeight="1" x14ac:dyDescent="0.2">
      <c r="A39" s="3">
        <v>1</v>
      </c>
      <c r="B39" s="142" t="e">
        <f t="shared" ref="B39" si="10">ROUND(B20*0.87,)</f>
        <v>#REF!</v>
      </c>
    </row>
    <row r="40" spans="1:2" ht="11.45" customHeight="1" x14ac:dyDescent="0.2">
      <c r="A40" s="3">
        <v>2</v>
      </c>
      <c r="B40" s="142" t="e">
        <f t="shared" ref="B40" si="11">ROUND(B21*0.87,)</f>
        <v>#REF!</v>
      </c>
    </row>
    <row r="41" spans="1:2" ht="11.45" customHeight="1" x14ac:dyDescent="0.2">
      <c r="A41" s="24"/>
    </row>
    <row r="42" spans="1:2" ht="135" x14ac:dyDescent="0.2">
      <c r="A42" s="77" t="s">
        <v>145</v>
      </c>
    </row>
    <row r="43" spans="1:2" x14ac:dyDescent="0.2">
      <c r="A43" s="80" t="s">
        <v>18</v>
      </c>
    </row>
    <row r="44" spans="1:2" x14ac:dyDescent="0.2">
      <c r="A44" s="4" t="s">
        <v>139</v>
      </c>
    </row>
    <row r="45" spans="1:2" x14ac:dyDescent="0.2">
      <c r="A45" s="4" t="s">
        <v>140</v>
      </c>
    </row>
    <row r="46" spans="1:2" x14ac:dyDescent="0.2">
      <c r="A46" s="124"/>
    </row>
    <row r="47" spans="1:2" x14ac:dyDescent="0.2">
      <c r="A47" s="80" t="s">
        <v>3</v>
      </c>
    </row>
    <row r="48" spans="1:2" ht="12.6" customHeight="1" x14ac:dyDescent="0.2">
      <c r="A48" s="7"/>
    </row>
    <row r="49" spans="1:1" x14ac:dyDescent="0.2">
      <c r="A49" s="144" t="s">
        <v>141</v>
      </c>
    </row>
    <row r="50" spans="1:1" x14ac:dyDescent="0.2">
      <c r="A50" s="145" t="s">
        <v>4</v>
      </c>
    </row>
    <row r="51" spans="1:1" x14ac:dyDescent="0.2">
      <c r="A51" s="145" t="s">
        <v>5</v>
      </c>
    </row>
    <row r="52" spans="1:1" ht="24" x14ac:dyDescent="0.2">
      <c r="A52" s="66" t="s">
        <v>6</v>
      </c>
    </row>
    <row r="53" spans="1:1" x14ac:dyDescent="0.2">
      <c r="A53" s="42" t="s">
        <v>75</v>
      </c>
    </row>
    <row r="54" spans="1:1" ht="24" x14ac:dyDescent="0.2">
      <c r="A54" s="66" t="s">
        <v>142</v>
      </c>
    </row>
    <row r="55" spans="1:1" x14ac:dyDescent="0.2">
      <c r="A55" s="146"/>
    </row>
    <row r="56" spans="1:1" ht="25.5" x14ac:dyDescent="0.2">
      <c r="A56" s="93" t="s">
        <v>78</v>
      </c>
    </row>
    <row r="57" spans="1:1" ht="45" x14ac:dyDescent="0.2">
      <c r="A57" s="147" t="s">
        <v>143</v>
      </c>
    </row>
    <row r="58" spans="1:1" ht="22.5" x14ac:dyDescent="0.2">
      <c r="A58" s="147" t="s">
        <v>144</v>
      </c>
    </row>
    <row r="59" spans="1:1" ht="22.5" x14ac:dyDescent="0.2">
      <c r="A59" s="147" t="s">
        <v>146</v>
      </c>
    </row>
    <row r="60" spans="1:1" ht="22.5" x14ac:dyDescent="0.2">
      <c r="A60" s="147" t="s">
        <v>147</v>
      </c>
    </row>
    <row r="61" spans="1:1" ht="22.5" x14ac:dyDescent="0.2">
      <c r="A61" s="147" t="s">
        <v>148</v>
      </c>
    </row>
    <row r="62" spans="1:1" ht="33.75" x14ac:dyDescent="0.2">
      <c r="A62" s="147" t="s">
        <v>149</v>
      </c>
    </row>
    <row r="63" spans="1:1" ht="33.75" x14ac:dyDescent="0.2">
      <c r="A63" s="147" t="s">
        <v>150</v>
      </c>
    </row>
    <row r="64" spans="1:1" ht="31.5" x14ac:dyDescent="0.2">
      <c r="A64" s="70" t="s">
        <v>42</v>
      </c>
    </row>
    <row r="65" spans="1:1" ht="21" x14ac:dyDescent="0.2">
      <c r="A65" s="71" t="s">
        <v>43</v>
      </c>
    </row>
    <row r="66" spans="1:1" ht="42.75" x14ac:dyDescent="0.2">
      <c r="A66" s="72" t="s">
        <v>44</v>
      </c>
    </row>
    <row r="67" spans="1:1" ht="21" x14ac:dyDescent="0.2">
      <c r="A67" s="73" t="s">
        <v>45</v>
      </c>
    </row>
    <row r="68" spans="1:1" x14ac:dyDescent="0.2">
      <c r="A68" s="74"/>
    </row>
    <row r="69" spans="1:1" x14ac:dyDescent="0.2">
      <c r="A69" s="75" t="s">
        <v>8</v>
      </c>
    </row>
    <row r="70" spans="1:1" ht="24" x14ac:dyDescent="0.2">
      <c r="A70" s="62" t="s">
        <v>46</v>
      </c>
    </row>
    <row r="71" spans="1:1" ht="24" x14ac:dyDescent="0.2">
      <c r="A71" s="62" t="s">
        <v>47</v>
      </c>
    </row>
    <row r="72" spans="1:1" ht="24" x14ac:dyDescent="0.2">
      <c r="A72" s="62" t="s">
        <v>46</v>
      </c>
    </row>
    <row r="73" spans="1:1" ht="24" x14ac:dyDescent="0.2">
      <c r="A73" s="62" t="s">
        <v>47</v>
      </c>
    </row>
    <row r="74" spans="1:1" ht="12.75" x14ac:dyDescent="0.2">
      <c r="A74" s="114"/>
    </row>
  </sheetData>
  <pageMargins left="0.7" right="0.7" top="0.75" bottom="0.75" header="0.3" footer="0.3"/>
  <pageSetup paperSize="9"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pane xSplit="1" topLeftCell="B1" activePane="topRight" state="frozen"/>
      <selection pane="topRight" activeCell="B1" sqref="B1"/>
    </sheetView>
  </sheetViews>
  <sheetFormatPr defaultColWidth="8.5703125" defaultRowHeight="12" x14ac:dyDescent="0.2"/>
  <cols>
    <col min="1" max="1" width="84.140625" style="1" customWidth="1"/>
    <col min="2" max="53" width="9.42578125" style="1" bestFit="1" customWidth="1"/>
    <col min="54" max="16384" width="8.5703125" style="1"/>
  </cols>
  <sheetData>
    <row r="1" spans="1:53" ht="10.7" customHeight="1" x14ac:dyDescent="0.2">
      <c r="A1" s="9" t="s">
        <v>187</v>
      </c>
    </row>
    <row r="2" spans="1:53" ht="10.7" customHeight="1" x14ac:dyDescent="0.2">
      <c r="A2" s="19" t="s">
        <v>10</v>
      </c>
    </row>
    <row r="3" spans="1:53" ht="10.7" customHeight="1" x14ac:dyDescent="0.2">
      <c r="A3" s="10"/>
    </row>
    <row r="4" spans="1:53" x14ac:dyDescent="0.2">
      <c r="A4" s="95" t="s">
        <v>1</v>
      </c>
    </row>
    <row r="5" spans="1:53" s="28" customFormat="1" ht="25.5" customHeight="1" x14ac:dyDescent="0.2">
      <c r="A5" s="34"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28" customFormat="1" ht="25.5" customHeight="1" x14ac:dyDescent="0.2">
      <c r="A6" s="34"/>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ht="10.7" customHeight="1" x14ac:dyDescent="0.2">
      <c r="A8" s="3">
        <v>1</v>
      </c>
      <c r="B8" s="119">
        <f>'C завтраками| Bed and breakfast'!B8</f>
        <v>7350</v>
      </c>
      <c r="C8" s="119">
        <f>'C завтраками| Bed and breakfast'!C8</f>
        <v>6550</v>
      </c>
      <c r="D8" s="119">
        <f>'C завтраками| Bed and breakfast'!D8</f>
        <v>6250</v>
      </c>
      <c r="E8" s="119">
        <f>'C завтраками| Bed and breakfast'!E8</f>
        <v>5750</v>
      </c>
      <c r="F8" s="119">
        <f>'C завтраками| Bed and breakfast'!F8</f>
        <v>8150</v>
      </c>
      <c r="G8" s="119">
        <f>'C завтраками| Bed and breakfast'!G8</f>
        <v>8950</v>
      </c>
      <c r="H8" s="119">
        <f>'C завтраками| Bed and breakfast'!H8</f>
        <v>7350</v>
      </c>
      <c r="I8" s="119">
        <f>'C завтраками| Bed and breakfast'!I8</f>
        <v>8150</v>
      </c>
      <c r="J8" s="119">
        <f>'C завтраками| Bed and breakfast'!J8</f>
        <v>6550</v>
      </c>
      <c r="K8" s="119">
        <f>'C завтраками| Bed and breakfast'!K8</f>
        <v>7350</v>
      </c>
      <c r="L8" s="119">
        <f>'C завтраками| Bed and breakfast'!L8</f>
        <v>8150</v>
      </c>
      <c r="M8" s="119">
        <f>'C завтраками| Bed and breakfast'!M8</f>
        <v>7350</v>
      </c>
      <c r="N8" s="119">
        <f>'C завтраками| Bed and breakfast'!N8</f>
        <v>5750</v>
      </c>
      <c r="O8" s="119">
        <f>'C завтраками| Bed and breakfast'!O8</f>
        <v>6150</v>
      </c>
      <c r="P8" s="119">
        <f>'C завтраками| Bed and breakfast'!P8</f>
        <v>5750</v>
      </c>
      <c r="Q8" s="119">
        <f>'C завтраками| Bed and breakfast'!Q8</f>
        <v>6150</v>
      </c>
      <c r="R8" s="119">
        <f>'C завтраками| Bed and breakfast'!R8</f>
        <v>5750</v>
      </c>
      <c r="S8" s="119">
        <f>'C завтраками| Bed and breakfast'!S8</f>
        <v>6150</v>
      </c>
      <c r="T8" s="119">
        <f>'C завтраками| Bed and breakfast'!T8</f>
        <v>8150</v>
      </c>
      <c r="U8" s="119">
        <f>'C завтраками| Bed and breakfast'!U8</f>
        <v>8150</v>
      </c>
      <c r="V8" s="119">
        <f>'C завтраками| Bed and breakfast'!V8</f>
        <v>8150</v>
      </c>
      <c r="W8" s="119">
        <f>'C завтраками| Bed and breakfast'!W8</f>
        <v>8150</v>
      </c>
      <c r="X8" s="119">
        <f>'C завтраками| Bed and breakfast'!X8</f>
        <v>6550</v>
      </c>
      <c r="Y8" s="119">
        <f>'C завтраками| Bed and breakfast'!Y8</f>
        <v>7350</v>
      </c>
      <c r="Z8" s="119">
        <f>'C завтраками| Bed and breakfast'!Z8</f>
        <v>6550</v>
      </c>
      <c r="AA8" s="119">
        <f>'C завтраками| Bed and breakfast'!AA8</f>
        <v>8950</v>
      </c>
      <c r="AB8" s="119">
        <f>'C завтраками| Bed and breakfast'!AB8</f>
        <v>8950</v>
      </c>
      <c r="AC8" s="119">
        <f>'C завтраками| Bed and breakfast'!AC8</f>
        <v>6650</v>
      </c>
      <c r="AD8" s="119">
        <f>'C завтраками| Bed and breakfast'!AD8</f>
        <v>6850</v>
      </c>
      <c r="AE8" s="119">
        <f>'C завтраками| Bed and breakfast'!AE8</f>
        <v>7250</v>
      </c>
      <c r="AF8" s="119">
        <f>'C завтраками| Bed and breakfast'!AF8</f>
        <v>6850</v>
      </c>
      <c r="AG8" s="119">
        <f>'C завтраками| Bed and breakfast'!AG8</f>
        <v>7450</v>
      </c>
      <c r="AH8" s="119">
        <f>'C завтраками| Bed and breakfast'!AH8</f>
        <v>8150</v>
      </c>
      <c r="AI8" s="119">
        <f>'C завтраками| Bed and breakfast'!AI8</f>
        <v>8150</v>
      </c>
      <c r="AJ8" s="119">
        <f>'C завтраками| Bed and breakfast'!AJ8</f>
        <v>7650</v>
      </c>
      <c r="AK8" s="119">
        <f>'C завтраками| Bed and breakfast'!AK8</f>
        <v>7250</v>
      </c>
      <c r="AL8" s="119">
        <f>'C завтраками| Bed and breakfast'!AL8</f>
        <v>8150</v>
      </c>
      <c r="AM8" s="119">
        <f>'C завтраками| Bed and breakfast'!AM8</f>
        <v>7250</v>
      </c>
      <c r="AN8" s="119">
        <f>'C завтраками| Bed and breakfast'!AN8</f>
        <v>7650</v>
      </c>
      <c r="AO8" s="119">
        <f>'C завтраками| Bed and breakfast'!AO8</f>
        <v>7250</v>
      </c>
      <c r="AP8" s="119">
        <f>'C завтраками| Bed and breakfast'!AP8</f>
        <v>8150</v>
      </c>
      <c r="AQ8" s="119">
        <f>'C завтраками| Bed and breakfast'!AQ8</f>
        <v>7450</v>
      </c>
      <c r="AR8" s="119">
        <f>'C завтраками| Bed and breakfast'!AR8</f>
        <v>7250</v>
      </c>
      <c r="AS8" s="119">
        <f>'C завтраками| Bed and breakfast'!AS8</f>
        <v>7650</v>
      </c>
      <c r="AT8" s="119">
        <f>'C завтраками| Bed and breakfast'!AT8</f>
        <v>6850</v>
      </c>
      <c r="AU8" s="119">
        <f>'C завтраками| Bed and breakfast'!AU8</f>
        <v>6850</v>
      </c>
      <c r="AV8" s="119">
        <f>'C завтраками| Bed and breakfast'!AV8</f>
        <v>6450</v>
      </c>
      <c r="AW8" s="119">
        <f>'C завтраками| Bed and breakfast'!AW8</f>
        <v>5750</v>
      </c>
      <c r="AX8" s="119">
        <f>'C завтраками| Bed and breakfast'!AX8</f>
        <v>6250</v>
      </c>
      <c r="AY8" s="119">
        <f>'C завтраками| Bed and breakfast'!AY8</f>
        <v>5750</v>
      </c>
      <c r="AZ8" s="119">
        <f>'C завтраками| Bed and breakfast'!AZ8</f>
        <v>6250</v>
      </c>
      <c r="BA8" s="119">
        <f>'C завтраками| Bed and breakfast'!BA8</f>
        <v>5750</v>
      </c>
    </row>
    <row r="9" spans="1:53" ht="10.7" customHeight="1" x14ac:dyDescent="0.2">
      <c r="A9" s="3">
        <v>2</v>
      </c>
      <c r="B9" s="119">
        <f>'C завтраками| Bed and breakfast'!B9</f>
        <v>8600</v>
      </c>
      <c r="C9" s="119">
        <f>'C завтраками| Bed and breakfast'!C9</f>
        <v>7800</v>
      </c>
      <c r="D9" s="119">
        <f>'C завтраками| Bed and breakfast'!D9</f>
        <v>7500</v>
      </c>
      <c r="E9" s="119">
        <f>'C завтраками| Bed and breakfast'!E9</f>
        <v>7000</v>
      </c>
      <c r="F9" s="119">
        <f>'C завтраками| Bed and breakfast'!F9</f>
        <v>9400</v>
      </c>
      <c r="G9" s="119">
        <f>'C завтраками| Bed and breakfast'!G9</f>
        <v>10200</v>
      </c>
      <c r="H9" s="119">
        <f>'C завтраками| Bed and breakfast'!H9</f>
        <v>8600</v>
      </c>
      <c r="I9" s="119">
        <f>'C завтраками| Bed and breakfast'!I9</f>
        <v>9400</v>
      </c>
      <c r="J9" s="119">
        <f>'C завтраками| Bed and breakfast'!J9</f>
        <v>7800</v>
      </c>
      <c r="K9" s="119">
        <f>'C завтраками| Bed and breakfast'!K9</f>
        <v>8600</v>
      </c>
      <c r="L9" s="119">
        <f>'C завтраками| Bed and breakfast'!L9</f>
        <v>9400</v>
      </c>
      <c r="M9" s="119">
        <f>'C завтраками| Bed and breakfast'!M9</f>
        <v>8600</v>
      </c>
      <c r="N9" s="119">
        <f>'C завтраками| Bed and breakfast'!N9</f>
        <v>7000</v>
      </c>
      <c r="O9" s="119">
        <f>'C завтраками| Bed and breakfast'!O9</f>
        <v>7400</v>
      </c>
      <c r="P9" s="119">
        <f>'C завтраками| Bed and breakfast'!P9</f>
        <v>7000</v>
      </c>
      <c r="Q9" s="119">
        <f>'C завтраками| Bed and breakfast'!Q9</f>
        <v>7400</v>
      </c>
      <c r="R9" s="119">
        <f>'C завтраками| Bed and breakfast'!R9</f>
        <v>7000</v>
      </c>
      <c r="S9" s="119">
        <f>'C завтраками| Bed and breakfast'!S9</f>
        <v>7400</v>
      </c>
      <c r="T9" s="119">
        <f>'C завтраками| Bed and breakfast'!T9</f>
        <v>9400</v>
      </c>
      <c r="U9" s="119">
        <f>'C завтраками| Bed and breakfast'!U9</f>
        <v>9400</v>
      </c>
      <c r="V9" s="119">
        <f>'C завтраками| Bed and breakfast'!V9</f>
        <v>9400</v>
      </c>
      <c r="W9" s="119">
        <f>'C завтраками| Bed and breakfast'!W9</f>
        <v>9400</v>
      </c>
      <c r="X9" s="119">
        <f>'C завтраками| Bed and breakfast'!X9</f>
        <v>7800</v>
      </c>
      <c r="Y9" s="119">
        <f>'C завтраками| Bed and breakfast'!Y9</f>
        <v>8600</v>
      </c>
      <c r="Z9" s="119">
        <f>'C завтраками| Bed and breakfast'!Z9</f>
        <v>7800</v>
      </c>
      <c r="AA9" s="119">
        <f>'C завтраками| Bed and breakfast'!AA9</f>
        <v>10200</v>
      </c>
      <c r="AB9" s="119">
        <f>'C завтраками| Bed and breakfast'!AB9</f>
        <v>10200</v>
      </c>
      <c r="AC9" s="119">
        <f>'C завтраками| Bed and breakfast'!AC9</f>
        <v>7900</v>
      </c>
      <c r="AD9" s="119">
        <f>'C завтраками| Bed and breakfast'!AD9</f>
        <v>8100</v>
      </c>
      <c r="AE9" s="119">
        <f>'C завтраками| Bed and breakfast'!AE9</f>
        <v>8500</v>
      </c>
      <c r="AF9" s="119">
        <f>'C завтраками| Bed and breakfast'!AF9</f>
        <v>8100</v>
      </c>
      <c r="AG9" s="119">
        <f>'C завтраками| Bed and breakfast'!AG9</f>
        <v>8700</v>
      </c>
      <c r="AH9" s="119">
        <f>'C завтраками| Bed and breakfast'!AH9</f>
        <v>9400</v>
      </c>
      <c r="AI9" s="119">
        <f>'C завтраками| Bed and breakfast'!AI9</f>
        <v>9400</v>
      </c>
      <c r="AJ9" s="119">
        <f>'C завтраками| Bed and breakfast'!AJ9</f>
        <v>8900</v>
      </c>
      <c r="AK9" s="119">
        <f>'C завтраками| Bed and breakfast'!AK9</f>
        <v>8500</v>
      </c>
      <c r="AL9" s="119">
        <f>'C завтраками| Bed and breakfast'!AL9</f>
        <v>9400</v>
      </c>
      <c r="AM9" s="119">
        <f>'C завтраками| Bed and breakfast'!AM9</f>
        <v>8500</v>
      </c>
      <c r="AN9" s="119">
        <f>'C завтраками| Bed and breakfast'!AN9</f>
        <v>8900</v>
      </c>
      <c r="AO9" s="119">
        <f>'C завтраками| Bed and breakfast'!AO9</f>
        <v>8500</v>
      </c>
      <c r="AP9" s="119">
        <f>'C завтраками| Bed and breakfast'!AP9</f>
        <v>9400</v>
      </c>
      <c r="AQ9" s="119">
        <f>'C завтраками| Bed and breakfast'!AQ9</f>
        <v>8700</v>
      </c>
      <c r="AR9" s="119">
        <f>'C завтраками| Bed and breakfast'!AR9</f>
        <v>8500</v>
      </c>
      <c r="AS9" s="119">
        <f>'C завтраками| Bed and breakfast'!AS9</f>
        <v>8900</v>
      </c>
      <c r="AT9" s="119">
        <f>'C завтраками| Bed and breakfast'!AT9</f>
        <v>8100</v>
      </c>
      <c r="AU9" s="119">
        <f>'C завтраками| Bed and breakfast'!AU9</f>
        <v>8100</v>
      </c>
      <c r="AV9" s="119">
        <f>'C завтраками| Bed and breakfast'!AV9</f>
        <v>7700</v>
      </c>
      <c r="AW9" s="119">
        <f>'C завтраками| Bed and breakfast'!AW9</f>
        <v>7000</v>
      </c>
      <c r="AX9" s="119">
        <f>'C завтраками| Bed and breakfast'!AX9</f>
        <v>7500</v>
      </c>
      <c r="AY9" s="119">
        <f>'C завтраками| Bed and breakfast'!AY9</f>
        <v>7000</v>
      </c>
      <c r="AZ9" s="119">
        <f>'C завтраками| Bed and breakfast'!AZ9</f>
        <v>7500</v>
      </c>
      <c r="BA9" s="119">
        <f>'C завтраками| Bed and breakfast'!BA9</f>
        <v>7000</v>
      </c>
    </row>
    <row r="10" spans="1:53"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row>
    <row r="11" spans="1:53" ht="10.7" customHeight="1" x14ac:dyDescent="0.2">
      <c r="A11" s="3">
        <v>1</v>
      </c>
      <c r="B11" s="119">
        <f>'C завтраками| Bed and breakfast'!B11</f>
        <v>8350</v>
      </c>
      <c r="C11" s="119">
        <f>'C завтраками| Bed and breakfast'!C11</f>
        <v>7550</v>
      </c>
      <c r="D11" s="119">
        <f>'C завтраками| Bed and breakfast'!D11</f>
        <v>7250</v>
      </c>
      <c r="E11" s="119">
        <f>'C завтраками| Bed and breakfast'!E11</f>
        <v>6750</v>
      </c>
      <c r="F11" s="119">
        <f>'C завтраками| Bed and breakfast'!F11</f>
        <v>9150</v>
      </c>
      <c r="G11" s="119">
        <f>'C завтраками| Bed and breakfast'!G11</f>
        <v>9950</v>
      </c>
      <c r="H11" s="119">
        <f>'C завтраками| Bed and breakfast'!H11</f>
        <v>8350</v>
      </c>
      <c r="I11" s="119">
        <f>'C завтраками| Bed and breakfast'!I11</f>
        <v>9150</v>
      </c>
      <c r="J11" s="119">
        <f>'C завтраками| Bed and breakfast'!J11</f>
        <v>7550</v>
      </c>
      <c r="K11" s="119">
        <f>'C завтраками| Bed and breakfast'!K11</f>
        <v>8350</v>
      </c>
      <c r="L11" s="119">
        <f>'C завтраками| Bed and breakfast'!L11</f>
        <v>9150</v>
      </c>
      <c r="M11" s="119">
        <f>'C завтраками| Bed and breakfast'!M11</f>
        <v>8350</v>
      </c>
      <c r="N11" s="119">
        <f>'C завтраками| Bed and breakfast'!N11</f>
        <v>6750</v>
      </c>
      <c r="O11" s="119">
        <f>'C завтраками| Bed and breakfast'!O11</f>
        <v>7150</v>
      </c>
      <c r="P11" s="119">
        <f>'C завтраками| Bed and breakfast'!P11</f>
        <v>6750</v>
      </c>
      <c r="Q11" s="119">
        <f>'C завтраками| Bed and breakfast'!Q11</f>
        <v>7150</v>
      </c>
      <c r="R11" s="119">
        <f>'C завтраками| Bed and breakfast'!R11</f>
        <v>6750</v>
      </c>
      <c r="S11" s="119">
        <f>'C завтраками| Bed and breakfast'!S11</f>
        <v>7150</v>
      </c>
      <c r="T11" s="119">
        <f>'C завтраками| Bed and breakfast'!T11</f>
        <v>9150</v>
      </c>
      <c r="U11" s="119">
        <f>'C завтраками| Bed and breakfast'!U11</f>
        <v>9150</v>
      </c>
      <c r="V11" s="119">
        <f>'C завтраками| Bed and breakfast'!V11</f>
        <v>9150</v>
      </c>
      <c r="W11" s="119">
        <f>'C завтраками| Bed and breakfast'!W11</f>
        <v>9150</v>
      </c>
      <c r="X11" s="119">
        <f>'C завтраками| Bed and breakfast'!X11</f>
        <v>7550</v>
      </c>
      <c r="Y11" s="119">
        <f>'C завтраками| Bed and breakfast'!Y11</f>
        <v>8350</v>
      </c>
      <c r="Z11" s="119">
        <f>'C завтраками| Bed and breakfast'!Z11</f>
        <v>7550</v>
      </c>
      <c r="AA11" s="119">
        <f>'C завтраками| Bed and breakfast'!AA11</f>
        <v>9950</v>
      </c>
      <c r="AB11" s="119">
        <f>'C завтраками| Bed and breakfast'!AB11</f>
        <v>9950</v>
      </c>
      <c r="AC11" s="119">
        <f>'C завтраками| Bed and breakfast'!AC11</f>
        <v>7650</v>
      </c>
      <c r="AD11" s="119">
        <f>'C завтраками| Bed and breakfast'!AD11</f>
        <v>7850</v>
      </c>
      <c r="AE11" s="119">
        <f>'C завтраками| Bed and breakfast'!AE11</f>
        <v>8250</v>
      </c>
      <c r="AF11" s="119">
        <f>'C завтраками| Bed and breakfast'!AF11</f>
        <v>7850</v>
      </c>
      <c r="AG11" s="119">
        <f>'C завтраками| Bed and breakfast'!AG11</f>
        <v>8450</v>
      </c>
      <c r="AH11" s="119">
        <f>'C завтраками| Bed and breakfast'!AH11</f>
        <v>9150</v>
      </c>
      <c r="AI11" s="119">
        <f>'C завтраками| Bed and breakfast'!AI11</f>
        <v>9150</v>
      </c>
      <c r="AJ11" s="119">
        <f>'C завтраками| Bed and breakfast'!AJ11</f>
        <v>8650</v>
      </c>
      <c r="AK11" s="119">
        <f>'C завтраками| Bed and breakfast'!AK11</f>
        <v>8250</v>
      </c>
      <c r="AL11" s="119">
        <f>'C завтраками| Bed and breakfast'!AL11</f>
        <v>9150</v>
      </c>
      <c r="AM11" s="119">
        <f>'C завтраками| Bed and breakfast'!AM11</f>
        <v>8250</v>
      </c>
      <c r="AN11" s="119">
        <f>'C завтраками| Bed and breakfast'!AN11</f>
        <v>8650</v>
      </c>
      <c r="AO11" s="119">
        <f>'C завтраками| Bed and breakfast'!AO11</f>
        <v>8250</v>
      </c>
      <c r="AP11" s="119">
        <f>'C завтраками| Bed and breakfast'!AP11</f>
        <v>9150</v>
      </c>
      <c r="AQ11" s="119">
        <f>'C завтраками| Bed and breakfast'!AQ11</f>
        <v>8450</v>
      </c>
      <c r="AR11" s="119">
        <f>'C завтраками| Bed and breakfast'!AR11</f>
        <v>8250</v>
      </c>
      <c r="AS11" s="119">
        <f>'C завтраками| Bed and breakfast'!AS11</f>
        <v>8650</v>
      </c>
      <c r="AT11" s="119">
        <f>'C завтраками| Bed and breakfast'!AT11</f>
        <v>7850</v>
      </c>
      <c r="AU11" s="119">
        <f>'C завтраками| Bed and breakfast'!AU11</f>
        <v>7850</v>
      </c>
      <c r="AV11" s="119">
        <f>'C завтраками| Bed and breakfast'!AV11</f>
        <v>7450</v>
      </c>
      <c r="AW11" s="119">
        <f>'C завтраками| Bed and breakfast'!AW11</f>
        <v>6750</v>
      </c>
      <c r="AX11" s="119">
        <f>'C завтраками| Bed and breakfast'!AX11</f>
        <v>7250</v>
      </c>
      <c r="AY11" s="119">
        <f>'C завтраками| Bed and breakfast'!AY11</f>
        <v>6750</v>
      </c>
      <c r="AZ11" s="119">
        <f>'C завтраками| Bed and breakfast'!AZ11</f>
        <v>7250</v>
      </c>
      <c r="BA11" s="119">
        <f>'C завтраками| Bed and breakfast'!BA11</f>
        <v>6750</v>
      </c>
    </row>
    <row r="12" spans="1:53" ht="10.7" customHeight="1" x14ac:dyDescent="0.2">
      <c r="A12" s="3">
        <v>2</v>
      </c>
      <c r="B12" s="119">
        <f>'C завтраками| Bed and breakfast'!B12</f>
        <v>9600</v>
      </c>
      <c r="C12" s="119">
        <f>'C завтраками| Bed and breakfast'!C12</f>
        <v>8800</v>
      </c>
      <c r="D12" s="119">
        <f>'C завтраками| Bed and breakfast'!D12</f>
        <v>8500</v>
      </c>
      <c r="E12" s="119">
        <f>'C завтраками| Bed and breakfast'!E12</f>
        <v>8000</v>
      </c>
      <c r="F12" s="119">
        <f>'C завтраками| Bed and breakfast'!F12</f>
        <v>10400</v>
      </c>
      <c r="G12" s="119">
        <f>'C завтраками| Bed and breakfast'!G12</f>
        <v>11200</v>
      </c>
      <c r="H12" s="119">
        <f>'C завтраками| Bed and breakfast'!H12</f>
        <v>9600</v>
      </c>
      <c r="I12" s="119">
        <f>'C завтраками| Bed and breakfast'!I12</f>
        <v>10400</v>
      </c>
      <c r="J12" s="119">
        <f>'C завтраками| Bed and breakfast'!J12</f>
        <v>8800</v>
      </c>
      <c r="K12" s="119">
        <f>'C завтраками| Bed and breakfast'!K12</f>
        <v>9600</v>
      </c>
      <c r="L12" s="119">
        <f>'C завтраками| Bed and breakfast'!L12</f>
        <v>10400</v>
      </c>
      <c r="M12" s="119">
        <f>'C завтраками| Bed and breakfast'!M12</f>
        <v>9600</v>
      </c>
      <c r="N12" s="119">
        <f>'C завтраками| Bed and breakfast'!N12</f>
        <v>8000</v>
      </c>
      <c r="O12" s="119">
        <f>'C завтраками| Bed and breakfast'!O12</f>
        <v>8400</v>
      </c>
      <c r="P12" s="119">
        <f>'C завтраками| Bed and breakfast'!P12</f>
        <v>8000</v>
      </c>
      <c r="Q12" s="119">
        <f>'C завтраками| Bed and breakfast'!Q12</f>
        <v>8400</v>
      </c>
      <c r="R12" s="119">
        <f>'C завтраками| Bed and breakfast'!R12</f>
        <v>8000</v>
      </c>
      <c r="S12" s="119">
        <f>'C завтраками| Bed and breakfast'!S12</f>
        <v>8400</v>
      </c>
      <c r="T12" s="119">
        <f>'C завтраками| Bed and breakfast'!T12</f>
        <v>10400</v>
      </c>
      <c r="U12" s="119">
        <f>'C завтраками| Bed and breakfast'!U12</f>
        <v>10400</v>
      </c>
      <c r="V12" s="119">
        <f>'C завтраками| Bed and breakfast'!V12</f>
        <v>10400</v>
      </c>
      <c r="W12" s="119">
        <f>'C завтраками| Bed and breakfast'!W12</f>
        <v>10400</v>
      </c>
      <c r="X12" s="119">
        <f>'C завтраками| Bed and breakfast'!X12</f>
        <v>8800</v>
      </c>
      <c r="Y12" s="119">
        <f>'C завтраками| Bed and breakfast'!Y12</f>
        <v>9600</v>
      </c>
      <c r="Z12" s="119">
        <f>'C завтраками| Bed and breakfast'!Z12</f>
        <v>8800</v>
      </c>
      <c r="AA12" s="119">
        <f>'C завтраками| Bed and breakfast'!AA12</f>
        <v>11200</v>
      </c>
      <c r="AB12" s="119">
        <f>'C завтраками| Bed and breakfast'!AB12</f>
        <v>11200</v>
      </c>
      <c r="AC12" s="119">
        <f>'C завтраками| Bed and breakfast'!AC12</f>
        <v>8900</v>
      </c>
      <c r="AD12" s="119">
        <f>'C завтраками| Bed and breakfast'!AD12</f>
        <v>9100</v>
      </c>
      <c r="AE12" s="119">
        <f>'C завтраками| Bed and breakfast'!AE12</f>
        <v>9500</v>
      </c>
      <c r="AF12" s="119">
        <f>'C завтраками| Bed and breakfast'!AF12</f>
        <v>9100</v>
      </c>
      <c r="AG12" s="119">
        <f>'C завтраками| Bed and breakfast'!AG12</f>
        <v>9700</v>
      </c>
      <c r="AH12" s="119">
        <f>'C завтраками| Bed and breakfast'!AH12</f>
        <v>10400</v>
      </c>
      <c r="AI12" s="119">
        <f>'C завтраками| Bed and breakfast'!AI12</f>
        <v>10400</v>
      </c>
      <c r="AJ12" s="119">
        <f>'C завтраками| Bed and breakfast'!AJ12</f>
        <v>9900</v>
      </c>
      <c r="AK12" s="119">
        <f>'C завтраками| Bed and breakfast'!AK12</f>
        <v>9500</v>
      </c>
      <c r="AL12" s="119">
        <f>'C завтраками| Bed and breakfast'!AL12</f>
        <v>10400</v>
      </c>
      <c r="AM12" s="119">
        <f>'C завтраками| Bed and breakfast'!AM12</f>
        <v>9500</v>
      </c>
      <c r="AN12" s="119">
        <f>'C завтраками| Bed and breakfast'!AN12</f>
        <v>9900</v>
      </c>
      <c r="AO12" s="119">
        <f>'C завтраками| Bed and breakfast'!AO12</f>
        <v>9500</v>
      </c>
      <c r="AP12" s="119">
        <f>'C завтраками| Bed and breakfast'!AP12</f>
        <v>10400</v>
      </c>
      <c r="AQ12" s="119">
        <f>'C завтраками| Bed and breakfast'!AQ12</f>
        <v>9700</v>
      </c>
      <c r="AR12" s="119">
        <f>'C завтраками| Bed and breakfast'!AR12</f>
        <v>9500</v>
      </c>
      <c r="AS12" s="119">
        <f>'C завтраками| Bed and breakfast'!AS12</f>
        <v>9900</v>
      </c>
      <c r="AT12" s="119">
        <f>'C завтраками| Bed and breakfast'!AT12</f>
        <v>9100</v>
      </c>
      <c r="AU12" s="119">
        <f>'C завтраками| Bed and breakfast'!AU12</f>
        <v>9100</v>
      </c>
      <c r="AV12" s="119">
        <f>'C завтраками| Bed and breakfast'!AV12</f>
        <v>8700</v>
      </c>
      <c r="AW12" s="119">
        <f>'C завтраками| Bed and breakfast'!AW12</f>
        <v>8000</v>
      </c>
      <c r="AX12" s="119">
        <f>'C завтраками| Bed and breakfast'!AX12</f>
        <v>8500</v>
      </c>
      <c r="AY12" s="119">
        <f>'C завтраками| Bed and breakfast'!AY12</f>
        <v>8000</v>
      </c>
      <c r="AZ12" s="119">
        <f>'C завтраками| Bed and breakfast'!AZ12</f>
        <v>8500</v>
      </c>
      <c r="BA12" s="119">
        <f>'C завтраками| Bed and breakfast'!BA12</f>
        <v>8000</v>
      </c>
    </row>
    <row r="13" spans="1:53"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row>
    <row r="14" spans="1:53" ht="10.7" customHeight="1" x14ac:dyDescent="0.2">
      <c r="A14" s="3">
        <v>1</v>
      </c>
      <c r="B14" s="119">
        <f>'C завтраками| Bed and breakfast'!B14</f>
        <v>9850</v>
      </c>
      <c r="C14" s="119">
        <f>'C завтраками| Bed and breakfast'!C14</f>
        <v>9050</v>
      </c>
      <c r="D14" s="119">
        <f>'C завтраками| Bed and breakfast'!D14</f>
        <v>8750</v>
      </c>
      <c r="E14" s="119">
        <f>'C завтраками| Bed and breakfast'!E14</f>
        <v>8250</v>
      </c>
      <c r="F14" s="119">
        <f>'C завтраками| Bed and breakfast'!F14</f>
        <v>10650</v>
      </c>
      <c r="G14" s="119">
        <f>'C завтраками| Bed and breakfast'!G14</f>
        <v>11450</v>
      </c>
      <c r="H14" s="119">
        <f>'C завтраками| Bed and breakfast'!H14</f>
        <v>9850</v>
      </c>
      <c r="I14" s="119">
        <f>'C завтраками| Bed and breakfast'!I14</f>
        <v>10650</v>
      </c>
      <c r="J14" s="119">
        <f>'C завтраками| Bed and breakfast'!J14</f>
        <v>9050</v>
      </c>
      <c r="K14" s="119">
        <f>'C завтраками| Bed and breakfast'!K14</f>
        <v>9850</v>
      </c>
      <c r="L14" s="119">
        <f>'C завтраками| Bed and breakfast'!L14</f>
        <v>10650</v>
      </c>
      <c r="M14" s="119">
        <f>'C завтраками| Bed and breakfast'!M14</f>
        <v>9850</v>
      </c>
      <c r="N14" s="119">
        <f>'C завтраками| Bed and breakfast'!N14</f>
        <v>8250</v>
      </c>
      <c r="O14" s="119">
        <f>'C завтраками| Bed and breakfast'!O14</f>
        <v>8650</v>
      </c>
      <c r="P14" s="119">
        <f>'C завтраками| Bed and breakfast'!P14</f>
        <v>8250</v>
      </c>
      <c r="Q14" s="119">
        <f>'C завтраками| Bed and breakfast'!Q14</f>
        <v>8650</v>
      </c>
      <c r="R14" s="119">
        <f>'C завтраками| Bed and breakfast'!R14</f>
        <v>8250</v>
      </c>
      <c r="S14" s="119">
        <f>'C завтраками| Bed and breakfast'!S14</f>
        <v>8650</v>
      </c>
      <c r="T14" s="119">
        <f>'C завтраками| Bed and breakfast'!T14</f>
        <v>10650</v>
      </c>
      <c r="U14" s="119">
        <f>'C завтраками| Bed and breakfast'!U14</f>
        <v>10650</v>
      </c>
      <c r="V14" s="119">
        <f>'C завтраками| Bed and breakfast'!V14</f>
        <v>10650</v>
      </c>
      <c r="W14" s="119">
        <f>'C завтраками| Bed and breakfast'!W14</f>
        <v>10650</v>
      </c>
      <c r="X14" s="119">
        <f>'C завтраками| Bed and breakfast'!X14</f>
        <v>9050</v>
      </c>
      <c r="Y14" s="119">
        <f>'C завтраками| Bed and breakfast'!Y14</f>
        <v>9850</v>
      </c>
      <c r="Z14" s="119">
        <f>'C завтраками| Bed and breakfast'!Z14</f>
        <v>9050</v>
      </c>
      <c r="AA14" s="119">
        <f>'C завтраками| Bed and breakfast'!AA14</f>
        <v>11450</v>
      </c>
      <c r="AB14" s="119">
        <f>'C завтраками| Bed and breakfast'!AB14</f>
        <v>11450</v>
      </c>
      <c r="AC14" s="119">
        <f>'C завтраками| Bed and breakfast'!AC14</f>
        <v>9150</v>
      </c>
      <c r="AD14" s="119">
        <f>'C завтраками| Bed and breakfast'!AD14</f>
        <v>9350</v>
      </c>
      <c r="AE14" s="119">
        <f>'C завтраками| Bed and breakfast'!AE14</f>
        <v>9750</v>
      </c>
      <c r="AF14" s="119">
        <f>'C завтраками| Bed and breakfast'!AF14</f>
        <v>9350</v>
      </c>
      <c r="AG14" s="119">
        <f>'C завтраками| Bed and breakfast'!AG14</f>
        <v>9950</v>
      </c>
      <c r="AH14" s="119">
        <f>'C завтраками| Bed and breakfast'!AH14</f>
        <v>10650</v>
      </c>
      <c r="AI14" s="119">
        <f>'C завтраками| Bed and breakfast'!AI14</f>
        <v>10650</v>
      </c>
      <c r="AJ14" s="119">
        <f>'C завтраками| Bed and breakfast'!AJ14</f>
        <v>10150</v>
      </c>
      <c r="AK14" s="119">
        <f>'C завтраками| Bed and breakfast'!AK14</f>
        <v>9750</v>
      </c>
      <c r="AL14" s="119">
        <f>'C завтраками| Bed and breakfast'!AL14</f>
        <v>10650</v>
      </c>
      <c r="AM14" s="119">
        <f>'C завтраками| Bed and breakfast'!AM14</f>
        <v>9750</v>
      </c>
      <c r="AN14" s="119">
        <f>'C завтраками| Bed and breakfast'!AN14</f>
        <v>10150</v>
      </c>
      <c r="AO14" s="119">
        <f>'C завтраками| Bed and breakfast'!AO14</f>
        <v>9750</v>
      </c>
      <c r="AP14" s="119">
        <f>'C завтраками| Bed and breakfast'!AP14</f>
        <v>10650</v>
      </c>
      <c r="AQ14" s="119">
        <f>'C завтраками| Bed and breakfast'!AQ14</f>
        <v>9950</v>
      </c>
      <c r="AR14" s="119">
        <f>'C завтраками| Bed and breakfast'!AR14</f>
        <v>9750</v>
      </c>
      <c r="AS14" s="119">
        <f>'C завтраками| Bed and breakfast'!AS14</f>
        <v>10150</v>
      </c>
      <c r="AT14" s="119">
        <f>'C завтраками| Bed and breakfast'!AT14</f>
        <v>9350</v>
      </c>
      <c r="AU14" s="119">
        <f>'C завтраками| Bed and breakfast'!AU14</f>
        <v>9350</v>
      </c>
      <c r="AV14" s="119">
        <f>'C завтраками| Bed and breakfast'!AV14</f>
        <v>8950</v>
      </c>
      <c r="AW14" s="119">
        <f>'C завтраками| Bed and breakfast'!AW14</f>
        <v>8250</v>
      </c>
      <c r="AX14" s="119">
        <f>'C завтраками| Bed and breakfast'!AX14</f>
        <v>8750</v>
      </c>
      <c r="AY14" s="119">
        <f>'C завтраками| Bed and breakfast'!AY14</f>
        <v>8250</v>
      </c>
      <c r="AZ14" s="119">
        <f>'C завтраками| Bed and breakfast'!AZ14</f>
        <v>8750</v>
      </c>
      <c r="BA14" s="119">
        <f>'C завтраками| Bed and breakfast'!BA14</f>
        <v>8250</v>
      </c>
    </row>
    <row r="15" spans="1:53" ht="10.7" customHeight="1" x14ac:dyDescent="0.2">
      <c r="A15" s="3">
        <v>2</v>
      </c>
      <c r="B15" s="119">
        <f>'C завтраками| Bed and breakfast'!B15</f>
        <v>11100</v>
      </c>
      <c r="C15" s="119">
        <f>'C завтраками| Bed and breakfast'!C15</f>
        <v>10300</v>
      </c>
      <c r="D15" s="119">
        <f>'C завтраками| Bed and breakfast'!D15</f>
        <v>10000</v>
      </c>
      <c r="E15" s="119">
        <f>'C завтраками| Bed and breakfast'!E15</f>
        <v>9500</v>
      </c>
      <c r="F15" s="119">
        <f>'C завтраками| Bed and breakfast'!F15</f>
        <v>11900</v>
      </c>
      <c r="G15" s="119">
        <f>'C завтраками| Bed and breakfast'!G15</f>
        <v>12700</v>
      </c>
      <c r="H15" s="119">
        <f>'C завтраками| Bed and breakfast'!H15</f>
        <v>11100</v>
      </c>
      <c r="I15" s="119">
        <f>'C завтраками| Bed and breakfast'!I15</f>
        <v>11900</v>
      </c>
      <c r="J15" s="119">
        <f>'C завтраками| Bed and breakfast'!J15</f>
        <v>10300</v>
      </c>
      <c r="K15" s="119">
        <f>'C завтраками| Bed and breakfast'!K15</f>
        <v>11100</v>
      </c>
      <c r="L15" s="119">
        <f>'C завтраками| Bed and breakfast'!L15</f>
        <v>11900</v>
      </c>
      <c r="M15" s="119">
        <f>'C завтраками| Bed and breakfast'!M15</f>
        <v>11100</v>
      </c>
      <c r="N15" s="119">
        <f>'C завтраками| Bed and breakfast'!N15</f>
        <v>9500</v>
      </c>
      <c r="O15" s="119">
        <f>'C завтраками| Bed and breakfast'!O15</f>
        <v>9900</v>
      </c>
      <c r="P15" s="119">
        <f>'C завтраками| Bed and breakfast'!P15</f>
        <v>9500</v>
      </c>
      <c r="Q15" s="119">
        <f>'C завтраками| Bed and breakfast'!Q15</f>
        <v>9900</v>
      </c>
      <c r="R15" s="119">
        <f>'C завтраками| Bed and breakfast'!R15</f>
        <v>9500</v>
      </c>
      <c r="S15" s="119">
        <f>'C завтраками| Bed and breakfast'!S15</f>
        <v>9900</v>
      </c>
      <c r="T15" s="119">
        <f>'C завтраками| Bed and breakfast'!T15</f>
        <v>11900</v>
      </c>
      <c r="U15" s="119">
        <f>'C завтраками| Bed and breakfast'!U15</f>
        <v>11900</v>
      </c>
      <c r="V15" s="119">
        <f>'C завтраками| Bed and breakfast'!V15</f>
        <v>11900</v>
      </c>
      <c r="W15" s="119">
        <f>'C завтраками| Bed and breakfast'!W15</f>
        <v>11900</v>
      </c>
      <c r="X15" s="119">
        <f>'C завтраками| Bed and breakfast'!X15</f>
        <v>10300</v>
      </c>
      <c r="Y15" s="119">
        <f>'C завтраками| Bed and breakfast'!Y15</f>
        <v>11100</v>
      </c>
      <c r="Z15" s="119">
        <f>'C завтраками| Bed and breakfast'!Z15</f>
        <v>10300</v>
      </c>
      <c r="AA15" s="119">
        <f>'C завтраками| Bed and breakfast'!AA15</f>
        <v>12700</v>
      </c>
      <c r="AB15" s="119">
        <f>'C завтраками| Bed and breakfast'!AB15</f>
        <v>12700</v>
      </c>
      <c r="AC15" s="119">
        <f>'C завтраками| Bed and breakfast'!AC15</f>
        <v>10400</v>
      </c>
      <c r="AD15" s="119">
        <f>'C завтраками| Bed and breakfast'!AD15</f>
        <v>10600</v>
      </c>
      <c r="AE15" s="119">
        <f>'C завтраками| Bed and breakfast'!AE15</f>
        <v>11000</v>
      </c>
      <c r="AF15" s="119">
        <f>'C завтраками| Bed and breakfast'!AF15</f>
        <v>10600</v>
      </c>
      <c r="AG15" s="119">
        <f>'C завтраками| Bed and breakfast'!AG15</f>
        <v>11200</v>
      </c>
      <c r="AH15" s="119">
        <f>'C завтраками| Bed and breakfast'!AH15</f>
        <v>11900</v>
      </c>
      <c r="AI15" s="119">
        <f>'C завтраками| Bed and breakfast'!AI15</f>
        <v>11900</v>
      </c>
      <c r="AJ15" s="119">
        <f>'C завтраками| Bed and breakfast'!AJ15</f>
        <v>11400</v>
      </c>
      <c r="AK15" s="119">
        <f>'C завтраками| Bed and breakfast'!AK15</f>
        <v>11000</v>
      </c>
      <c r="AL15" s="119">
        <f>'C завтраками| Bed and breakfast'!AL15</f>
        <v>11900</v>
      </c>
      <c r="AM15" s="119">
        <f>'C завтраками| Bed and breakfast'!AM15</f>
        <v>11000</v>
      </c>
      <c r="AN15" s="119">
        <f>'C завтраками| Bed and breakfast'!AN15</f>
        <v>11400</v>
      </c>
      <c r="AO15" s="119">
        <f>'C завтраками| Bed and breakfast'!AO15</f>
        <v>11000</v>
      </c>
      <c r="AP15" s="119">
        <f>'C завтраками| Bed and breakfast'!AP15</f>
        <v>11900</v>
      </c>
      <c r="AQ15" s="119">
        <f>'C завтраками| Bed and breakfast'!AQ15</f>
        <v>11200</v>
      </c>
      <c r="AR15" s="119">
        <f>'C завтраками| Bed and breakfast'!AR15</f>
        <v>11000</v>
      </c>
      <c r="AS15" s="119">
        <f>'C завтраками| Bed and breakfast'!AS15</f>
        <v>11400</v>
      </c>
      <c r="AT15" s="119">
        <f>'C завтраками| Bed and breakfast'!AT15</f>
        <v>10600</v>
      </c>
      <c r="AU15" s="119">
        <f>'C завтраками| Bed and breakfast'!AU15</f>
        <v>10600</v>
      </c>
      <c r="AV15" s="119">
        <f>'C завтраками| Bed and breakfast'!AV15</f>
        <v>10200</v>
      </c>
      <c r="AW15" s="119">
        <f>'C завтраками| Bed and breakfast'!AW15</f>
        <v>9500</v>
      </c>
      <c r="AX15" s="119">
        <f>'C завтраками| Bed and breakfast'!AX15</f>
        <v>10000</v>
      </c>
      <c r="AY15" s="119">
        <f>'C завтраками| Bed and breakfast'!AY15</f>
        <v>9500</v>
      </c>
      <c r="AZ15" s="119">
        <f>'C завтраками| Bed and breakfast'!AZ15</f>
        <v>10000</v>
      </c>
      <c r="BA15" s="119">
        <f>'C завтраками| Bed and breakfast'!BA15</f>
        <v>9500</v>
      </c>
    </row>
    <row r="16" spans="1:53"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row>
    <row r="17" spans="1:53" ht="10.7" customHeight="1" x14ac:dyDescent="0.2">
      <c r="A17" s="3">
        <v>1</v>
      </c>
      <c r="B17" s="119">
        <f>'C завтраками| Bed and breakfast'!B17</f>
        <v>10850</v>
      </c>
      <c r="C17" s="119">
        <f>'C завтраками| Bed and breakfast'!C17</f>
        <v>10050</v>
      </c>
      <c r="D17" s="119">
        <f>'C завтраками| Bed and breakfast'!D17</f>
        <v>9750</v>
      </c>
      <c r="E17" s="119">
        <f>'C завтраками| Bed and breakfast'!E17</f>
        <v>9250</v>
      </c>
      <c r="F17" s="119">
        <f>'C завтраками| Bed and breakfast'!F17</f>
        <v>11650</v>
      </c>
      <c r="G17" s="119">
        <f>'C завтраками| Bed and breakfast'!G17</f>
        <v>12450</v>
      </c>
      <c r="H17" s="119">
        <f>'C завтраками| Bed and breakfast'!H17</f>
        <v>10850</v>
      </c>
      <c r="I17" s="119">
        <f>'C завтраками| Bed and breakfast'!I17</f>
        <v>11650</v>
      </c>
      <c r="J17" s="119">
        <f>'C завтраками| Bed and breakfast'!J17</f>
        <v>10050</v>
      </c>
      <c r="K17" s="119">
        <f>'C завтраками| Bed and breakfast'!K17</f>
        <v>10850</v>
      </c>
      <c r="L17" s="119">
        <f>'C завтраками| Bed and breakfast'!L17</f>
        <v>11650</v>
      </c>
      <c r="M17" s="119">
        <f>'C завтраками| Bed and breakfast'!M17</f>
        <v>10850</v>
      </c>
      <c r="N17" s="119">
        <f>'C завтраками| Bed and breakfast'!N17</f>
        <v>9250</v>
      </c>
      <c r="O17" s="119">
        <f>'C завтраками| Bed and breakfast'!O17</f>
        <v>9650</v>
      </c>
      <c r="P17" s="119">
        <f>'C завтраками| Bed and breakfast'!P17</f>
        <v>9250</v>
      </c>
      <c r="Q17" s="119">
        <f>'C завтраками| Bed and breakfast'!Q17</f>
        <v>9650</v>
      </c>
      <c r="R17" s="119">
        <f>'C завтраками| Bed and breakfast'!R17</f>
        <v>9250</v>
      </c>
      <c r="S17" s="119">
        <f>'C завтраками| Bed and breakfast'!S17</f>
        <v>9650</v>
      </c>
      <c r="T17" s="119">
        <f>'C завтраками| Bed and breakfast'!T17</f>
        <v>11650</v>
      </c>
      <c r="U17" s="119">
        <f>'C завтраками| Bed and breakfast'!U17</f>
        <v>11650</v>
      </c>
      <c r="V17" s="119">
        <f>'C завтраками| Bed and breakfast'!V17</f>
        <v>11650</v>
      </c>
      <c r="W17" s="119">
        <f>'C завтраками| Bed and breakfast'!W17</f>
        <v>11650</v>
      </c>
      <c r="X17" s="119">
        <f>'C завтраками| Bed and breakfast'!X17</f>
        <v>10050</v>
      </c>
      <c r="Y17" s="119">
        <f>'C завтраками| Bed and breakfast'!Y17</f>
        <v>10850</v>
      </c>
      <c r="Z17" s="119">
        <f>'C завтраками| Bed and breakfast'!Z17</f>
        <v>10050</v>
      </c>
      <c r="AA17" s="119">
        <f>'C завтраками| Bed and breakfast'!AA17</f>
        <v>12450</v>
      </c>
      <c r="AB17" s="119">
        <f>'C завтраками| Bed and breakfast'!AB17</f>
        <v>12450</v>
      </c>
      <c r="AC17" s="119">
        <f>'C завтраками| Bed and breakfast'!AC17</f>
        <v>10150</v>
      </c>
      <c r="AD17" s="119">
        <f>'C завтраками| Bed and breakfast'!AD17</f>
        <v>10350</v>
      </c>
      <c r="AE17" s="119">
        <f>'C завтраками| Bed and breakfast'!AE17</f>
        <v>10750</v>
      </c>
      <c r="AF17" s="119">
        <f>'C завтраками| Bed and breakfast'!AF17</f>
        <v>10350</v>
      </c>
      <c r="AG17" s="119">
        <f>'C завтраками| Bed and breakfast'!AG17</f>
        <v>10950</v>
      </c>
      <c r="AH17" s="119">
        <f>'C завтраками| Bed and breakfast'!AH17</f>
        <v>11650</v>
      </c>
      <c r="AI17" s="119">
        <f>'C завтраками| Bed and breakfast'!AI17</f>
        <v>11650</v>
      </c>
      <c r="AJ17" s="119">
        <f>'C завтраками| Bed and breakfast'!AJ17</f>
        <v>11150</v>
      </c>
      <c r="AK17" s="119">
        <f>'C завтраками| Bed and breakfast'!AK17</f>
        <v>10750</v>
      </c>
      <c r="AL17" s="119">
        <f>'C завтраками| Bed and breakfast'!AL17</f>
        <v>11650</v>
      </c>
      <c r="AM17" s="119">
        <f>'C завтраками| Bed and breakfast'!AM17</f>
        <v>10750</v>
      </c>
      <c r="AN17" s="119">
        <f>'C завтраками| Bed and breakfast'!AN17</f>
        <v>11150</v>
      </c>
      <c r="AO17" s="119">
        <f>'C завтраками| Bed and breakfast'!AO17</f>
        <v>10750</v>
      </c>
      <c r="AP17" s="119">
        <f>'C завтраками| Bed and breakfast'!AP17</f>
        <v>11650</v>
      </c>
      <c r="AQ17" s="119">
        <f>'C завтраками| Bed and breakfast'!AQ17</f>
        <v>10950</v>
      </c>
      <c r="AR17" s="119">
        <f>'C завтраками| Bed and breakfast'!AR17</f>
        <v>10750</v>
      </c>
      <c r="AS17" s="119">
        <f>'C завтраками| Bed and breakfast'!AS17</f>
        <v>11150</v>
      </c>
      <c r="AT17" s="119">
        <f>'C завтраками| Bed and breakfast'!AT17</f>
        <v>10350</v>
      </c>
      <c r="AU17" s="119">
        <f>'C завтраками| Bed and breakfast'!AU17</f>
        <v>10350</v>
      </c>
      <c r="AV17" s="119">
        <f>'C завтраками| Bed and breakfast'!AV17</f>
        <v>9950</v>
      </c>
      <c r="AW17" s="119">
        <f>'C завтраками| Bed and breakfast'!AW17</f>
        <v>9250</v>
      </c>
      <c r="AX17" s="119">
        <f>'C завтраками| Bed and breakfast'!AX17</f>
        <v>9750</v>
      </c>
      <c r="AY17" s="119">
        <f>'C завтраками| Bed and breakfast'!AY17</f>
        <v>9250</v>
      </c>
      <c r="AZ17" s="119">
        <f>'C завтраками| Bed and breakfast'!AZ17</f>
        <v>9750</v>
      </c>
      <c r="BA17" s="119">
        <f>'C завтраками| Bed and breakfast'!BA17</f>
        <v>9250</v>
      </c>
    </row>
    <row r="18" spans="1:53" ht="10.7" customHeight="1" x14ac:dyDescent="0.2">
      <c r="A18" s="3">
        <v>2</v>
      </c>
      <c r="B18" s="119">
        <f>'C завтраками| Bed and breakfast'!B18</f>
        <v>12100</v>
      </c>
      <c r="C18" s="119">
        <f>'C завтраками| Bed and breakfast'!C18</f>
        <v>11300</v>
      </c>
      <c r="D18" s="119">
        <f>'C завтраками| Bed and breakfast'!D18</f>
        <v>11000</v>
      </c>
      <c r="E18" s="119">
        <f>'C завтраками| Bed and breakfast'!E18</f>
        <v>10500</v>
      </c>
      <c r="F18" s="119">
        <f>'C завтраками| Bed and breakfast'!F18</f>
        <v>12900</v>
      </c>
      <c r="G18" s="119">
        <f>'C завтраками| Bed and breakfast'!G18</f>
        <v>13700</v>
      </c>
      <c r="H18" s="119">
        <f>'C завтраками| Bed and breakfast'!H18</f>
        <v>12100</v>
      </c>
      <c r="I18" s="119">
        <f>'C завтраками| Bed and breakfast'!I18</f>
        <v>12900</v>
      </c>
      <c r="J18" s="119">
        <f>'C завтраками| Bed and breakfast'!J18</f>
        <v>11300</v>
      </c>
      <c r="K18" s="119">
        <f>'C завтраками| Bed and breakfast'!K18</f>
        <v>12100</v>
      </c>
      <c r="L18" s="119">
        <f>'C завтраками| Bed and breakfast'!L18</f>
        <v>12900</v>
      </c>
      <c r="M18" s="119">
        <f>'C завтраками| Bed and breakfast'!M18</f>
        <v>12100</v>
      </c>
      <c r="N18" s="119">
        <f>'C завтраками| Bed and breakfast'!N18</f>
        <v>10500</v>
      </c>
      <c r="O18" s="119">
        <f>'C завтраками| Bed and breakfast'!O18</f>
        <v>10900</v>
      </c>
      <c r="P18" s="119">
        <f>'C завтраками| Bed and breakfast'!P18</f>
        <v>10500</v>
      </c>
      <c r="Q18" s="119">
        <f>'C завтраками| Bed and breakfast'!Q18</f>
        <v>10900</v>
      </c>
      <c r="R18" s="119">
        <f>'C завтраками| Bed and breakfast'!R18</f>
        <v>10500</v>
      </c>
      <c r="S18" s="119">
        <f>'C завтраками| Bed and breakfast'!S18</f>
        <v>10900</v>
      </c>
      <c r="T18" s="119">
        <f>'C завтраками| Bed and breakfast'!T18</f>
        <v>12900</v>
      </c>
      <c r="U18" s="119">
        <f>'C завтраками| Bed and breakfast'!U18</f>
        <v>12900</v>
      </c>
      <c r="V18" s="119">
        <f>'C завтраками| Bed and breakfast'!V18</f>
        <v>12900</v>
      </c>
      <c r="W18" s="119">
        <f>'C завтраками| Bed and breakfast'!W18</f>
        <v>12900</v>
      </c>
      <c r="X18" s="119">
        <f>'C завтраками| Bed and breakfast'!X18</f>
        <v>11300</v>
      </c>
      <c r="Y18" s="119">
        <f>'C завтраками| Bed and breakfast'!Y18</f>
        <v>12100</v>
      </c>
      <c r="Z18" s="119">
        <f>'C завтраками| Bed and breakfast'!Z18</f>
        <v>11300</v>
      </c>
      <c r="AA18" s="119">
        <f>'C завтраками| Bed and breakfast'!AA18</f>
        <v>13700</v>
      </c>
      <c r="AB18" s="119">
        <f>'C завтраками| Bed and breakfast'!AB18</f>
        <v>13700</v>
      </c>
      <c r="AC18" s="119">
        <f>'C завтраками| Bed and breakfast'!AC18</f>
        <v>11400</v>
      </c>
      <c r="AD18" s="119">
        <f>'C завтраками| Bed and breakfast'!AD18</f>
        <v>11600</v>
      </c>
      <c r="AE18" s="119">
        <f>'C завтраками| Bed and breakfast'!AE18</f>
        <v>12000</v>
      </c>
      <c r="AF18" s="119">
        <f>'C завтраками| Bed and breakfast'!AF18</f>
        <v>11600</v>
      </c>
      <c r="AG18" s="119">
        <f>'C завтраками| Bed and breakfast'!AG18</f>
        <v>12200</v>
      </c>
      <c r="AH18" s="119">
        <f>'C завтраками| Bed and breakfast'!AH18</f>
        <v>12900</v>
      </c>
      <c r="AI18" s="119">
        <f>'C завтраками| Bed and breakfast'!AI18</f>
        <v>12900</v>
      </c>
      <c r="AJ18" s="119">
        <f>'C завтраками| Bed and breakfast'!AJ18</f>
        <v>12400</v>
      </c>
      <c r="AK18" s="119">
        <f>'C завтраками| Bed and breakfast'!AK18</f>
        <v>12000</v>
      </c>
      <c r="AL18" s="119">
        <f>'C завтраками| Bed and breakfast'!AL18</f>
        <v>12900</v>
      </c>
      <c r="AM18" s="119">
        <f>'C завтраками| Bed and breakfast'!AM18</f>
        <v>12000</v>
      </c>
      <c r="AN18" s="119">
        <f>'C завтраками| Bed and breakfast'!AN18</f>
        <v>12400</v>
      </c>
      <c r="AO18" s="119">
        <f>'C завтраками| Bed and breakfast'!AO18</f>
        <v>12000</v>
      </c>
      <c r="AP18" s="119">
        <f>'C завтраками| Bed and breakfast'!AP18</f>
        <v>12900</v>
      </c>
      <c r="AQ18" s="119">
        <f>'C завтраками| Bed and breakfast'!AQ18</f>
        <v>12200</v>
      </c>
      <c r="AR18" s="119">
        <f>'C завтраками| Bed and breakfast'!AR18</f>
        <v>12000</v>
      </c>
      <c r="AS18" s="119">
        <f>'C завтраками| Bed and breakfast'!AS18</f>
        <v>12400</v>
      </c>
      <c r="AT18" s="119">
        <f>'C завтраками| Bed and breakfast'!AT18</f>
        <v>11600</v>
      </c>
      <c r="AU18" s="119">
        <f>'C завтраками| Bed and breakfast'!AU18</f>
        <v>11600</v>
      </c>
      <c r="AV18" s="119">
        <f>'C завтраками| Bed and breakfast'!AV18</f>
        <v>11200</v>
      </c>
      <c r="AW18" s="119">
        <f>'C завтраками| Bed and breakfast'!AW18</f>
        <v>10500</v>
      </c>
      <c r="AX18" s="119">
        <f>'C завтраками| Bed and breakfast'!AX18</f>
        <v>11000</v>
      </c>
      <c r="AY18" s="119">
        <f>'C завтраками| Bed and breakfast'!AY18</f>
        <v>10500</v>
      </c>
      <c r="AZ18" s="119">
        <f>'C завтраками| Bed and breakfast'!AZ18</f>
        <v>11000</v>
      </c>
      <c r="BA18" s="119">
        <f>'C завтраками| Bed and breakfast'!BA18</f>
        <v>10500</v>
      </c>
    </row>
    <row r="19" spans="1:53"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row>
    <row r="20" spans="1:53" ht="10.7" customHeight="1" x14ac:dyDescent="0.2">
      <c r="A20" s="3">
        <v>1</v>
      </c>
      <c r="B20" s="119">
        <f>'C завтраками| Bed and breakfast'!B20</f>
        <v>12350</v>
      </c>
      <c r="C20" s="119">
        <f>'C завтраками| Bed and breakfast'!C20</f>
        <v>11550</v>
      </c>
      <c r="D20" s="119">
        <f>'C завтраками| Bed and breakfast'!D20</f>
        <v>11250</v>
      </c>
      <c r="E20" s="119">
        <f>'C завтраками| Bed and breakfast'!E20</f>
        <v>10750</v>
      </c>
      <c r="F20" s="119">
        <f>'C завтраками| Bed and breakfast'!F20</f>
        <v>13150</v>
      </c>
      <c r="G20" s="119">
        <f>'C завтраками| Bed and breakfast'!G20</f>
        <v>13950</v>
      </c>
      <c r="H20" s="119">
        <f>'C завтраками| Bed and breakfast'!H20</f>
        <v>12350</v>
      </c>
      <c r="I20" s="119">
        <f>'C завтраками| Bed and breakfast'!I20</f>
        <v>13150</v>
      </c>
      <c r="J20" s="119">
        <f>'C завтраками| Bed and breakfast'!J20</f>
        <v>11550</v>
      </c>
      <c r="K20" s="119">
        <f>'C завтраками| Bed and breakfast'!K20</f>
        <v>12350</v>
      </c>
      <c r="L20" s="119">
        <f>'C завтраками| Bed and breakfast'!L20</f>
        <v>13150</v>
      </c>
      <c r="M20" s="119">
        <f>'C завтраками| Bed and breakfast'!M20</f>
        <v>12350</v>
      </c>
      <c r="N20" s="119">
        <f>'C завтраками| Bed and breakfast'!N20</f>
        <v>10750</v>
      </c>
      <c r="O20" s="119">
        <f>'C завтраками| Bed and breakfast'!O20</f>
        <v>11150</v>
      </c>
      <c r="P20" s="119">
        <f>'C завтраками| Bed and breakfast'!P20</f>
        <v>10750</v>
      </c>
      <c r="Q20" s="119">
        <f>'C завтраками| Bed and breakfast'!Q20</f>
        <v>11150</v>
      </c>
      <c r="R20" s="119">
        <f>'C завтраками| Bed and breakfast'!R20</f>
        <v>10750</v>
      </c>
      <c r="S20" s="119">
        <f>'C завтраками| Bed and breakfast'!S20</f>
        <v>11150</v>
      </c>
      <c r="T20" s="119">
        <f>'C завтраками| Bed and breakfast'!T20</f>
        <v>13150</v>
      </c>
      <c r="U20" s="119">
        <f>'C завтраками| Bed and breakfast'!U20</f>
        <v>13150</v>
      </c>
      <c r="V20" s="119">
        <f>'C завтраками| Bed and breakfast'!V20</f>
        <v>13150</v>
      </c>
      <c r="W20" s="119">
        <f>'C завтраками| Bed and breakfast'!W20</f>
        <v>13150</v>
      </c>
      <c r="X20" s="119">
        <f>'C завтраками| Bed and breakfast'!X20</f>
        <v>11550</v>
      </c>
      <c r="Y20" s="119">
        <f>'C завтраками| Bed and breakfast'!Y20</f>
        <v>12350</v>
      </c>
      <c r="Z20" s="119">
        <f>'C завтраками| Bed and breakfast'!Z20</f>
        <v>11550</v>
      </c>
      <c r="AA20" s="119">
        <f>'C завтраками| Bed and breakfast'!AA20</f>
        <v>13950</v>
      </c>
      <c r="AB20" s="119">
        <f>'C завтраками| Bed and breakfast'!AB20</f>
        <v>13950</v>
      </c>
      <c r="AC20" s="119">
        <f>'C завтраками| Bed and breakfast'!AC20</f>
        <v>11650</v>
      </c>
      <c r="AD20" s="119">
        <f>'C завтраками| Bed and breakfast'!AD20</f>
        <v>11850</v>
      </c>
      <c r="AE20" s="119">
        <f>'C завтраками| Bed and breakfast'!AE20</f>
        <v>12250</v>
      </c>
      <c r="AF20" s="119">
        <f>'C завтраками| Bed and breakfast'!AF20</f>
        <v>11850</v>
      </c>
      <c r="AG20" s="119">
        <f>'C завтраками| Bed and breakfast'!AG20</f>
        <v>12450</v>
      </c>
      <c r="AH20" s="119">
        <f>'C завтраками| Bed and breakfast'!AH20</f>
        <v>13150</v>
      </c>
      <c r="AI20" s="119">
        <f>'C завтраками| Bed and breakfast'!AI20</f>
        <v>13150</v>
      </c>
      <c r="AJ20" s="119">
        <f>'C завтраками| Bed and breakfast'!AJ20</f>
        <v>12650</v>
      </c>
      <c r="AK20" s="119">
        <f>'C завтраками| Bed and breakfast'!AK20</f>
        <v>12250</v>
      </c>
      <c r="AL20" s="119">
        <f>'C завтраками| Bed and breakfast'!AL20</f>
        <v>13150</v>
      </c>
      <c r="AM20" s="119">
        <f>'C завтраками| Bed and breakfast'!AM20</f>
        <v>12250</v>
      </c>
      <c r="AN20" s="119">
        <f>'C завтраками| Bed and breakfast'!AN20</f>
        <v>12650</v>
      </c>
      <c r="AO20" s="119">
        <f>'C завтраками| Bed and breakfast'!AO20</f>
        <v>12250</v>
      </c>
      <c r="AP20" s="119">
        <f>'C завтраками| Bed and breakfast'!AP20</f>
        <v>13150</v>
      </c>
      <c r="AQ20" s="119">
        <f>'C завтраками| Bed and breakfast'!AQ20</f>
        <v>12450</v>
      </c>
      <c r="AR20" s="119">
        <f>'C завтраками| Bed and breakfast'!AR20</f>
        <v>12250</v>
      </c>
      <c r="AS20" s="119">
        <f>'C завтраками| Bed and breakfast'!AS20</f>
        <v>12650</v>
      </c>
      <c r="AT20" s="119">
        <f>'C завтраками| Bed and breakfast'!AT20</f>
        <v>11850</v>
      </c>
      <c r="AU20" s="119">
        <f>'C завтраками| Bed and breakfast'!AU20</f>
        <v>11850</v>
      </c>
      <c r="AV20" s="119">
        <f>'C завтраками| Bed and breakfast'!AV20</f>
        <v>11450</v>
      </c>
      <c r="AW20" s="119">
        <f>'C завтраками| Bed and breakfast'!AW20</f>
        <v>10750</v>
      </c>
      <c r="AX20" s="119">
        <f>'C завтраками| Bed and breakfast'!AX20</f>
        <v>11250</v>
      </c>
      <c r="AY20" s="119">
        <f>'C завтраками| Bed and breakfast'!AY20</f>
        <v>10750</v>
      </c>
      <c r="AZ20" s="119">
        <f>'C завтраками| Bed and breakfast'!AZ20</f>
        <v>11250</v>
      </c>
      <c r="BA20" s="119">
        <f>'C завтраками| Bed and breakfast'!BA20</f>
        <v>10750</v>
      </c>
    </row>
    <row r="21" spans="1:53" ht="10.7" customHeight="1" x14ac:dyDescent="0.2">
      <c r="A21" s="3">
        <v>2</v>
      </c>
      <c r="B21" s="119">
        <f>'C завтраками| Bed and breakfast'!B21</f>
        <v>13600</v>
      </c>
      <c r="C21" s="119">
        <f>'C завтраками| Bed and breakfast'!C21</f>
        <v>12800</v>
      </c>
      <c r="D21" s="119">
        <f>'C завтраками| Bed and breakfast'!D21</f>
        <v>12500</v>
      </c>
      <c r="E21" s="119">
        <f>'C завтраками| Bed and breakfast'!E21</f>
        <v>12000</v>
      </c>
      <c r="F21" s="119">
        <f>'C завтраками| Bed and breakfast'!F21</f>
        <v>14400</v>
      </c>
      <c r="G21" s="119">
        <f>'C завтраками| Bed and breakfast'!G21</f>
        <v>15200</v>
      </c>
      <c r="H21" s="119">
        <f>'C завтраками| Bed and breakfast'!H21</f>
        <v>13600</v>
      </c>
      <c r="I21" s="119">
        <f>'C завтраками| Bed and breakfast'!I21</f>
        <v>14400</v>
      </c>
      <c r="J21" s="119">
        <f>'C завтраками| Bed and breakfast'!J21</f>
        <v>12800</v>
      </c>
      <c r="K21" s="119">
        <f>'C завтраками| Bed and breakfast'!K21</f>
        <v>13600</v>
      </c>
      <c r="L21" s="119">
        <f>'C завтраками| Bed and breakfast'!L21</f>
        <v>14400</v>
      </c>
      <c r="M21" s="119">
        <f>'C завтраками| Bed and breakfast'!M21</f>
        <v>13600</v>
      </c>
      <c r="N21" s="119">
        <f>'C завтраками| Bed and breakfast'!N21</f>
        <v>12000</v>
      </c>
      <c r="O21" s="119">
        <f>'C завтраками| Bed and breakfast'!O21</f>
        <v>12400</v>
      </c>
      <c r="P21" s="119">
        <f>'C завтраками| Bed and breakfast'!P21</f>
        <v>12000</v>
      </c>
      <c r="Q21" s="119">
        <f>'C завтраками| Bed and breakfast'!Q21</f>
        <v>12400</v>
      </c>
      <c r="R21" s="119">
        <f>'C завтраками| Bed and breakfast'!R21</f>
        <v>12000</v>
      </c>
      <c r="S21" s="119">
        <f>'C завтраками| Bed and breakfast'!S21</f>
        <v>12400</v>
      </c>
      <c r="T21" s="119">
        <f>'C завтраками| Bed and breakfast'!T21</f>
        <v>14400</v>
      </c>
      <c r="U21" s="119">
        <f>'C завтраками| Bed and breakfast'!U21</f>
        <v>14400</v>
      </c>
      <c r="V21" s="119">
        <f>'C завтраками| Bed and breakfast'!V21</f>
        <v>14400</v>
      </c>
      <c r="W21" s="119">
        <f>'C завтраками| Bed and breakfast'!W21</f>
        <v>14400</v>
      </c>
      <c r="X21" s="119">
        <f>'C завтраками| Bed and breakfast'!X21</f>
        <v>12800</v>
      </c>
      <c r="Y21" s="119">
        <f>'C завтраками| Bed and breakfast'!Y21</f>
        <v>13600</v>
      </c>
      <c r="Z21" s="119">
        <f>'C завтраками| Bed and breakfast'!Z21</f>
        <v>12800</v>
      </c>
      <c r="AA21" s="119">
        <f>'C завтраками| Bed and breakfast'!AA21</f>
        <v>15200</v>
      </c>
      <c r="AB21" s="119">
        <f>'C завтраками| Bed and breakfast'!AB21</f>
        <v>15200</v>
      </c>
      <c r="AC21" s="119">
        <f>'C завтраками| Bed and breakfast'!AC21</f>
        <v>12900</v>
      </c>
      <c r="AD21" s="119">
        <f>'C завтраками| Bed and breakfast'!AD21</f>
        <v>13100</v>
      </c>
      <c r="AE21" s="119">
        <f>'C завтраками| Bed and breakfast'!AE21</f>
        <v>13500</v>
      </c>
      <c r="AF21" s="119">
        <f>'C завтраками| Bed and breakfast'!AF21</f>
        <v>13100</v>
      </c>
      <c r="AG21" s="119">
        <f>'C завтраками| Bed and breakfast'!AG21</f>
        <v>13700</v>
      </c>
      <c r="AH21" s="119">
        <f>'C завтраками| Bed and breakfast'!AH21</f>
        <v>14400</v>
      </c>
      <c r="AI21" s="119">
        <f>'C завтраками| Bed and breakfast'!AI21</f>
        <v>14400</v>
      </c>
      <c r="AJ21" s="119">
        <f>'C завтраками| Bed and breakfast'!AJ21</f>
        <v>13900</v>
      </c>
      <c r="AK21" s="119">
        <f>'C завтраками| Bed and breakfast'!AK21</f>
        <v>13500</v>
      </c>
      <c r="AL21" s="119">
        <f>'C завтраками| Bed and breakfast'!AL21</f>
        <v>14400</v>
      </c>
      <c r="AM21" s="119">
        <f>'C завтраками| Bed and breakfast'!AM21</f>
        <v>13500</v>
      </c>
      <c r="AN21" s="119">
        <f>'C завтраками| Bed and breakfast'!AN21</f>
        <v>13900</v>
      </c>
      <c r="AO21" s="119">
        <f>'C завтраками| Bed and breakfast'!AO21</f>
        <v>13500</v>
      </c>
      <c r="AP21" s="119">
        <f>'C завтраками| Bed and breakfast'!AP21</f>
        <v>14400</v>
      </c>
      <c r="AQ21" s="119">
        <f>'C завтраками| Bed and breakfast'!AQ21</f>
        <v>13700</v>
      </c>
      <c r="AR21" s="119">
        <f>'C завтраками| Bed and breakfast'!AR21</f>
        <v>13500</v>
      </c>
      <c r="AS21" s="119">
        <f>'C завтраками| Bed and breakfast'!AS21</f>
        <v>13900</v>
      </c>
      <c r="AT21" s="119">
        <f>'C завтраками| Bed and breakfast'!AT21</f>
        <v>13100</v>
      </c>
      <c r="AU21" s="119">
        <f>'C завтраками| Bed and breakfast'!AU21</f>
        <v>13100</v>
      </c>
      <c r="AV21" s="119">
        <f>'C завтраками| Bed and breakfast'!AV21</f>
        <v>12700</v>
      </c>
      <c r="AW21" s="119">
        <f>'C завтраками| Bed and breakfast'!AW21</f>
        <v>12000</v>
      </c>
      <c r="AX21" s="119">
        <f>'C завтраками| Bed and breakfast'!AX21</f>
        <v>12500</v>
      </c>
      <c r="AY21" s="119">
        <f>'C завтраками| Bed and breakfast'!AY21</f>
        <v>12000</v>
      </c>
      <c r="AZ21" s="119">
        <f>'C завтраками| Bed and breakfast'!AZ21</f>
        <v>12500</v>
      </c>
      <c r="BA21" s="119">
        <f>'C завтраками| Bed and breakfast'!BA21</f>
        <v>12000</v>
      </c>
    </row>
    <row r="22" spans="1:53"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28" customFormat="1" ht="25.5" customHeight="1" x14ac:dyDescent="0.2">
      <c r="A24" s="27"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s="28" customFormat="1" ht="25.5" customHeight="1" x14ac:dyDescent="0.2">
      <c r="A25" s="34"/>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row>
    <row r="27" spans="1:53" ht="10.7" customHeight="1" x14ac:dyDescent="0.2">
      <c r="A27" s="3">
        <v>1</v>
      </c>
      <c r="B27" s="119">
        <f t="shared" ref="B27:BA27" si="2">ROUND(B8*0.85,)</f>
        <v>6248</v>
      </c>
      <c r="C27" s="119">
        <f t="shared" si="2"/>
        <v>5568</v>
      </c>
      <c r="D27" s="119">
        <f t="shared" si="2"/>
        <v>5313</v>
      </c>
      <c r="E27" s="119">
        <f t="shared" si="2"/>
        <v>4888</v>
      </c>
      <c r="F27" s="119">
        <f t="shared" si="2"/>
        <v>6928</v>
      </c>
      <c r="G27" s="119">
        <f t="shared" si="2"/>
        <v>7608</v>
      </c>
      <c r="H27" s="119">
        <f t="shared" si="2"/>
        <v>6248</v>
      </c>
      <c r="I27" s="119">
        <f t="shared" si="2"/>
        <v>6928</v>
      </c>
      <c r="J27" s="119">
        <f t="shared" si="2"/>
        <v>5568</v>
      </c>
      <c r="K27" s="119">
        <f t="shared" si="2"/>
        <v>6248</v>
      </c>
      <c r="L27" s="119">
        <f t="shared" si="2"/>
        <v>6928</v>
      </c>
      <c r="M27" s="119">
        <f t="shared" si="2"/>
        <v>6248</v>
      </c>
      <c r="N27" s="119">
        <f t="shared" si="2"/>
        <v>4888</v>
      </c>
      <c r="O27" s="119">
        <f t="shared" si="2"/>
        <v>5228</v>
      </c>
      <c r="P27" s="119">
        <f t="shared" si="2"/>
        <v>4888</v>
      </c>
      <c r="Q27" s="119">
        <f t="shared" si="2"/>
        <v>5228</v>
      </c>
      <c r="R27" s="119">
        <f t="shared" si="2"/>
        <v>4888</v>
      </c>
      <c r="S27" s="119">
        <f t="shared" si="2"/>
        <v>5228</v>
      </c>
      <c r="T27" s="119">
        <f t="shared" si="2"/>
        <v>6928</v>
      </c>
      <c r="U27" s="119">
        <f t="shared" si="2"/>
        <v>6928</v>
      </c>
      <c r="V27" s="119">
        <f t="shared" si="2"/>
        <v>6928</v>
      </c>
      <c r="W27" s="119">
        <f t="shared" si="2"/>
        <v>6928</v>
      </c>
      <c r="X27" s="119">
        <f t="shared" si="2"/>
        <v>5568</v>
      </c>
      <c r="Y27" s="119">
        <f t="shared" si="2"/>
        <v>6248</v>
      </c>
      <c r="Z27" s="119">
        <f t="shared" si="2"/>
        <v>5568</v>
      </c>
      <c r="AA27" s="119">
        <f t="shared" si="2"/>
        <v>7608</v>
      </c>
      <c r="AB27" s="119">
        <f t="shared" si="2"/>
        <v>7608</v>
      </c>
      <c r="AC27" s="119">
        <f t="shared" si="2"/>
        <v>5653</v>
      </c>
      <c r="AD27" s="119">
        <f t="shared" si="2"/>
        <v>5823</v>
      </c>
      <c r="AE27" s="119">
        <f t="shared" si="2"/>
        <v>6163</v>
      </c>
      <c r="AF27" s="119">
        <f t="shared" si="2"/>
        <v>5823</v>
      </c>
      <c r="AG27" s="119">
        <f t="shared" si="2"/>
        <v>6333</v>
      </c>
      <c r="AH27" s="119">
        <f t="shared" si="2"/>
        <v>6928</v>
      </c>
      <c r="AI27" s="119">
        <f t="shared" si="2"/>
        <v>6928</v>
      </c>
      <c r="AJ27" s="119">
        <f t="shared" si="2"/>
        <v>6503</v>
      </c>
      <c r="AK27" s="119">
        <f t="shared" si="2"/>
        <v>6163</v>
      </c>
      <c r="AL27" s="119">
        <f t="shared" si="2"/>
        <v>6928</v>
      </c>
      <c r="AM27" s="119">
        <f t="shared" si="2"/>
        <v>6163</v>
      </c>
      <c r="AN27" s="119">
        <f t="shared" si="2"/>
        <v>6503</v>
      </c>
      <c r="AO27" s="119">
        <f t="shared" si="2"/>
        <v>6163</v>
      </c>
      <c r="AP27" s="119">
        <f t="shared" si="2"/>
        <v>6928</v>
      </c>
      <c r="AQ27" s="119">
        <f t="shared" si="2"/>
        <v>6333</v>
      </c>
      <c r="AR27" s="119">
        <f t="shared" si="2"/>
        <v>6163</v>
      </c>
      <c r="AS27" s="119">
        <f t="shared" si="2"/>
        <v>6503</v>
      </c>
      <c r="AT27" s="119">
        <f t="shared" si="2"/>
        <v>5823</v>
      </c>
      <c r="AU27" s="119">
        <f t="shared" si="2"/>
        <v>5823</v>
      </c>
      <c r="AV27" s="119">
        <f t="shared" si="2"/>
        <v>5483</v>
      </c>
      <c r="AW27" s="119">
        <f t="shared" si="2"/>
        <v>4888</v>
      </c>
      <c r="AX27" s="119">
        <f t="shared" si="2"/>
        <v>5313</v>
      </c>
      <c r="AY27" s="119">
        <f t="shared" si="2"/>
        <v>4888</v>
      </c>
      <c r="AZ27" s="119">
        <f t="shared" si="2"/>
        <v>5313</v>
      </c>
      <c r="BA27" s="119">
        <f t="shared" si="2"/>
        <v>4888</v>
      </c>
    </row>
    <row r="28" spans="1:53" ht="10.7" customHeight="1" x14ac:dyDescent="0.2">
      <c r="A28" s="3">
        <v>2</v>
      </c>
      <c r="B28" s="119">
        <f t="shared" ref="B28:BA28" si="3">ROUND(B9*0.85,)</f>
        <v>7310</v>
      </c>
      <c r="C28" s="119">
        <f t="shared" si="3"/>
        <v>6630</v>
      </c>
      <c r="D28" s="119">
        <f t="shared" si="3"/>
        <v>6375</v>
      </c>
      <c r="E28" s="119">
        <f t="shared" si="3"/>
        <v>5950</v>
      </c>
      <c r="F28" s="119">
        <f t="shared" si="3"/>
        <v>7990</v>
      </c>
      <c r="G28" s="119">
        <f t="shared" si="3"/>
        <v>8670</v>
      </c>
      <c r="H28" s="119">
        <f t="shared" si="3"/>
        <v>7310</v>
      </c>
      <c r="I28" s="119">
        <f t="shared" si="3"/>
        <v>7990</v>
      </c>
      <c r="J28" s="119">
        <f t="shared" si="3"/>
        <v>6630</v>
      </c>
      <c r="K28" s="119">
        <f t="shared" si="3"/>
        <v>7310</v>
      </c>
      <c r="L28" s="119">
        <f t="shared" si="3"/>
        <v>7990</v>
      </c>
      <c r="M28" s="119">
        <f t="shared" si="3"/>
        <v>7310</v>
      </c>
      <c r="N28" s="119">
        <f t="shared" si="3"/>
        <v>5950</v>
      </c>
      <c r="O28" s="119">
        <f t="shared" si="3"/>
        <v>6290</v>
      </c>
      <c r="P28" s="119">
        <f t="shared" si="3"/>
        <v>5950</v>
      </c>
      <c r="Q28" s="119">
        <f t="shared" si="3"/>
        <v>6290</v>
      </c>
      <c r="R28" s="119">
        <f t="shared" si="3"/>
        <v>5950</v>
      </c>
      <c r="S28" s="119">
        <f t="shared" si="3"/>
        <v>6290</v>
      </c>
      <c r="T28" s="119">
        <f t="shared" si="3"/>
        <v>7990</v>
      </c>
      <c r="U28" s="119">
        <f t="shared" si="3"/>
        <v>7990</v>
      </c>
      <c r="V28" s="119">
        <f t="shared" si="3"/>
        <v>7990</v>
      </c>
      <c r="W28" s="119">
        <f t="shared" si="3"/>
        <v>7990</v>
      </c>
      <c r="X28" s="119">
        <f t="shared" si="3"/>
        <v>6630</v>
      </c>
      <c r="Y28" s="119">
        <f t="shared" si="3"/>
        <v>7310</v>
      </c>
      <c r="Z28" s="119">
        <f t="shared" si="3"/>
        <v>6630</v>
      </c>
      <c r="AA28" s="119">
        <f t="shared" si="3"/>
        <v>8670</v>
      </c>
      <c r="AB28" s="119">
        <f t="shared" si="3"/>
        <v>8670</v>
      </c>
      <c r="AC28" s="119">
        <f t="shared" si="3"/>
        <v>6715</v>
      </c>
      <c r="AD28" s="119">
        <f t="shared" si="3"/>
        <v>6885</v>
      </c>
      <c r="AE28" s="119">
        <f t="shared" si="3"/>
        <v>7225</v>
      </c>
      <c r="AF28" s="119">
        <f t="shared" si="3"/>
        <v>6885</v>
      </c>
      <c r="AG28" s="119">
        <f t="shared" si="3"/>
        <v>7395</v>
      </c>
      <c r="AH28" s="119">
        <f t="shared" si="3"/>
        <v>7990</v>
      </c>
      <c r="AI28" s="119">
        <f t="shared" si="3"/>
        <v>7990</v>
      </c>
      <c r="AJ28" s="119">
        <f t="shared" si="3"/>
        <v>7565</v>
      </c>
      <c r="AK28" s="119">
        <f t="shared" si="3"/>
        <v>7225</v>
      </c>
      <c r="AL28" s="119">
        <f t="shared" si="3"/>
        <v>7990</v>
      </c>
      <c r="AM28" s="119">
        <f t="shared" si="3"/>
        <v>7225</v>
      </c>
      <c r="AN28" s="119">
        <f t="shared" si="3"/>
        <v>7565</v>
      </c>
      <c r="AO28" s="119">
        <f t="shared" si="3"/>
        <v>7225</v>
      </c>
      <c r="AP28" s="119">
        <f t="shared" si="3"/>
        <v>7990</v>
      </c>
      <c r="AQ28" s="119">
        <f t="shared" si="3"/>
        <v>7395</v>
      </c>
      <c r="AR28" s="119">
        <f t="shared" si="3"/>
        <v>7225</v>
      </c>
      <c r="AS28" s="119">
        <f t="shared" si="3"/>
        <v>7565</v>
      </c>
      <c r="AT28" s="119">
        <f t="shared" si="3"/>
        <v>6885</v>
      </c>
      <c r="AU28" s="119">
        <f t="shared" si="3"/>
        <v>6885</v>
      </c>
      <c r="AV28" s="119">
        <f t="shared" si="3"/>
        <v>6545</v>
      </c>
      <c r="AW28" s="119">
        <f t="shared" si="3"/>
        <v>5950</v>
      </c>
      <c r="AX28" s="119">
        <f t="shared" si="3"/>
        <v>6375</v>
      </c>
      <c r="AY28" s="119">
        <f t="shared" si="3"/>
        <v>5950</v>
      </c>
      <c r="AZ28" s="119">
        <f t="shared" si="3"/>
        <v>6375</v>
      </c>
      <c r="BA28" s="119">
        <f t="shared" si="3"/>
        <v>5950</v>
      </c>
    </row>
    <row r="29" spans="1:53"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spans="1:53" ht="10.7" customHeight="1" x14ac:dyDescent="0.2">
      <c r="A30" s="3">
        <v>1</v>
      </c>
      <c r="B30" s="119">
        <f t="shared" ref="B30:BA30" si="4">ROUND(B11*0.85,)</f>
        <v>7098</v>
      </c>
      <c r="C30" s="119">
        <f t="shared" si="4"/>
        <v>6418</v>
      </c>
      <c r="D30" s="119">
        <f t="shared" si="4"/>
        <v>6163</v>
      </c>
      <c r="E30" s="119">
        <f t="shared" si="4"/>
        <v>5738</v>
      </c>
      <c r="F30" s="119">
        <f t="shared" si="4"/>
        <v>7778</v>
      </c>
      <c r="G30" s="119">
        <f t="shared" si="4"/>
        <v>8458</v>
      </c>
      <c r="H30" s="119">
        <f t="shared" si="4"/>
        <v>7098</v>
      </c>
      <c r="I30" s="119">
        <f t="shared" si="4"/>
        <v>7778</v>
      </c>
      <c r="J30" s="119">
        <f t="shared" si="4"/>
        <v>6418</v>
      </c>
      <c r="K30" s="119">
        <f t="shared" si="4"/>
        <v>7098</v>
      </c>
      <c r="L30" s="119">
        <f t="shared" si="4"/>
        <v>7778</v>
      </c>
      <c r="M30" s="119">
        <f t="shared" si="4"/>
        <v>7098</v>
      </c>
      <c r="N30" s="119">
        <f t="shared" si="4"/>
        <v>5738</v>
      </c>
      <c r="O30" s="119">
        <f t="shared" si="4"/>
        <v>6078</v>
      </c>
      <c r="P30" s="119">
        <f t="shared" si="4"/>
        <v>5738</v>
      </c>
      <c r="Q30" s="119">
        <f t="shared" si="4"/>
        <v>6078</v>
      </c>
      <c r="R30" s="119">
        <f t="shared" si="4"/>
        <v>5738</v>
      </c>
      <c r="S30" s="119">
        <f t="shared" si="4"/>
        <v>6078</v>
      </c>
      <c r="T30" s="119">
        <f t="shared" si="4"/>
        <v>7778</v>
      </c>
      <c r="U30" s="119">
        <f t="shared" si="4"/>
        <v>7778</v>
      </c>
      <c r="V30" s="119">
        <f t="shared" si="4"/>
        <v>7778</v>
      </c>
      <c r="W30" s="119">
        <f t="shared" si="4"/>
        <v>7778</v>
      </c>
      <c r="X30" s="119">
        <f t="shared" si="4"/>
        <v>6418</v>
      </c>
      <c r="Y30" s="119">
        <f t="shared" si="4"/>
        <v>7098</v>
      </c>
      <c r="Z30" s="119">
        <f t="shared" si="4"/>
        <v>6418</v>
      </c>
      <c r="AA30" s="119">
        <f t="shared" si="4"/>
        <v>8458</v>
      </c>
      <c r="AB30" s="119">
        <f t="shared" si="4"/>
        <v>8458</v>
      </c>
      <c r="AC30" s="119">
        <f t="shared" si="4"/>
        <v>6503</v>
      </c>
      <c r="AD30" s="119">
        <f t="shared" si="4"/>
        <v>6673</v>
      </c>
      <c r="AE30" s="119">
        <f t="shared" si="4"/>
        <v>7013</v>
      </c>
      <c r="AF30" s="119">
        <f t="shared" si="4"/>
        <v>6673</v>
      </c>
      <c r="AG30" s="119">
        <f t="shared" si="4"/>
        <v>7183</v>
      </c>
      <c r="AH30" s="119">
        <f t="shared" si="4"/>
        <v>7778</v>
      </c>
      <c r="AI30" s="119">
        <f t="shared" si="4"/>
        <v>7778</v>
      </c>
      <c r="AJ30" s="119">
        <f t="shared" si="4"/>
        <v>7353</v>
      </c>
      <c r="AK30" s="119">
        <f t="shared" si="4"/>
        <v>7013</v>
      </c>
      <c r="AL30" s="119">
        <f t="shared" si="4"/>
        <v>7778</v>
      </c>
      <c r="AM30" s="119">
        <f t="shared" si="4"/>
        <v>7013</v>
      </c>
      <c r="AN30" s="119">
        <f t="shared" si="4"/>
        <v>7353</v>
      </c>
      <c r="AO30" s="119">
        <f t="shared" si="4"/>
        <v>7013</v>
      </c>
      <c r="AP30" s="119">
        <f t="shared" si="4"/>
        <v>7778</v>
      </c>
      <c r="AQ30" s="119">
        <f t="shared" si="4"/>
        <v>7183</v>
      </c>
      <c r="AR30" s="119">
        <f t="shared" si="4"/>
        <v>7013</v>
      </c>
      <c r="AS30" s="119">
        <f t="shared" si="4"/>
        <v>7353</v>
      </c>
      <c r="AT30" s="119">
        <f t="shared" si="4"/>
        <v>6673</v>
      </c>
      <c r="AU30" s="119">
        <f t="shared" si="4"/>
        <v>6673</v>
      </c>
      <c r="AV30" s="119">
        <f t="shared" si="4"/>
        <v>6333</v>
      </c>
      <c r="AW30" s="119">
        <f t="shared" si="4"/>
        <v>5738</v>
      </c>
      <c r="AX30" s="119">
        <f t="shared" si="4"/>
        <v>6163</v>
      </c>
      <c r="AY30" s="119">
        <f t="shared" si="4"/>
        <v>5738</v>
      </c>
      <c r="AZ30" s="119">
        <f t="shared" si="4"/>
        <v>6163</v>
      </c>
      <c r="BA30" s="119">
        <f t="shared" si="4"/>
        <v>5738</v>
      </c>
    </row>
    <row r="31" spans="1:53" ht="10.7" customHeight="1" x14ac:dyDescent="0.2">
      <c r="A31" s="3">
        <v>2</v>
      </c>
      <c r="B31" s="119">
        <f t="shared" ref="B31:BA31" si="5">ROUND(B12*0.85,)</f>
        <v>8160</v>
      </c>
      <c r="C31" s="119">
        <f t="shared" si="5"/>
        <v>7480</v>
      </c>
      <c r="D31" s="119">
        <f t="shared" si="5"/>
        <v>7225</v>
      </c>
      <c r="E31" s="119">
        <f t="shared" si="5"/>
        <v>6800</v>
      </c>
      <c r="F31" s="119">
        <f t="shared" si="5"/>
        <v>8840</v>
      </c>
      <c r="G31" s="119">
        <f t="shared" si="5"/>
        <v>9520</v>
      </c>
      <c r="H31" s="119">
        <f t="shared" si="5"/>
        <v>8160</v>
      </c>
      <c r="I31" s="119">
        <f t="shared" si="5"/>
        <v>8840</v>
      </c>
      <c r="J31" s="119">
        <f t="shared" si="5"/>
        <v>7480</v>
      </c>
      <c r="K31" s="119">
        <f t="shared" si="5"/>
        <v>8160</v>
      </c>
      <c r="L31" s="119">
        <f t="shared" si="5"/>
        <v>8840</v>
      </c>
      <c r="M31" s="119">
        <f t="shared" si="5"/>
        <v>8160</v>
      </c>
      <c r="N31" s="119">
        <f t="shared" si="5"/>
        <v>6800</v>
      </c>
      <c r="O31" s="119">
        <f t="shared" si="5"/>
        <v>7140</v>
      </c>
      <c r="P31" s="119">
        <f t="shared" si="5"/>
        <v>6800</v>
      </c>
      <c r="Q31" s="119">
        <f t="shared" si="5"/>
        <v>7140</v>
      </c>
      <c r="R31" s="119">
        <f t="shared" si="5"/>
        <v>6800</v>
      </c>
      <c r="S31" s="119">
        <f t="shared" si="5"/>
        <v>7140</v>
      </c>
      <c r="T31" s="119">
        <f t="shared" si="5"/>
        <v>8840</v>
      </c>
      <c r="U31" s="119">
        <f t="shared" si="5"/>
        <v>8840</v>
      </c>
      <c r="V31" s="119">
        <f t="shared" si="5"/>
        <v>8840</v>
      </c>
      <c r="W31" s="119">
        <f t="shared" si="5"/>
        <v>8840</v>
      </c>
      <c r="X31" s="119">
        <f t="shared" si="5"/>
        <v>7480</v>
      </c>
      <c r="Y31" s="119">
        <f t="shared" si="5"/>
        <v>8160</v>
      </c>
      <c r="Z31" s="119">
        <f t="shared" si="5"/>
        <v>7480</v>
      </c>
      <c r="AA31" s="119">
        <f t="shared" si="5"/>
        <v>9520</v>
      </c>
      <c r="AB31" s="119">
        <f t="shared" si="5"/>
        <v>9520</v>
      </c>
      <c r="AC31" s="119">
        <f t="shared" si="5"/>
        <v>7565</v>
      </c>
      <c r="AD31" s="119">
        <f t="shared" si="5"/>
        <v>7735</v>
      </c>
      <c r="AE31" s="119">
        <f t="shared" si="5"/>
        <v>8075</v>
      </c>
      <c r="AF31" s="119">
        <f t="shared" si="5"/>
        <v>7735</v>
      </c>
      <c r="AG31" s="119">
        <f t="shared" si="5"/>
        <v>8245</v>
      </c>
      <c r="AH31" s="119">
        <f t="shared" si="5"/>
        <v>8840</v>
      </c>
      <c r="AI31" s="119">
        <f t="shared" si="5"/>
        <v>8840</v>
      </c>
      <c r="AJ31" s="119">
        <f t="shared" si="5"/>
        <v>8415</v>
      </c>
      <c r="AK31" s="119">
        <f t="shared" si="5"/>
        <v>8075</v>
      </c>
      <c r="AL31" s="119">
        <f t="shared" si="5"/>
        <v>8840</v>
      </c>
      <c r="AM31" s="119">
        <f t="shared" si="5"/>
        <v>8075</v>
      </c>
      <c r="AN31" s="119">
        <f t="shared" si="5"/>
        <v>8415</v>
      </c>
      <c r="AO31" s="119">
        <f t="shared" si="5"/>
        <v>8075</v>
      </c>
      <c r="AP31" s="119">
        <f t="shared" si="5"/>
        <v>8840</v>
      </c>
      <c r="AQ31" s="119">
        <f t="shared" si="5"/>
        <v>8245</v>
      </c>
      <c r="AR31" s="119">
        <f t="shared" si="5"/>
        <v>8075</v>
      </c>
      <c r="AS31" s="119">
        <f t="shared" si="5"/>
        <v>8415</v>
      </c>
      <c r="AT31" s="119">
        <f t="shared" si="5"/>
        <v>7735</v>
      </c>
      <c r="AU31" s="119">
        <f t="shared" si="5"/>
        <v>7735</v>
      </c>
      <c r="AV31" s="119">
        <f t="shared" si="5"/>
        <v>7395</v>
      </c>
      <c r="AW31" s="119">
        <f t="shared" si="5"/>
        <v>6800</v>
      </c>
      <c r="AX31" s="119">
        <f t="shared" si="5"/>
        <v>7225</v>
      </c>
      <c r="AY31" s="119">
        <f t="shared" si="5"/>
        <v>6800</v>
      </c>
      <c r="AZ31" s="119">
        <f t="shared" si="5"/>
        <v>7225</v>
      </c>
      <c r="BA31" s="119">
        <f t="shared" si="5"/>
        <v>6800</v>
      </c>
    </row>
    <row r="32" spans="1:53"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row>
    <row r="33" spans="1:53" ht="10.7" customHeight="1" x14ac:dyDescent="0.2">
      <c r="A33" s="3">
        <v>1</v>
      </c>
      <c r="B33" s="119">
        <f t="shared" ref="B33:BA33" si="6">ROUND(B14*0.85,)</f>
        <v>8373</v>
      </c>
      <c r="C33" s="119">
        <f t="shared" si="6"/>
        <v>7693</v>
      </c>
      <c r="D33" s="119">
        <f t="shared" si="6"/>
        <v>7438</v>
      </c>
      <c r="E33" s="119">
        <f t="shared" si="6"/>
        <v>7013</v>
      </c>
      <c r="F33" s="119">
        <f t="shared" si="6"/>
        <v>9053</v>
      </c>
      <c r="G33" s="119">
        <f t="shared" si="6"/>
        <v>9733</v>
      </c>
      <c r="H33" s="119">
        <f t="shared" si="6"/>
        <v>8373</v>
      </c>
      <c r="I33" s="119">
        <f t="shared" si="6"/>
        <v>9053</v>
      </c>
      <c r="J33" s="119">
        <f t="shared" si="6"/>
        <v>7693</v>
      </c>
      <c r="K33" s="119">
        <f t="shared" si="6"/>
        <v>8373</v>
      </c>
      <c r="L33" s="119">
        <f t="shared" si="6"/>
        <v>9053</v>
      </c>
      <c r="M33" s="119">
        <f t="shared" si="6"/>
        <v>8373</v>
      </c>
      <c r="N33" s="119">
        <f t="shared" si="6"/>
        <v>7013</v>
      </c>
      <c r="O33" s="119">
        <f t="shared" si="6"/>
        <v>7353</v>
      </c>
      <c r="P33" s="119">
        <f t="shared" si="6"/>
        <v>7013</v>
      </c>
      <c r="Q33" s="119">
        <f t="shared" si="6"/>
        <v>7353</v>
      </c>
      <c r="R33" s="119">
        <f t="shared" si="6"/>
        <v>7013</v>
      </c>
      <c r="S33" s="119">
        <f t="shared" si="6"/>
        <v>7353</v>
      </c>
      <c r="T33" s="119">
        <f t="shared" si="6"/>
        <v>9053</v>
      </c>
      <c r="U33" s="119">
        <f t="shared" si="6"/>
        <v>9053</v>
      </c>
      <c r="V33" s="119">
        <f t="shared" si="6"/>
        <v>9053</v>
      </c>
      <c r="W33" s="119">
        <f t="shared" si="6"/>
        <v>9053</v>
      </c>
      <c r="X33" s="119">
        <f t="shared" si="6"/>
        <v>7693</v>
      </c>
      <c r="Y33" s="119">
        <f t="shared" si="6"/>
        <v>8373</v>
      </c>
      <c r="Z33" s="119">
        <f t="shared" si="6"/>
        <v>7693</v>
      </c>
      <c r="AA33" s="119">
        <f t="shared" si="6"/>
        <v>9733</v>
      </c>
      <c r="AB33" s="119">
        <f t="shared" si="6"/>
        <v>9733</v>
      </c>
      <c r="AC33" s="119">
        <f t="shared" si="6"/>
        <v>7778</v>
      </c>
      <c r="AD33" s="119">
        <f t="shared" si="6"/>
        <v>7948</v>
      </c>
      <c r="AE33" s="119">
        <f t="shared" si="6"/>
        <v>8288</v>
      </c>
      <c r="AF33" s="119">
        <f t="shared" si="6"/>
        <v>7948</v>
      </c>
      <c r="AG33" s="119">
        <f t="shared" si="6"/>
        <v>8458</v>
      </c>
      <c r="AH33" s="119">
        <f t="shared" si="6"/>
        <v>9053</v>
      </c>
      <c r="AI33" s="119">
        <f t="shared" si="6"/>
        <v>9053</v>
      </c>
      <c r="AJ33" s="119">
        <f t="shared" si="6"/>
        <v>8628</v>
      </c>
      <c r="AK33" s="119">
        <f t="shared" si="6"/>
        <v>8288</v>
      </c>
      <c r="AL33" s="119">
        <f t="shared" si="6"/>
        <v>9053</v>
      </c>
      <c r="AM33" s="119">
        <f t="shared" si="6"/>
        <v>8288</v>
      </c>
      <c r="AN33" s="119">
        <f t="shared" si="6"/>
        <v>8628</v>
      </c>
      <c r="AO33" s="119">
        <f t="shared" si="6"/>
        <v>8288</v>
      </c>
      <c r="AP33" s="119">
        <f t="shared" si="6"/>
        <v>9053</v>
      </c>
      <c r="AQ33" s="119">
        <f t="shared" si="6"/>
        <v>8458</v>
      </c>
      <c r="AR33" s="119">
        <f t="shared" si="6"/>
        <v>8288</v>
      </c>
      <c r="AS33" s="119">
        <f t="shared" si="6"/>
        <v>8628</v>
      </c>
      <c r="AT33" s="119">
        <f t="shared" si="6"/>
        <v>7948</v>
      </c>
      <c r="AU33" s="119">
        <f t="shared" si="6"/>
        <v>7948</v>
      </c>
      <c r="AV33" s="119">
        <f t="shared" si="6"/>
        <v>7608</v>
      </c>
      <c r="AW33" s="119">
        <f t="shared" si="6"/>
        <v>7013</v>
      </c>
      <c r="AX33" s="119">
        <f t="shared" si="6"/>
        <v>7438</v>
      </c>
      <c r="AY33" s="119">
        <f t="shared" si="6"/>
        <v>7013</v>
      </c>
      <c r="AZ33" s="119">
        <f t="shared" si="6"/>
        <v>7438</v>
      </c>
      <c r="BA33" s="119">
        <f t="shared" si="6"/>
        <v>7013</v>
      </c>
    </row>
    <row r="34" spans="1:53" ht="10.7" customHeight="1" x14ac:dyDescent="0.2">
      <c r="A34" s="3">
        <v>2</v>
      </c>
      <c r="B34" s="119">
        <f t="shared" ref="B34:BA34" si="7">ROUND(B15*0.85,)</f>
        <v>9435</v>
      </c>
      <c r="C34" s="119">
        <f t="shared" si="7"/>
        <v>8755</v>
      </c>
      <c r="D34" s="119">
        <f t="shared" si="7"/>
        <v>8500</v>
      </c>
      <c r="E34" s="119">
        <f t="shared" si="7"/>
        <v>8075</v>
      </c>
      <c r="F34" s="119">
        <f t="shared" si="7"/>
        <v>10115</v>
      </c>
      <c r="G34" s="119">
        <f t="shared" si="7"/>
        <v>10795</v>
      </c>
      <c r="H34" s="119">
        <f t="shared" si="7"/>
        <v>9435</v>
      </c>
      <c r="I34" s="119">
        <f t="shared" si="7"/>
        <v>10115</v>
      </c>
      <c r="J34" s="119">
        <f t="shared" si="7"/>
        <v>8755</v>
      </c>
      <c r="K34" s="119">
        <f t="shared" si="7"/>
        <v>9435</v>
      </c>
      <c r="L34" s="119">
        <f t="shared" si="7"/>
        <v>10115</v>
      </c>
      <c r="M34" s="119">
        <f t="shared" si="7"/>
        <v>9435</v>
      </c>
      <c r="N34" s="119">
        <f t="shared" si="7"/>
        <v>8075</v>
      </c>
      <c r="O34" s="119">
        <f t="shared" si="7"/>
        <v>8415</v>
      </c>
      <c r="P34" s="119">
        <f t="shared" si="7"/>
        <v>8075</v>
      </c>
      <c r="Q34" s="119">
        <f t="shared" si="7"/>
        <v>8415</v>
      </c>
      <c r="R34" s="119">
        <f t="shared" si="7"/>
        <v>8075</v>
      </c>
      <c r="S34" s="119">
        <f t="shared" si="7"/>
        <v>8415</v>
      </c>
      <c r="T34" s="119">
        <f t="shared" si="7"/>
        <v>10115</v>
      </c>
      <c r="U34" s="119">
        <f t="shared" si="7"/>
        <v>10115</v>
      </c>
      <c r="V34" s="119">
        <f t="shared" si="7"/>
        <v>10115</v>
      </c>
      <c r="W34" s="119">
        <f t="shared" si="7"/>
        <v>10115</v>
      </c>
      <c r="X34" s="119">
        <f t="shared" si="7"/>
        <v>8755</v>
      </c>
      <c r="Y34" s="119">
        <f t="shared" si="7"/>
        <v>9435</v>
      </c>
      <c r="Z34" s="119">
        <f t="shared" si="7"/>
        <v>8755</v>
      </c>
      <c r="AA34" s="119">
        <f t="shared" si="7"/>
        <v>10795</v>
      </c>
      <c r="AB34" s="119">
        <f t="shared" si="7"/>
        <v>10795</v>
      </c>
      <c r="AC34" s="119">
        <f t="shared" si="7"/>
        <v>8840</v>
      </c>
      <c r="AD34" s="119">
        <f t="shared" si="7"/>
        <v>9010</v>
      </c>
      <c r="AE34" s="119">
        <f t="shared" si="7"/>
        <v>9350</v>
      </c>
      <c r="AF34" s="119">
        <f t="shared" si="7"/>
        <v>9010</v>
      </c>
      <c r="AG34" s="119">
        <f t="shared" si="7"/>
        <v>9520</v>
      </c>
      <c r="AH34" s="119">
        <f t="shared" si="7"/>
        <v>10115</v>
      </c>
      <c r="AI34" s="119">
        <f t="shared" si="7"/>
        <v>10115</v>
      </c>
      <c r="AJ34" s="119">
        <f t="shared" si="7"/>
        <v>9690</v>
      </c>
      <c r="AK34" s="119">
        <f t="shared" si="7"/>
        <v>9350</v>
      </c>
      <c r="AL34" s="119">
        <f t="shared" si="7"/>
        <v>10115</v>
      </c>
      <c r="AM34" s="119">
        <f t="shared" si="7"/>
        <v>9350</v>
      </c>
      <c r="AN34" s="119">
        <f t="shared" si="7"/>
        <v>9690</v>
      </c>
      <c r="AO34" s="119">
        <f t="shared" si="7"/>
        <v>9350</v>
      </c>
      <c r="AP34" s="119">
        <f t="shared" si="7"/>
        <v>10115</v>
      </c>
      <c r="AQ34" s="119">
        <f t="shared" si="7"/>
        <v>9520</v>
      </c>
      <c r="AR34" s="119">
        <f t="shared" si="7"/>
        <v>9350</v>
      </c>
      <c r="AS34" s="119">
        <f t="shared" si="7"/>
        <v>9690</v>
      </c>
      <c r="AT34" s="119">
        <f t="shared" si="7"/>
        <v>9010</v>
      </c>
      <c r="AU34" s="119">
        <f t="shared" si="7"/>
        <v>9010</v>
      </c>
      <c r="AV34" s="119">
        <f t="shared" si="7"/>
        <v>8670</v>
      </c>
      <c r="AW34" s="119">
        <f t="shared" si="7"/>
        <v>8075</v>
      </c>
      <c r="AX34" s="119">
        <f t="shared" si="7"/>
        <v>8500</v>
      </c>
      <c r="AY34" s="119">
        <f t="shared" si="7"/>
        <v>8075</v>
      </c>
      <c r="AZ34" s="119">
        <f t="shared" si="7"/>
        <v>8500</v>
      </c>
      <c r="BA34" s="119">
        <f t="shared" si="7"/>
        <v>8075</v>
      </c>
    </row>
    <row r="35" spans="1:53"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row>
    <row r="36" spans="1:53" ht="10.7" customHeight="1" x14ac:dyDescent="0.2">
      <c r="A36" s="3">
        <v>1</v>
      </c>
      <c r="B36" s="119">
        <f t="shared" ref="B36:BA36" si="8">ROUND(B17*0.85,)</f>
        <v>9223</v>
      </c>
      <c r="C36" s="119">
        <f t="shared" si="8"/>
        <v>8543</v>
      </c>
      <c r="D36" s="119">
        <f t="shared" si="8"/>
        <v>8288</v>
      </c>
      <c r="E36" s="119">
        <f t="shared" si="8"/>
        <v>7863</v>
      </c>
      <c r="F36" s="119">
        <f t="shared" si="8"/>
        <v>9903</v>
      </c>
      <c r="G36" s="119">
        <f t="shared" si="8"/>
        <v>10583</v>
      </c>
      <c r="H36" s="119">
        <f t="shared" si="8"/>
        <v>9223</v>
      </c>
      <c r="I36" s="119">
        <f t="shared" si="8"/>
        <v>9903</v>
      </c>
      <c r="J36" s="119">
        <f t="shared" si="8"/>
        <v>8543</v>
      </c>
      <c r="K36" s="119">
        <f t="shared" si="8"/>
        <v>9223</v>
      </c>
      <c r="L36" s="119">
        <f t="shared" si="8"/>
        <v>9903</v>
      </c>
      <c r="M36" s="119">
        <f t="shared" si="8"/>
        <v>9223</v>
      </c>
      <c r="N36" s="119">
        <f t="shared" si="8"/>
        <v>7863</v>
      </c>
      <c r="O36" s="119">
        <f t="shared" si="8"/>
        <v>8203</v>
      </c>
      <c r="P36" s="119">
        <f t="shared" si="8"/>
        <v>7863</v>
      </c>
      <c r="Q36" s="119">
        <f t="shared" si="8"/>
        <v>8203</v>
      </c>
      <c r="R36" s="119">
        <f t="shared" si="8"/>
        <v>7863</v>
      </c>
      <c r="S36" s="119">
        <f t="shared" si="8"/>
        <v>8203</v>
      </c>
      <c r="T36" s="119">
        <f t="shared" si="8"/>
        <v>9903</v>
      </c>
      <c r="U36" s="119">
        <f t="shared" si="8"/>
        <v>9903</v>
      </c>
      <c r="V36" s="119">
        <f t="shared" si="8"/>
        <v>9903</v>
      </c>
      <c r="W36" s="119">
        <f t="shared" si="8"/>
        <v>9903</v>
      </c>
      <c r="X36" s="119">
        <f t="shared" si="8"/>
        <v>8543</v>
      </c>
      <c r="Y36" s="119">
        <f t="shared" si="8"/>
        <v>9223</v>
      </c>
      <c r="Z36" s="119">
        <f t="shared" si="8"/>
        <v>8543</v>
      </c>
      <c r="AA36" s="119">
        <f t="shared" si="8"/>
        <v>10583</v>
      </c>
      <c r="AB36" s="119">
        <f t="shared" si="8"/>
        <v>10583</v>
      </c>
      <c r="AC36" s="119">
        <f t="shared" si="8"/>
        <v>8628</v>
      </c>
      <c r="AD36" s="119">
        <f t="shared" si="8"/>
        <v>8798</v>
      </c>
      <c r="AE36" s="119">
        <f t="shared" si="8"/>
        <v>9138</v>
      </c>
      <c r="AF36" s="119">
        <f t="shared" si="8"/>
        <v>8798</v>
      </c>
      <c r="AG36" s="119">
        <f t="shared" si="8"/>
        <v>9308</v>
      </c>
      <c r="AH36" s="119">
        <f t="shared" si="8"/>
        <v>9903</v>
      </c>
      <c r="AI36" s="119">
        <f t="shared" si="8"/>
        <v>9903</v>
      </c>
      <c r="AJ36" s="119">
        <f t="shared" si="8"/>
        <v>9478</v>
      </c>
      <c r="AK36" s="119">
        <f t="shared" si="8"/>
        <v>9138</v>
      </c>
      <c r="AL36" s="119">
        <f t="shared" si="8"/>
        <v>9903</v>
      </c>
      <c r="AM36" s="119">
        <f t="shared" si="8"/>
        <v>9138</v>
      </c>
      <c r="AN36" s="119">
        <f t="shared" si="8"/>
        <v>9478</v>
      </c>
      <c r="AO36" s="119">
        <f t="shared" si="8"/>
        <v>9138</v>
      </c>
      <c r="AP36" s="119">
        <f t="shared" si="8"/>
        <v>9903</v>
      </c>
      <c r="AQ36" s="119">
        <f t="shared" si="8"/>
        <v>9308</v>
      </c>
      <c r="AR36" s="119">
        <f t="shared" si="8"/>
        <v>9138</v>
      </c>
      <c r="AS36" s="119">
        <f t="shared" si="8"/>
        <v>9478</v>
      </c>
      <c r="AT36" s="119">
        <f t="shared" si="8"/>
        <v>8798</v>
      </c>
      <c r="AU36" s="119">
        <f t="shared" si="8"/>
        <v>8798</v>
      </c>
      <c r="AV36" s="119">
        <f t="shared" si="8"/>
        <v>8458</v>
      </c>
      <c r="AW36" s="119">
        <f t="shared" si="8"/>
        <v>7863</v>
      </c>
      <c r="AX36" s="119">
        <f t="shared" si="8"/>
        <v>8288</v>
      </c>
      <c r="AY36" s="119">
        <f t="shared" si="8"/>
        <v>7863</v>
      </c>
      <c r="AZ36" s="119">
        <f t="shared" si="8"/>
        <v>8288</v>
      </c>
      <c r="BA36" s="119">
        <f t="shared" si="8"/>
        <v>7863</v>
      </c>
    </row>
    <row r="37" spans="1:53" ht="10.7" customHeight="1" x14ac:dyDescent="0.2">
      <c r="A37" s="3">
        <v>2</v>
      </c>
      <c r="B37" s="119">
        <f t="shared" ref="B37:BA37" si="9">ROUND(B18*0.85,)</f>
        <v>10285</v>
      </c>
      <c r="C37" s="119">
        <f t="shared" si="9"/>
        <v>9605</v>
      </c>
      <c r="D37" s="119">
        <f t="shared" si="9"/>
        <v>9350</v>
      </c>
      <c r="E37" s="119">
        <f t="shared" si="9"/>
        <v>8925</v>
      </c>
      <c r="F37" s="119">
        <f t="shared" si="9"/>
        <v>10965</v>
      </c>
      <c r="G37" s="119">
        <f t="shared" si="9"/>
        <v>11645</v>
      </c>
      <c r="H37" s="119">
        <f t="shared" si="9"/>
        <v>10285</v>
      </c>
      <c r="I37" s="119">
        <f t="shared" si="9"/>
        <v>10965</v>
      </c>
      <c r="J37" s="119">
        <f t="shared" si="9"/>
        <v>9605</v>
      </c>
      <c r="K37" s="119">
        <f t="shared" si="9"/>
        <v>10285</v>
      </c>
      <c r="L37" s="119">
        <f t="shared" si="9"/>
        <v>10965</v>
      </c>
      <c r="M37" s="119">
        <f t="shared" si="9"/>
        <v>10285</v>
      </c>
      <c r="N37" s="119">
        <f t="shared" si="9"/>
        <v>8925</v>
      </c>
      <c r="O37" s="119">
        <f t="shared" si="9"/>
        <v>9265</v>
      </c>
      <c r="P37" s="119">
        <f t="shared" si="9"/>
        <v>8925</v>
      </c>
      <c r="Q37" s="119">
        <f t="shared" si="9"/>
        <v>9265</v>
      </c>
      <c r="R37" s="119">
        <f t="shared" si="9"/>
        <v>8925</v>
      </c>
      <c r="S37" s="119">
        <f t="shared" si="9"/>
        <v>9265</v>
      </c>
      <c r="T37" s="119">
        <f t="shared" si="9"/>
        <v>10965</v>
      </c>
      <c r="U37" s="119">
        <f t="shared" si="9"/>
        <v>10965</v>
      </c>
      <c r="V37" s="119">
        <f t="shared" si="9"/>
        <v>10965</v>
      </c>
      <c r="W37" s="119">
        <f t="shared" si="9"/>
        <v>10965</v>
      </c>
      <c r="X37" s="119">
        <f t="shared" si="9"/>
        <v>9605</v>
      </c>
      <c r="Y37" s="119">
        <f t="shared" si="9"/>
        <v>10285</v>
      </c>
      <c r="Z37" s="119">
        <f t="shared" si="9"/>
        <v>9605</v>
      </c>
      <c r="AA37" s="119">
        <f t="shared" si="9"/>
        <v>11645</v>
      </c>
      <c r="AB37" s="119">
        <f t="shared" si="9"/>
        <v>11645</v>
      </c>
      <c r="AC37" s="119">
        <f t="shared" si="9"/>
        <v>9690</v>
      </c>
      <c r="AD37" s="119">
        <f t="shared" si="9"/>
        <v>9860</v>
      </c>
      <c r="AE37" s="119">
        <f t="shared" si="9"/>
        <v>10200</v>
      </c>
      <c r="AF37" s="119">
        <f t="shared" si="9"/>
        <v>9860</v>
      </c>
      <c r="AG37" s="119">
        <f t="shared" si="9"/>
        <v>10370</v>
      </c>
      <c r="AH37" s="119">
        <f t="shared" si="9"/>
        <v>10965</v>
      </c>
      <c r="AI37" s="119">
        <f t="shared" si="9"/>
        <v>10965</v>
      </c>
      <c r="AJ37" s="119">
        <f t="shared" si="9"/>
        <v>10540</v>
      </c>
      <c r="AK37" s="119">
        <f t="shared" si="9"/>
        <v>10200</v>
      </c>
      <c r="AL37" s="119">
        <f t="shared" si="9"/>
        <v>10965</v>
      </c>
      <c r="AM37" s="119">
        <f t="shared" si="9"/>
        <v>10200</v>
      </c>
      <c r="AN37" s="119">
        <f t="shared" si="9"/>
        <v>10540</v>
      </c>
      <c r="AO37" s="119">
        <f t="shared" si="9"/>
        <v>10200</v>
      </c>
      <c r="AP37" s="119">
        <f t="shared" si="9"/>
        <v>10965</v>
      </c>
      <c r="AQ37" s="119">
        <f t="shared" si="9"/>
        <v>10370</v>
      </c>
      <c r="AR37" s="119">
        <f t="shared" si="9"/>
        <v>10200</v>
      </c>
      <c r="AS37" s="119">
        <f t="shared" si="9"/>
        <v>10540</v>
      </c>
      <c r="AT37" s="119">
        <f t="shared" si="9"/>
        <v>9860</v>
      </c>
      <c r="AU37" s="119">
        <f t="shared" si="9"/>
        <v>9860</v>
      </c>
      <c r="AV37" s="119">
        <f t="shared" si="9"/>
        <v>9520</v>
      </c>
      <c r="AW37" s="119">
        <f t="shared" si="9"/>
        <v>8925</v>
      </c>
      <c r="AX37" s="119">
        <f t="shared" si="9"/>
        <v>9350</v>
      </c>
      <c r="AY37" s="119">
        <f t="shared" si="9"/>
        <v>8925</v>
      </c>
      <c r="AZ37" s="119">
        <f t="shared" si="9"/>
        <v>9350</v>
      </c>
      <c r="BA37" s="119">
        <f t="shared" si="9"/>
        <v>8925</v>
      </c>
    </row>
    <row r="38" spans="1:53"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1:53" ht="10.7" customHeight="1" x14ac:dyDescent="0.2">
      <c r="A39" s="3">
        <v>1</v>
      </c>
      <c r="B39" s="119">
        <f t="shared" ref="B39:BA39" si="10">ROUND(B20*0.85,)</f>
        <v>10498</v>
      </c>
      <c r="C39" s="119">
        <f t="shared" si="10"/>
        <v>9818</v>
      </c>
      <c r="D39" s="119">
        <f t="shared" si="10"/>
        <v>9563</v>
      </c>
      <c r="E39" s="119">
        <f t="shared" si="10"/>
        <v>9138</v>
      </c>
      <c r="F39" s="119">
        <f t="shared" si="10"/>
        <v>11178</v>
      </c>
      <c r="G39" s="119">
        <f t="shared" si="10"/>
        <v>11858</v>
      </c>
      <c r="H39" s="119">
        <f t="shared" si="10"/>
        <v>10498</v>
      </c>
      <c r="I39" s="119">
        <f t="shared" si="10"/>
        <v>11178</v>
      </c>
      <c r="J39" s="119">
        <f t="shared" si="10"/>
        <v>9818</v>
      </c>
      <c r="K39" s="119">
        <f t="shared" si="10"/>
        <v>10498</v>
      </c>
      <c r="L39" s="119">
        <f t="shared" si="10"/>
        <v>11178</v>
      </c>
      <c r="M39" s="119">
        <f t="shared" si="10"/>
        <v>10498</v>
      </c>
      <c r="N39" s="119">
        <f t="shared" si="10"/>
        <v>9138</v>
      </c>
      <c r="O39" s="119">
        <f t="shared" si="10"/>
        <v>9478</v>
      </c>
      <c r="P39" s="119">
        <f t="shared" si="10"/>
        <v>9138</v>
      </c>
      <c r="Q39" s="119">
        <f t="shared" si="10"/>
        <v>9478</v>
      </c>
      <c r="R39" s="119">
        <f t="shared" si="10"/>
        <v>9138</v>
      </c>
      <c r="S39" s="119">
        <f t="shared" si="10"/>
        <v>9478</v>
      </c>
      <c r="T39" s="119">
        <f t="shared" si="10"/>
        <v>11178</v>
      </c>
      <c r="U39" s="119">
        <f t="shared" si="10"/>
        <v>11178</v>
      </c>
      <c r="V39" s="119">
        <f t="shared" si="10"/>
        <v>11178</v>
      </c>
      <c r="W39" s="119">
        <f t="shared" si="10"/>
        <v>11178</v>
      </c>
      <c r="X39" s="119">
        <f t="shared" si="10"/>
        <v>9818</v>
      </c>
      <c r="Y39" s="119">
        <f t="shared" si="10"/>
        <v>10498</v>
      </c>
      <c r="Z39" s="119">
        <f t="shared" si="10"/>
        <v>9818</v>
      </c>
      <c r="AA39" s="119">
        <f t="shared" si="10"/>
        <v>11858</v>
      </c>
      <c r="AB39" s="119">
        <f t="shared" si="10"/>
        <v>11858</v>
      </c>
      <c r="AC39" s="119">
        <f t="shared" si="10"/>
        <v>9903</v>
      </c>
      <c r="AD39" s="119">
        <f t="shared" si="10"/>
        <v>10073</v>
      </c>
      <c r="AE39" s="119">
        <f t="shared" si="10"/>
        <v>10413</v>
      </c>
      <c r="AF39" s="119">
        <f t="shared" si="10"/>
        <v>10073</v>
      </c>
      <c r="AG39" s="119">
        <f t="shared" si="10"/>
        <v>10583</v>
      </c>
      <c r="AH39" s="119">
        <f t="shared" si="10"/>
        <v>11178</v>
      </c>
      <c r="AI39" s="119">
        <f t="shared" si="10"/>
        <v>11178</v>
      </c>
      <c r="AJ39" s="119">
        <f t="shared" si="10"/>
        <v>10753</v>
      </c>
      <c r="AK39" s="119">
        <f t="shared" si="10"/>
        <v>10413</v>
      </c>
      <c r="AL39" s="119">
        <f t="shared" si="10"/>
        <v>11178</v>
      </c>
      <c r="AM39" s="119">
        <f t="shared" si="10"/>
        <v>10413</v>
      </c>
      <c r="AN39" s="119">
        <f t="shared" si="10"/>
        <v>10753</v>
      </c>
      <c r="AO39" s="119">
        <f t="shared" si="10"/>
        <v>10413</v>
      </c>
      <c r="AP39" s="119">
        <f t="shared" si="10"/>
        <v>11178</v>
      </c>
      <c r="AQ39" s="119">
        <f t="shared" si="10"/>
        <v>10583</v>
      </c>
      <c r="AR39" s="119">
        <f t="shared" si="10"/>
        <v>10413</v>
      </c>
      <c r="AS39" s="119">
        <f t="shared" si="10"/>
        <v>10753</v>
      </c>
      <c r="AT39" s="119">
        <f t="shared" si="10"/>
        <v>10073</v>
      </c>
      <c r="AU39" s="119">
        <f t="shared" si="10"/>
        <v>10073</v>
      </c>
      <c r="AV39" s="119">
        <f t="shared" si="10"/>
        <v>9733</v>
      </c>
      <c r="AW39" s="119">
        <f t="shared" si="10"/>
        <v>9138</v>
      </c>
      <c r="AX39" s="119">
        <f t="shared" si="10"/>
        <v>9563</v>
      </c>
      <c r="AY39" s="119">
        <f t="shared" si="10"/>
        <v>9138</v>
      </c>
      <c r="AZ39" s="119">
        <f t="shared" si="10"/>
        <v>9563</v>
      </c>
      <c r="BA39" s="119">
        <f t="shared" si="10"/>
        <v>9138</v>
      </c>
    </row>
    <row r="40" spans="1:53" ht="10.7" customHeight="1" x14ac:dyDescent="0.2">
      <c r="A40" s="3">
        <v>2</v>
      </c>
      <c r="B40" s="119">
        <f t="shared" ref="B40:BA40" si="11">ROUND(B21*0.85,)</f>
        <v>11560</v>
      </c>
      <c r="C40" s="119">
        <f t="shared" si="11"/>
        <v>10880</v>
      </c>
      <c r="D40" s="119">
        <f t="shared" si="11"/>
        <v>10625</v>
      </c>
      <c r="E40" s="119">
        <f t="shared" si="11"/>
        <v>10200</v>
      </c>
      <c r="F40" s="119">
        <f t="shared" si="11"/>
        <v>12240</v>
      </c>
      <c r="G40" s="119">
        <f t="shared" si="11"/>
        <v>12920</v>
      </c>
      <c r="H40" s="119">
        <f t="shared" si="11"/>
        <v>11560</v>
      </c>
      <c r="I40" s="119">
        <f t="shared" si="11"/>
        <v>12240</v>
      </c>
      <c r="J40" s="119">
        <f t="shared" si="11"/>
        <v>10880</v>
      </c>
      <c r="K40" s="119">
        <f t="shared" si="11"/>
        <v>11560</v>
      </c>
      <c r="L40" s="119">
        <f t="shared" si="11"/>
        <v>12240</v>
      </c>
      <c r="M40" s="119">
        <f t="shared" si="11"/>
        <v>11560</v>
      </c>
      <c r="N40" s="119">
        <f t="shared" si="11"/>
        <v>10200</v>
      </c>
      <c r="O40" s="119">
        <f t="shared" si="11"/>
        <v>10540</v>
      </c>
      <c r="P40" s="119">
        <f t="shared" si="11"/>
        <v>10200</v>
      </c>
      <c r="Q40" s="119">
        <f t="shared" si="11"/>
        <v>10540</v>
      </c>
      <c r="R40" s="119">
        <f t="shared" si="11"/>
        <v>10200</v>
      </c>
      <c r="S40" s="119">
        <f t="shared" si="11"/>
        <v>10540</v>
      </c>
      <c r="T40" s="119">
        <f t="shared" si="11"/>
        <v>12240</v>
      </c>
      <c r="U40" s="119">
        <f t="shared" si="11"/>
        <v>12240</v>
      </c>
      <c r="V40" s="119">
        <f t="shared" si="11"/>
        <v>12240</v>
      </c>
      <c r="W40" s="119">
        <f t="shared" si="11"/>
        <v>12240</v>
      </c>
      <c r="X40" s="119">
        <f t="shared" si="11"/>
        <v>10880</v>
      </c>
      <c r="Y40" s="119">
        <f t="shared" si="11"/>
        <v>11560</v>
      </c>
      <c r="Z40" s="119">
        <f t="shared" si="11"/>
        <v>10880</v>
      </c>
      <c r="AA40" s="119">
        <f t="shared" si="11"/>
        <v>12920</v>
      </c>
      <c r="AB40" s="119">
        <f t="shared" si="11"/>
        <v>12920</v>
      </c>
      <c r="AC40" s="119">
        <f t="shared" si="11"/>
        <v>10965</v>
      </c>
      <c r="AD40" s="119">
        <f t="shared" si="11"/>
        <v>11135</v>
      </c>
      <c r="AE40" s="119">
        <f t="shared" si="11"/>
        <v>11475</v>
      </c>
      <c r="AF40" s="119">
        <f t="shared" si="11"/>
        <v>11135</v>
      </c>
      <c r="AG40" s="119">
        <f t="shared" si="11"/>
        <v>11645</v>
      </c>
      <c r="AH40" s="119">
        <f t="shared" si="11"/>
        <v>12240</v>
      </c>
      <c r="AI40" s="119">
        <f t="shared" si="11"/>
        <v>12240</v>
      </c>
      <c r="AJ40" s="119">
        <f t="shared" si="11"/>
        <v>11815</v>
      </c>
      <c r="AK40" s="119">
        <f t="shared" si="11"/>
        <v>11475</v>
      </c>
      <c r="AL40" s="119">
        <f t="shared" si="11"/>
        <v>12240</v>
      </c>
      <c r="AM40" s="119">
        <f t="shared" si="11"/>
        <v>11475</v>
      </c>
      <c r="AN40" s="119">
        <f t="shared" si="11"/>
        <v>11815</v>
      </c>
      <c r="AO40" s="119">
        <f t="shared" si="11"/>
        <v>11475</v>
      </c>
      <c r="AP40" s="119">
        <f t="shared" si="11"/>
        <v>12240</v>
      </c>
      <c r="AQ40" s="119">
        <f t="shared" si="11"/>
        <v>11645</v>
      </c>
      <c r="AR40" s="119">
        <f t="shared" si="11"/>
        <v>11475</v>
      </c>
      <c r="AS40" s="119">
        <f t="shared" si="11"/>
        <v>11815</v>
      </c>
      <c r="AT40" s="119">
        <f t="shared" si="11"/>
        <v>11135</v>
      </c>
      <c r="AU40" s="119">
        <f t="shared" si="11"/>
        <v>11135</v>
      </c>
      <c r="AV40" s="119">
        <f t="shared" si="11"/>
        <v>10795</v>
      </c>
      <c r="AW40" s="119">
        <f t="shared" si="11"/>
        <v>10200</v>
      </c>
      <c r="AX40" s="119">
        <f t="shared" si="11"/>
        <v>10625</v>
      </c>
      <c r="AY40" s="119">
        <f t="shared" si="11"/>
        <v>10200</v>
      </c>
      <c r="AZ40" s="119">
        <f t="shared" si="11"/>
        <v>10625</v>
      </c>
      <c r="BA40" s="119">
        <f t="shared" si="11"/>
        <v>10200</v>
      </c>
    </row>
    <row r="41" spans="1:53" ht="11.45" customHeight="1" x14ac:dyDescent="0.2"/>
    <row r="42" spans="1:53" x14ac:dyDescent="0.2">
      <c r="A42" s="36" t="s">
        <v>3</v>
      </c>
    </row>
    <row r="43" spans="1:53" x14ac:dyDescent="0.2">
      <c r="A43" s="20" t="s">
        <v>4</v>
      </c>
    </row>
    <row r="44" spans="1:53" x14ac:dyDescent="0.2">
      <c r="A44" s="20" t="s">
        <v>5</v>
      </c>
    </row>
    <row r="45" spans="1:53" ht="12" customHeight="1" x14ac:dyDescent="0.2">
      <c r="A45" s="21" t="s">
        <v>6</v>
      </c>
    </row>
    <row r="46" spans="1:53" x14ac:dyDescent="0.2">
      <c r="A46" s="42" t="s">
        <v>75</v>
      </c>
    </row>
    <row r="47" spans="1:53" ht="10.7" customHeight="1" thickBot="1" x14ac:dyDescent="0.25">
      <c r="A47" s="20"/>
    </row>
    <row r="48" spans="1:53" ht="22.5" customHeight="1" thickBot="1" x14ac:dyDescent="0.25">
      <c r="A48" s="139" t="s">
        <v>8</v>
      </c>
    </row>
    <row r="49" spans="1:1" ht="144.75" thickBot="1" x14ac:dyDescent="0.25">
      <c r="A49" s="140" t="s">
        <v>137</v>
      </c>
    </row>
    <row r="50" spans="1:1" ht="12.75" thickBot="1" x14ac:dyDescent="0.25">
      <c r="A50" s="22"/>
    </row>
    <row r="51" spans="1:1" ht="12.75" thickBot="1" x14ac:dyDescent="0.25">
      <c r="A51" s="61" t="s">
        <v>27</v>
      </c>
    </row>
    <row r="52" spans="1:1" ht="12.75" thickBot="1" x14ac:dyDescent="0.25">
      <c r="A52" s="88" t="s">
        <v>167</v>
      </c>
    </row>
    <row r="53" spans="1:1" x14ac:dyDescent="0.2">
      <c r="A53" s="115" t="s">
        <v>168</v>
      </c>
    </row>
  </sheetData>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pane xSplit="1" topLeftCell="B1" activePane="topRight" state="frozen"/>
      <selection pane="topRight"/>
    </sheetView>
  </sheetViews>
  <sheetFormatPr defaultColWidth="8.5703125" defaultRowHeight="12" x14ac:dyDescent="0.2"/>
  <cols>
    <col min="1" max="1" width="84.140625" style="1" customWidth="1"/>
    <col min="2" max="9" width="9.42578125" style="1" bestFit="1" customWidth="1"/>
    <col min="10" max="11" width="8.5703125" style="1"/>
    <col min="12" max="53" width="9.42578125" style="1" bestFit="1" customWidth="1"/>
    <col min="54" max="16384" width="8.5703125" style="1"/>
  </cols>
  <sheetData>
    <row r="1" spans="1:53" ht="10.7" customHeight="1" x14ac:dyDescent="0.2">
      <c r="A1" s="9" t="s">
        <v>187</v>
      </c>
    </row>
    <row r="2" spans="1:53" ht="10.7" customHeight="1" x14ac:dyDescent="0.2">
      <c r="A2" s="19" t="s">
        <v>10</v>
      </c>
    </row>
    <row r="3" spans="1:53" ht="10.7" customHeight="1" x14ac:dyDescent="0.2">
      <c r="A3" s="10"/>
    </row>
    <row r="4" spans="1:53" x14ac:dyDescent="0.2">
      <c r="A4" s="95" t="s">
        <v>1</v>
      </c>
    </row>
    <row r="5" spans="1:53" s="28" customFormat="1" ht="25.5" customHeight="1" x14ac:dyDescent="0.2">
      <c r="A5" s="34"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28" customFormat="1" ht="25.5" customHeight="1" x14ac:dyDescent="0.2">
      <c r="A6" s="34"/>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ht="10.7" customHeight="1" x14ac:dyDescent="0.2">
      <c r="A8" s="3">
        <v>1</v>
      </c>
      <c r="B8" s="119">
        <f>'C завтраками| Bed and breakfast'!B8</f>
        <v>7350</v>
      </c>
      <c r="C8" s="119">
        <f>'C завтраками| Bed and breakfast'!C8</f>
        <v>6550</v>
      </c>
      <c r="D8" s="119">
        <f>'C завтраками| Bed and breakfast'!D8</f>
        <v>6250</v>
      </c>
      <c r="E8" s="119">
        <f>'C завтраками| Bed and breakfast'!E8</f>
        <v>5750</v>
      </c>
      <c r="F8" s="119">
        <f>'C завтраками| Bed and breakfast'!F8</f>
        <v>8150</v>
      </c>
      <c r="G8" s="119">
        <f>'C завтраками| Bed and breakfast'!G8</f>
        <v>8950</v>
      </c>
      <c r="H8" s="119">
        <f>'C завтраками| Bed and breakfast'!H8</f>
        <v>7350</v>
      </c>
      <c r="I8" s="119">
        <f>'C завтраками| Bed and breakfast'!I8</f>
        <v>8150</v>
      </c>
      <c r="J8" s="119">
        <f>'C завтраками| Bed and breakfast'!J8</f>
        <v>6550</v>
      </c>
      <c r="K8" s="119">
        <f>'C завтраками| Bed and breakfast'!K8</f>
        <v>7350</v>
      </c>
      <c r="L8" s="119">
        <f>'C завтраками| Bed and breakfast'!L8</f>
        <v>8150</v>
      </c>
      <c r="M8" s="119">
        <f>'C завтраками| Bed and breakfast'!M8</f>
        <v>7350</v>
      </c>
      <c r="N8" s="119">
        <f>'C завтраками| Bed and breakfast'!N8</f>
        <v>5750</v>
      </c>
      <c r="O8" s="119">
        <f>'C завтраками| Bed and breakfast'!O8</f>
        <v>6150</v>
      </c>
      <c r="P8" s="119">
        <f>'C завтраками| Bed and breakfast'!P8</f>
        <v>5750</v>
      </c>
      <c r="Q8" s="119">
        <f>'C завтраками| Bed and breakfast'!Q8</f>
        <v>6150</v>
      </c>
      <c r="R8" s="119">
        <f>'C завтраками| Bed and breakfast'!R8</f>
        <v>5750</v>
      </c>
      <c r="S8" s="119">
        <f>'C завтраками| Bed and breakfast'!S8</f>
        <v>6150</v>
      </c>
      <c r="T8" s="119">
        <f>'C завтраками| Bed and breakfast'!T8</f>
        <v>8150</v>
      </c>
      <c r="U8" s="119">
        <f>'C завтраками| Bed and breakfast'!U8</f>
        <v>8150</v>
      </c>
      <c r="V8" s="119">
        <f>'C завтраками| Bed and breakfast'!V8</f>
        <v>8150</v>
      </c>
      <c r="W8" s="119">
        <f>'C завтраками| Bed and breakfast'!W8</f>
        <v>8150</v>
      </c>
      <c r="X8" s="119">
        <f>'C завтраками| Bed and breakfast'!X8</f>
        <v>6550</v>
      </c>
      <c r="Y8" s="119">
        <f>'C завтраками| Bed and breakfast'!Y8</f>
        <v>7350</v>
      </c>
      <c r="Z8" s="119">
        <f>'C завтраками| Bed and breakfast'!Z8</f>
        <v>6550</v>
      </c>
      <c r="AA8" s="119">
        <f>'C завтраками| Bed and breakfast'!AA8</f>
        <v>8950</v>
      </c>
      <c r="AB8" s="119">
        <f>'C завтраками| Bed and breakfast'!AB8</f>
        <v>8950</v>
      </c>
      <c r="AC8" s="119">
        <f>'C завтраками| Bed and breakfast'!AC8</f>
        <v>6650</v>
      </c>
      <c r="AD8" s="119">
        <f>'C завтраками| Bed and breakfast'!AD8</f>
        <v>6850</v>
      </c>
      <c r="AE8" s="119">
        <f>'C завтраками| Bed and breakfast'!AE8</f>
        <v>7250</v>
      </c>
      <c r="AF8" s="119">
        <f>'C завтраками| Bed and breakfast'!AF8</f>
        <v>6850</v>
      </c>
      <c r="AG8" s="119">
        <f>'C завтраками| Bed and breakfast'!AG8</f>
        <v>7450</v>
      </c>
      <c r="AH8" s="119">
        <f>'C завтраками| Bed and breakfast'!AH8</f>
        <v>8150</v>
      </c>
      <c r="AI8" s="119">
        <f>'C завтраками| Bed and breakfast'!AI8</f>
        <v>8150</v>
      </c>
      <c r="AJ8" s="119">
        <f>'C завтраками| Bed and breakfast'!AJ8</f>
        <v>7650</v>
      </c>
      <c r="AK8" s="119">
        <f>'C завтраками| Bed and breakfast'!AK8</f>
        <v>7250</v>
      </c>
      <c r="AL8" s="119">
        <f>'C завтраками| Bed and breakfast'!AL8</f>
        <v>8150</v>
      </c>
      <c r="AM8" s="119">
        <f>'C завтраками| Bed and breakfast'!AM8</f>
        <v>7250</v>
      </c>
      <c r="AN8" s="119">
        <f>'C завтраками| Bed and breakfast'!AN8</f>
        <v>7650</v>
      </c>
      <c r="AO8" s="119">
        <f>'C завтраками| Bed and breakfast'!AO8</f>
        <v>7250</v>
      </c>
      <c r="AP8" s="119">
        <f>'C завтраками| Bed and breakfast'!AP8</f>
        <v>8150</v>
      </c>
      <c r="AQ8" s="119">
        <f>'C завтраками| Bed and breakfast'!AQ8</f>
        <v>7450</v>
      </c>
      <c r="AR8" s="119">
        <f>'C завтраками| Bed and breakfast'!AR8</f>
        <v>7250</v>
      </c>
      <c r="AS8" s="119">
        <f>'C завтраками| Bed and breakfast'!AS8</f>
        <v>7650</v>
      </c>
      <c r="AT8" s="119">
        <f>'C завтраками| Bed and breakfast'!AT8</f>
        <v>6850</v>
      </c>
      <c r="AU8" s="119">
        <f>'C завтраками| Bed and breakfast'!AU8</f>
        <v>6850</v>
      </c>
      <c r="AV8" s="119">
        <f>'C завтраками| Bed and breakfast'!AV8</f>
        <v>6450</v>
      </c>
      <c r="AW8" s="119">
        <f>'C завтраками| Bed and breakfast'!AW8</f>
        <v>5750</v>
      </c>
      <c r="AX8" s="119">
        <f>'C завтраками| Bed and breakfast'!AX8</f>
        <v>6250</v>
      </c>
      <c r="AY8" s="119">
        <f>'C завтраками| Bed and breakfast'!AY8</f>
        <v>5750</v>
      </c>
      <c r="AZ8" s="119">
        <f>'C завтраками| Bed and breakfast'!AZ8</f>
        <v>6250</v>
      </c>
      <c r="BA8" s="119">
        <f>'C завтраками| Bed and breakfast'!BA8</f>
        <v>5750</v>
      </c>
    </row>
    <row r="9" spans="1:53" ht="10.7" customHeight="1" x14ac:dyDescent="0.2">
      <c r="A9" s="3">
        <v>2</v>
      </c>
      <c r="B9" s="119">
        <f>'C завтраками| Bed and breakfast'!B9</f>
        <v>8600</v>
      </c>
      <c r="C9" s="119">
        <f>'C завтраками| Bed and breakfast'!C9</f>
        <v>7800</v>
      </c>
      <c r="D9" s="119">
        <f>'C завтраками| Bed and breakfast'!D9</f>
        <v>7500</v>
      </c>
      <c r="E9" s="119">
        <f>'C завтраками| Bed and breakfast'!E9</f>
        <v>7000</v>
      </c>
      <c r="F9" s="119">
        <f>'C завтраками| Bed and breakfast'!F9</f>
        <v>9400</v>
      </c>
      <c r="G9" s="119">
        <f>'C завтраками| Bed and breakfast'!G9</f>
        <v>10200</v>
      </c>
      <c r="H9" s="119">
        <f>'C завтраками| Bed and breakfast'!H9</f>
        <v>8600</v>
      </c>
      <c r="I9" s="119">
        <f>'C завтраками| Bed and breakfast'!I9</f>
        <v>9400</v>
      </c>
      <c r="J9" s="119">
        <f>'C завтраками| Bed and breakfast'!J9</f>
        <v>7800</v>
      </c>
      <c r="K9" s="119">
        <f>'C завтраками| Bed and breakfast'!K9</f>
        <v>8600</v>
      </c>
      <c r="L9" s="119">
        <f>'C завтраками| Bed and breakfast'!L9</f>
        <v>9400</v>
      </c>
      <c r="M9" s="119">
        <f>'C завтраками| Bed and breakfast'!M9</f>
        <v>8600</v>
      </c>
      <c r="N9" s="119">
        <f>'C завтраками| Bed and breakfast'!N9</f>
        <v>7000</v>
      </c>
      <c r="O9" s="119">
        <f>'C завтраками| Bed and breakfast'!O9</f>
        <v>7400</v>
      </c>
      <c r="P9" s="119">
        <f>'C завтраками| Bed and breakfast'!P9</f>
        <v>7000</v>
      </c>
      <c r="Q9" s="119">
        <f>'C завтраками| Bed and breakfast'!Q9</f>
        <v>7400</v>
      </c>
      <c r="R9" s="119">
        <f>'C завтраками| Bed and breakfast'!R9</f>
        <v>7000</v>
      </c>
      <c r="S9" s="119">
        <f>'C завтраками| Bed and breakfast'!S9</f>
        <v>7400</v>
      </c>
      <c r="T9" s="119">
        <f>'C завтраками| Bed and breakfast'!T9</f>
        <v>9400</v>
      </c>
      <c r="U9" s="119">
        <f>'C завтраками| Bed and breakfast'!U9</f>
        <v>9400</v>
      </c>
      <c r="V9" s="119">
        <f>'C завтраками| Bed and breakfast'!V9</f>
        <v>9400</v>
      </c>
      <c r="W9" s="119">
        <f>'C завтраками| Bed and breakfast'!W9</f>
        <v>9400</v>
      </c>
      <c r="X9" s="119">
        <f>'C завтраками| Bed and breakfast'!X9</f>
        <v>7800</v>
      </c>
      <c r="Y9" s="119">
        <f>'C завтраками| Bed and breakfast'!Y9</f>
        <v>8600</v>
      </c>
      <c r="Z9" s="119">
        <f>'C завтраками| Bed and breakfast'!Z9</f>
        <v>7800</v>
      </c>
      <c r="AA9" s="119">
        <f>'C завтраками| Bed and breakfast'!AA9</f>
        <v>10200</v>
      </c>
      <c r="AB9" s="119">
        <f>'C завтраками| Bed and breakfast'!AB9</f>
        <v>10200</v>
      </c>
      <c r="AC9" s="119">
        <f>'C завтраками| Bed and breakfast'!AC9</f>
        <v>7900</v>
      </c>
      <c r="AD9" s="119">
        <f>'C завтраками| Bed and breakfast'!AD9</f>
        <v>8100</v>
      </c>
      <c r="AE9" s="119">
        <f>'C завтраками| Bed and breakfast'!AE9</f>
        <v>8500</v>
      </c>
      <c r="AF9" s="119">
        <f>'C завтраками| Bed and breakfast'!AF9</f>
        <v>8100</v>
      </c>
      <c r="AG9" s="119">
        <f>'C завтраками| Bed and breakfast'!AG9</f>
        <v>8700</v>
      </c>
      <c r="AH9" s="119">
        <f>'C завтраками| Bed and breakfast'!AH9</f>
        <v>9400</v>
      </c>
      <c r="AI9" s="119">
        <f>'C завтраками| Bed and breakfast'!AI9</f>
        <v>9400</v>
      </c>
      <c r="AJ9" s="119">
        <f>'C завтраками| Bed and breakfast'!AJ9</f>
        <v>8900</v>
      </c>
      <c r="AK9" s="119">
        <f>'C завтраками| Bed and breakfast'!AK9</f>
        <v>8500</v>
      </c>
      <c r="AL9" s="119">
        <f>'C завтраками| Bed and breakfast'!AL9</f>
        <v>9400</v>
      </c>
      <c r="AM9" s="119">
        <f>'C завтраками| Bed and breakfast'!AM9</f>
        <v>8500</v>
      </c>
      <c r="AN9" s="119">
        <f>'C завтраками| Bed and breakfast'!AN9</f>
        <v>8900</v>
      </c>
      <c r="AO9" s="119">
        <f>'C завтраками| Bed and breakfast'!AO9</f>
        <v>8500</v>
      </c>
      <c r="AP9" s="119">
        <f>'C завтраками| Bed and breakfast'!AP9</f>
        <v>9400</v>
      </c>
      <c r="AQ9" s="119">
        <f>'C завтраками| Bed and breakfast'!AQ9</f>
        <v>8700</v>
      </c>
      <c r="AR9" s="119">
        <f>'C завтраками| Bed and breakfast'!AR9</f>
        <v>8500</v>
      </c>
      <c r="AS9" s="119">
        <f>'C завтраками| Bed and breakfast'!AS9</f>
        <v>8900</v>
      </c>
      <c r="AT9" s="119">
        <f>'C завтраками| Bed and breakfast'!AT9</f>
        <v>8100</v>
      </c>
      <c r="AU9" s="119">
        <f>'C завтраками| Bed and breakfast'!AU9</f>
        <v>8100</v>
      </c>
      <c r="AV9" s="119">
        <f>'C завтраками| Bed and breakfast'!AV9</f>
        <v>7700</v>
      </c>
      <c r="AW9" s="119">
        <f>'C завтраками| Bed and breakfast'!AW9</f>
        <v>7000</v>
      </c>
      <c r="AX9" s="119">
        <f>'C завтраками| Bed and breakfast'!AX9</f>
        <v>7500</v>
      </c>
      <c r="AY9" s="119">
        <f>'C завтраками| Bed and breakfast'!AY9</f>
        <v>7000</v>
      </c>
      <c r="AZ9" s="119">
        <f>'C завтраками| Bed and breakfast'!AZ9</f>
        <v>7500</v>
      </c>
      <c r="BA9" s="119">
        <f>'C завтраками| Bed and breakfast'!BA9</f>
        <v>7000</v>
      </c>
    </row>
    <row r="10" spans="1:53"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row>
    <row r="11" spans="1:53" ht="10.7" customHeight="1" x14ac:dyDescent="0.2">
      <c r="A11" s="3">
        <v>1</v>
      </c>
      <c r="B11" s="119">
        <f>'C завтраками| Bed and breakfast'!B11</f>
        <v>8350</v>
      </c>
      <c r="C11" s="119">
        <f>'C завтраками| Bed and breakfast'!C11</f>
        <v>7550</v>
      </c>
      <c r="D11" s="119">
        <f>'C завтраками| Bed and breakfast'!D11</f>
        <v>7250</v>
      </c>
      <c r="E11" s="119">
        <f>'C завтраками| Bed and breakfast'!E11</f>
        <v>6750</v>
      </c>
      <c r="F11" s="119">
        <f>'C завтраками| Bed and breakfast'!F11</f>
        <v>9150</v>
      </c>
      <c r="G11" s="119">
        <f>'C завтраками| Bed and breakfast'!G11</f>
        <v>9950</v>
      </c>
      <c r="H11" s="119">
        <f>'C завтраками| Bed and breakfast'!H11</f>
        <v>8350</v>
      </c>
      <c r="I11" s="119">
        <f>'C завтраками| Bed and breakfast'!I11</f>
        <v>9150</v>
      </c>
      <c r="J11" s="119">
        <f>'C завтраками| Bed and breakfast'!J11</f>
        <v>7550</v>
      </c>
      <c r="K11" s="119">
        <f>'C завтраками| Bed and breakfast'!K11</f>
        <v>8350</v>
      </c>
      <c r="L11" s="119">
        <f>'C завтраками| Bed and breakfast'!L11</f>
        <v>9150</v>
      </c>
      <c r="M11" s="119">
        <f>'C завтраками| Bed and breakfast'!M11</f>
        <v>8350</v>
      </c>
      <c r="N11" s="119">
        <f>'C завтраками| Bed and breakfast'!N11</f>
        <v>6750</v>
      </c>
      <c r="O11" s="119">
        <f>'C завтраками| Bed and breakfast'!O11</f>
        <v>7150</v>
      </c>
      <c r="P11" s="119">
        <f>'C завтраками| Bed and breakfast'!P11</f>
        <v>6750</v>
      </c>
      <c r="Q11" s="119">
        <f>'C завтраками| Bed and breakfast'!Q11</f>
        <v>7150</v>
      </c>
      <c r="R11" s="119">
        <f>'C завтраками| Bed and breakfast'!R11</f>
        <v>6750</v>
      </c>
      <c r="S11" s="119">
        <f>'C завтраками| Bed and breakfast'!S11</f>
        <v>7150</v>
      </c>
      <c r="T11" s="119">
        <f>'C завтраками| Bed and breakfast'!T11</f>
        <v>9150</v>
      </c>
      <c r="U11" s="119">
        <f>'C завтраками| Bed and breakfast'!U11</f>
        <v>9150</v>
      </c>
      <c r="V11" s="119">
        <f>'C завтраками| Bed and breakfast'!V11</f>
        <v>9150</v>
      </c>
      <c r="W11" s="119">
        <f>'C завтраками| Bed and breakfast'!W11</f>
        <v>9150</v>
      </c>
      <c r="X11" s="119">
        <f>'C завтраками| Bed and breakfast'!X11</f>
        <v>7550</v>
      </c>
      <c r="Y11" s="119">
        <f>'C завтраками| Bed and breakfast'!Y11</f>
        <v>8350</v>
      </c>
      <c r="Z11" s="119">
        <f>'C завтраками| Bed and breakfast'!Z11</f>
        <v>7550</v>
      </c>
      <c r="AA11" s="119">
        <f>'C завтраками| Bed and breakfast'!AA11</f>
        <v>9950</v>
      </c>
      <c r="AB11" s="119">
        <f>'C завтраками| Bed and breakfast'!AB11</f>
        <v>9950</v>
      </c>
      <c r="AC11" s="119">
        <f>'C завтраками| Bed and breakfast'!AC11</f>
        <v>7650</v>
      </c>
      <c r="AD11" s="119">
        <f>'C завтраками| Bed and breakfast'!AD11</f>
        <v>7850</v>
      </c>
      <c r="AE11" s="119">
        <f>'C завтраками| Bed and breakfast'!AE11</f>
        <v>8250</v>
      </c>
      <c r="AF11" s="119">
        <f>'C завтраками| Bed and breakfast'!AF11</f>
        <v>7850</v>
      </c>
      <c r="AG11" s="119">
        <f>'C завтраками| Bed and breakfast'!AG11</f>
        <v>8450</v>
      </c>
      <c r="AH11" s="119">
        <f>'C завтраками| Bed and breakfast'!AH11</f>
        <v>9150</v>
      </c>
      <c r="AI11" s="119">
        <f>'C завтраками| Bed and breakfast'!AI11</f>
        <v>9150</v>
      </c>
      <c r="AJ11" s="119">
        <f>'C завтраками| Bed and breakfast'!AJ11</f>
        <v>8650</v>
      </c>
      <c r="AK11" s="119">
        <f>'C завтраками| Bed and breakfast'!AK11</f>
        <v>8250</v>
      </c>
      <c r="AL11" s="119">
        <f>'C завтраками| Bed and breakfast'!AL11</f>
        <v>9150</v>
      </c>
      <c r="AM11" s="119">
        <f>'C завтраками| Bed and breakfast'!AM11</f>
        <v>8250</v>
      </c>
      <c r="AN11" s="119">
        <f>'C завтраками| Bed and breakfast'!AN11</f>
        <v>8650</v>
      </c>
      <c r="AO11" s="119">
        <f>'C завтраками| Bed and breakfast'!AO11</f>
        <v>8250</v>
      </c>
      <c r="AP11" s="119">
        <f>'C завтраками| Bed and breakfast'!AP11</f>
        <v>9150</v>
      </c>
      <c r="AQ11" s="119">
        <f>'C завтраками| Bed and breakfast'!AQ11</f>
        <v>8450</v>
      </c>
      <c r="AR11" s="119">
        <f>'C завтраками| Bed and breakfast'!AR11</f>
        <v>8250</v>
      </c>
      <c r="AS11" s="119">
        <f>'C завтраками| Bed and breakfast'!AS11</f>
        <v>8650</v>
      </c>
      <c r="AT11" s="119">
        <f>'C завтраками| Bed and breakfast'!AT11</f>
        <v>7850</v>
      </c>
      <c r="AU11" s="119">
        <f>'C завтраками| Bed and breakfast'!AU11</f>
        <v>7850</v>
      </c>
      <c r="AV11" s="119">
        <f>'C завтраками| Bed and breakfast'!AV11</f>
        <v>7450</v>
      </c>
      <c r="AW11" s="119">
        <f>'C завтраками| Bed and breakfast'!AW11</f>
        <v>6750</v>
      </c>
      <c r="AX11" s="119">
        <f>'C завтраками| Bed and breakfast'!AX11</f>
        <v>7250</v>
      </c>
      <c r="AY11" s="119">
        <f>'C завтраками| Bed and breakfast'!AY11</f>
        <v>6750</v>
      </c>
      <c r="AZ11" s="119">
        <f>'C завтраками| Bed and breakfast'!AZ11</f>
        <v>7250</v>
      </c>
      <c r="BA11" s="119">
        <f>'C завтраками| Bed and breakfast'!BA11</f>
        <v>6750</v>
      </c>
    </row>
    <row r="12" spans="1:53" ht="10.7" customHeight="1" x14ac:dyDescent="0.2">
      <c r="A12" s="3">
        <v>2</v>
      </c>
      <c r="B12" s="119">
        <f>'C завтраками| Bed and breakfast'!B12</f>
        <v>9600</v>
      </c>
      <c r="C12" s="119">
        <f>'C завтраками| Bed and breakfast'!C12</f>
        <v>8800</v>
      </c>
      <c r="D12" s="119">
        <f>'C завтраками| Bed and breakfast'!D12</f>
        <v>8500</v>
      </c>
      <c r="E12" s="119">
        <f>'C завтраками| Bed and breakfast'!E12</f>
        <v>8000</v>
      </c>
      <c r="F12" s="119">
        <f>'C завтраками| Bed and breakfast'!F12</f>
        <v>10400</v>
      </c>
      <c r="G12" s="119">
        <f>'C завтраками| Bed and breakfast'!G12</f>
        <v>11200</v>
      </c>
      <c r="H12" s="119">
        <f>'C завтраками| Bed and breakfast'!H12</f>
        <v>9600</v>
      </c>
      <c r="I12" s="119">
        <f>'C завтраками| Bed and breakfast'!I12</f>
        <v>10400</v>
      </c>
      <c r="J12" s="119">
        <f>'C завтраками| Bed and breakfast'!J12</f>
        <v>8800</v>
      </c>
      <c r="K12" s="119">
        <f>'C завтраками| Bed and breakfast'!K12</f>
        <v>9600</v>
      </c>
      <c r="L12" s="119">
        <f>'C завтраками| Bed and breakfast'!L12</f>
        <v>10400</v>
      </c>
      <c r="M12" s="119">
        <f>'C завтраками| Bed and breakfast'!M12</f>
        <v>9600</v>
      </c>
      <c r="N12" s="119">
        <f>'C завтраками| Bed and breakfast'!N12</f>
        <v>8000</v>
      </c>
      <c r="O12" s="119">
        <f>'C завтраками| Bed and breakfast'!O12</f>
        <v>8400</v>
      </c>
      <c r="P12" s="119">
        <f>'C завтраками| Bed and breakfast'!P12</f>
        <v>8000</v>
      </c>
      <c r="Q12" s="119">
        <f>'C завтраками| Bed and breakfast'!Q12</f>
        <v>8400</v>
      </c>
      <c r="R12" s="119">
        <f>'C завтраками| Bed and breakfast'!R12</f>
        <v>8000</v>
      </c>
      <c r="S12" s="119">
        <f>'C завтраками| Bed and breakfast'!S12</f>
        <v>8400</v>
      </c>
      <c r="T12" s="119">
        <f>'C завтраками| Bed and breakfast'!T12</f>
        <v>10400</v>
      </c>
      <c r="U12" s="119">
        <f>'C завтраками| Bed and breakfast'!U12</f>
        <v>10400</v>
      </c>
      <c r="V12" s="119">
        <f>'C завтраками| Bed and breakfast'!V12</f>
        <v>10400</v>
      </c>
      <c r="W12" s="119">
        <f>'C завтраками| Bed and breakfast'!W12</f>
        <v>10400</v>
      </c>
      <c r="X12" s="119">
        <f>'C завтраками| Bed and breakfast'!X12</f>
        <v>8800</v>
      </c>
      <c r="Y12" s="119">
        <f>'C завтраками| Bed and breakfast'!Y12</f>
        <v>9600</v>
      </c>
      <c r="Z12" s="119">
        <f>'C завтраками| Bed and breakfast'!Z12</f>
        <v>8800</v>
      </c>
      <c r="AA12" s="119">
        <f>'C завтраками| Bed and breakfast'!AA12</f>
        <v>11200</v>
      </c>
      <c r="AB12" s="119">
        <f>'C завтраками| Bed and breakfast'!AB12</f>
        <v>11200</v>
      </c>
      <c r="AC12" s="119">
        <f>'C завтраками| Bed and breakfast'!AC12</f>
        <v>8900</v>
      </c>
      <c r="AD12" s="119">
        <f>'C завтраками| Bed and breakfast'!AD12</f>
        <v>9100</v>
      </c>
      <c r="AE12" s="119">
        <f>'C завтраками| Bed and breakfast'!AE12</f>
        <v>9500</v>
      </c>
      <c r="AF12" s="119">
        <f>'C завтраками| Bed and breakfast'!AF12</f>
        <v>9100</v>
      </c>
      <c r="AG12" s="119">
        <f>'C завтраками| Bed and breakfast'!AG12</f>
        <v>9700</v>
      </c>
      <c r="AH12" s="119">
        <f>'C завтраками| Bed and breakfast'!AH12</f>
        <v>10400</v>
      </c>
      <c r="AI12" s="119">
        <f>'C завтраками| Bed and breakfast'!AI12</f>
        <v>10400</v>
      </c>
      <c r="AJ12" s="119">
        <f>'C завтраками| Bed and breakfast'!AJ12</f>
        <v>9900</v>
      </c>
      <c r="AK12" s="119">
        <f>'C завтраками| Bed and breakfast'!AK12</f>
        <v>9500</v>
      </c>
      <c r="AL12" s="119">
        <f>'C завтраками| Bed and breakfast'!AL12</f>
        <v>10400</v>
      </c>
      <c r="AM12" s="119">
        <f>'C завтраками| Bed and breakfast'!AM12</f>
        <v>9500</v>
      </c>
      <c r="AN12" s="119">
        <f>'C завтраками| Bed and breakfast'!AN12</f>
        <v>9900</v>
      </c>
      <c r="AO12" s="119">
        <f>'C завтраками| Bed and breakfast'!AO12</f>
        <v>9500</v>
      </c>
      <c r="AP12" s="119">
        <f>'C завтраками| Bed and breakfast'!AP12</f>
        <v>10400</v>
      </c>
      <c r="AQ12" s="119">
        <f>'C завтраками| Bed and breakfast'!AQ12</f>
        <v>9700</v>
      </c>
      <c r="AR12" s="119">
        <f>'C завтраками| Bed and breakfast'!AR12</f>
        <v>9500</v>
      </c>
      <c r="AS12" s="119">
        <f>'C завтраками| Bed and breakfast'!AS12</f>
        <v>9900</v>
      </c>
      <c r="AT12" s="119">
        <f>'C завтраками| Bed and breakfast'!AT12</f>
        <v>9100</v>
      </c>
      <c r="AU12" s="119">
        <f>'C завтраками| Bed and breakfast'!AU12</f>
        <v>9100</v>
      </c>
      <c r="AV12" s="119">
        <f>'C завтраками| Bed and breakfast'!AV12</f>
        <v>8700</v>
      </c>
      <c r="AW12" s="119">
        <f>'C завтраками| Bed and breakfast'!AW12</f>
        <v>8000</v>
      </c>
      <c r="AX12" s="119">
        <f>'C завтраками| Bed and breakfast'!AX12</f>
        <v>8500</v>
      </c>
      <c r="AY12" s="119">
        <f>'C завтраками| Bed and breakfast'!AY12</f>
        <v>8000</v>
      </c>
      <c r="AZ12" s="119">
        <f>'C завтраками| Bed and breakfast'!AZ12</f>
        <v>8500</v>
      </c>
      <c r="BA12" s="119">
        <f>'C завтраками| Bed and breakfast'!BA12</f>
        <v>8000</v>
      </c>
    </row>
    <row r="13" spans="1:53"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row>
    <row r="14" spans="1:53" ht="10.7" customHeight="1" x14ac:dyDescent="0.2">
      <c r="A14" s="3">
        <v>1</v>
      </c>
      <c r="B14" s="119">
        <f>'C завтраками| Bed and breakfast'!B14</f>
        <v>9850</v>
      </c>
      <c r="C14" s="119">
        <f>'C завтраками| Bed and breakfast'!C14</f>
        <v>9050</v>
      </c>
      <c r="D14" s="119">
        <f>'C завтраками| Bed and breakfast'!D14</f>
        <v>8750</v>
      </c>
      <c r="E14" s="119">
        <f>'C завтраками| Bed and breakfast'!E14</f>
        <v>8250</v>
      </c>
      <c r="F14" s="119">
        <f>'C завтраками| Bed and breakfast'!F14</f>
        <v>10650</v>
      </c>
      <c r="G14" s="119">
        <f>'C завтраками| Bed and breakfast'!G14</f>
        <v>11450</v>
      </c>
      <c r="H14" s="119">
        <f>'C завтраками| Bed and breakfast'!H14</f>
        <v>9850</v>
      </c>
      <c r="I14" s="119">
        <f>'C завтраками| Bed and breakfast'!I14</f>
        <v>10650</v>
      </c>
      <c r="J14" s="119">
        <f>'C завтраками| Bed and breakfast'!J14</f>
        <v>9050</v>
      </c>
      <c r="K14" s="119">
        <f>'C завтраками| Bed and breakfast'!K14</f>
        <v>9850</v>
      </c>
      <c r="L14" s="119">
        <f>'C завтраками| Bed and breakfast'!L14</f>
        <v>10650</v>
      </c>
      <c r="M14" s="119">
        <f>'C завтраками| Bed and breakfast'!M14</f>
        <v>9850</v>
      </c>
      <c r="N14" s="119">
        <f>'C завтраками| Bed and breakfast'!N14</f>
        <v>8250</v>
      </c>
      <c r="O14" s="119">
        <f>'C завтраками| Bed and breakfast'!O14</f>
        <v>8650</v>
      </c>
      <c r="P14" s="119">
        <f>'C завтраками| Bed and breakfast'!P14</f>
        <v>8250</v>
      </c>
      <c r="Q14" s="119">
        <f>'C завтраками| Bed and breakfast'!Q14</f>
        <v>8650</v>
      </c>
      <c r="R14" s="119">
        <f>'C завтраками| Bed and breakfast'!R14</f>
        <v>8250</v>
      </c>
      <c r="S14" s="119">
        <f>'C завтраками| Bed and breakfast'!S14</f>
        <v>8650</v>
      </c>
      <c r="T14" s="119">
        <f>'C завтраками| Bed and breakfast'!T14</f>
        <v>10650</v>
      </c>
      <c r="U14" s="119">
        <f>'C завтраками| Bed and breakfast'!U14</f>
        <v>10650</v>
      </c>
      <c r="V14" s="119">
        <f>'C завтраками| Bed and breakfast'!V14</f>
        <v>10650</v>
      </c>
      <c r="W14" s="119">
        <f>'C завтраками| Bed and breakfast'!W14</f>
        <v>10650</v>
      </c>
      <c r="X14" s="119">
        <f>'C завтраками| Bed and breakfast'!X14</f>
        <v>9050</v>
      </c>
      <c r="Y14" s="119">
        <f>'C завтраками| Bed and breakfast'!Y14</f>
        <v>9850</v>
      </c>
      <c r="Z14" s="119">
        <f>'C завтраками| Bed and breakfast'!Z14</f>
        <v>9050</v>
      </c>
      <c r="AA14" s="119">
        <f>'C завтраками| Bed and breakfast'!AA14</f>
        <v>11450</v>
      </c>
      <c r="AB14" s="119">
        <f>'C завтраками| Bed and breakfast'!AB14</f>
        <v>11450</v>
      </c>
      <c r="AC14" s="119">
        <f>'C завтраками| Bed and breakfast'!AC14</f>
        <v>9150</v>
      </c>
      <c r="AD14" s="119">
        <f>'C завтраками| Bed and breakfast'!AD14</f>
        <v>9350</v>
      </c>
      <c r="AE14" s="119">
        <f>'C завтраками| Bed and breakfast'!AE14</f>
        <v>9750</v>
      </c>
      <c r="AF14" s="119">
        <f>'C завтраками| Bed and breakfast'!AF14</f>
        <v>9350</v>
      </c>
      <c r="AG14" s="119">
        <f>'C завтраками| Bed and breakfast'!AG14</f>
        <v>9950</v>
      </c>
      <c r="AH14" s="119">
        <f>'C завтраками| Bed and breakfast'!AH14</f>
        <v>10650</v>
      </c>
      <c r="AI14" s="119">
        <f>'C завтраками| Bed and breakfast'!AI14</f>
        <v>10650</v>
      </c>
      <c r="AJ14" s="119">
        <f>'C завтраками| Bed and breakfast'!AJ14</f>
        <v>10150</v>
      </c>
      <c r="AK14" s="119">
        <f>'C завтраками| Bed and breakfast'!AK14</f>
        <v>9750</v>
      </c>
      <c r="AL14" s="119">
        <f>'C завтраками| Bed and breakfast'!AL14</f>
        <v>10650</v>
      </c>
      <c r="AM14" s="119">
        <f>'C завтраками| Bed and breakfast'!AM14</f>
        <v>9750</v>
      </c>
      <c r="AN14" s="119">
        <f>'C завтраками| Bed and breakfast'!AN14</f>
        <v>10150</v>
      </c>
      <c r="AO14" s="119">
        <f>'C завтраками| Bed and breakfast'!AO14</f>
        <v>9750</v>
      </c>
      <c r="AP14" s="119">
        <f>'C завтраками| Bed and breakfast'!AP14</f>
        <v>10650</v>
      </c>
      <c r="AQ14" s="119">
        <f>'C завтраками| Bed and breakfast'!AQ14</f>
        <v>9950</v>
      </c>
      <c r="AR14" s="119">
        <f>'C завтраками| Bed and breakfast'!AR14</f>
        <v>9750</v>
      </c>
      <c r="AS14" s="119">
        <f>'C завтраками| Bed and breakfast'!AS14</f>
        <v>10150</v>
      </c>
      <c r="AT14" s="119">
        <f>'C завтраками| Bed and breakfast'!AT14</f>
        <v>9350</v>
      </c>
      <c r="AU14" s="119">
        <f>'C завтраками| Bed and breakfast'!AU14</f>
        <v>9350</v>
      </c>
      <c r="AV14" s="119">
        <f>'C завтраками| Bed and breakfast'!AV14</f>
        <v>8950</v>
      </c>
      <c r="AW14" s="119">
        <f>'C завтраками| Bed and breakfast'!AW14</f>
        <v>8250</v>
      </c>
      <c r="AX14" s="119">
        <f>'C завтраками| Bed and breakfast'!AX14</f>
        <v>8750</v>
      </c>
      <c r="AY14" s="119">
        <f>'C завтраками| Bed and breakfast'!AY14</f>
        <v>8250</v>
      </c>
      <c r="AZ14" s="119">
        <f>'C завтраками| Bed and breakfast'!AZ14</f>
        <v>8750</v>
      </c>
      <c r="BA14" s="119">
        <f>'C завтраками| Bed and breakfast'!BA14</f>
        <v>8250</v>
      </c>
    </row>
    <row r="15" spans="1:53" ht="10.7" customHeight="1" x14ac:dyDescent="0.2">
      <c r="A15" s="3">
        <v>2</v>
      </c>
      <c r="B15" s="119">
        <f>'C завтраками| Bed and breakfast'!B15</f>
        <v>11100</v>
      </c>
      <c r="C15" s="119">
        <f>'C завтраками| Bed and breakfast'!C15</f>
        <v>10300</v>
      </c>
      <c r="D15" s="119">
        <f>'C завтраками| Bed and breakfast'!D15</f>
        <v>10000</v>
      </c>
      <c r="E15" s="119">
        <f>'C завтраками| Bed and breakfast'!E15</f>
        <v>9500</v>
      </c>
      <c r="F15" s="119">
        <f>'C завтраками| Bed and breakfast'!F15</f>
        <v>11900</v>
      </c>
      <c r="G15" s="119">
        <f>'C завтраками| Bed and breakfast'!G15</f>
        <v>12700</v>
      </c>
      <c r="H15" s="119">
        <f>'C завтраками| Bed and breakfast'!H15</f>
        <v>11100</v>
      </c>
      <c r="I15" s="119">
        <f>'C завтраками| Bed and breakfast'!I15</f>
        <v>11900</v>
      </c>
      <c r="J15" s="119">
        <f>'C завтраками| Bed and breakfast'!J15</f>
        <v>10300</v>
      </c>
      <c r="K15" s="119">
        <f>'C завтраками| Bed and breakfast'!K15</f>
        <v>11100</v>
      </c>
      <c r="L15" s="119">
        <f>'C завтраками| Bed and breakfast'!L15</f>
        <v>11900</v>
      </c>
      <c r="M15" s="119">
        <f>'C завтраками| Bed and breakfast'!M15</f>
        <v>11100</v>
      </c>
      <c r="N15" s="119">
        <f>'C завтраками| Bed and breakfast'!N15</f>
        <v>9500</v>
      </c>
      <c r="O15" s="119">
        <f>'C завтраками| Bed and breakfast'!O15</f>
        <v>9900</v>
      </c>
      <c r="P15" s="119">
        <f>'C завтраками| Bed and breakfast'!P15</f>
        <v>9500</v>
      </c>
      <c r="Q15" s="119">
        <f>'C завтраками| Bed and breakfast'!Q15</f>
        <v>9900</v>
      </c>
      <c r="R15" s="119">
        <f>'C завтраками| Bed and breakfast'!R15</f>
        <v>9500</v>
      </c>
      <c r="S15" s="119">
        <f>'C завтраками| Bed and breakfast'!S15</f>
        <v>9900</v>
      </c>
      <c r="T15" s="119">
        <f>'C завтраками| Bed and breakfast'!T15</f>
        <v>11900</v>
      </c>
      <c r="U15" s="119">
        <f>'C завтраками| Bed and breakfast'!U15</f>
        <v>11900</v>
      </c>
      <c r="V15" s="119">
        <f>'C завтраками| Bed and breakfast'!V15</f>
        <v>11900</v>
      </c>
      <c r="W15" s="119">
        <f>'C завтраками| Bed and breakfast'!W15</f>
        <v>11900</v>
      </c>
      <c r="X15" s="119">
        <f>'C завтраками| Bed and breakfast'!X15</f>
        <v>10300</v>
      </c>
      <c r="Y15" s="119">
        <f>'C завтраками| Bed and breakfast'!Y15</f>
        <v>11100</v>
      </c>
      <c r="Z15" s="119">
        <f>'C завтраками| Bed and breakfast'!Z15</f>
        <v>10300</v>
      </c>
      <c r="AA15" s="119">
        <f>'C завтраками| Bed and breakfast'!AA15</f>
        <v>12700</v>
      </c>
      <c r="AB15" s="119">
        <f>'C завтраками| Bed and breakfast'!AB15</f>
        <v>12700</v>
      </c>
      <c r="AC15" s="119">
        <f>'C завтраками| Bed and breakfast'!AC15</f>
        <v>10400</v>
      </c>
      <c r="AD15" s="119">
        <f>'C завтраками| Bed and breakfast'!AD15</f>
        <v>10600</v>
      </c>
      <c r="AE15" s="119">
        <f>'C завтраками| Bed and breakfast'!AE15</f>
        <v>11000</v>
      </c>
      <c r="AF15" s="119">
        <f>'C завтраками| Bed and breakfast'!AF15</f>
        <v>10600</v>
      </c>
      <c r="AG15" s="119">
        <f>'C завтраками| Bed and breakfast'!AG15</f>
        <v>11200</v>
      </c>
      <c r="AH15" s="119">
        <f>'C завтраками| Bed and breakfast'!AH15</f>
        <v>11900</v>
      </c>
      <c r="AI15" s="119">
        <f>'C завтраками| Bed and breakfast'!AI15</f>
        <v>11900</v>
      </c>
      <c r="AJ15" s="119">
        <f>'C завтраками| Bed and breakfast'!AJ15</f>
        <v>11400</v>
      </c>
      <c r="AK15" s="119">
        <f>'C завтраками| Bed and breakfast'!AK15</f>
        <v>11000</v>
      </c>
      <c r="AL15" s="119">
        <f>'C завтраками| Bed and breakfast'!AL15</f>
        <v>11900</v>
      </c>
      <c r="AM15" s="119">
        <f>'C завтраками| Bed and breakfast'!AM15</f>
        <v>11000</v>
      </c>
      <c r="AN15" s="119">
        <f>'C завтраками| Bed and breakfast'!AN15</f>
        <v>11400</v>
      </c>
      <c r="AO15" s="119">
        <f>'C завтраками| Bed and breakfast'!AO15</f>
        <v>11000</v>
      </c>
      <c r="AP15" s="119">
        <f>'C завтраками| Bed and breakfast'!AP15</f>
        <v>11900</v>
      </c>
      <c r="AQ15" s="119">
        <f>'C завтраками| Bed and breakfast'!AQ15</f>
        <v>11200</v>
      </c>
      <c r="AR15" s="119">
        <f>'C завтраками| Bed and breakfast'!AR15</f>
        <v>11000</v>
      </c>
      <c r="AS15" s="119">
        <f>'C завтраками| Bed and breakfast'!AS15</f>
        <v>11400</v>
      </c>
      <c r="AT15" s="119">
        <f>'C завтраками| Bed and breakfast'!AT15</f>
        <v>10600</v>
      </c>
      <c r="AU15" s="119">
        <f>'C завтраками| Bed and breakfast'!AU15</f>
        <v>10600</v>
      </c>
      <c r="AV15" s="119">
        <f>'C завтраками| Bed and breakfast'!AV15</f>
        <v>10200</v>
      </c>
      <c r="AW15" s="119">
        <f>'C завтраками| Bed and breakfast'!AW15</f>
        <v>9500</v>
      </c>
      <c r="AX15" s="119">
        <f>'C завтраками| Bed and breakfast'!AX15</f>
        <v>10000</v>
      </c>
      <c r="AY15" s="119">
        <f>'C завтраками| Bed and breakfast'!AY15</f>
        <v>9500</v>
      </c>
      <c r="AZ15" s="119">
        <f>'C завтраками| Bed and breakfast'!AZ15</f>
        <v>10000</v>
      </c>
      <c r="BA15" s="119">
        <f>'C завтраками| Bed and breakfast'!BA15</f>
        <v>9500</v>
      </c>
    </row>
    <row r="16" spans="1:53"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row>
    <row r="17" spans="1:53" ht="10.7" customHeight="1" x14ac:dyDescent="0.2">
      <c r="A17" s="3">
        <v>1</v>
      </c>
      <c r="B17" s="119">
        <f>'C завтраками| Bed and breakfast'!B17</f>
        <v>10850</v>
      </c>
      <c r="C17" s="119">
        <f>'C завтраками| Bed and breakfast'!C17</f>
        <v>10050</v>
      </c>
      <c r="D17" s="119">
        <f>'C завтраками| Bed and breakfast'!D17</f>
        <v>9750</v>
      </c>
      <c r="E17" s="119">
        <f>'C завтраками| Bed and breakfast'!E17</f>
        <v>9250</v>
      </c>
      <c r="F17" s="119">
        <f>'C завтраками| Bed and breakfast'!F17</f>
        <v>11650</v>
      </c>
      <c r="G17" s="119">
        <f>'C завтраками| Bed and breakfast'!G17</f>
        <v>12450</v>
      </c>
      <c r="H17" s="119">
        <f>'C завтраками| Bed and breakfast'!H17</f>
        <v>10850</v>
      </c>
      <c r="I17" s="119">
        <f>'C завтраками| Bed and breakfast'!I17</f>
        <v>11650</v>
      </c>
      <c r="J17" s="119">
        <f>'C завтраками| Bed and breakfast'!J17</f>
        <v>10050</v>
      </c>
      <c r="K17" s="119">
        <f>'C завтраками| Bed and breakfast'!K17</f>
        <v>10850</v>
      </c>
      <c r="L17" s="119">
        <f>'C завтраками| Bed and breakfast'!L17</f>
        <v>11650</v>
      </c>
      <c r="M17" s="119">
        <f>'C завтраками| Bed and breakfast'!M17</f>
        <v>10850</v>
      </c>
      <c r="N17" s="119">
        <f>'C завтраками| Bed and breakfast'!N17</f>
        <v>9250</v>
      </c>
      <c r="O17" s="119">
        <f>'C завтраками| Bed and breakfast'!O17</f>
        <v>9650</v>
      </c>
      <c r="P17" s="119">
        <f>'C завтраками| Bed and breakfast'!P17</f>
        <v>9250</v>
      </c>
      <c r="Q17" s="119">
        <f>'C завтраками| Bed and breakfast'!Q17</f>
        <v>9650</v>
      </c>
      <c r="R17" s="119">
        <f>'C завтраками| Bed and breakfast'!R17</f>
        <v>9250</v>
      </c>
      <c r="S17" s="119">
        <f>'C завтраками| Bed and breakfast'!S17</f>
        <v>9650</v>
      </c>
      <c r="T17" s="119">
        <f>'C завтраками| Bed and breakfast'!T17</f>
        <v>11650</v>
      </c>
      <c r="U17" s="119">
        <f>'C завтраками| Bed and breakfast'!U17</f>
        <v>11650</v>
      </c>
      <c r="V17" s="119">
        <f>'C завтраками| Bed and breakfast'!V17</f>
        <v>11650</v>
      </c>
      <c r="W17" s="119">
        <f>'C завтраками| Bed and breakfast'!W17</f>
        <v>11650</v>
      </c>
      <c r="X17" s="119">
        <f>'C завтраками| Bed and breakfast'!X17</f>
        <v>10050</v>
      </c>
      <c r="Y17" s="119">
        <f>'C завтраками| Bed and breakfast'!Y17</f>
        <v>10850</v>
      </c>
      <c r="Z17" s="119">
        <f>'C завтраками| Bed and breakfast'!Z17</f>
        <v>10050</v>
      </c>
      <c r="AA17" s="119">
        <f>'C завтраками| Bed and breakfast'!AA17</f>
        <v>12450</v>
      </c>
      <c r="AB17" s="119">
        <f>'C завтраками| Bed and breakfast'!AB17</f>
        <v>12450</v>
      </c>
      <c r="AC17" s="119">
        <f>'C завтраками| Bed and breakfast'!AC17</f>
        <v>10150</v>
      </c>
      <c r="AD17" s="119">
        <f>'C завтраками| Bed and breakfast'!AD17</f>
        <v>10350</v>
      </c>
      <c r="AE17" s="119">
        <f>'C завтраками| Bed and breakfast'!AE17</f>
        <v>10750</v>
      </c>
      <c r="AF17" s="119">
        <f>'C завтраками| Bed and breakfast'!AF17</f>
        <v>10350</v>
      </c>
      <c r="AG17" s="119">
        <f>'C завтраками| Bed and breakfast'!AG17</f>
        <v>10950</v>
      </c>
      <c r="AH17" s="119">
        <f>'C завтраками| Bed and breakfast'!AH17</f>
        <v>11650</v>
      </c>
      <c r="AI17" s="119">
        <f>'C завтраками| Bed and breakfast'!AI17</f>
        <v>11650</v>
      </c>
      <c r="AJ17" s="119">
        <f>'C завтраками| Bed and breakfast'!AJ17</f>
        <v>11150</v>
      </c>
      <c r="AK17" s="119">
        <f>'C завтраками| Bed and breakfast'!AK17</f>
        <v>10750</v>
      </c>
      <c r="AL17" s="119">
        <f>'C завтраками| Bed and breakfast'!AL17</f>
        <v>11650</v>
      </c>
      <c r="AM17" s="119">
        <f>'C завтраками| Bed and breakfast'!AM17</f>
        <v>10750</v>
      </c>
      <c r="AN17" s="119">
        <f>'C завтраками| Bed and breakfast'!AN17</f>
        <v>11150</v>
      </c>
      <c r="AO17" s="119">
        <f>'C завтраками| Bed and breakfast'!AO17</f>
        <v>10750</v>
      </c>
      <c r="AP17" s="119">
        <f>'C завтраками| Bed and breakfast'!AP17</f>
        <v>11650</v>
      </c>
      <c r="AQ17" s="119">
        <f>'C завтраками| Bed and breakfast'!AQ17</f>
        <v>10950</v>
      </c>
      <c r="AR17" s="119">
        <f>'C завтраками| Bed and breakfast'!AR17</f>
        <v>10750</v>
      </c>
      <c r="AS17" s="119">
        <f>'C завтраками| Bed and breakfast'!AS17</f>
        <v>11150</v>
      </c>
      <c r="AT17" s="119">
        <f>'C завтраками| Bed and breakfast'!AT17</f>
        <v>10350</v>
      </c>
      <c r="AU17" s="119">
        <f>'C завтраками| Bed and breakfast'!AU17</f>
        <v>10350</v>
      </c>
      <c r="AV17" s="119">
        <f>'C завтраками| Bed and breakfast'!AV17</f>
        <v>9950</v>
      </c>
      <c r="AW17" s="119">
        <f>'C завтраками| Bed and breakfast'!AW17</f>
        <v>9250</v>
      </c>
      <c r="AX17" s="119">
        <f>'C завтраками| Bed and breakfast'!AX17</f>
        <v>9750</v>
      </c>
      <c r="AY17" s="119">
        <f>'C завтраками| Bed and breakfast'!AY17</f>
        <v>9250</v>
      </c>
      <c r="AZ17" s="119">
        <f>'C завтраками| Bed and breakfast'!AZ17</f>
        <v>9750</v>
      </c>
      <c r="BA17" s="119">
        <f>'C завтраками| Bed and breakfast'!BA17</f>
        <v>9250</v>
      </c>
    </row>
    <row r="18" spans="1:53" ht="10.7" customHeight="1" x14ac:dyDescent="0.2">
      <c r="A18" s="3">
        <v>2</v>
      </c>
      <c r="B18" s="119">
        <f>'C завтраками| Bed and breakfast'!B18</f>
        <v>12100</v>
      </c>
      <c r="C18" s="119">
        <f>'C завтраками| Bed and breakfast'!C18</f>
        <v>11300</v>
      </c>
      <c r="D18" s="119">
        <f>'C завтраками| Bed and breakfast'!D18</f>
        <v>11000</v>
      </c>
      <c r="E18" s="119">
        <f>'C завтраками| Bed and breakfast'!E18</f>
        <v>10500</v>
      </c>
      <c r="F18" s="119">
        <f>'C завтраками| Bed and breakfast'!F18</f>
        <v>12900</v>
      </c>
      <c r="G18" s="119">
        <f>'C завтраками| Bed and breakfast'!G18</f>
        <v>13700</v>
      </c>
      <c r="H18" s="119">
        <f>'C завтраками| Bed and breakfast'!H18</f>
        <v>12100</v>
      </c>
      <c r="I18" s="119">
        <f>'C завтраками| Bed and breakfast'!I18</f>
        <v>12900</v>
      </c>
      <c r="J18" s="119">
        <f>'C завтраками| Bed and breakfast'!J18</f>
        <v>11300</v>
      </c>
      <c r="K18" s="119">
        <f>'C завтраками| Bed and breakfast'!K18</f>
        <v>12100</v>
      </c>
      <c r="L18" s="119">
        <f>'C завтраками| Bed and breakfast'!L18</f>
        <v>12900</v>
      </c>
      <c r="M18" s="119">
        <f>'C завтраками| Bed and breakfast'!M18</f>
        <v>12100</v>
      </c>
      <c r="N18" s="119">
        <f>'C завтраками| Bed and breakfast'!N18</f>
        <v>10500</v>
      </c>
      <c r="O18" s="119">
        <f>'C завтраками| Bed and breakfast'!O18</f>
        <v>10900</v>
      </c>
      <c r="P18" s="119">
        <f>'C завтраками| Bed and breakfast'!P18</f>
        <v>10500</v>
      </c>
      <c r="Q18" s="119">
        <f>'C завтраками| Bed and breakfast'!Q18</f>
        <v>10900</v>
      </c>
      <c r="R18" s="119">
        <f>'C завтраками| Bed and breakfast'!R18</f>
        <v>10500</v>
      </c>
      <c r="S18" s="119">
        <f>'C завтраками| Bed and breakfast'!S18</f>
        <v>10900</v>
      </c>
      <c r="T18" s="119">
        <f>'C завтраками| Bed and breakfast'!T18</f>
        <v>12900</v>
      </c>
      <c r="U18" s="119">
        <f>'C завтраками| Bed and breakfast'!U18</f>
        <v>12900</v>
      </c>
      <c r="V18" s="119">
        <f>'C завтраками| Bed and breakfast'!V18</f>
        <v>12900</v>
      </c>
      <c r="W18" s="119">
        <f>'C завтраками| Bed and breakfast'!W18</f>
        <v>12900</v>
      </c>
      <c r="X18" s="119">
        <f>'C завтраками| Bed and breakfast'!X18</f>
        <v>11300</v>
      </c>
      <c r="Y18" s="119">
        <f>'C завтраками| Bed and breakfast'!Y18</f>
        <v>12100</v>
      </c>
      <c r="Z18" s="119">
        <f>'C завтраками| Bed and breakfast'!Z18</f>
        <v>11300</v>
      </c>
      <c r="AA18" s="119">
        <f>'C завтраками| Bed and breakfast'!AA18</f>
        <v>13700</v>
      </c>
      <c r="AB18" s="119">
        <f>'C завтраками| Bed and breakfast'!AB18</f>
        <v>13700</v>
      </c>
      <c r="AC18" s="119">
        <f>'C завтраками| Bed and breakfast'!AC18</f>
        <v>11400</v>
      </c>
      <c r="AD18" s="119">
        <f>'C завтраками| Bed and breakfast'!AD18</f>
        <v>11600</v>
      </c>
      <c r="AE18" s="119">
        <f>'C завтраками| Bed and breakfast'!AE18</f>
        <v>12000</v>
      </c>
      <c r="AF18" s="119">
        <f>'C завтраками| Bed and breakfast'!AF18</f>
        <v>11600</v>
      </c>
      <c r="AG18" s="119">
        <f>'C завтраками| Bed and breakfast'!AG18</f>
        <v>12200</v>
      </c>
      <c r="AH18" s="119">
        <f>'C завтраками| Bed and breakfast'!AH18</f>
        <v>12900</v>
      </c>
      <c r="AI18" s="119">
        <f>'C завтраками| Bed and breakfast'!AI18</f>
        <v>12900</v>
      </c>
      <c r="AJ18" s="119">
        <f>'C завтраками| Bed and breakfast'!AJ18</f>
        <v>12400</v>
      </c>
      <c r="AK18" s="119">
        <f>'C завтраками| Bed and breakfast'!AK18</f>
        <v>12000</v>
      </c>
      <c r="AL18" s="119">
        <f>'C завтраками| Bed and breakfast'!AL18</f>
        <v>12900</v>
      </c>
      <c r="AM18" s="119">
        <f>'C завтраками| Bed and breakfast'!AM18</f>
        <v>12000</v>
      </c>
      <c r="AN18" s="119">
        <f>'C завтраками| Bed and breakfast'!AN18</f>
        <v>12400</v>
      </c>
      <c r="AO18" s="119">
        <f>'C завтраками| Bed and breakfast'!AO18</f>
        <v>12000</v>
      </c>
      <c r="AP18" s="119">
        <f>'C завтраками| Bed and breakfast'!AP18</f>
        <v>12900</v>
      </c>
      <c r="AQ18" s="119">
        <f>'C завтраками| Bed and breakfast'!AQ18</f>
        <v>12200</v>
      </c>
      <c r="AR18" s="119">
        <f>'C завтраками| Bed and breakfast'!AR18</f>
        <v>12000</v>
      </c>
      <c r="AS18" s="119">
        <f>'C завтраками| Bed and breakfast'!AS18</f>
        <v>12400</v>
      </c>
      <c r="AT18" s="119">
        <f>'C завтраками| Bed and breakfast'!AT18</f>
        <v>11600</v>
      </c>
      <c r="AU18" s="119">
        <f>'C завтраками| Bed and breakfast'!AU18</f>
        <v>11600</v>
      </c>
      <c r="AV18" s="119">
        <f>'C завтраками| Bed and breakfast'!AV18</f>
        <v>11200</v>
      </c>
      <c r="AW18" s="119">
        <f>'C завтраками| Bed and breakfast'!AW18</f>
        <v>10500</v>
      </c>
      <c r="AX18" s="119">
        <f>'C завтраками| Bed and breakfast'!AX18</f>
        <v>11000</v>
      </c>
      <c r="AY18" s="119">
        <f>'C завтраками| Bed and breakfast'!AY18</f>
        <v>10500</v>
      </c>
      <c r="AZ18" s="119">
        <f>'C завтраками| Bed and breakfast'!AZ18</f>
        <v>11000</v>
      </c>
      <c r="BA18" s="119">
        <f>'C завтраками| Bed and breakfast'!BA18</f>
        <v>10500</v>
      </c>
    </row>
    <row r="19" spans="1:53"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row>
    <row r="20" spans="1:53" ht="10.7" customHeight="1" x14ac:dyDescent="0.2">
      <c r="A20" s="3">
        <v>1</v>
      </c>
      <c r="B20" s="119">
        <f>'C завтраками| Bed and breakfast'!B20</f>
        <v>12350</v>
      </c>
      <c r="C20" s="119">
        <f>'C завтраками| Bed and breakfast'!C20</f>
        <v>11550</v>
      </c>
      <c r="D20" s="119">
        <f>'C завтраками| Bed and breakfast'!D20</f>
        <v>11250</v>
      </c>
      <c r="E20" s="119">
        <f>'C завтраками| Bed and breakfast'!E20</f>
        <v>10750</v>
      </c>
      <c r="F20" s="119">
        <f>'C завтраками| Bed and breakfast'!F20</f>
        <v>13150</v>
      </c>
      <c r="G20" s="119">
        <f>'C завтраками| Bed and breakfast'!G20</f>
        <v>13950</v>
      </c>
      <c r="H20" s="119">
        <f>'C завтраками| Bed and breakfast'!H20</f>
        <v>12350</v>
      </c>
      <c r="I20" s="119">
        <f>'C завтраками| Bed and breakfast'!I20</f>
        <v>13150</v>
      </c>
      <c r="J20" s="119">
        <f>'C завтраками| Bed and breakfast'!J20</f>
        <v>11550</v>
      </c>
      <c r="K20" s="119">
        <f>'C завтраками| Bed and breakfast'!K20</f>
        <v>12350</v>
      </c>
      <c r="L20" s="119">
        <f>'C завтраками| Bed and breakfast'!L20</f>
        <v>13150</v>
      </c>
      <c r="M20" s="119">
        <f>'C завтраками| Bed and breakfast'!M20</f>
        <v>12350</v>
      </c>
      <c r="N20" s="119">
        <f>'C завтраками| Bed and breakfast'!N20</f>
        <v>10750</v>
      </c>
      <c r="O20" s="119">
        <f>'C завтраками| Bed and breakfast'!O20</f>
        <v>11150</v>
      </c>
      <c r="P20" s="119">
        <f>'C завтраками| Bed and breakfast'!P20</f>
        <v>10750</v>
      </c>
      <c r="Q20" s="119">
        <f>'C завтраками| Bed and breakfast'!Q20</f>
        <v>11150</v>
      </c>
      <c r="R20" s="119">
        <f>'C завтраками| Bed and breakfast'!R20</f>
        <v>10750</v>
      </c>
      <c r="S20" s="119">
        <f>'C завтраками| Bed and breakfast'!S20</f>
        <v>11150</v>
      </c>
      <c r="T20" s="119">
        <f>'C завтраками| Bed and breakfast'!T20</f>
        <v>13150</v>
      </c>
      <c r="U20" s="119">
        <f>'C завтраками| Bed and breakfast'!U20</f>
        <v>13150</v>
      </c>
      <c r="V20" s="119">
        <f>'C завтраками| Bed and breakfast'!V20</f>
        <v>13150</v>
      </c>
      <c r="W20" s="119">
        <f>'C завтраками| Bed and breakfast'!W20</f>
        <v>13150</v>
      </c>
      <c r="X20" s="119">
        <f>'C завтраками| Bed and breakfast'!X20</f>
        <v>11550</v>
      </c>
      <c r="Y20" s="119">
        <f>'C завтраками| Bed and breakfast'!Y20</f>
        <v>12350</v>
      </c>
      <c r="Z20" s="119">
        <f>'C завтраками| Bed and breakfast'!Z20</f>
        <v>11550</v>
      </c>
      <c r="AA20" s="119">
        <f>'C завтраками| Bed and breakfast'!AA20</f>
        <v>13950</v>
      </c>
      <c r="AB20" s="119">
        <f>'C завтраками| Bed and breakfast'!AB20</f>
        <v>13950</v>
      </c>
      <c r="AC20" s="119">
        <f>'C завтраками| Bed and breakfast'!AC20</f>
        <v>11650</v>
      </c>
      <c r="AD20" s="119">
        <f>'C завтраками| Bed and breakfast'!AD20</f>
        <v>11850</v>
      </c>
      <c r="AE20" s="119">
        <f>'C завтраками| Bed and breakfast'!AE20</f>
        <v>12250</v>
      </c>
      <c r="AF20" s="119">
        <f>'C завтраками| Bed and breakfast'!AF20</f>
        <v>11850</v>
      </c>
      <c r="AG20" s="119">
        <f>'C завтраками| Bed and breakfast'!AG20</f>
        <v>12450</v>
      </c>
      <c r="AH20" s="119">
        <f>'C завтраками| Bed and breakfast'!AH20</f>
        <v>13150</v>
      </c>
      <c r="AI20" s="119">
        <f>'C завтраками| Bed and breakfast'!AI20</f>
        <v>13150</v>
      </c>
      <c r="AJ20" s="119">
        <f>'C завтраками| Bed and breakfast'!AJ20</f>
        <v>12650</v>
      </c>
      <c r="AK20" s="119">
        <f>'C завтраками| Bed and breakfast'!AK20</f>
        <v>12250</v>
      </c>
      <c r="AL20" s="119">
        <f>'C завтраками| Bed and breakfast'!AL20</f>
        <v>13150</v>
      </c>
      <c r="AM20" s="119">
        <f>'C завтраками| Bed and breakfast'!AM20</f>
        <v>12250</v>
      </c>
      <c r="AN20" s="119">
        <f>'C завтраками| Bed and breakfast'!AN20</f>
        <v>12650</v>
      </c>
      <c r="AO20" s="119">
        <f>'C завтраками| Bed and breakfast'!AO20</f>
        <v>12250</v>
      </c>
      <c r="AP20" s="119">
        <f>'C завтраками| Bed and breakfast'!AP20</f>
        <v>13150</v>
      </c>
      <c r="AQ20" s="119">
        <f>'C завтраками| Bed and breakfast'!AQ20</f>
        <v>12450</v>
      </c>
      <c r="AR20" s="119">
        <f>'C завтраками| Bed and breakfast'!AR20</f>
        <v>12250</v>
      </c>
      <c r="AS20" s="119">
        <f>'C завтраками| Bed and breakfast'!AS20</f>
        <v>12650</v>
      </c>
      <c r="AT20" s="119">
        <f>'C завтраками| Bed and breakfast'!AT20</f>
        <v>11850</v>
      </c>
      <c r="AU20" s="119">
        <f>'C завтраками| Bed and breakfast'!AU20</f>
        <v>11850</v>
      </c>
      <c r="AV20" s="119">
        <f>'C завтраками| Bed and breakfast'!AV20</f>
        <v>11450</v>
      </c>
      <c r="AW20" s="119">
        <f>'C завтраками| Bed and breakfast'!AW20</f>
        <v>10750</v>
      </c>
      <c r="AX20" s="119">
        <f>'C завтраками| Bed and breakfast'!AX20</f>
        <v>11250</v>
      </c>
      <c r="AY20" s="119">
        <f>'C завтраками| Bed and breakfast'!AY20</f>
        <v>10750</v>
      </c>
      <c r="AZ20" s="119">
        <f>'C завтраками| Bed and breakfast'!AZ20</f>
        <v>11250</v>
      </c>
      <c r="BA20" s="119">
        <f>'C завтраками| Bed and breakfast'!BA20</f>
        <v>10750</v>
      </c>
    </row>
    <row r="21" spans="1:53" ht="10.7" customHeight="1" x14ac:dyDescent="0.2">
      <c r="A21" s="3">
        <v>2</v>
      </c>
      <c r="B21" s="119">
        <f>'C завтраками| Bed and breakfast'!B21</f>
        <v>13600</v>
      </c>
      <c r="C21" s="119">
        <f>'C завтраками| Bed and breakfast'!C21</f>
        <v>12800</v>
      </c>
      <c r="D21" s="119">
        <f>'C завтраками| Bed and breakfast'!D21</f>
        <v>12500</v>
      </c>
      <c r="E21" s="119">
        <f>'C завтраками| Bed and breakfast'!E21</f>
        <v>12000</v>
      </c>
      <c r="F21" s="119">
        <f>'C завтраками| Bed and breakfast'!F21</f>
        <v>14400</v>
      </c>
      <c r="G21" s="119">
        <f>'C завтраками| Bed and breakfast'!G21</f>
        <v>15200</v>
      </c>
      <c r="H21" s="119">
        <f>'C завтраками| Bed and breakfast'!H21</f>
        <v>13600</v>
      </c>
      <c r="I21" s="119">
        <f>'C завтраками| Bed and breakfast'!I21</f>
        <v>14400</v>
      </c>
      <c r="J21" s="119">
        <f>'C завтраками| Bed and breakfast'!J21</f>
        <v>12800</v>
      </c>
      <c r="K21" s="119">
        <f>'C завтраками| Bed and breakfast'!K21</f>
        <v>13600</v>
      </c>
      <c r="L21" s="119">
        <f>'C завтраками| Bed and breakfast'!L21</f>
        <v>14400</v>
      </c>
      <c r="M21" s="119">
        <f>'C завтраками| Bed and breakfast'!M21</f>
        <v>13600</v>
      </c>
      <c r="N21" s="119">
        <f>'C завтраками| Bed and breakfast'!N21</f>
        <v>12000</v>
      </c>
      <c r="O21" s="119">
        <f>'C завтраками| Bed and breakfast'!O21</f>
        <v>12400</v>
      </c>
      <c r="P21" s="119">
        <f>'C завтраками| Bed and breakfast'!P21</f>
        <v>12000</v>
      </c>
      <c r="Q21" s="119">
        <f>'C завтраками| Bed and breakfast'!Q21</f>
        <v>12400</v>
      </c>
      <c r="R21" s="119">
        <f>'C завтраками| Bed and breakfast'!R21</f>
        <v>12000</v>
      </c>
      <c r="S21" s="119">
        <f>'C завтраками| Bed and breakfast'!S21</f>
        <v>12400</v>
      </c>
      <c r="T21" s="119">
        <f>'C завтраками| Bed and breakfast'!T21</f>
        <v>14400</v>
      </c>
      <c r="U21" s="119">
        <f>'C завтраками| Bed and breakfast'!U21</f>
        <v>14400</v>
      </c>
      <c r="V21" s="119">
        <f>'C завтраками| Bed and breakfast'!V21</f>
        <v>14400</v>
      </c>
      <c r="W21" s="119">
        <f>'C завтраками| Bed and breakfast'!W21</f>
        <v>14400</v>
      </c>
      <c r="X21" s="119">
        <f>'C завтраками| Bed and breakfast'!X21</f>
        <v>12800</v>
      </c>
      <c r="Y21" s="119">
        <f>'C завтраками| Bed and breakfast'!Y21</f>
        <v>13600</v>
      </c>
      <c r="Z21" s="119">
        <f>'C завтраками| Bed and breakfast'!Z21</f>
        <v>12800</v>
      </c>
      <c r="AA21" s="119">
        <f>'C завтраками| Bed and breakfast'!AA21</f>
        <v>15200</v>
      </c>
      <c r="AB21" s="119">
        <f>'C завтраками| Bed and breakfast'!AB21</f>
        <v>15200</v>
      </c>
      <c r="AC21" s="119">
        <f>'C завтраками| Bed and breakfast'!AC21</f>
        <v>12900</v>
      </c>
      <c r="AD21" s="119">
        <f>'C завтраками| Bed and breakfast'!AD21</f>
        <v>13100</v>
      </c>
      <c r="AE21" s="119">
        <f>'C завтраками| Bed and breakfast'!AE21</f>
        <v>13500</v>
      </c>
      <c r="AF21" s="119">
        <f>'C завтраками| Bed and breakfast'!AF21</f>
        <v>13100</v>
      </c>
      <c r="AG21" s="119">
        <f>'C завтраками| Bed and breakfast'!AG21</f>
        <v>13700</v>
      </c>
      <c r="AH21" s="119">
        <f>'C завтраками| Bed and breakfast'!AH21</f>
        <v>14400</v>
      </c>
      <c r="AI21" s="119">
        <f>'C завтраками| Bed and breakfast'!AI21</f>
        <v>14400</v>
      </c>
      <c r="AJ21" s="119">
        <f>'C завтраками| Bed and breakfast'!AJ21</f>
        <v>13900</v>
      </c>
      <c r="AK21" s="119">
        <f>'C завтраками| Bed and breakfast'!AK21</f>
        <v>13500</v>
      </c>
      <c r="AL21" s="119">
        <f>'C завтраками| Bed and breakfast'!AL21</f>
        <v>14400</v>
      </c>
      <c r="AM21" s="119">
        <f>'C завтраками| Bed and breakfast'!AM21</f>
        <v>13500</v>
      </c>
      <c r="AN21" s="119">
        <f>'C завтраками| Bed and breakfast'!AN21</f>
        <v>13900</v>
      </c>
      <c r="AO21" s="119">
        <f>'C завтраками| Bed and breakfast'!AO21</f>
        <v>13500</v>
      </c>
      <c r="AP21" s="119">
        <f>'C завтраками| Bed and breakfast'!AP21</f>
        <v>14400</v>
      </c>
      <c r="AQ21" s="119">
        <f>'C завтраками| Bed and breakfast'!AQ21</f>
        <v>13700</v>
      </c>
      <c r="AR21" s="119">
        <f>'C завтраками| Bed and breakfast'!AR21</f>
        <v>13500</v>
      </c>
      <c r="AS21" s="119">
        <f>'C завтраками| Bed and breakfast'!AS21</f>
        <v>13900</v>
      </c>
      <c r="AT21" s="119">
        <f>'C завтраками| Bed and breakfast'!AT21</f>
        <v>13100</v>
      </c>
      <c r="AU21" s="119">
        <f>'C завтраками| Bed and breakfast'!AU21</f>
        <v>13100</v>
      </c>
      <c r="AV21" s="119">
        <f>'C завтраками| Bed and breakfast'!AV21</f>
        <v>12700</v>
      </c>
      <c r="AW21" s="119">
        <f>'C завтраками| Bed and breakfast'!AW21</f>
        <v>12000</v>
      </c>
      <c r="AX21" s="119">
        <f>'C завтраками| Bed and breakfast'!AX21</f>
        <v>12500</v>
      </c>
      <c r="AY21" s="119">
        <f>'C завтраками| Bed and breakfast'!AY21</f>
        <v>12000</v>
      </c>
      <c r="AZ21" s="119">
        <f>'C завтраками| Bed and breakfast'!AZ21</f>
        <v>12500</v>
      </c>
      <c r="BA21" s="119">
        <f>'C завтраками| Bed and breakfast'!BA21</f>
        <v>12000</v>
      </c>
    </row>
    <row r="22" spans="1:53"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28" customFormat="1" ht="25.5" customHeight="1" x14ac:dyDescent="0.2">
      <c r="A24" s="27"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s="28" customFormat="1" ht="25.5" customHeight="1" x14ac:dyDescent="0.2">
      <c r="A25" s="34"/>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row>
    <row r="27" spans="1:53" ht="10.7" customHeight="1" x14ac:dyDescent="0.2">
      <c r="A27" s="3">
        <v>1</v>
      </c>
      <c r="B27" s="119">
        <f t="shared" ref="B27:BA27" si="2">ROUND(B8*0.8,)+35</f>
        <v>5915</v>
      </c>
      <c r="C27" s="119">
        <f t="shared" si="2"/>
        <v>5275</v>
      </c>
      <c r="D27" s="119">
        <f t="shared" si="2"/>
        <v>5035</v>
      </c>
      <c r="E27" s="119">
        <f t="shared" si="2"/>
        <v>4635</v>
      </c>
      <c r="F27" s="119">
        <f t="shared" si="2"/>
        <v>6555</v>
      </c>
      <c r="G27" s="119">
        <f t="shared" si="2"/>
        <v>7195</v>
      </c>
      <c r="H27" s="119">
        <f t="shared" si="2"/>
        <v>5915</v>
      </c>
      <c r="I27" s="119">
        <f t="shared" si="2"/>
        <v>6555</v>
      </c>
      <c r="J27" s="119">
        <f t="shared" si="2"/>
        <v>5275</v>
      </c>
      <c r="K27" s="119">
        <f t="shared" si="2"/>
        <v>5915</v>
      </c>
      <c r="L27" s="119">
        <f t="shared" si="2"/>
        <v>6555</v>
      </c>
      <c r="M27" s="119">
        <f t="shared" si="2"/>
        <v>5915</v>
      </c>
      <c r="N27" s="119">
        <f t="shared" si="2"/>
        <v>4635</v>
      </c>
      <c r="O27" s="119">
        <f t="shared" si="2"/>
        <v>4955</v>
      </c>
      <c r="P27" s="119">
        <f t="shared" si="2"/>
        <v>4635</v>
      </c>
      <c r="Q27" s="119">
        <f t="shared" si="2"/>
        <v>4955</v>
      </c>
      <c r="R27" s="119">
        <f t="shared" si="2"/>
        <v>4635</v>
      </c>
      <c r="S27" s="119">
        <f t="shared" si="2"/>
        <v>4955</v>
      </c>
      <c r="T27" s="119">
        <f t="shared" si="2"/>
        <v>6555</v>
      </c>
      <c r="U27" s="119">
        <f t="shared" si="2"/>
        <v>6555</v>
      </c>
      <c r="V27" s="119">
        <f t="shared" si="2"/>
        <v>6555</v>
      </c>
      <c r="W27" s="119">
        <f t="shared" si="2"/>
        <v>6555</v>
      </c>
      <c r="X27" s="119">
        <f t="shared" si="2"/>
        <v>5275</v>
      </c>
      <c r="Y27" s="119">
        <f t="shared" si="2"/>
        <v>5915</v>
      </c>
      <c r="Z27" s="119">
        <f t="shared" si="2"/>
        <v>5275</v>
      </c>
      <c r="AA27" s="119">
        <f t="shared" si="2"/>
        <v>7195</v>
      </c>
      <c r="AB27" s="119">
        <f t="shared" si="2"/>
        <v>7195</v>
      </c>
      <c r="AC27" s="119">
        <f t="shared" si="2"/>
        <v>5355</v>
      </c>
      <c r="AD27" s="119">
        <f t="shared" si="2"/>
        <v>5515</v>
      </c>
      <c r="AE27" s="119">
        <f t="shared" si="2"/>
        <v>5835</v>
      </c>
      <c r="AF27" s="119">
        <f t="shared" si="2"/>
        <v>5515</v>
      </c>
      <c r="AG27" s="119">
        <f t="shared" si="2"/>
        <v>5995</v>
      </c>
      <c r="AH27" s="119">
        <f t="shared" si="2"/>
        <v>6555</v>
      </c>
      <c r="AI27" s="119">
        <f t="shared" si="2"/>
        <v>6555</v>
      </c>
      <c r="AJ27" s="119">
        <f t="shared" si="2"/>
        <v>6155</v>
      </c>
      <c r="AK27" s="119">
        <f t="shared" si="2"/>
        <v>5835</v>
      </c>
      <c r="AL27" s="119">
        <f t="shared" si="2"/>
        <v>6555</v>
      </c>
      <c r="AM27" s="119">
        <f t="shared" si="2"/>
        <v>5835</v>
      </c>
      <c r="AN27" s="119">
        <f t="shared" si="2"/>
        <v>6155</v>
      </c>
      <c r="AO27" s="119">
        <f t="shared" si="2"/>
        <v>5835</v>
      </c>
      <c r="AP27" s="119">
        <f t="shared" si="2"/>
        <v>6555</v>
      </c>
      <c r="AQ27" s="119">
        <f t="shared" si="2"/>
        <v>5995</v>
      </c>
      <c r="AR27" s="119">
        <f t="shared" si="2"/>
        <v>5835</v>
      </c>
      <c r="AS27" s="119">
        <f t="shared" si="2"/>
        <v>6155</v>
      </c>
      <c r="AT27" s="119">
        <f t="shared" si="2"/>
        <v>5515</v>
      </c>
      <c r="AU27" s="119">
        <f t="shared" si="2"/>
        <v>5515</v>
      </c>
      <c r="AV27" s="119">
        <f t="shared" si="2"/>
        <v>5195</v>
      </c>
      <c r="AW27" s="119">
        <f t="shared" si="2"/>
        <v>4635</v>
      </c>
      <c r="AX27" s="119">
        <f t="shared" si="2"/>
        <v>5035</v>
      </c>
      <c r="AY27" s="119">
        <f t="shared" si="2"/>
        <v>4635</v>
      </c>
      <c r="AZ27" s="119">
        <f t="shared" si="2"/>
        <v>5035</v>
      </c>
      <c r="BA27" s="119">
        <f t="shared" si="2"/>
        <v>4635</v>
      </c>
    </row>
    <row r="28" spans="1:53" ht="10.7" customHeight="1" x14ac:dyDescent="0.2">
      <c r="A28" s="3">
        <v>2</v>
      </c>
      <c r="B28" s="119">
        <f t="shared" ref="B28:BA28" si="3">ROUND(B9*0.8,)+35</f>
        <v>6915</v>
      </c>
      <c r="C28" s="119">
        <f t="shared" si="3"/>
        <v>6275</v>
      </c>
      <c r="D28" s="119">
        <f t="shared" si="3"/>
        <v>6035</v>
      </c>
      <c r="E28" s="119">
        <f t="shared" si="3"/>
        <v>5635</v>
      </c>
      <c r="F28" s="119">
        <f t="shared" si="3"/>
        <v>7555</v>
      </c>
      <c r="G28" s="119">
        <f t="shared" si="3"/>
        <v>8195</v>
      </c>
      <c r="H28" s="119">
        <f t="shared" si="3"/>
        <v>6915</v>
      </c>
      <c r="I28" s="119">
        <f t="shared" si="3"/>
        <v>7555</v>
      </c>
      <c r="J28" s="119">
        <f t="shared" si="3"/>
        <v>6275</v>
      </c>
      <c r="K28" s="119">
        <f t="shared" si="3"/>
        <v>6915</v>
      </c>
      <c r="L28" s="119">
        <f t="shared" si="3"/>
        <v>7555</v>
      </c>
      <c r="M28" s="119">
        <f t="shared" si="3"/>
        <v>6915</v>
      </c>
      <c r="N28" s="119">
        <f t="shared" si="3"/>
        <v>5635</v>
      </c>
      <c r="O28" s="119">
        <f t="shared" si="3"/>
        <v>5955</v>
      </c>
      <c r="P28" s="119">
        <f t="shared" si="3"/>
        <v>5635</v>
      </c>
      <c r="Q28" s="119">
        <f t="shared" si="3"/>
        <v>5955</v>
      </c>
      <c r="R28" s="119">
        <f t="shared" si="3"/>
        <v>5635</v>
      </c>
      <c r="S28" s="119">
        <f t="shared" si="3"/>
        <v>5955</v>
      </c>
      <c r="T28" s="119">
        <f t="shared" si="3"/>
        <v>7555</v>
      </c>
      <c r="U28" s="119">
        <f t="shared" si="3"/>
        <v>7555</v>
      </c>
      <c r="V28" s="119">
        <f t="shared" si="3"/>
        <v>7555</v>
      </c>
      <c r="W28" s="119">
        <f t="shared" si="3"/>
        <v>7555</v>
      </c>
      <c r="X28" s="119">
        <f t="shared" si="3"/>
        <v>6275</v>
      </c>
      <c r="Y28" s="119">
        <f t="shared" si="3"/>
        <v>6915</v>
      </c>
      <c r="Z28" s="119">
        <f t="shared" si="3"/>
        <v>6275</v>
      </c>
      <c r="AA28" s="119">
        <f t="shared" si="3"/>
        <v>8195</v>
      </c>
      <c r="AB28" s="119">
        <f t="shared" si="3"/>
        <v>8195</v>
      </c>
      <c r="AC28" s="119">
        <f t="shared" si="3"/>
        <v>6355</v>
      </c>
      <c r="AD28" s="119">
        <f t="shared" si="3"/>
        <v>6515</v>
      </c>
      <c r="AE28" s="119">
        <f t="shared" si="3"/>
        <v>6835</v>
      </c>
      <c r="AF28" s="119">
        <f t="shared" si="3"/>
        <v>6515</v>
      </c>
      <c r="AG28" s="119">
        <f t="shared" si="3"/>
        <v>6995</v>
      </c>
      <c r="AH28" s="119">
        <f t="shared" si="3"/>
        <v>7555</v>
      </c>
      <c r="AI28" s="119">
        <f t="shared" si="3"/>
        <v>7555</v>
      </c>
      <c r="AJ28" s="119">
        <f t="shared" si="3"/>
        <v>7155</v>
      </c>
      <c r="AK28" s="119">
        <f t="shared" si="3"/>
        <v>6835</v>
      </c>
      <c r="AL28" s="119">
        <f t="shared" si="3"/>
        <v>7555</v>
      </c>
      <c r="AM28" s="119">
        <f t="shared" si="3"/>
        <v>6835</v>
      </c>
      <c r="AN28" s="119">
        <f t="shared" si="3"/>
        <v>7155</v>
      </c>
      <c r="AO28" s="119">
        <f t="shared" si="3"/>
        <v>6835</v>
      </c>
      <c r="AP28" s="119">
        <f t="shared" si="3"/>
        <v>7555</v>
      </c>
      <c r="AQ28" s="119">
        <f t="shared" si="3"/>
        <v>6995</v>
      </c>
      <c r="AR28" s="119">
        <f t="shared" si="3"/>
        <v>6835</v>
      </c>
      <c r="AS28" s="119">
        <f t="shared" si="3"/>
        <v>7155</v>
      </c>
      <c r="AT28" s="119">
        <f t="shared" si="3"/>
        <v>6515</v>
      </c>
      <c r="AU28" s="119">
        <f t="shared" si="3"/>
        <v>6515</v>
      </c>
      <c r="AV28" s="119">
        <f t="shared" si="3"/>
        <v>6195</v>
      </c>
      <c r="AW28" s="119">
        <f t="shared" si="3"/>
        <v>5635</v>
      </c>
      <c r="AX28" s="119">
        <f t="shared" si="3"/>
        <v>6035</v>
      </c>
      <c r="AY28" s="119">
        <f t="shared" si="3"/>
        <v>5635</v>
      </c>
      <c r="AZ28" s="119">
        <f t="shared" si="3"/>
        <v>6035</v>
      </c>
      <c r="BA28" s="119">
        <f t="shared" si="3"/>
        <v>5635</v>
      </c>
    </row>
    <row r="29" spans="1:53"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spans="1:53" ht="10.7" customHeight="1" x14ac:dyDescent="0.2">
      <c r="A30" s="3">
        <v>1</v>
      </c>
      <c r="B30" s="119">
        <f t="shared" ref="B30:BA30" si="4">ROUND(B11*0.8,)+35</f>
        <v>6715</v>
      </c>
      <c r="C30" s="119">
        <f t="shared" si="4"/>
        <v>6075</v>
      </c>
      <c r="D30" s="119">
        <f t="shared" si="4"/>
        <v>5835</v>
      </c>
      <c r="E30" s="119">
        <f t="shared" si="4"/>
        <v>5435</v>
      </c>
      <c r="F30" s="119">
        <f t="shared" si="4"/>
        <v>7355</v>
      </c>
      <c r="G30" s="119">
        <f t="shared" si="4"/>
        <v>7995</v>
      </c>
      <c r="H30" s="119">
        <f t="shared" si="4"/>
        <v>6715</v>
      </c>
      <c r="I30" s="119">
        <f t="shared" si="4"/>
        <v>7355</v>
      </c>
      <c r="J30" s="119">
        <f t="shared" si="4"/>
        <v>6075</v>
      </c>
      <c r="K30" s="119">
        <f t="shared" si="4"/>
        <v>6715</v>
      </c>
      <c r="L30" s="119">
        <f t="shared" si="4"/>
        <v>7355</v>
      </c>
      <c r="M30" s="119">
        <f t="shared" si="4"/>
        <v>6715</v>
      </c>
      <c r="N30" s="119">
        <f t="shared" si="4"/>
        <v>5435</v>
      </c>
      <c r="O30" s="119">
        <f t="shared" si="4"/>
        <v>5755</v>
      </c>
      <c r="P30" s="119">
        <f t="shared" si="4"/>
        <v>5435</v>
      </c>
      <c r="Q30" s="119">
        <f t="shared" si="4"/>
        <v>5755</v>
      </c>
      <c r="R30" s="119">
        <f t="shared" si="4"/>
        <v>5435</v>
      </c>
      <c r="S30" s="119">
        <f t="shared" si="4"/>
        <v>5755</v>
      </c>
      <c r="T30" s="119">
        <f t="shared" si="4"/>
        <v>7355</v>
      </c>
      <c r="U30" s="119">
        <f t="shared" si="4"/>
        <v>7355</v>
      </c>
      <c r="V30" s="119">
        <f t="shared" si="4"/>
        <v>7355</v>
      </c>
      <c r="W30" s="119">
        <f t="shared" si="4"/>
        <v>7355</v>
      </c>
      <c r="X30" s="119">
        <f t="shared" si="4"/>
        <v>6075</v>
      </c>
      <c r="Y30" s="119">
        <f t="shared" si="4"/>
        <v>6715</v>
      </c>
      <c r="Z30" s="119">
        <f t="shared" si="4"/>
        <v>6075</v>
      </c>
      <c r="AA30" s="119">
        <f t="shared" si="4"/>
        <v>7995</v>
      </c>
      <c r="AB30" s="119">
        <f t="shared" si="4"/>
        <v>7995</v>
      </c>
      <c r="AC30" s="119">
        <f t="shared" si="4"/>
        <v>6155</v>
      </c>
      <c r="AD30" s="119">
        <f t="shared" si="4"/>
        <v>6315</v>
      </c>
      <c r="AE30" s="119">
        <f t="shared" si="4"/>
        <v>6635</v>
      </c>
      <c r="AF30" s="119">
        <f t="shared" si="4"/>
        <v>6315</v>
      </c>
      <c r="AG30" s="119">
        <f t="shared" si="4"/>
        <v>6795</v>
      </c>
      <c r="AH30" s="119">
        <f t="shared" si="4"/>
        <v>7355</v>
      </c>
      <c r="AI30" s="119">
        <f t="shared" si="4"/>
        <v>7355</v>
      </c>
      <c r="AJ30" s="119">
        <f t="shared" si="4"/>
        <v>6955</v>
      </c>
      <c r="AK30" s="119">
        <f t="shared" si="4"/>
        <v>6635</v>
      </c>
      <c r="AL30" s="119">
        <f t="shared" si="4"/>
        <v>7355</v>
      </c>
      <c r="AM30" s="119">
        <f t="shared" si="4"/>
        <v>6635</v>
      </c>
      <c r="AN30" s="119">
        <f t="shared" si="4"/>
        <v>6955</v>
      </c>
      <c r="AO30" s="119">
        <f t="shared" si="4"/>
        <v>6635</v>
      </c>
      <c r="AP30" s="119">
        <f t="shared" si="4"/>
        <v>7355</v>
      </c>
      <c r="AQ30" s="119">
        <f t="shared" si="4"/>
        <v>6795</v>
      </c>
      <c r="AR30" s="119">
        <f t="shared" si="4"/>
        <v>6635</v>
      </c>
      <c r="AS30" s="119">
        <f t="shared" si="4"/>
        <v>6955</v>
      </c>
      <c r="AT30" s="119">
        <f t="shared" si="4"/>
        <v>6315</v>
      </c>
      <c r="AU30" s="119">
        <f t="shared" si="4"/>
        <v>6315</v>
      </c>
      <c r="AV30" s="119">
        <f t="shared" si="4"/>
        <v>5995</v>
      </c>
      <c r="AW30" s="119">
        <f t="shared" si="4"/>
        <v>5435</v>
      </c>
      <c r="AX30" s="119">
        <f t="shared" si="4"/>
        <v>5835</v>
      </c>
      <c r="AY30" s="119">
        <f t="shared" si="4"/>
        <v>5435</v>
      </c>
      <c r="AZ30" s="119">
        <f t="shared" si="4"/>
        <v>5835</v>
      </c>
      <c r="BA30" s="119">
        <f t="shared" si="4"/>
        <v>5435</v>
      </c>
    </row>
    <row r="31" spans="1:53" ht="10.7" customHeight="1" x14ac:dyDescent="0.2">
      <c r="A31" s="3">
        <v>2</v>
      </c>
      <c r="B31" s="119">
        <f t="shared" ref="B31:BA31" si="5">ROUND(B12*0.8,)+35</f>
        <v>7715</v>
      </c>
      <c r="C31" s="119">
        <f t="shared" si="5"/>
        <v>7075</v>
      </c>
      <c r="D31" s="119">
        <f t="shared" si="5"/>
        <v>6835</v>
      </c>
      <c r="E31" s="119">
        <f t="shared" si="5"/>
        <v>6435</v>
      </c>
      <c r="F31" s="119">
        <f t="shared" si="5"/>
        <v>8355</v>
      </c>
      <c r="G31" s="119">
        <f t="shared" si="5"/>
        <v>8995</v>
      </c>
      <c r="H31" s="119">
        <f t="shared" si="5"/>
        <v>7715</v>
      </c>
      <c r="I31" s="119">
        <f t="shared" si="5"/>
        <v>8355</v>
      </c>
      <c r="J31" s="119">
        <f t="shared" si="5"/>
        <v>7075</v>
      </c>
      <c r="K31" s="119">
        <f t="shared" si="5"/>
        <v>7715</v>
      </c>
      <c r="L31" s="119">
        <f t="shared" si="5"/>
        <v>8355</v>
      </c>
      <c r="M31" s="119">
        <f t="shared" si="5"/>
        <v>7715</v>
      </c>
      <c r="N31" s="119">
        <f t="shared" si="5"/>
        <v>6435</v>
      </c>
      <c r="O31" s="119">
        <f t="shared" si="5"/>
        <v>6755</v>
      </c>
      <c r="P31" s="119">
        <f t="shared" si="5"/>
        <v>6435</v>
      </c>
      <c r="Q31" s="119">
        <f t="shared" si="5"/>
        <v>6755</v>
      </c>
      <c r="R31" s="119">
        <f t="shared" si="5"/>
        <v>6435</v>
      </c>
      <c r="S31" s="119">
        <f t="shared" si="5"/>
        <v>6755</v>
      </c>
      <c r="T31" s="119">
        <f t="shared" si="5"/>
        <v>8355</v>
      </c>
      <c r="U31" s="119">
        <f t="shared" si="5"/>
        <v>8355</v>
      </c>
      <c r="V31" s="119">
        <f t="shared" si="5"/>
        <v>8355</v>
      </c>
      <c r="W31" s="119">
        <f t="shared" si="5"/>
        <v>8355</v>
      </c>
      <c r="X31" s="119">
        <f t="shared" si="5"/>
        <v>7075</v>
      </c>
      <c r="Y31" s="119">
        <f t="shared" si="5"/>
        <v>7715</v>
      </c>
      <c r="Z31" s="119">
        <f t="shared" si="5"/>
        <v>7075</v>
      </c>
      <c r="AA31" s="119">
        <f t="shared" si="5"/>
        <v>8995</v>
      </c>
      <c r="AB31" s="119">
        <f t="shared" si="5"/>
        <v>8995</v>
      </c>
      <c r="AC31" s="119">
        <f t="shared" si="5"/>
        <v>7155</v>
      </c>
      <c r="AD31" s="119">
        <f t="shared" si="5"/>
        <v>7315</v>
      </c>
      <c r="AE31" s="119">
        <f t="shared" si="5"/>
        <v>7635</v>
      </c>
      <c r="AF31" s="119">
        <f t="shared" si="5"/>
        <v>7315</v>
      </c>
      <c r="AG31" s="119">
        <f t="shared" si="5"/>
        <v>7795</v>
      </c>
      <c r="AH31" s="119">
        <f t="shared" si="5"/>
        <v>8355</v>
      </c>
      <c r="AI31" s="119">
        <f t="shared" si="5"/>
        <v>8355</v>
      </c>
      <c r="AJ31" s="119">
        <f t="shared" si="5"/>
        <v>7955</v>
      </c>
      <c r="AK31" s="119">
        <f t="shared" si="5"/>
        <v>7635</v>
      </c>
      <c r="AL31" s="119">
        <f t="shared" si="5"/>
        <v>8355</v>
      </c>
      <c r="AM31" s="119">
        <f t="shared" si="5"/>
        <v>7635</v>
      </c>
      <c r="AN31" s="119">
        <f t="shared" si="5"/>
        <v>7955</v>
      </c>
      <c r="AO31" s="119">
        <f t="shared" si="5"/>
        <v>7635</v>
      </c>
      <c r="AP31" s="119">
        <f t="shared" si="5"/>
        <v>8355</v>
      </c>
      <c r="AQ31" s="119">
        <f t="shared" si="5"/>
        <v>7795</v>
      </c>
      <c r="AR31" s="119">
        <f t="shared" si="5"/>
        <v>7635</v>
      </c>
      <c r="AS31" s="119">
        <f t="shared" si="5"/>
        <v>7955</v>
      </c>
      <c r="AT31" s="119">
        <f t="shared" si="5"/>
        <v>7315</v>
      </c>
      <c r="AU31" s="119">
        <f t="shared" si="5"/>
        <v>7315</v>
      </c>
      <c r="AV31" s="119">
        <f t="shared" si="5"/>
        <v>6995</v>
      </c>
      <c r="AW31" s="119">
        <f t="shared" si="5"/>
        <v>6435</v>
      </c>
      <c r="AX31" s="119">
        <f t="shared" si="5"/>
        <v>6835</v>
      </c>
      <c r="AY31" s="119">
        <f t="shared" si="5"/>
        <v>6435</v>
      </c>
      <c r="AZ31" s="119">
        <f t="shared" si="5"/>
        <v>6835</v>
      </c>
      <c r="BA31" s="119">
        <f t="shared" si="5"/>
        <v>6435</v>
      </c>
    </row>
    <row r="32" spans="1:53"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row>
    <row r="33" spans="1:53" ht="10.7" customHeight="1" x14ac:dyDescent="0.2">
      <c r="A33" s="3">
        <v>1</v>
      </c>
      <c r="B33" s="119">
        <f t="shared" ref="B33:BA33" si="6">ROUND(B14*0.8,)+35</f>
        <v>7915</v>
      </c>
      <c r="C33" s="119">
        <f t="shared" si="6"/>
        <v>7275</v>
      </c>
      <c r="D33" s="119">
        <f t="shared" si="6"/>
        <v>7035</v>
      </c>
      <c r="E33" s="119">
        <f t="shared" si="6"/>
        <v>6635</v>
      </c>
      <c r="F33" s="119">
        <f t="shared" si="6"/>
        <v>8555</v>
      </c>
      <c r="G33" s="119">
        <f t="shared" si="6"/>
        <v>9195</v>
      </c>
      <c r="H33" s="119">
        <f t="shared" si="6"/>
        <v>7915</v>
      </c>
      <c r="I33" s="119">
        <f t="shared" si="6"/>
        <v>8555</v>
      </c>
      <c r="J33" s="119">
        <f t="shared" si="6"/>
        <v>7275</v>
      </c>
      <c r="K33" s="119">
        <f t="shared" si="6"/>
        <v>7915</v>
      </c>
      <c r="L33" s="119">
        <f t="shared" si="6"/>
        <v>8555</v>
      </c>
      <c r="M33" s="119">
        <f t="shared" si="6"/>
        <v>7915</v>
      </c>
      <c r="N33" s="119">
        <f t="shared" si="6"/>
        <v>6635</v>
      </c>
      <c r="O33" s="119">
        <f t="shared" si="6"/>
        <v>6955</v>
      </c>
      <c r="P33" s="119">
        <f t="shared" si="6"/>
        <v>6635</v>
      </c>
      <c r="Q33" s="119">
        <f t="shared" si="6"/>
        <v>6955</v>
      </c>
      <c r="R33" s="119">
        <f t="shared" si="6"/>
        <v>6635</v>
      </c>
      <c r="S33" s="119">
        <f t="shared" si="6"/>
        <v>6955</v>
      </c>
      <c r="T33" s="119">
        <f t="shared" si="6"/>
        <v>8555</v>
      </c>
      <c r="U33" s="119">
        <f t="shared" si="6"/>
        <v>8555</v>
      </c>
      <c r="V33" s="119">
        <f t="shared" si="6"/>
        <v>8555</v>
      </c>
      <c r="W33" s="119">
        <f t="shared" si="6"/>
        <v>8555</v>
      </c>
      <c r="X33" s="119">
        <f t="shared" si="6"/>
        <v>7275</v>
      </c>
      <c r="Y33" s="119">
        <f t="shared" si="6"/>
        <v>7915</v>
      </c>
      <c r="Z33" s="119">
        <f t="shared" si="6"/>
        <v>7275</v>
      </c>
      <c r="AA33" s="119">
        <f t="shared" si="6"/>
        <v>9195</v>
      </c>
      <c r="AB33" s="119">
        <f t="shared" si="6"/>
        <v>9195</v>
      </c>
      <c r="AC33" s="119">
        <f t="shared" si="6"/>
        <v>7355</v>
      </c>
      <c r="AD33" s="119">
        <f t="shared" si="6"/>
        <v>7515</v>
      </c>
      <c r="AE33" s="119">
        <f t="shared" si="6"/>
        <v>7835</v>
      </c>
      <c r="AF33" s="119">
        <f t="shared" si="6"/>
        <v>7515</v>
      </c>
      <c r="AG33" s="119">
        <f t="shared" si="6"/>
        <v>7995</v>
      </c>
      <c r="AH33" s="119">
        <f t="shared" si="6"/>
        <v>8555</v>
      </c>
      <c r="AI33" s="119">
        <f t="shared" si="6"/>
        <v>8555</v>
      </c>
      <c r="AJ33" s="119">
        <f t="shared" si="6"/>
        <v>8155</v>
      </c>
      <c r="AK33" s="119">
        <f t="shared" si="6"/>
        <v>7835</v>
      </c>
      <c r="AL33" s="119">
        <f t="shared" si="6"/>
        <v>8555</v>
      </c>
      <c r="AM33" s="119">
        <f t="shared" si="6"/>
        <v>7835</v>
      </c>
      <c r="AN33" s="119">
        <f t="shared" si="6"/>
        <v>8155</v>
      </c>
      <c r="AO33" s="119">
        <f t="shared" si="6"/>
        <v>7835</v>
      </c>
      <c r="AP33" s="119">
        <f t="shared" si="6"/>
        <v>8555</v>
      </c>
      <c r="AQ33" s="119">
        <f t="shared" si="6"/>
        <v>7995</v>
      </c>
      <c r="AR33" s="119">
        <f t="shared" si="6"/>
        <v>7835</v>
      </c>
      <c r="AS33" s="119">
        <f t="shared" si="6"/>
        <v>8155</v>
      </c>
      <c r="AT33" s="119">
        <f t="shared" si="6"/>
        <v>7515</v>
      </c>
      <c r="AU33" s="119">
        <f t="shared" si="6"/>
        <v>7515</v>
      </c>
      <c r="AV33" s="119">
        <f t="shared" si="6"/>
        <v>7195</v>
      </c>
      <c r="AW33" s="119">
        <f t="shared" si="6"/>
        <v>6635</v>
      </c>
      <c r="AX33" s="119">
        <f t="shared" si="6"/>
        <v>7035</v>
      </c>
      <c r="AY33" s="119">
        <f t="shared" si="6"/>
        <v>6635</v>
      </c>
      <c r="AZ33" s="119">
        <f t="shared" si="6"/>
        <v>7035</v>
      </c>
      <c r="BA33" s="119">
        <f t="shared" si="6"/>
        <v>6635</v>
      </c>
    </row>
    <row r="34" spans="1:53" ht="10.7" customHeight="1" x14ac:dyDescent="0.2">
      <c r="A34" s="3">
        <v>2</v>
      </c>
      <c r="B34" s="119">
        <f t="shared" ref="B34:BA34" si="7">ROUND(B15*0.8,)+35</f>
        <v>8915</v>
      </c>
      <c r="C34" s="119">
        <f t="shared" si="7"/>
        <v>8275</v>
      </c>
      <c r="D34" s="119">
        <f t="shared" si="7"/>
        <v>8035</v>
      </c>
      <c r="E34" s="119">
        <f t="shared" si="7"/>
        <v>7635</v>
      </c>
      <c r="F34" s="119">
        <f t="shared" si="7"/>
        <v>9555</v>
      </c>
      <c r="G34" s="119">
        <f t="shared" si="7"/>
        <v>10195</v>
      </c>
      <c r="H34" s="119">
        <f t="shared" si="7"/>
        <v>8915</v>
      </c>
      <c r="I34" s="119">
        <f t="shared" si="7"/>
        <v>9555</v>
      </c>
      <c r="J34" s="119">
        <f t="shared" si="7"/>
        <v>8275</v>
      </c>
      <c r="K34" s="119">
        <f t="shared" si="7"/>
        <v>8915</v>
      </c>
      <c r="L34" s="119">
        <f t="shared" si="7"/>
        <v>9555</v>
      </c>
      <c r="M34" s="119">
        <f t="shared" si="7"/>
        <v>8915</v>
      </c>
      <c r="N34" s="119">
        <f t="shared" si="7"/>
        <v>7635</v>
      </c>
      <c r="O34" s="119">
        <f t="shared" si="7"/>
        <v>7955</v>
      </c>
      <c r="P34" s="119">
        <f t="shared" si="7"/>
        <v>7635</v>
      </c>
      <c r="Q34" s="119">
        <f t="shared" si="7"/>
        <v>7955</v>
      </c>
      <c r="R34" s="119">
        <f t="shared" si="7"/>
        <v>7635</v>
      </c>
      <c r="S34" s="119">
        <f t="shared" si="7"/>
        <v>7955</v>
      </c>
      <c r="T34" s="119">
        <f t="shared" si="7"/>
        <v>9555</v>
      </c>
      <c r="U34" s="119">
        <f t="shared" si="7"/>
        <v>9555</v>
      </c>
      <c r="V34" s="119">
        <f t="shared" si="7"/>
        <v>9555</v>
      </c>
      <c r="W34" s="119">
        <f t="shared" si="7"/>
        <v>9555</v>
      </c>
      <c r="X34" s="119">
        <f t="shared" si="7"/>
        <v>8275</v>
      </c>
      <c r="Y34" s="119">
        <f t="shared" si="7"/>
        <v>8915</v>
      </c>
      <c r="Z34" s="119">
        <f t="shared" si="7"/>
        <v>8275</v>
      </c>
      <c r="AA34" s="119">
        <f t="shared" si="7"/>
        <v>10195</v>
      </c>
      <c r="AB34" s="119">
        <f t="shared" si="7"/>
        <v>10195</v>
      </c>
      <c r="AC34" s="119">
        <f t="shared" si="7"/>
        <v>8355</v>
      </c>
      <c r="AD34" s="119">
        <f t="shared" si="7"/>
        <v>8515</v>
      </c>
      <c r="AE34" s="119">
        <f t="shared" si="7"/>
        <v>8835</v>
      </c>
      <c r="AF34" s="119">
        <f t="shared" si="7"/>
        <v>8515</v>
      </c>
      <c r="AG34" s="119">
        <f t="shared" si="7"/>
        <v>8995</v>
      </c>
      <c r="AH34" s="119">
        <f t="shared" si="7"/>
        <v>9555</v>
      </c>
      <c r="AI34" s="119">
        <f t="shared" si="7"/>
        <v>9555</v>
      </c>
      <c r="AJ34" s="119">
        <f t="shared" si="7"/>
        <v>9155</v>
      </c>
      <c r="AK34" s="119">
        <f t="shared" si="7"/>
        <v>8835</v>
      </c>
      <c r="AL34" s="119">
        <f t="shared" si="7"/>
        <v>9555</v>
      </c>
      <c r="AM34" s="119">
        <f t="shared" si="7"/>
        <v>8835</v>
      </c>
      <c r="AN34" s="119">
        <f t="shared" si="7"/>
        <v>9155</v>
      </c>
      <c r="AO34" s="119">
        <f t="shared" si="7"/>
        <v>8835</v>
      </c>
      <c r="AP34" s="119">
        <f t="shared" si="7"/>
        <v>9555</v>
      </c>
      <c r="AQ34" s="119">
        <f t="shared" si="7"/>
        <v>8995</v>
      </c>
      <c r="AR34" s="119">
        <f t="shared" si="7"/>
        <v>8835</v>
      </c>
      <c r="AS34" s="119">
        <f t="shared" si="7"/>
        <v>9155</v>
      </c>
      <c r="AT34" s="119">
        <f t="shared" si="7"/>
        <v>8515</v>
      </c>
      <c r="AU34" s="119">
        <f t="shared" si="7"/>
        <v>8515</v>
      </c>
      <c r="AV34" s="119">
        <f t="shared" si="7"/>
        <v>8195</v>
      </c>
      <c r="AW34" s="119">
        <f t="shared" si="7"/>
        <v>7635</v>
      </c>
      <c r="AX34" s="119">
        <f t="shared" si="7"/>
        <v>8035</v>
      </c>
      <c r="AY34" s="119">
        <f t="shared" si="7"/>
        <v>7635</v>
      </c>
      <c r="AZ34" s="119">
        <f t="shared" si="7"/>
        <v>8035</v>
      </c>
      <c r="BA34" s="119">
        <f t="shared" si="7"/>
        <v>7635</v>
      </c>
    </row>
    <row r="35" spans="1:53"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row>
    <row r="36" spans="1:53" ht="10.7" customHeight="1" x14ac:dyDescent="0.2">
      <c r="A36" s="3">
        <v>1</v>
      </c>
      <c r="B36" s="119">
        <f t="shared" ref="B36:BA36" si="8">ROUND(B17*0.8,)+35</f>
        <v>8715</v>
      </c>
      <c r="C36" s="119">
        <f t="shared" si="8"/>
        <v>8075</v>
      </c>
      <c r="D36" s="119">
        <f t="shared" si="8"/>
        <v>7835</v>
      </c>
      <c r="E36" s="119">
        <f t="shared" si="8"/>
        <v>7435</v>
      </c>
      <c r="F36" s="119">
        <f t="shared" si="8"/>
        <v>9355</v>
      </c>
      <c r="G36" s="119">
        <f t="shared" si="8"/>
        <v>9995</v>
      </c>
      <c r="H36" s="119">
        <f t="shared" si="8"/>
        <v>8715</v>
      </c>
      <c r="I36" s="119">
        <f t="shared" si="8"/>
        <v>9355</v>
      </c>
      <c r="J36" s="119">
        <f t="shared" si="8"/>
        <v>8075</v>
      </c>
      <c r="K36" s="119">
        <f t="shared" si="8"/>
        <v>8715</v>
      </c>
      <c r="L36" s="119">
        <f t="shared" si="8"/>
        <v>9355</v>
      </c>
      <c r="M36" s="119">
        <f t="shared" si="8"/>
        <v>8715</v>
      </c>
      <c r="N36" s="119">
        <f t="shared" si="8"/>
        <v>7435</v>
      </c>
      <c r="O36" s="119">
        <f t="shared" si="8"/>
        <v>7755</v>
      </c>
      <c r="P36" s="119">
        <f t="shared" si="8"/>
        <v>7435</v>
      </c>
      <c r="Q36" s="119">
        <f t="shared" si="8"/>
        <v>7755</v>
      </c>
      <c r="R36" s="119">
        <f t="shared" si="8"/>
        <v>7435</v>
      </c>
      <c r="S36" s="119">
        <f t="shared" si="8"/>
        <v>7755</v>
      </c>
      <c r="T36" s="119">
        <f t="shared" si="8"/>
        <v>9355</v>
      </c>
      <c r="U36" s="119">
        <f t="shared" si="8"/>
        <v>9355</v>
      </c>
      <c r="V36" s="119">
        <f t="shared" si="8"/>
        <v>9355</v>
      </c>
      <c r="W36" s="119">
        <f t="shared" si="8"/>
        <v>9355</v>
      </c>
      <c r="X36" s="119">
        <f t="shared" si="8"/>
        <v>8075</v>
      </c>
      <c r="Y36" s="119">
        <f t="shared" si="8"/>
        <v>8715</v>
      </c>
      <c r="Z36" s="119">
        <f t="shared" si="8"/>
        <v>8075</v>
      </c>
      <c r="AA36" s="119">
        <f t="shared" si="8"/>
        <v>9995</v>
      </c>
      <c r="AB36" s="119">
        <f t="shared" si="8"/>
        <v>9995</v>
      </c>
      <c r="AC36" s="119">
        <f t="shared" si="8"/>
        <v>8155</v>
      </c>
      <c r="AD36" s="119">
        <f t="shared" si="8"/>
        <v>8315</v>
      </c>
      <c r="AE36" s="119">
        <f t="shared" si="8"/>
        <v>8635</v>
      </c>
      <c r="AF36" s="119">
        <f t="shared" si="8"/>
        <v>8315</v>
      </c>
      <c r="AG36" s="119">
        <f t="shared" si="8"/>
        <v>8795</v>
      </c>
      <c r="AH36" s="119">
        <f t="shared" si="8"/>
        <v>9355</v>
      </c>
      <c r="AI36" s="119">
        <f t="shared" si="8"/>
        <v>9355</v>
      </c>
      <c r="AJ36" s="119">
        <f t="shared" si="8"/>
        <v>8955</v>
      </c>
      <c r="AK36" s="119">
        <f t="shared" si="8"/>
        <v>8635</v>
      </c>
      <c r="AL36" s="119">
        <f t="shared" si="8"/>
        <v>9355</v>
      </c>
      <c r="AM36" s="119">
        <f t="shared" si="8"/>
        <v>8635</v>
      </c>
      <c r="AN36" s="119">
        <f t="shared" si="8"/>
        <v>8955</v>
      </c>
      <c r="AO36" s="119">
        <f t="shared" si="8"/>
        <v>8635</v>
      </c>
      <c r="AP36" s="119">
        <f t="shared" si="8"/>
        <v>9355</v>
      </c>
      <c r="AQ36" s="119">
        <f t="shared" si="8"/>
        <v>8795</v>
      </c>
      <c r="AR36" s="119">
        <f t="shared" si="8"/>
        <v>8635</v>
      </c>
      <c r="AS36" s="119">
        <f t="shared" si="8"/>
        <v>8955</v>
      </c>
      <c r="AT36" s="119">
        <f t="shared" si="8"/>
        <v>8315</v>
      </c>
      <c r="AU36" s="119">
        <f t="shared" si="8"/>
        <v>8315</v>
      </c>
      <c r="AV36" s="119">
        <f t="shared" si="8"/>
        <v>7995</v>
      </c>
      <c r="AW36" s="119">
        <f t="shared" si="8"/>
        <v>7435</v>
      </c>
      <c r="AX36" s="119">
        <f t="shared" si="8"/>
        <v>7835</v>
      </c>
      <c r="AY36" s="119">
        <f t="shared" si="8"/>
        <v>7435</v>
      </c>
      <c r="AZ36" s="119">
        <f t="shared" si="8"/>
        <v>7835</v>
      </c>
      <c r="BA36" s="119">
        <f t="shared" si="8"/>
        <v>7435</v>
      </c>
    </row>
    <row r="37" spans="1:53" ht="10.7" customHeight="1" x14ac:dyDescent="0.2">
      <c r="A37" s="3">
        <v>2</v>
      </c>
      <c r="B37" s="119">
        <f t="shared" ref="B37:BA37" si="9">ROUND(B18*0.8,)+35</f>
        <v>9715</v>
      </c>
      <c r="C37" s="119">
        <f t="shared" si="9"/>
        <v>9075</v>
      </c>
      <c r="D37" s="119">
        <f t="shared" si="9"/>
        <v>8835</v>
      </c>
      <c r="E37" s="119">
        <f t="shared" si="9"/>
        <v>8435</v>
      </c>
      <c r="F37" s="119">
        <f t="shared" si="9"/>
        <v>10355</v>
      </c>
      <c r="G37" s="119">
        <f t="shared" si="9"/>
        <v>10995</v>
      </c>
      <c r="H37" s="119">
        <f t="shared" si="9"/>
        <v>9715</v>
      </c>
      <c r="I37" s="119">
        <f t="shared" si="9"/>
        <v>10355</v>
      </c>
      <c r="J37" s="119">
        <f t="shared" si="9"/>
        <v>9075</v>
      </c>
      <c r="K37" s="119">
        <f t="shared" si="9"/>
        <v>9715</v>
      </c>
      <c r="L37" s="119">
        <f t="shared" si="9"/>
        <v>10355</v>
      </c>
      <c r="M37" s="119">
        <f t="shared" si="9"/>
        <v>9715</v>
      </c>
      <c r="N37" s="119">
        <f t="shared" si="9"/>
        <v>8435</v>
      </c>
      <c r="O37" s="119">
        <f t="shared" si="9"/>
        <v>8755</v>
      </c>
      <c r="P37" s="119">
        <f t="shared" si="9"/>
        <v>8435</v>
      </c>
      <c r="Q37" s="119">
        <f t="shared" si="9"/>
        <v>8755</v>
      </c>
      <c r="R37" s="119">
        <f t="shared" si="9"/>
        <v>8435</v>
      </c>
      <c r="S37" s="119">
        <f t="shared" si="9"/>
        <v>8755</v>
      </c>
      <c r="T37" s="119">
        <f t="shared" si="9"/>
        <v>10355</v>
      </c>
      <c r="U37" s="119">
        <f t="shared" si="9"/>
        <v>10355</v>
      </c>
      <c r="V37" s="119">
        <f t="shared" si="9"/>
        <v>10355</v>
      </c>
      <c r="W37" s="119">
        <f t="shared" si="9"/>
        <v>10355</v>
      </c>
      <c r="X37" s="119">
        <f t="shared" si="9"/>
        <v>9075</v>
      </c>
      <c r="Y37" s="119">
        <f t="shared" si="9"/>
        <v>9715</v>
      </c>
      <c r="Z37" s="119">
        <f t="shared" si="9"/>
        <v>9075</v>
      </c>
      <c r="AA37" s="119">
        <f t="shared" si="9"/>
        <v>10995</v>
      </c>
      <c r="AB37" s="119">
        <f t="shared" si="9"/>
        <v>10995</v>
      </c>
      <c r="AC37" s="119">
        <f t="shared" si="9"/>
        <v>9155</v>
      </c>
      <c r="AD37" s="119">
        <f t="shared" si="9"/>
        <v>9315</v>
      </c>
      <c r="AE37" s="119">
        <f t="shared" si="9"/>
        <v>9635</v>
      </c>
      <c r="AF37" s="119">
        <f t="shared" si="9"/>
        <v>9315</v>
      </c>
      <c r="AG37" s="119">
        <f t="shared" si="9"/>
        <v>9795</v>
      </c>
      <c r="AH37" s="119">
        <f t="shared" si="9"/>
        <v>10355</v>
      </c>
      <c r="AI37" s="119">
        <f t="shared" si="9"/>
        <v>10355</v>
      </c>
      <c r="AJ37" s="119">
        <f t="shared" si="9"/>
        <v>9955</v>
      </c>
      <c r="AK37" s="119">
        <f t="shared" si="9"/>
        <v>9635</v>
      </c>
      <c r="AL37" s="119">
        <f t="shared" si="9"/>
        <v>10355</v>
      </c>
      <c r="AM37" s="119">
        <f t="shared" si="9"/>
        <v>9635</v>
      </c>
      <c r="AN37" s="119">
        <f t="shared" si="9"/>
        <v>9955</v>
      </c>
      <c r="AO37" s="119">
        <f t="shared" si="9"/>
        <v>9635</v>
      </c>
      <c r="AP37" s="119">
        <f t="shared" si="9"/>
        <v>10355</v>
      </c>
      <c r="AQ37" s="119">
        <f t="shared" si="9"/>
        <v>9795</v>
      </c>
      <c r="AR37" s="119">
        <f t="shared" si="9"/>
        <v>9635</v>
      </c>
      <c r="AS37" s="119">
        <f t="shared" si="9"/>
        <v>9955</v>
      </c>
      <c r="AT37" s="119">
        <f t="shared" si="9"/>
        <v>9315</v>
      </c>
      <c r="AU37" s="119">
        <f t="shared" si="9"/>
        <v>9315</v>
      </c>
      <c r="AV37" s="119">
        <f t="shared" si="9"/>
        <v>8995</v>
      </c>
      <c r="AW37" s="119">
        <f t="shared" si="9"/>
        <v>8435</v>
      </c>
      <c r="AX37" s="119">
        <f t="shared" si="9"/>
        <v>8835</v>
      </c>
      <c r="AY37" s="119">
        <f t="shared" si="9"/>
        <v>8435</v>
      </c>
      <c r="AZ37" s="119">
        <f t="shared" si="9"/>
        <v>8835</v>
      </c>
      <c r="BA37" s="119">
        <f t="shared" si="9"/>
        <v>8435</v>
      </c>
    </row>
    <row r="38" spans="1:53"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1:53" ht="10.7" customHeight="1" x14ac:dyDescent="0.2">
      <c r="A39" s="3">
        <v>1</v>
      </c>
      <c r="B39" s="119">
        <f t="shared" ref="B39:BA39" si="10">ROUND(B20*0.8,)+35</f>
        <v>9915</v>
      </c>
      <c r="C39" s="119">
        <f t="shared" si="10"/>
        <v>9275</v>
      </c>
      <c r="D39" s="119">
        <f t="shared" si="10"/>
        <v>9035</v>
      </c>
      <c r="E39" s="119">
        <f t="shared" si="10"/>
        <v>8635</v>
      </c>
      <c r="F39" s="119">
        <f t="shared" si="10"/>
        <v>10555</v>
      </c>
      <c r="G39" s="119">
        <f t="shared" si="10"/>
        <v>11195</v>
      </c>
      <c r="H39" s="119">
        <f t="shared" si="10"/>
        <v>9915</v>
      </c>
      <c r="I39" s="119">
        <f t="shared" si="10"/>
        <v>10555</v>
      </c>
      <c r="J39" s="119">
        <f t="shared" si="10"/>
        <v>9275</v>
      </c>
      <c r="K39" s="119">
        <f t="shared" si="10"/>
        <v>9915</v>
      </c>
      <c r="L39" s="119">
        <f t="shared" si="10"/>
        <v>10555</v>
      </c>
      <c r="M39" s="119">
        <f t="shared" si="10"/>
        <v>9915</v>
      </c>
      <c r="N39" s="119">
        <f t="shared" si="10"/>
        <v>8635</v>
      </c>
      <c r="O39" s="119">
        <f t="shared" si="10"/>
        <v>8955</v>
      </c>
      <c r="P39" s="119">
        <f t="shared" si="10"/>
        <v>8635</v>
      </c>
      <c r="Q39" s="119">
        <f t="shared" si="10"/>
        <v>8955</v>
      </c>
      <c r="R39" s="119">
        <f t="shared" si="10"/>
        <v>8635</v>
      </c>
      <c r="S39" s="119">
        <f t="shared" si="10"/>
        <v>8955</v>
      </c>
      <c r="T39" s="119">
        <f t="shared" si="10"/>
        <v>10555</v>
      </c>
      <c r="U39" s="119">
        <f t="shared" si="10"/>
        <v>10555</v>
      </c>
      <c r="V39" s="119">
        <f t="shared" si="10"/>
        <v>10555</v>
      </c>
      <c r="W39" s="119">
        <f t="shared" si="10"/>
        <v>10555</v>
      </c>
      <c r="X39" s="119">
        <f t="shared" si="10"/>
        <v>9275</v>
      </c>
      <c r="Y39" s="119">
        <f t="shared" si="10"/>
        <v>9915</v>
      </c>
      <c r="Z39" s="119">
        <f t="shared" si="10"/>
        <v>9275</v>
      </c>
      <c r="AA39" s="119">
        <f t="shared" si="10"/>
        <v>11195</v>
      </c>
      <c r="AB39" s="119">
        <f t="shared" si="10"/>
        <v>11195</v>
      </c>
      <c r="AC39" s="119">
        <f t="shared" si="10"/>
        <v>9355</v>
      </c>
      <c r="AD39" s="119">
        <f t="shared" si="10"/>
        <v>9515</v>
      </c>
      <c r="AE39" s="119">
        <f t="shared" si="10"/>
        <v>9835</v>
      </c>
      <c r="AF39" s="119">
        <f t="shared" si="10"/>
        <v>9515</v>
      </c>
      <c r="AG39" s="119">
        <f t="shared" si="10"/>
        <v>9995</v>
      </c>
      <c r="AH39" s="119">
        <f t="shared" si="10"/>
        <v>10555</v>
      </c>
      <c r="AI39" s="119">
        <f t="shared" si="10"/>
        <v>10555</v>
      </c>
      <c r="AJ39" s="119">
        <f t="shared" si="10"/>
        <v>10155</v>
      </c>
      <c r="AK39" s="119">
        <f t="shared" si="10"/>
        <v>9835</v>
      </c>
      <c r="AL39" s="119">
        <f t="shared" si="10"/>
        <v>10555</v>
      </c>
      <c r="AM39" s="119">
        <f t="shared" si="10"/>
        <v>9835</v>
      </c>
      <c r="AN39" s="119">
        <f t="shared" si="10"/>
        <v>10155</v>
      </c>
      <c r="AO39" s="119">
        <f t="shared" si="10"/>
        <v>9835</v>
      </c>
      <c r="AP39" s="119">
        <f t="shared" si="10"/>
        <v>10555</v>
      </c>
      <c r="AQ39" s="119">
        <f t="shared" si="10"/>
        <v>9995</v>
      </c>
      <c r="AR39" s="119">
        <f t="shared" si="10"/>
        <v>9835</v>
      </c>
      <c r="AS39" s="119">
        <f t="shared" si="10"/>
        <v>10155</v>
      </c>
      <c r="AT39" s="119">
        <f t="shared" si="10"/>
        <v>9515</v>
      </c>
      <c r="AU39" s="119">
        <f t="shared" si="10"/>
        <v>9515</v>
      </c>
      <c r="AV39" s="119">
        <f t="shared" si="10"/>
        <v>9195</v>
      </c>
      <c r="AW39" s="119">
        <f t="shared" si="10"/>
        <v>8635</v>
      </c>
      <c r="AX39" s="119">
        <f t="shared" si="10"/>
        <v>9035</v>
      </c>
      <c r="AY39" s="119">
        <f t="shared" si="10"/>
        <v>8635</v>
      </c>
      <c r="AZ39" s="119">
        <f t="shared" si="10"/>
        <v>9035</v>
      </c>
      <c r="BA39" s="119">
        <f t="shared" si="10"/>
        <v>8635</v>
      </c>
    </row>
    <row r="40" spans="1:53" ht="10.7" customHeight="1" x14ac:dyDescent="0.2">
      <c r="A40" s="3">
        <v>2</v>
      </c>
      <c r="B40" s="119">
        <f t="shared" ref="B40:BA40" si="11">ROUND(B21*0.8,)+35</f>
        <v>10915</v>
      </c>
      <c r="C40" s="119">
        <f t="shared" si="11"/>
        <v>10275</v>
      </c>
      <c r="D40" s="119">
        <f t="shared" si="11"/>
        <v>10035</v>
      </c>
      <c r="E40" s="119">
        <f t="shared" si="11"/>
        <v>9635</v>
      </c>
      <c r="F40" s="119">
        <f t="shared" si="11"/>
        <v>11555</v>
      </c>
      <c r="G40" s="119">
        <f t="shared" si="11"/>
        <v>12195</v>
      </c>
      <c r="H40" s="119">
        <f t="shared" si="11"/>
        <v>10915</v>
      </c>
      <c r="I40" s="119">
        <f t="shared" si="11"/>
        <v>11555</v>
      </c>
      <c r="J40" s="119">
        <f t="shared" si="11"/>
        <v>10275</v>
      </c>
      <c r="K40" s="119">
        <f t="shared" si="11"/>
        <v>10915</v>
      </c>
      <c r="L40" s="119">
        <f t="shared" si="11"/>
        <v>11555</v>
      </c>
      <c r="M40" s="119">
        <f t="shared" si="11"/>
        <v>10915</v>
      </c>
      <c r="N40" s="119">
        <f t="shared" si="11"/>
        <v>9635</v>
      </c>
      <c r="O40" s="119">
        <f t="shared" si="11"/>
        <v>9955</v>
      </c>
      <c r="P40" s="119">
        <f t="shared" si="11"/>
        <v>9635</v>
      </c>
      <c r="Q40" s="119">
        <f t="shared" si="11"/>
        <v>9955</v>
      </c>
      <c r="R40" s="119">
        <f t="shared" si="11"/>
        <v>9635</v>
      </c>
      <c r="S40" s="119">
        <f t="shared" si="11"/>
        <v>9955</v>
      </c>
      <c r="T40" s="119">
        <f t="shared" si="11"/>
        <v>11555</v>
      </c>
      <c r="U40" s="119">
        <f t="shared" si="11"/>
        <v>11555</v>
      </c>
      <c r="V40" s="119">
        <f t="shared" si="11"/>
        <v>11555</v>
      </c>
      <c r="W40" s="119">
        <f t="shared" si="11"/>
        <v>11555</v>
      </c>
      <c r="X40" s="119">
        <f t="shared" si="11"/>
        <v>10275</v>
      </c>
      <c r="Y40" s="119">
        <f t="shared" si="11"/>
        <v>10915</v>
      </c>
      <c r="Z40" s="119">
        <f t="shared" si="11"/>
        <v>10275</v>
      </c>
      <c r="AA40" s="119">
        <f t="shared" si="11"/>
        <v>12195</v>
      </c>
      <c r="AB40" s="119">
        <f t="shared" si="11"/>
        <v>12195</v>
      </c>
      <c r="AC40" s="119">
        <f t="shared" si="11"/>
        <v>10355</v>
      </c>
      <c r="AD40" s="119">
        <f t="shared" si="11"/>
        <v>10515</v>
      </c>
      <c r="AE40" s="119">
        <f t="shared" si="11"/>
        <v>10835</v>
      </c>
      <c r="AF40" s="119">
        <f t="shared" si="11"/>
        <v>10515</v>
      </c>
      <c r="AG40" s="119">
        <f t="shared" si="11"/>
        <v>10995</v>
      </c>
      <c r="AH40" s="119">
        <f t="shared" si="11"/>
        <v>11555</v>
      </c>
      <c r="AI40" s="119">
        <f t="shared" si="11"/>
        <v>11555</v>
      </c>
      <c r="AJ40" s="119">
        <f t="shared" si="11"/>
        <v>11155</v>
      </c>
      <c r="AK40" s="119">
        <f t="shared" si="11"/>
        <v>10835</v>
      </c>
      <c r="AL40" s="119">
        <f t="shared" si="11"/>
        <v>11555</v>
      </c>
      <c r="AM40" s="119">
        <f t="shared" si="11"/>
        <v>10835</v>
      </c>
      <c r="AN40" s="119">
        <f t="shared" si="11"/>
        <v>11155</v>
      </c>
      <c r="AO40" s="119">
        <f t="shared" si="11"/>
        <v>10835</v>
      </c>
      <c r="AP40" s="119">
        <f t="shared" si="11"/>
        <v>11555</v>
      </c>
      <c r="AQ40" s="119">
        <f t="shared" si="11"/>
        <v>10995</v>
      </c>
      <c r="AR40" s="119">
        <f t="shared" si="11"/>
        <v>10835</v>
      </c>
      <c r="AS40" s="119">
        <f t="shared" si="11"/>
        <v>11155</v>
      </c>
      <c r="AT40" s="119">
        <f t="shared" si="11"/>
        <v>10515</v>
      </c>
      <c r="AU40" s="119">
        <f t="shared" si="11"/>
        <v>10515</v>
      </c>
      <c r="AV40" s="119">
        <f t="shared" si="11"/>
        <v>10195</v>
      </c>
      <c r="AW40" s="119">
        <f t="shared" si="11"/>
        <v>9635</v>
      </c>
      <c r="AX40" s="119">
        <f t="shared" si="11"/>
        <v>10035</v>
      </c>
      <c r="AY40" s="119">
        <f t="shared" si="11"/>
        <v>9635</v>
      </c>
      <c r="AZ40" s="119">
        <f t="shared" si="11"/>
        <v>10035</v>
      </c>
      <c r="BA40" s="119">
        <f t="shared" si="11"/>
        <v>9635</v>
      </c>
    </row>
    <row r="41" spans="1:53" ht="11.45" customHeight="1" x14ac:dyDescent="0.2"/>
    <row r="42" spans="1:53" x14ac:dyDescent="0.2">
      <c r="A42" s="36" t="s">
        <v>3</v>
      </c>
    </row>
    <row r="43" spans="1:53" x14ac:dyDescent="0.2">
      <c r="A43" s="20" t="s">
        <v>4</v>
      </c>
    </row>
    <row r="44" spans="1:53" x14ac:dyDescent="0.2">
      <c r="A44" s="20" t="s">
        <v>5</v>
      </c>
    </row>
    <row r="45" spans="1:53" ht="12" customHeight="1" x14ac:dyDescent="0.2">
      <c r="A45" s="21" t="s">
        <v>6</v>
      </c>
    </row>
    <row r="46" spans="1:53" x14ac:dyDescent="0.2">
      <c r="A46" s="42" t="s">
        <v>75</v>
      </c>
    </row>
    <row r="47" spans="1:53" ht="10.7" customHeight="1" thickBot="1" x14ac:dyDescent="0.25">
      <c r="A47" s="20"/>
    </row>
    <row r="48" spans="1:53" ht="22.5" customHeight="1" thickBot="1" x14ac:dyDescent="0.25">
      <c r="A48" s="61" t="s">
        <v>8</v>
      </c>
    </row>
    <row r="49" spans="1:1" ht="96.75" thickBot="1" x14ac:dyDescent="0.25">
      <c r="A49" s="140" t="s">
        <v>175</v>
      </c>
    </row>
    <row r="50" spans="1:1" ht="12.75" thickBot="1" x14ac:dyDescent="0.25">
      <c r="A50" s="22"/>
    </row>
    <row r="51" spans="1:1" ht="12.75" thickBot="1" x14ac:dyDescent="0.25">
      <c r="A51" s="61" t="s">
        <v>27</v>
      </c>
    </row>
    <row r="52" spans="1:1" ht="12.75" thickBot="1" x14ac:dyDescent="0.25">
      <c r="A52" s="88" t="s">
        <v>176</v>
      </c>
    </row>
    <row r="53" spans="1:1" x14ac:dyDescent="0.2">
      <c r="A53" s="115" t="s">
        <v>177</v>
      </c>
    </row>
  </sheetData>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pane xSplit="1" topLeftCell="B1" activePane="topRight" state="frozen"/>
      <selection pane="topRight"/>
    </sheetView>
  </sheetViews>
  <sheetFormatPr defaultColWidth="8.5703125" defaultRowHeight="12" x14ac:dyDescent="0.2"/>
  <cols>
    <col min="1" max="1" width="84.140625" style="1" customWidth="1"/>
    <col min="2" max="9" width="9.42578125" style="1" bestFit="1" customWidth="1"/>
    <col min="10" max="11" width="8.5703125" style="1"/>
    <col min="12" max="22" width="9.42578125" style="1" bestFit="1" customWidth="1"/>
    <col min="23" max="23" width="8.42578125" style="1" bestFit="1" customWidth="1"/>
    <col min="24" max="53" width="9.42578125" style="1" bestFit="1" customWidth="1"/>
    <col min="54" max="16384" width="8.5703125" style="1"/>
  </cols>
  <sheetData>
    <row r="1" spans="1:53" ht="10.7" customHeight="1" x14ac:dyDescent="0.2">
      <c r="A1" s="9" t="s">
        <v>187</v>
      </c>
    </row>
    <row r="2" spans="1:53" ht="10.7" customHeight="1" x14ac:dyDescent="0.2">
      <c r="A2" s="19" t="s">
        <v>10</v>
      </c>
    </row>
    <row r="3" spans="1:53" ht="10.7" customHeight="1" x14ac:dyDescent="0.2">
      <c r="A3" s="10"/>
    </row>
    <row r="4" spans="1:53" x14ac:dyDescent="0.2">
      <c r="A4" s="95" t="s">
        <v>1</v>
      </c>
    </row>
    <row r="5" spans="1:53" s="28" customFormat="1" ht="25.5" customHeight="1" x14ac:dyDescent="0.2">
      <c r="A5" s="34"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28" customFormat="1" ht="25.5" customHeight="1" x14ac:dyDescent="0.2">
      <c r="A6" s="34"/>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ht="10.7" customHeight="1" x14ac:dyDescent="0.2">
      <c r="A8" s="3">
        <v>1</v>
      </c>
      <c r="B8" s="119">
        <f>'C завтраками| Bed and breakfast'!B8</f>
        <v>7350</v>
      </c>
      <c r="C8" s="119">
        <f>'C завтраками| Bed and breakfast'!C8</f>
        <v>6550</v>
      </c>
      <c r="D8" s="119">
        <f>'C завтраками| Bed and breakfast'!D8</f>
        <v>6250</v>
      </c>
      <c r="E8" s="119">
        <f>'C завтраками| Bed and breakfast'!E8</f>
        <v>5750</v>
      </c>
      <c r="F8" s="119">
        <f>'C завтраками| Bed and breakfast'!F8</f>
        <v>8150</v>
      </c>
      <c r="G8" s="119">
        <f>'C завтраками| Bed and breakfast'!G8</f>
        <v>8950</v>
      </c>
      <c r="H8" s="119">
        <f>'C завтраками| Bed and breakfast'!H8</f>
        <v>7350</v>
      </c>
      <c r="I8" s="119">
        <f>'C завтраками| Bed and breakfast'!I8</f>
        <v>8150</v>
      </c>
      <c r="J8" s="119">
        <f>'C завтраками| Bed and breakfast'!J8</f>
        <v>6550</v>
      </c>
      <c r="K8" s="119">
        <f>'C завтраками| Bed and breakfast'!K8</f>
        <v>7350</v>
      </c>
      <c r="L8" s="119">
        <f>'C завтраками| Bed and breakfast'!L8</f>
        <v>8150</v>
      </c>
      <c r="M8" s="119">
        <f>'C завтраками| Bed and breakfast'!M8</f>
        <v>7350</v>
      </c>
      <c r="N8" s="119">
        <f>'C завтраками| Bed and breakfast'!N8</f>
        <v>5750</v>
      </c>
      <c r="O8" s="119">
        <f>'C завтраками| Bed and breakfast'!O8</f>
        <v>6150</v>
      </c>
      <c r="P8" s="119">
        <f>'C завтраками| Bed and breakfast'!P8</f>
        <v>5750</v>
      </c>
      <c r="Q8" s="119">
        <f>'C завтраками| Bed and breakfast'!Q8</f>
        <v>6150</v>
      </c>
      <c r="R8" s="119">
        <f>'C завтраками| Bed and breakfast'!R8</f>
        <v>5750</v>
      </c>
      <c r="S8" s="119">
        <f>'C завтраками| Bed and breakfast'!S8</f>
        <v>6150</v>
      </c>
      <c r="T8" s="119">
        <f>'C завтраками| Bed and breakfast'!T8</f>
        <v>8150</v>
      </c>
      <c r="U8" s="119">
        <f>'C завтраками| Bed and breakfast'!U8</f>
        <v>8150</v>
      </c>
      <c r="V8" s="119">
        <f>'C завтраками| Bed and breakfast'!V8</f>
        <v>8150</v>
      </c>
      <c r="W8" s="119">
        <f>'C завтраками| Bed and breakfast'!W8</f>
        <v>8150</v>
      </c>
      <c r="X8" s="119">
        <f>'C завтраками| Bed and breakfast'!X8</f>
        <v>6550</v>
      </c>
      <c r="Y8" s="119">
        <f>'C завтраками| Bed and breakfast'!Y8</f>
        <v>7350</v>
      </c>
      <c r="Z8" s="119">
        <f>'C завтраками| Bed and breakfast'!Z8</f>
        <v>6550</v>
      </c>
      <c r="AA8" s="119">
        <f>'C завтраками| Bed and breakfast'!AA8</f>
        <v>8950</v>
      </c>
      <c r="AB8" s="119">
        <f>'C завтраками| Bed and breakfast'!AB8</f>
        <v>8950</v>
      </c>
      <c r="AC8" s="119">
        <f>'C завтраками| Bed and breakfast'!AC8</f>
        <v>6650</v>
      </c>
      <c r="AD8" s="119">
        <f>'C завтраками| Bed and breakfast'!AD8</f>
        <v>6850</v>
      </c>
      <c r="AE8" s="119">
        <f>'C завтраками| Bed and breakfast'!AE8</f>
        <v>7250</v>
      </c>
      <c r="AF8" s="119">
        <f>'C завтраками| Bed and breakfast'!AF8</f>
        <v>6850</v>
      </c>
      <c r="AG8" s="119">
        <f>'C завтраками| Bed and breakfast'!AG8</f>
        <v>7450</v>
      </c>
      <c r="AH8" s="119">
        <f>'C завтраками| Bed and breakfast'!AH8</f>
        <v>8150</v>
      </c>
      <c r="AI8" s="119">
        <f>'C завтраками| Bed and breakfast'!AI8</f>
        <v>8150</v>
      </c>
      <c r="AJ8" s="119">
        <f>'C завтраками| Bed and breakfast'!AJ8</f>
        <v>7650</v>
      </c>
      <c r="AK8" s="119">
        <f>'C завтраками| Bed and breakfast'!AK8</f>
        <v>7250</v>
      </c>
      <c r="AL8" s="119">
        <f>'C завтраками| Bed and breakfast'!AL8</f>
        <v>8150</v>
      </c>
      <c r="AM8" s="119">
        <f>'C завтраками| Bed and breakfast'!AM8</f>
        <v>7250</v>
      </c>
      <c r="AN8" s="119">
        <f>'C завтраками| Bed and breakfast'!AN8</f>
        <v>7650</v>
      </c>
      <c r="AO8" s="119">
        <f>'C завтраками| Bed and breakfast'!AO8</f>
        <v>7250</v>
      </c>
      <c r="AP8" s="119">
        <f>'C завтраками| Bed and breakfast'!AP8</f>
        <v>8150</v>
      </c>
      <c r="AQ8" s="119">
        <f>'C завтраками| Bed and breakfast'!AQ8</f>
        <v>7450</v>
      </c>
      <c r="AR8" s="119">
        <f>'C завтраками| Bed and breakfast'!AR8</f>
        <v>7250</v>
      </c>
      <c r="AS8" s="119">
        <f>'C завтраками| Bed and breakfast'!AS8</f>
        <v>7650</v>
      </c>
      <c r="AT8" s="119">
        <f>'C завтраками| Bed and breakfast'!AT8</f>
        <v>6850</v>
      </c>
      <c r="AU8" s="119">
        <f>'C завтраками| Bed and breakfast'!AU8</f>
        <v>6850</v>
      </c>
      <c r="AV8" s="119">
        <f>'C завтраками| Bed and breakfast'!AV8</f>
        <v>6450</v>
      </c>
      <c r="AW8" s="119">
        <f>'C завтраками| Bed and breakfast'!AW8</f>
        <v>5750</v>
      </c>
      <c r="AX8" s="119">
        <f>'C завтраками| Bed and breakfast'!AX8</f>
        <v>6250</v>
      </c>
      <c r="AY8" s="119">
        <f>'C завтраками| Bed and breakfast'!AY8</f>
        <v>5750</v>
      </c>
      <c r="AZ8" s="119">
        <f>'C завтраками| Bed and breakfast'!AZ8</f>
        <v>6250</v>
      </c>
      <c r="BA8" s="119">
        <f>'C завтраками| Bed and breakfast'!BA8</f>
        <v>5750</v>
      </c>
    </row>
    <row r="9" spans="1:53" ht="10.7" customHeight="1" x14ac:dyDescent="0.2">
      <c r="A9" s="3">
        <v>2</v>
      </c>
      <c r="B9" s="119">
        <f>'C завтраками| Bed and breakfast'!B9</f>
        <v>8600</v>
      </c>
      <c r="C9" s="119">
        <f>'C завтраками| Bed and breakfast'!C9</f>
        <v>7800</v>
      </c>
      <c r="D9" s="119">
        <f>'C завтраками| Bed and breakfast'!D9</f>
        <v>7500</v>
      </c>
      <c r="E9" s="119">
        <f>'C завтраками| Bed and breakfast'!E9</f>
        <v>7000</v>
      </c>
      <c r="F9" s="119">
        <f>'C завтраками| Bed and breakfast'!F9</f>
        <v>9400</v>
      </c>
      <c r="G9" s="119">
        <f>'C завтраками| Bed and breakfast'!G9</f>
        <v>10200</v>
      </c>
      <c r="H9" s="119">
        <f>'C завтраками| Bed and breakfast'!H9</f>
        <v>8600</v>
      </c>
      <c r="I9" s="119">
        <f>'C завтраками| Bed and breakfast'!I9</f>
        <v>9400</v>
      </c>
      <c r="J9" s="119">
        <f>'C завтраками| Bed and breakfast'!J9</f>
        <v>7800</v>
      </c>
      <c r="K9" s="119">
        <f>'C завтраками| Bed and breakfast'!K9</f>
        <v>8600</v>
      </c>
      <c r="L9" s="119">
        <f>'C завтраками| Bed and breakfast'!L9</f>
        <v>9400</v>
      </c>
      <c r="M9" s="119">
        <f>'C завтраками| Bed and breakfast'!M9</f>
        <v>8600</v>
      </c>
      <c r="N9" s="119">
        <f>'C завтраками| Bed and breakfast'!N9</f>
        <v>7000</v>
      </c>
      <c r="O9" s="119">
        <f>'C завтраками| Bed and breakfast'!O9</f>
        <v>7400</v>
      </c>
      <c r="P9" s="119">
        <f>'C завтраками| Bed and breakfast'!P9</f>
        <v>7000</v>
      </c>
      <c r="Q9" s="119">
        <f>'C завтраками| Bed and breakfast'!Q9</f>
        <v>7400</v>
      </c>
      <c r="R9" s="119">
        <f>'C завтраками| Bed and breakfast'!R9</f>
        <v>7000</v>
      </c>
      <c r="S9" s="119">
        <f>'C завтраками| Bed and breakfast'!S9</f>
        <v>7400</v>
      </c>
      <c r="T9" s="119">
        <f>'C завтраками| Bed and breakfast'!T9</f>
        <v>9400</v>
      </c>
      <c r="U9" s="119">
        <f>'C завтраками| Bed and breakfast'!U9</f>
        <v>9400</v>
      </c>
      <c r="V9" s="119">
        <f>'C завтраками| Bed and breakfast'!V9</f>
        <v>9400</v>
      </c>
      <c r="W9" s="119">
        <f>'C завтраками| Bed and breakfast'!W9</f>
        <v>9400</v>
      </c>
      <c r="X9" s="119">
        <f>'C завтраками| Bed and breakfast'!X9</f>
        <v>7800</v>
      </c>
      <c r="Y9" s="119">
        <f>'C завтраками| Bed and breakfast'!Y9</f>
        <v>8600</v>
      </c>
      <c r="Z9" s="119">
        <f>'C завтраками| Bed and breakfast'!Z9</f>
        <v>7800</v>
      </c>
      <c r="AA9" s="119">
        <f>'C завтраками| Bed and breakfast'!AA9</f>
        <v>10200</v>
      </c>
      <c r="AB9" s="119">
        <f>'C завтраками| Bed and breakfast'!AB9</f>
        <v>10200</v>
      </c>
      <c r="AC9" s="119">
        <f>'C завтраками| Bed and breakfast'!AC9</f>
        <v>7900</v>
      </c>
      <c r="AD9" s="119">
        <f>'C завтраками| Bed and breakfast'!AD9</f>
        <v>8100</v>
      </c>
      <c r="AE9" s="119">
        <f>'C завтраками| Bed and breakfast'!AE9</f>
        <v>8500</v>
      </c>
      <c r="AF9" s="119">
        <f>'C завтраками| Bed and breakfast'!AF9</f>
        <v>8100</v>
      </c>
      <c r="AG9" s="119">
        <f>'C завтраками| Bed and breakfast'!AG9</f>
        <v>8700</v>
      </c>
      <c r="AH9" s="119">
        <f>'C завтраками| Bed and breakfast'!AH9</f>
        <v>9400</v>
      </c>
      <c r="AI9" s="119">
        <f>'C завтраками| Bed and breakfast'!AI9</f>
        <v>9400</v>
      </c>
      <c r="AJ9" s="119">
        <f>'C завтраками| Bed and breakfast'!AJ9</f>
        <v>8900</v>
      </c>
      <c r="AK9" s="119">
        <f>'C завтраками| Bed and breakfast'!AK9</f>
        <v>8500</v>
      </c>
      <c r="AL9" s="119">
        <f>'C завтраками| Bed and breakfast'!AL9</f>
        <v>9400</v>
      </c>
      <c r="AM9" s="119">
        <f>'C завтраками| Bed and breakfast'!AM9</f>
        <v>8500</v>
      </c>
      <c r="AN9" s="119">
        <f>'C завтраками| Bed and breakfast'!AN9</f>
        <v>8900</v>
      </c>
      <c r="AO9" s="119">
        <f>'C завтраками| Bed and breakfast'!AO9</f>
        <v>8500</v>
      </c>
      <c r="AP9" s="119">
        <f>'C завтраками| Bed and breakfast'!AP9</f>
        <v>9400</v>
      </c>
      <c r="AQ9" s="119">
        <f>'C завтраками| Bed and breakfast'!AQ9</f>
        <v>8700</v>
      </c>
      <c r="AR9" s="119">
        <f>'C завтраками| Bed and breakfast'!AR9</f>
        <v>8500</v>
      </c>
      <c r="AS9" s="119">
        <f>'C завтраками| Bed and breakfast'!AS9</f>
        <v>8900</v>
      </c>
      <c r="AT9" s="119">
        <f>'C завтраками| Bed and breakfast'!AT9</f>
        <v>8100</v>
      </c>
      <c r="AU9" s="119">
        <f>'C завтраками| Bed and breakfast'!AU9</f>
        <v>8100</v>
      </c>
      <c r="AV9" s="119">
        <f>'C завтраками| Bed and breakfast'!AV9</f>
        <v>7700</v>
      </c>
      <c r="AW9" s="119">
        <f>'C завтраками| Bed and breakfast'!AW9</f>
        <v>7000</v>
      </c>
      <c r="AX9" s="119">
        <f>'C завтраками| Bed and breakfast'!AX9</f>
        <v>7500</v>
      </c>
      <c r="AY9" s="119">
        <f>'C завтраками| Bed and breakfast'!AY9</f>
        <v>7000</v>
      </c>
      <c r="AZ9" s="119">
        <f>'C завтраками| Bed and breakfast'!AZ9</f>
        <v>7500</v>
      </c>
      <c r="BA9" s="119">
        <f>'C завтраками| Bed and breakfast'!BA9</f>
        <v>7000</v>
      </c>
    </row>
    <row r="10" spans="1:53"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row>
    <row r="11" spans="1:53" ht="10.7" customHeight="1" x14ac:dyDescent="0.2">
      <c r="A11" s="3">
        <v>1</v>
      </c>
      <c r="B11" s="119">
        <f>'C завтраками| Bed and breakfast'!B11</f>
        <v>8350</v>
      </c>
      <c r="C11" s="119">
        <f>'C завтраками| Bed and breakfast'!C11</f>
        <v>7550</v>
      </c>
      <c r="D11" s="119">
        <f>'C завтраками| Bed and breakfast'!D11</f>
        <v>7250</v>
      </c>
      <c r="E11" s="119">
        <f>'C завтраками| Bed and breakfast'!E11</f>
        <v>6750</v>
      </c>
      <c r="F11" s="119">
        <f>'C завтраками| Bed and breakfast'!F11</f>
        <v>9150</v>
      </c>
      <c r="G11" s="119">
        <f>'C завтраками| Bed and breakfast'!G11</f>
        <v>9950</v>
      </c>
      <c r="H11" s="119">
        <f>'C завтраками| Bed and breakfast'!H11</f>
        <v>8350</v>
      </c>
      <c r="I11" s="119">
        <f>'C завтраками| Bed and breakfast'!I11</f>
        <v>9150</v>
      </c>
      <c r="J11" s="119">
        <f>'C завтраками| Bed and breakfast'!J11</f>
        <v>7550</v>
      </c>
      <c r="K11" s="119">
        <f>'C завтраками| Bed and breakfast'!K11</f>
        <v>8350</v>
      </c>
      <c r="L11" s="119">
        <f>'C завтраками| Bed and breakfast'!L11</f>
        <v>9150</v>
      </c>
      <c r="M11" s="119">
        <f>'C завтраками| Bed and breakfast'!M11</f>
        <v>8350</v>
      </c>
      <c r="N11" s="119">
        <f>'C завтраками| Bed and breakfast'!N11</f>
        <v>6750</v>
      </c>
      <c r="O11" s="119">
        <f>'C завтраками| Bed and breakfast'!O11</f>
        <v>7150</v>
      </c>
      <c r="P11" s="119">
        <f>'C завтраками| Bed and breakfast'!P11</f>
        <v>6750</v>
      </c>
      <c r="Q11" s="119">
        <f>'C завтраками| Bed and breakfast'!Q11</f>
        <v>7150</v>
      </c>
      <c r="R11" s="119">
        <f>'C завтраками| Bed and breakfast'!R11</f>
        <v>6750</v>
      </c>
      <c r="S11" s="119">
        <f>'C завтраками| Bed and breakfast'!S11</f>
        <v>7150</v>
      </c>
      <c r="T11" s="119">
        <f>'C завтраками| Bed and breakfast'!T11</f>
        <v>9150</v>
      </c>
      <c r="U11" s="119">
        <f>'C завтраками| Bed and breakfast'!U11</f>
        <v>9150</v>
      </c>
      <c r="V11" s="119">
        <f>'C завтраками| Bed and breakfast'!V11</f>
        <v>9150</v>
      </c>
      <c r="W11" s="119">
        <f>'C завтраками| Bed and breakfast'!W11</f>
        <v>9150</v>
      </c>
      <c r="X11" s="119">
        <f>'C завтраками| Bed and breakfast'!X11</f>
        <v>7550</v>
      </c>
      <c r="Y11" s="119">
        <f>'C завтраками| Bed and breakfast'!Y11</f>
        <v>8350</v>
      </c>
      <c r="Z11" s="119">
        <f>'C завтраками| Bed and breakfast'!Z11</f>
        <v>7550</v>
      </c>
      <c r="AA11" s="119">
        <f>'C завтраками| Bed and breakfast'!AA11</f>
        <v>9950</v>
      </c>
      <c r="AB11" s="119">
        <f>'C завтраками| Bed and breakfast'!AB11</f>
        <v>9950</v>
      </c>
      <c r="AC11" s="119">
        <f>'C завтраками| Bed and breakfast'!AC11</f>
        <v>7650</v>
      </c>
      <c r="AD11" s="119">
        <f>'C завтраками| Bed and breakfast'!AD11</f>
        <v>7850</v>
      </c>
      <c r="AE11" s="119">
        <f>'C завтраками| Bed and breakfast'!AE11</f>
        <v>8250</v>
      </c>
      <c r="AF11" s="119">
        <f>'C завтраками| Bed and breakfast'!AF11</f>
        <v>7850</v>
      </c>
      <c r="AG11" s="119">
        <f>'C завтраками| Bed and breakfast'!AG11</f>
        <v>8450</v>
      </c>
      <c r="AH11" s="119">
        <f>'C завтраками| Bed and breakfast'!AH11</f>
        <v>9150</v>
      </c>
      <c r="AI11" s="119">
        <f>'C завтраками| Bed and breakfast'!AI11</f>
        <v>9150</v>
      </c>
      <c r="AJ11" s="119">
        <f>'C завтраками| Bed and breakfast'!AJ11</f>
        <v>8650</v>
      </c>
      <c r="AK11" s="119">
        <f>'C завтраками| Bed and breakfast'!AK11</f>
        <v>8250</v>
      </c>
      <c r="AL11" s="119">
        <f>'C завтраками| Bed and breakfast'!AL11</f>
        <v>9150</v>
      </c>
      <c r="AM11" s="119">
        <f>'C завтраками| Bed and breakfast'!AM11</f>
        <v>8250</v>
      </c>
      <c r="AN11" s="119">
        <f>'C завтраками| Bed and breakfast'!AN11</f>
        <v>8650</v>
      </c>
      <c r="AO11" s="119">
        <f>'C завтраками| Bed and breakfast'!AO11</f>
        <v>8250</v>
      </c>
      <c r="AP11" s="119">
        <f>'C завтраками| Bed and breakfast'!AP11</f>
        <v>9150</v>
      </c>
      <c r="AQ11" s="119">
        <f>'C завтраками| Bed and breakfast'!AQ11</f>
        <v>8450</v>
      </c>
      <c r="AR11" s="119">
        <f>'C завтраками| Bed and breakfast'!AR11</f>
        <v>8250</v>
      </c>
      <c r="AS11" s="119">
        <f>'C завтраками| Bed and breakfast'!AS11</f>
        <v>8650</v>
      </c>
      <c r="AT11" s="119">
        <f>'C завтраками| Bed and breakfast'!AT11</f>
        <v>7850</v>
      </c>
      <c r="AU11" s="119">
        <f>'C завтраками| Bed and breakfast'!AU11</f>
        <v>7850</v>
      </c>
      <c r="AV11" s="119">
        <f>'C завтраками| Bed and breakfast'!AV11</f>
        <v>7450</v>
      </c>
      <c r="AW11" s="119">
        <f>'C завтраками| Bed and breakfast'!AW11</f>
        <v>6750</v>
      </c>
      <c r="AX11" s="119">
        <f>'C завтраками| Bed and breakfast'!AX11</f>
        <v>7250</v>
      </c>
      <c r="AY11" s="119">
        <f>'C завтраками| Bed and breakfast'!AY11</f>
        <v>6750</v>
      </c>
      <c r="AZ11" s="119">
        <f>'C завтраками| Bed and breakfast'!AZ11</f>
        <v>7250</v>
      </c>
      <c r="BA11" s="119">
        <f>'C завтраками| Bed and breakfast'!BA11</f>
        <v>6750</v>
      </c>
    </row>
    <row r="12" spans="1:53" ht="10.7" customHeight="1" x14ac:dyDescent="0.2">
      <c r="A12" s="3">
        <v>2</v>
      </c>
      <c r="B12" s="119">
        <f>'C завтраками| Bed and breakfast'!B12</f>
        <v>9600</v>
      </c>
      <c r="C12" s="119">
        <f>'C завтраками| Bed and breakfast'!C12</f>
        <v>8800</v>
      </c>
      <c r="D12" s="119">
        <f>'C завтраками| Bed and breakfast'!D12</f>
        <v>8500</v>
      </c>
      <c r="E12" s="119">
        <f>'C завтраками| Bed and breakfast'!E12</f>
        <v>8000</v>
      </c>
      <c r="F12" s="119">
        <f>'C завтраками| Bed and breakfast'!F12</f>
        <v>10400</v>
      </c>
      <c r="G12" s="119">
        <f>'C завтраками| Bed and breakfast'!G12</f>
        <v>11200</v>
      </c>
      <c r="H12" s="119">
        <f>'C завтраками| Bed and breakfast'!H12</f>
        <v>9600</v>
      </c>
      <c r="I12" s="119">
        <f>'C завтраками| Bed and breakfast'!I12</f>
        <v>10400</v>
      </c>
      <c r="J12" s="119">
        <f>'C завтраками| Bed and breakfast'!J12</f>
        <v>8800</v>
      </c>
      <c r="K12" s="119">
        <f>'C завтраками| Bed and breakfast'!K12</f>
        <v>9600</v>
      </c>
      <c r="L12" s="119">
        <f>'C завтраками| Bed and breakfast'!L12</f>
        <v>10400</v>
      </c>
      <c r="M12" s="119">
        <f>'C завтраками| Bed and breakfast'!M12</f>
        <v>9600</v>
      </c>
      <c r="N12" s="119">
        <f>'C завтраками| Bed and breakfast'!N12</f>
        <v>8000</v>
      </c>
      <c r="O12" s="119">
        <f>'C завтраками| Bed and breakfast'!O12</f>
        <v>8400</v>
      </c>
      <c r="P12" s="119">
        <f>'C завтраками| Bed and breakfast'!P12</f>
        <v>8000</v>
      </c>
      <c r="Q12" s="119">
        <f>'C завтраками| Bed and breakfast'!Q12</f>
        <v>8400</v>
      </c>
      <c r="R12" s="119">
        <f>'C завтраками| Bed and breakfast'!R12</f>
        <v>8000</v>
      </c>
      <c r="S12" s="119">
        <f>'C завтраками| Bed and breakfast'!S12</f>
        <v>8400</v>
      </c>
      <c r="T12" s="119">
        <f>'C завтраками| Bed and breakfast'!T12</f>
        <v>10400</v>
      </c>
      <c r="U12" s="119">
        <f>'C завтраками| Bed and breakfast'!U12</f>
        <v>10400</v>
      </c>
      <c r="V12" s="119">
        <f>'C завтраками| Bed and breakfast'!V12</f>
        <v>10400</v>
      </c>
      <c r="W12" s="119">
        <f>'C завтраками| Bed and breakfast'!W12</f>
        <v>10400</v>
      </c>
      <c r="X12" s="119">
        <f>'C завтраками| Bed and breakfast'!X12</f>
        <v>8800</v>
      </c>
      <c r="Y12" s="119">
        <f>'C завтраками| Bed and breakfast'!Y12</f>
        <v>9600</v>
      </c>
      <c r="Z12" s="119">
        <f>'C завтраками| Bed and breakfast'!Z12</f>
        <v>8800</v>
      </c>
      <c r="AA12" s="119">
        <f>'C завтраками| Bed and breakfast'!AA12</f>
        <v>11200</v>
      </c>
      <c r="AB12" s="119">
        <f>'C завтраками| Bed and breakfast'!AB12</f>
        <v>11200</v>
      </c>
      <c r="AC12" s="119">
        <f>'C завтраками| Bed and breakfast'!AC12</f>
        <v>8900</v>
      </c>
      <c r="AD12" s="119">
        <f>'C завтраками| Bed and breakfast'!AD12</f>
        <v>9100</v>
      </c>
      <c r="AE12" s="119">
        <f>'C завтраками| Bed and breakfast'!AE12</f>
        <v>9500</v>
      </c>
      <c r="AF12" s="119">
        <f>'C завтраками| Bed and breakfast'!AF12</f>
        <v>9100</v>
      </c>
      <c r="AG12" s="119">
        <f>'C завтраками| Bed and breakfast'!AG12</f>
        <v>9700</v>
      </c>
      <c r="AH12" s="119">
        <f>'C завтраками| Bed and breakfast'!AH12</f>
        <v>10400</v>
      </c>
      <c r="AI12" s="119">
        <f>'C завтраками| Bed and breakfast'!AI12</f>
        <v>10400</v>
      </c>
      <c r="AJ12" s="119">
        <f>'C завтраками| Bed and breakfast'!AJ12</f>
        <v>9900</v>
      </c>
      <c r="AK12" s="119">
        <f>'C завтраками| Bed and breakfast'!AK12</f>
        <v>9500</v>
      </c>
      <c r="AL12" s="119">
        <f>'C завтраками| Bed and breakfast'!AL12</f>
        <v>10400</v>
      </c>
      <c r="AM12" s="119">
        <f>'C завтраками| Bed and breakfast'!AM12</f>
        <v>9500</v>
      </c>
      <c r="AN12" s="119">
        <f>'C завтраками| Bed and breakfast'!AN12</f>
        <v>9900</v>
      </c>
      <c r="AO12" s="119">
        <f>'C завтраками| Bed and breakfast'!AO12</f>
        <v>9500</v>
      </c>
      <c r="AP12" s="119">
        <f>'C завтраками| Bed and breakfast'!AP12</f>
        <v>10400</v>
      </c>
      <c r="AQ12" s="119">
        <f>'C завтраками| Bed and breakfast'!AQ12</f>
        <v>9700</v>
      </c>
      <c r="AR12" s="119">
        <f>'C завтраками| Bed and breakfast'!AR12</f>
        <v>9500</v>
      </c>
      <c r="AS12" s="119">
        <f>'C завтраками| Bed and breakfast'!AS12</f>
        <v>9900</v>
      </c>
      <c r="AT12" s="119">
        <f>'C завтраками| Bed and breakfast'!AT12</f>
        <v>9100</v>
      </c>
      <c r="AU12" s="119">
        <f>'C завтраками| Bed and breakfast'!AU12</f>
        <v>9100</v>
      </c>
      <c r="AV12" s="119">
        <f>'C завтраками| Bed and breakfast'!AV12</f>
        <v>8700</v>
      </c>
      <c r="AW12" s="119">
        <f>'C завтраками| Bed and breakfast'!AW12</f>
        <v>8000</v>
      </c>
      <c r="AX12" s="119">
        <f>'C завтраками| Bed and breakfast'!AX12</f>
        <v>8500</v>
      </c>
      <c r="AY12" s="119">
        <f>'C завтраками| Bed and breakfast'!AY12</f>
        <v>8000</v>
      </c>
      <c r="AZ12" s="119">
        <f>'C завтраками| Bed and breakfast'!AZ12</f>
        <v>8500</v>
      </c>
      <c r="BA12" s="119">
        <f>'C завтраками| Bed and breakfast'!BA12</f>
        <v>8000</v>
      </c>
    </row>
    <row r="13" spans="1:53"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row>
    <row r="14" spans="1:53" ht="10.7" customHeight="1" x14ac:dyDescent="0.2">
      <c r="A14" s="3">
        <v>1</v>
      </c>
      <c r="B14" s="119">
        <f>'C завтраками| Bed and breakfast'!B14</f>
        <v>9850</v>
      </c>
      <c r="C14" s="119">
        <f>'C завтраками| Bed and breakfast'!C14</f>
        <v>9050</v>
      </c>
      <c r="D14" s="119">
        <f>'C завтраками| Bed and breakfast'!D14</f>
        <v>8750</v>
      </c>
      <c r="E14" s="119">
        <f>'C завтраками| Bed and breakfast'!E14</f>
        <v>8250</v>
      </c>
      <c r="F14" s="119">
        <f>'C завтраками| Bed and breakfast'!F14</f>
        <v>10650</v>
      </c>
      <c r="G14" s="119">
        <f>'C завтраками| Bed and breakfast'!G14</f>
        <v>11450</v>
      </c>
      <c r="H14" s="119">
        <f>'C завтраками| Bed and breakfast'!H14</f>
        <v>9850</v>
      </c>
      <c r="I14" s="119">
        <f>'C завтраками| Bed and breakfast'!I14</f>
        <v>10650</v>
      </c>
      <c r="J14" s="119">
        <f>'C завтраками| Bed and breakfast'!J14</f>
        <v>9050</v>
      </c>
      <c r="K14" s="119">
        <f>'C завтраками| Bed and breakfast'!K14</f>
        <v>9850</v>
      </c>
      <c r="L14" s="119">
        <f>'C завтраками| Bed and breakfast'!L14</f>
        <v>10650</v>
      </c>
      <c r="M14" s="119">
        <f>'C завтраками| Bed and breakfast'!M14</f>
        <v>9850</v>
      </c>
      <c r="N14" s="119">
        <f>'C завтраками| Bed and breakfast'!N14</f>
        <v>8250</v>
      </c>
      <c r="O14" s="119">
        <f>'C завтраками| Bed and breakfast'!O14</f>
        <v>8650</v>
      </c>
      <c r="P14" s="119">
        <f>'C завтраками| Bed and breakfast'!P14</f>
        <v>8250</v>
      </c>
      <c r="Q14" s="119">
        <f>'C завтраками| Bed and breakfast'!Q14</f>
        <v>8650</v>
      </c>
      <c r="R14" s="119">
        <f>'C завтраками| Bed and breakfast'!R14</f>
        <v>8250</v>
      </c>
      <c r="S14" s="119">
        <f>'C завтраками| Bed and breakfast'!S14</f>
        <v>8650</v>
      </c>
      <c r="T14" s="119">
        <f>'C завтраками| Bed and breakfast'!T14</f>
        <v>10650</v>
      </c>
      <c r="U14" s="119">
        <f>'C завтраками| Bed and breakfast'!U14</f>
        <v>10650</v>
      </c>
      <c r="V14" s="119">
        <f>'C завтраками| Bed and breakfast'!V14</f>
        <v>10650</v>
      </c>
      <c r="W14" s="119">
        <f>'C завтраками| Bed and breakfast'!W14</f>
        <v>10650</v>
      </c>
      <c r="X14" s="119">
        <f>'C завтраками| Bed and breakfast'!X14</f>
        <v>9050</v>
      </c>
      <c r="Y14" s="119">
        <f>'C завтраками| Bed and breakfast'!Y14</f>
        <v>9850</v>
      </c>
      <c r="Z14" s="119">
        <f>'C завтраками| Bed and breakfast'!Z14</f>
        <v>9050</v>
      </c>
      <c r="AA14" s="119">
        <f>'C завтраками| Bed and breakfast'!AA14</f>
        <v>11450</v>
      </c>
      <c r="AB14" s="119">
        <f>'C завтраками| Bed and breakfast'!AB14</f>
        <v>11450</v>
      </c>
      <c r="AC14" s="119">
        <f>'C завтраками| Bed and breakfast'!AC14</f>
        <v>9150</v>
      </c>
      <c r="AD14" s="119">
        <f>'C завтраками| Bed and breakfast'!AD14</f>
        <v>9350</v>
      </c>
      <c r="AE14" s="119">
        <f>'C завтраками| Bed and breakfast'!AE14</f>
        <v>9750</v>
      </c>
      <c r="AF14" s="119">
        <f>'C завтраками| Bed and breakfast'!AF14</f>
        <v>9350</v>
      </c>
      <c r="AG14" s="119">
        <f>'C завтраками| Bed and breakfast'!AG14</f>
        <v>9950</v>
      </c>
      <c r="AH14" s="119">
        <f>'C завтраками| Bed and breakfast'!AH14</f>
        <v>10650</v>
      </c>
      <c r="AI14" s="119">
        <f>'C завтраками| Bed and breakfast'!AI14</f>
        <v>10650</v>
      </c>
      <c r="AJ14" s="119">
        <f>'C завтраками| Bed and breakfast'!AJ14</f>
        <v>10150</v>
      </c>
      <c r="AK14" s="119">
        <f>'C завтраками| Bed and breakfast'!AK14</f>
        <v>9750</v>
      </c>
      <c r="AL14" s="119">
        <f>'C завтраками| Bed and breakfast'!AL14</f>
        <v>10650</v>
      </c>
      <c r="AM14" s="119">
        <f>'C завтраками| Bed and breakfast'!AM14</f>
        <v>9750</v>
      </c>
      <c r="AN14" s="119">
        <f>'C завтраками| Bed and breakfast'!AN14</f>
        <v>10150</v>
      </c>
      <c r="AO14" s="119">
        <f>'C завтраками| Bed and breakfast'!AO14</f>
        <v>9750</v>
      </c>
      <c r="AP14" s="119">
        <f>'C завтраками| Bed and breakfast'!AP14</f>
        <v>10650</v>
      </c>
      <c r="AQ14" s="119">
        <f>'C завтраками| Bed and breakfast'!AQ14</f>
        <v>9950</v>
      </c>
      <c r="AR14" s="119">
        <f>'C завтраками| Bed and breakfast'!AR14</f>
        <v>9750</v>
      </c>
      <c r="AS14" s="119">
        <f>'C завтраками| Bed and breakfast'!AS14</f>
        <v>10150</v>
      </c>
      <c r="AT14" s="119">
        <f>'C завтраками| Bed and breakfast'!AT14</f>
        <v>9350</v>
      </c>
      <c r="AU14" s="119">
        <f>'C завтраками| Bed and breakfast'!AU14</f>
        <v>9350</v>
      </c>
      <c r="AV14" s="119">
        <f>'C завтраками| Bed and breakfast'!AV14</f>
        <v>8950</v>
      </c>
      <c r="AW14" s="119">
        <f>'C завтраками| Bed and breakfast'!AW14</f>
        <v>8250</v>
      </c>
      <c r="AX14" s="119">
        <f>'C завтраками| Bed and breakfast'!AX14</f>
        <v>8750</v>
      </c>
      <c r="AY14" s="119">
        <f>'C завтраками| Bed and breakfast'!AY14</f>
        <v>8250</v>
      </c>
      <c r="AZ14" s="119">
        <f>'C завтраками| Bed and breakfast'!AZ14</f>
        <v>8750</v>
      </c>
      <c r="BA14" s="119">
        <f>'C завтраками| Bed and breakfast'!BA14</f>
        <v>8250</v>
      </c>
    </row>
    <row r="15" spans="1:53" ht="10.7" customHeight="1" x14ac:dyDescent="0.2">
      <c r="A15" s="3">
        <v>2</v>
      </c>
      <c r="B15" s="119">
        <f>'C завтраками| Bed and breakfast'!B15</f>
        <v>11100</v>
      </c>
      <c r="C15" s="119">
        <f>'C завтраками| Bed and breakfast'!C15</f>
        <v>10300</v>
      </c>
      <c r="D15" s="119">
        <f>'C завтраками| Bed and breakfast'!D15</f>
        <v>10000</v>
      </c>
      <c r="E15" s="119">
        <f>'C завтраками| Bed and breakfast'!E15</f>
        <v>9500</v>
      </c>
      <c r="F15" s="119">
        <f>'C завтраками| Bed and breakfast'!F15</f>
        <v>11900</v>
      </c>
      <c r="G15" s="119">
        <f>'C завтраками| Bed and breakfast'!G15</f>
        <v>12700</v>
      </c>
      <c r="H15" s="119">
        <f>'C завтраками| Bed and breakfast'!H15</f>
        <v>11100</v>
      </c>
      <c r="I15" s="119">
        <f>'C завтраками| Bed and breakfast'!I15</f>
        <v>11900</v>
      </c>
      <c r="J15" s="119">
        <f>'C завтраками| Bed and breakfast'!J15</f>
        <v>10300</v>
      </c>
      <c r="K15" s="119">
        <f>'C завтраками| Bed and breakfast'!K15</f>
        <v>11100</v>
      </c>
      <c r="L15" s="119">
        <f>'C завтраками| Bed and breakfast'!L15</f>
        <v>11900</v>
      </c>
      <c r="M15" s="119">
        <f>'C завтраками| Bed and breakfast'!M15</f>
        <v>11100</v>
      </c>
      <c r="N15" s="119">
        <f>'C завтраками| Bed and breakfast'!N15</f>
        <v>9500</v>
      </c>
      <c r="O15" s="119">
        <f>'C завтраками| Bed and breakfast'!O15</f>
        <v>9900</v>
      </c>
      <c r="P15" s="119">
        <f>'C завтраками| Bed and breakfast'!P15</f>
        <v>9500</v>
      </c>
      <c r="Q15" s="119">
        <f>'C завтраками| Bed and breakfast'!Q15</f>
        <v>9900</v>
      </c>
      <c r="R15" s="119">
        <f>'C завтраками| Bed and breakfast'!R15</f>
        <v>9500</v>
      </c>
      <c r="S15" s="119">
        <f>'C завтраками| Bed and breakfast'!S15</f>
        <v>9900</v>
      </c>
      <c r="T15" s="119">
        <f>'C завтраками| Bed and breakfast'!T15</f>
        <v>11900</v>
      </c>
      <c r="U15" s="119">
        <f>'C завтраками| Bed and breakfast'!U15</f>
        <v>11900</v>
      </c>
      <c r="V15" s="119">
        <f>'C завтраками| Bed and breakfast'!V15</f>
        <v>11900</v>
      </c>
      <c r="W15" s="119">
        <f>'C завтраками| Bed and breakfast'!W15</f>
        <v>11900</v>
      </c>
      <c r="X15" s="119">
        <f>'C завтраками| Bed and breakfast'!X15</f>
        <v>10300</v>
      </c>
      <c r="Y15" s="119">
        <f>'C завтраками| Bed and breakfast'!Y15</f>
        <v>11100</v>
      </c>
      <c r="Z15" s="119">
        <f>'C завтраками| Bed and breakfast'!Z15</f>
        <v>10300</v>
      </c>
      <c r="AA15" s="119">
        <f>'C завтраками| Bed and breakfast'!AA15</f>
        <v>12700</v>
      </c>
      <c r="AB15" s="119">
        <f>'C завтраками| Bed and breakfast'!AB15</f>
        <v>12700</v>
      </c>
      <c r="AC15" s="119">
        <f>'C завтраками| Bed and breakfast'!AC15</f>
        <v>10400</v>
      </c>
      <c r="AD15" s="119">
        <f>'C завтраками| Bed and breakfast'!AD15</f>
        <v>10600</v>
      </c>
      <c r="AE15" s="119">
        <f>'C завтраками| Bed and breakfast'!AE15</f>
        <v>11000</v>
      </c>
      <c r="AF15" s="119">
        <f>'C завтраками| Bed and breakfast'!AF15</f>
        <v>10600</v>
      </c>
      <c r="AG15" s="119">
        <f>'C завтраками| Bed and breakfast'!AG15</f>
        <v>11200</v>
      </c>
      <c r="AH15" s="119">
        <f>'C завтраками| Bed and breakfast'!AH15</f>
        <v>11900</v>
      </c>
      <c r="AI15" s="119">
        <f>'C завтраками| Bed and breakfast'!AI15</f>
        <v>11900</v>
      </c>
      <c r="AJ15" s="119">
        <f>'C завтраками| Bed and breakfast'!AJ15</f>
        <v>11400</v>
      </c>
      <c r="AK15" s="119">
        <f>'C завтраками| Bed and breakfast'!AK15</f>
        <v>11000</v>
      </c>
      <c r="AL15" s="119">
        <f>'C завтраками| Bed and breakfast'!AL15</f>
        <v>11900</v>
      </c>
      <c r="AM15" s="119">
        <f>'C завтраками| Bed and breakfast'!AM15</f>
        <v>11000</v>
      </c>
      <c r="AN15" s="119">
        <f>'C завтраками| Bed and breakfast'!AN15</f>
        <v>11400</v>
      </c>
      <c r="AO15" s="119">
        <f>'C завтраками| Bed and breakfast'!AO15</f>
        <v>11000</v>
      </c>
      <c r="AP15" s="119">
        <f>'C завтраками| Bed and breakfast'!AP15</f>
        <v>11900</v>
      </c>
      <c r="AQ15" s="119">
        <f>'C завтраками| Bed and breakfast'!AQ15</f>
        <v>11200</v>
      </c>
      <c r="AR15" s="119">
        <f>'C завтраками| Bed and breakfast'!AR15</f>
        <v>11000</v>
      </c>
      <c r="AS15" s="119">
        <f>'C завтраками| Bed and breakfast'!AS15</f>
        <v>11400</v>
      </c>
      <c r="AT15" s="119">
        <f>'C завтраками| Bed and breakfast'!AT15</f>
        <v>10600</v>
      </c>
      <c r="AU15" s="119">
        <f>'C завтраками| Bed and breakfast'!AU15</f>
        <v>10600</v>
      </c>
      <c r="AV15" s="119">
        <f>'C завтраками| Bed and breakfast'!AV15</f>
        <v>10200</v>
      </c>
      <c r="AW15" s="119">
        <f>'C завтраками| Bed and breakfast'!AW15</f>
        <v>9500</v>
      </c>
      <c r="AX15" s="119">
        <f>'C завтраками| Bed and breakfast'!AX15</f>
        <v>10000</v>
      </c>
      <c r="AY15" s="119">
        <f>'C завтраками| Bed and breakfast'!AY15</f>
        <v>9500</v>
      </c>
      <c r="AZ15" s="119">
        <f>'C завтраками| Bed and breakfast'!AZ15</f>
        <v>10000</v>
      </c>
      <c r="BA15" s="119">
        <f>'C завтраками| Bed and breakfast'!BA15</f>
        <v>9500</v>
      </c>
    </row>
    <row r="16" spans="1:53"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row>
    <row r="17" spans="1:53" ht="10.7" customHeight="1" x14ac:dyDescent="0.2">
      <c r="A17" s="3">
        <v>1</v>
      </c>
      <c r="B17" s="119">
        <f>'C завтраками| Bed and breakfast'!B17</f>
        <v>10850</v>
      </c>
      <c r="C17" s="119">
        <f>'C завтраками| Bed and breakfast'!C17</f>
        <v>10050</v>
      </c>
      <c r="D17" s="119">
        <f>'C завтраками| Bed and breakfast'!D17</f>
        <v>9750</v>
      </c>
      <c r="E17" s="119">
        <f>'C завтраками| Bed and breakfast'!E17</f>
        <v>9250</v>
      </c>
      <c r="F17" s="119">
        <f>'C завтраками| Bed and breakfast'!F17</f>
        <v>11650</v>
      </c>
      <c r="G17" s="119">
        <f>'C завтраками| Bed and breakfast'!G17</f>
        <v>12450</v>
      </c>
      <c r="H17" s="119">
        <f>'C завтраками| Bed and breakfast'!H17</f>
        <v>10850</v>
      </c>
      <c r="I17" s="119">
        <f>'C завтраками| Bed and breakfast'!I17</f>
        <v>11650</v>
      </c>
      <c r="J17" s="119">
        <f>'C завтраками| Bed and breakfast'!J17</f>
        <v>10050</v>
      </c>
      <c r="K17" s="119">
        <f>'C завтраками| Bed and breakfast'!K17</f>
        <v>10850</v>
      </c>
      <c r="L17" s="119">
        <f>'C завтраками| Bed and breakfast'!L17</f>
        <v>11650</v>
      </c>
      <c r="M17" s="119">
        <f>'C завтраками| Bed and breakfast'!M17</f>
        <v>10850</v>
      </c>
      <c r="N17" s="119">
        <f>'C завтраками| Bed and breakfast'!N17</f>
        <v>9250</v>
      </c>
      <c r="O17" s="119">
        <f>'C завтраками| Bed and breakfast'!O17</f>
        <v>9650</v>
      </c>
      <c r="P17" s="119">
        <f>'C завтраками| Bed and breakfast'!P17</f>
        <v>9250</v>
      </c>
      <c r="Q17" s="119">
        <f>'C завтраками| Bed and breakfast'!Q17</f>
        <v>9650</v>
      </c>
      <c r="R17" s="119">
        <f>'C завтраками| Bed and breakfast'!R17</f>
        <v>9250</v>
      </c>
      <c r="S17" s="119">
        <f>'C завтраками| Bed and breakfast'!S17</f>
        <v>9650</v>
      </c>
      <c r="T17" s="119">
        <f>'C завтраками| Bed and breakfast'!T17</f>
        <v>11650</v>
      </c>
      <c r="U17" s="119">
        <f>'C завтраками| Bed and breakfast'!U17</f>
        <v>11650</v>
      </c>
      <c r="V17" s="119">
        <f>'C завтраками| Bed and breakfast'!V17</f>
        <v>11650</v>
      </c>
      <c r="W17" s="119">
        <f>'C завтраками| Bed and breakfast'!W17</f>
        <v>11650</v>
      </c>
      <c r="X17" s="119">
        <f>'C завтраками| Bed and breakfast'!X17</f>
        <v>10050</v>
      </c>
      <c r="Y17" s="119">
        <f>'C завтраками| Bed and breakfast'!Y17</f>
        <v>10850</v>
      </c>
      <c r="Z17" s="119">
        <f>'C завтраками| Bed and breakfast'!Z17</f>
        <v>10050</v>
      </c>
      <c r="AA17" s="119">
        <f>'C завтраками| Bed and breakfast'!AA17</f>
        <v>12450</v>
      </c>
      <c r="AB17" s="119">
        <f>'C завтраками| Bed and breakfast'!AB17</f>
        <v>12450</v>
      </c>
      <c r="AC17" s="119">
        <f>'C завтраками| Bed and breakfast'!AC17</f>
        <v>10150</v>
      </c>
      <c r="AD17" s="119">
        <f>'C завтраками| Bed and breakfast'!AD17</f>
        <v>10350</v>
      </c>
      <c r="AE17" s="119">
        <f>'C завтраками| Bed and breakfast'!AE17</f>
        <v>10750</v>
      </c>
      <c r="AF17" s="119">
        <f>'C завтраками| Bed and breakfast'!AF17</f>
        <v>10350</v>
      </c>
      <c r="AG17" s="119">
        <f>'C завтраками| Bed and breakfast'!AG17</f>
        <v>10950</v>
      </c>
      <c r="AH17" s="119">
        <f>'C завтраками| Bed and breakfast'!AH17</f>
        <v>11650</v>
      </c>
      <c r="AI17" s="119">
        <f>'C завтраками| Bed and breakfast'!AI17</f>
        <v>11650</v>
      </c>
      <c r="AJ17" s="119">
        <f>'C завтраками| Bed and breakfast'!AJ17</f>
        <v>11150</v>
      </c>
      <c r="AK17" s="119">
        <f>'C завтраками| Bed and breakfast'!AK17</f>
        <v>10750</v>
      </c>
      <c r="AL17" s="119">
        <f>'C завтраками| Bed and breakfast'!AL17</f>
        <v>11650</v>
      </c>
      <c r="AM17" s="119">
        <f>'C завтраками| Bed and breakfast'!AM17</f>
        <v>10750</v>
      </c>
      <c r="AN17" s="119">
        <f>'C завтраками| Bed and breakfast'!AN17</f>
        <v>11150</v>
      </c>
      <c r="AO17" s="119">
        <f>'C завтраками| Bed and breakfast'!AO17</f>
        <v>10750</v>
      </c>
      <c r="AP17" s="119">
        <f>'C завтраками| Bed and breakfast'!AP17</f>
        <v>11650</v>
      </c>
      <c r="AQ17" s="119">
        <f>'C завтраками| Bed and breakfast'!AQ17</f>
        <v>10950</v>
      </c>
      <c r="AR17" s="119">
        <f>'C завтраками| Bed and breakfast'!AR17</f>
        <v>10750</v>
      </c>
      <c r="AS17" s="119">
        <f>'C завтраками| Bed and breakfast'!AS17</f>
        <v>11150</v>
      </c>
      <c r="AT17" s="119">
        <f>'C завтраками| Bed and breakfast'!AT17</f>
        <v>10350</v>
      </c>
      <c r="AU17" s="119">
        <f>'C завтраками| Bed and breakfast'!AU17</f>
        <v>10350</v>
      </c>
      <c r="AV17" s="119">
        <f>'C завтраками| Bed and breakfast'!AV17</f>
        <v>9950</v>
      </c>
      <c r="AW17" s="119">
        <f>'C завтраками| Bed and breakfast'!AW17</f>
        <v>9250</v>
      </c>
      <c r="AX17" s="119">
        <f>'C завтраками| Bed and breakfast'!AX17</f>
        <v>9750</v>
      </c>
      <c r="AY17" s="119">
        <f>'C завтраками| Bed and breakfast'!AY17</f>
        <v>9250</v>
      </c>
      <c r="AZ17" s="119">
        <f>'C завтраками| Bed and breakfast'!AZ17</f>
        <v>9750</v>
      </c>
      <c r="BA17" s="119">
        <f>'C завтраками| Bed and breakfast'!BA17</f>
        <v>9250</v>
      </c>
    </row>
    <row r="18" spans="1:53" ht="10.7" customHeight="1" x14ac:dyDescent="0.2">
      <c r="A18" s="3">
        <v>2</v>
      </c>
      <c r="B18" s="119">
        <f>'C завтраками| Bed and breakfast'!B18</f>
        <v>12100</v>
      </c>
      <c r="C18" s="119">
        <f>'C завтраками| Bed and breakfast'!C18</f>
        <v>11300</v>
      </c>
      <c r="D18" s="119">
        <f>'C завтраками| Bed and breakfast'!D18</f>
        <v>11000</v>
      </c>
      <c r="E18" s="119">
        <f>'C завтраками| Bed and breakfast'!E18</f>
        <v>10500</v>
      </c>
      <c r="F18" s="119">
        <f>'C завтраками| Bed and breakfast'!F18</f>
        <v>12900</v>
      </c>
      <c r="G18" s="119">
        <f>'C завтраками| Bed and breakfast'!G18</f>
        <v>13700</v>
      </c>
      <c r="H18" s="119">
        <f>'C завтраками| Bed and breakfast'!H18</f>
        <v>12100</v>
      </c>
      <c r="I18" s="119">
        <f>'C завтраками| Bed and breakfast'!I18</f>
        <v>12900</v>
      </c>
      <c r="J18" s="119">
        <f>'C завтраками| Bed and breakfast'!J18</f>
        <v>11300</v>
      </c>
      <c r="K18" s="119">
        <f>'C завтраками| Bed and breakfast'!K18</f>
        <v>12100</v>
      </c>
      <c r="L18" s="119">
        <f>'C завтраками| Bed and breakfast'!L18</f>
        <v>12900</v>
      </c>
      <c r="M18" s="119">
        <f>'C завтраками| Bed and breakfast'!M18</f>
        <v>12100</v>
      </c>
      <c r="N18" s="119">
        <f>'C завтраками| Bed and breakfast'!N18</f>
        <v>10500</v>
      </c>
      <c r="O18" s="119">
        <f>'C завтраками| Bed and breakfast'!O18</f>
        <v>10900</v>
      </c>
      <c r="P18" s="119">
        <f>'C завтраками| Bed and breakfast'!P18</f>
        <v>10500</v>
      </c>
      <c r="Q18" s="119">
        <f>'C завтраками| Bed and breakfast'!Q18</f>
        <v>10900</v>
      </c>
      <c r="R18" s="119">
        <f>'C завтраками| Bed and breakfast'!R18</f>
        <v>10500</v>
      </c>
      <c r="S18" s="119">
        <f>'C завтраками| Bed and breakfast'!S18</f>
        <v>10900</v>
      </c>
      <c r="T18" s="119">
        <f>'C завтраками| Bed and breakfast'!T18</f>
        <v>12900</v>
      </c>
      <c r="U18" s="119">
        <f>'C завтраками| Bed and breakfast'!U18</f>
        <v>12900</v>
      </c>
      <c r="V18" s="119">
        <f>'C завтраками| Bed and breakfast'!V18</f>
        <v>12900</v>
      </c>
      <c r="W18" s="119">
        <f>'C завтраками| Bed and breakfast'!W18</f>
        <v>12900</v>
      </c>
      <c r="X18" s="119">
        <f>'C завтраками| Bed and breakfast'!X18</f>
        <v>11300</v>
      </c>
      <c r="Y18" s="119">
        <f>'C завтраками| Bed and breakfast'!Y18</f>
        <v>12100</v>
      </c>
      <c r="Z18" s="119">
        <f>'C завтраками| Bed and breakfast'!Z18</f>
        <v>11300</v>
      </c>
      <c r="AA18" s="119">
        <f>'C завтраками| Bed and breakfast'!AA18</f>
        <v>13700</v>
      </c>
      <c r="AB18" s="119">
        <f>'C завтраками| Bed and breakfast'!AB18</f>
        <v>13700</v>
      </c>
      <c r="AC18" s="119">
        <f>'C завтраками| Bed and breakfast'!AC18</f>
        <v>11400</v>
      </c>
      <c r="AD18" s="119">
        <f>'C завтраками| Bed and breakfast'!AD18</f>
        <v>11600</v>
      </c>
      <c r="AE18" s="119">
        <f>'C завтраками| Bed and breakfast'!AE18</f>
        <v>12000</v>
      </c>
      <c r="AF18" s="119">
        <f>'C завтраками| Bed and breakfast'!AF18</f>
        <v>11600</v>
      </c>
      <c r="AG18" s="119">
        <f>'C завтраками| Bed and breakfast'!AG18</f>
        <v>12200</v>
      </c>
      <c r="AH18" s="119">
        <f>'C завтраками| Bed and breakfast'!AH18</f>
        <v>12900</v>
      </c>
      <c r="AI18" s="119">
        <f>'C завтраками| Bed and breakfast'!AI18</f>
        <v>12900</v>
      </c>
      <c r="AJ18" s="119">
        <f>'C завтраками| Bed and breakfast'!AJ18</f>
        <v>12400</v>
      </c>
      <c r="AK18" s="119">
        <f>'C завтраками| Bed and breakfast'!AK18</f>
        <v>12000</v>
      </c>
      <c r="AL18" s="119">
        <f>'C завтраками| Bed and breakfast'!AL18</f>
        <v>12900</v>
      </c>
      <c r="AM18" s="119">
        <f>'C завтраками| Bed and breakfast'!AM18</f>
        <v>12000</v>
      </c>
      <c r="AN18" s="119">
        <f>'C завтраками| Bed and breakfast'!AN18</f>
        <v>12400</v>
      </c>
      <c r="AO18" s="119">
        <f>'C завтраками| Bed and breakfast'!AO18</f>
        <v>12000</v>
      </c>
      <c r="AP18" s="119">
        <f>'C завтраками| Bed and breakfast'!AP18</f>
        <v>12900</v>
      </c>
      <c r="AQ18" s="119">
        <f>'C завтраками| Bed and breakfast'!AQ18</f>
        <v>12200</v>
      </c>
      <c r="AR18" s="119">
        <f>'C завтраками| Bed and breakfast'!AR18</f>
        <v>12000</v>
      </c>
      <c r="AS18" s="119">
        <f>'C завтраками| Bed and breakfast'!AS18</f>
        <v>12400</v>
      </c>
      <c r="AT18" s="119">
        <f>'C завтраками| Bed and breakfast'!AT18</f>
        <v>11600</v>
      </c>
      <c r="AU18" s="119">
        <f>'C завтраками| Bed and breakfast'!AU18</f>
        <v>11600</v>
      </c>
      <c r="AV18" s="119">
        <f>'C завтраками| Bed and breakfast'!AV18</f>
        <v>11200</v>
      </c>
      <c r="AW18" s="119">
        <f>'C завтраками| Bed and breakfast'!AW18</f>
        <v>10500</v>
      </c>
      <c r="AX18" s="119">
        <f>'C завтраками| Bed and breakfast'!AX18</f>
        <v>11000</v>
      </c>
      <c r="AY18" s="119">
        <f>'C завтраками| Bed and breakfast'!AY18</f>
        <v>10500</v>
      </c>
      <c r="AZ18" s="119">
        <f>'C завтраками| Bed and breakfast'!AZ18</f>
        <v>11000</v>
      </c>
      <c r="BA18" s="119">
        <f>'C завтраками| Bed and breakfast'!BA18</f>
        <v>10500</v>
      </c>
    </row>
    <row r="19" spans="1:53"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row>
    <row r="20" spans="1:53" ht="10.7" customHeight="1" x14ac:dyDescent="0.2">
      <c r="A20" s="3">
        <v>1</v>
      </c>
      <c r="B20" s="119">
        <f>'C завтраками| Bed and breakfast'!B20</f>
        <v>12350</v>
      </c>
      <c r="C20" s="119">
        <f>'C завтраками| Bed and breakfast'!C20</f>
        <v>11550</v>
      </c>
      <c r="D20" s="119">
        <f>'C завтраками| Bed and breakfast'!D20</f>
        <v>11250</v>
      </c>
      <c r="E20" s="119">
        <f>'C завтраками| Bed and breakfast'!E20</f>
        <v>10750</v>
      </c>
      <c r="F20" s="119">
        <f>'C завтраками| Bed and breakfast'!F20</f>
        <v>13150</v>
      </c>
      <c r="G20" s="119">
        <f>'C завтраками| Bed and breakfast'!G20</f>
        <v>13950</v>
      </c>
      <c r="H20" s="119">
        <f>'C завтраками| Bed and breakfast'!H20</f>
        <v>12350</v>
      </c>
      <c r="I20" s="119">
        <f>'C завтраками| Bed and breakfast'!I20</f>
        <v>13150</v>
      </c>
      <c r="J20" s="119">
        <f>'C завтраками| Bed and breakfast'!J20</f>
        <v>11550</v>
      </c>
      <c r="K20" s="119">
        <f>'C завтраками| Bed and breakfast'!K20</f>
        <v>12350</v>
      </c>
      <c r="L20" s="119">
        <f>'C завтраками| Bed and breakfast'!L20</f>
        <v>13150</v>
      </c>
      <c r="M20" s="119">
        <f>'C завтраками| Bed and breakfast'!M20</f>
        <v>12350</v>
      </c>
      <c r="N20" s="119">
        <f>'C завтраками| Bed and breakfast'!N20</f>
        <v>10750</v>
      </c>
      <c r="O20" s="119">
        <f>'C завтраками| Bed and breakfast'!O20</f>
        <v>11150</v>
      </c>
      <c r="P20" s="119">
        <f>'C завтраками| Bed and breakfast'!P20</f>
        <v>10750</v>
      </c>
      <c r="Q20" s="119">
        <f>'C завтраками| Bed and breakfast'!Q20</f>
        <v>11150</v>
      </c>
      <c r="R20" s="119">
        <f>'C завтраками| Bed and breakfast'!R20</f>
        <v>10750</v>
      </c>
      <c r="S20" s="119">
        <f>'C завтраками| Bed and breakfast'!S20</f>
        <v>11150</v>
      </c>
      <c r="T20" s="119">
        <f>'C завтраками| Bed and breakfast'!T20</f>
        <v>13150</v>
      </c>
      <c r="U20" s="119">
        <f>'C завтраками| Bed and breakfast'!U20</f>
        <v>13150</v>
      </c>
      <c r="V20" s="119">
        <f>'C завтраками| Bed and breakfast'!V20</f>
        <v>13150</v>
      </c>
      <c r="W20" s="119">
        <f>'C завтраками| Bed and breakfast'!W20</f>
        <v>13150</v>
      </c>
      <c r="X20" s="119">
        <f>'C завтраками| Bed and breakfast'!X20</f>
        <v>11550</v>
      </c>
      <c r="Y20" s="119">
        <f>'C завтраками| Bed and breakfast'!Y20</f>
        <v>12350</v>
      </c>
      <c r="Z20" s="119">
        <f>'C завтраками| Bed and breakfast'!Z20</f>
        <v>11550</v>
      </c>
      <c r="AA20" s="119">
        <f>'C завтраками| Bed and breakfast'!AA20</f>
        <v>13950</v>
      </c>
      <c r="AB20" s="119">
        <f>'C завтраками| Bed and breakfast'!AB20</f>
        <v>13950</v>
      </c>
      <c r="AC20" s="119">
        <f>'C завтраками| Bed and breakfast'!AC20</f>
        <v>11650</v>
      </c>
      <c r="AD20" s="119">
        <f>'C завтраками| Bed and breakfast'!AD20</f>
        <v>11850</v>
      </c>
      <c r="AE20" s="119">
        <f>'C завтраками| Bed and breakfast'!AE20</f>
        <v>12250</v>
      </c>
      <c r="AF20" s="119">
        <f>'C завтраками| Bed and breakfast'!AF20</f>
        <v>11850</v>
      </c>
      <c r="AG20" s="119">
        <f>'C завтраками| Bed and breakfast'!AG20</f>
        <v>12450</v>
      </c>
      <c r="AH20" s="119">
        <f>'C завтраками| Bed and breakfast'!AH20</f>
        <v>13150</v>
      </c>
      <c r="AI20" s="119">
        <f>'C завтраками| Bed and breakfast'!AI20</f>
        <v>13150</v>
      </c>
      <c r="AJ20" s="119">
        <f>'C завтраками| Bed and breakfast'!AJ20</f>
        <v>12650</v>
      </c>
      <c r="AK20" s="119">
        <f>'C завтраками| Bed and breakfast'!AK20</f>
        <v>12250</v>
      </c>
      <c r="AL20" s="119">
        <f>'C завтраками| Bed and breakfast'!AL20</f>
        <v>13150</v>
      </c>
      <c r="AM20" s="119">
        <f>'C завтраками| Bed and breakfast'!AM20</f>
        <v>12250</v>
      </c>
      <c r="AN20" s="119">
        <f>'C завтраками| Bed and breakfast'!AN20</f>
        <v>12650</v>
      </c>
      <c r="AO20" s="119">
        <f>'C завтраками| Bed and breakfast'!AO20</f>
        <v>12250</v>
      </c>
      <c r="AP20" s="119">
        <f>'C завтраками| Bed and breakfast'!AP20</f>
        <v>13150</v>
      </c>
      <c r="AQ20" s="119">
        <f>'C завтраками| Bed and breakfast'!AQ20</f>
        <v>12450</v>
      </c>
      <c r="AR20" s="119">
        <f>'C завтраками| Bed and breakfast'!AR20</f>
        <v>12250</v>
      </c>
      <c r="AS20" s="119">
        <f>'C завтраками| Bed and breakfast'!AS20</f>
        <v>12650</v>
      </c>
      <c r="AT20" s="119">
        <f>'C завтраками| Bed and breakfast'!AT20</f>
        <v>11850</v>
      </c>
      <c r="AU20" s="119">
        <f>'C завтраками| Bed and breakfast'!AU20</f>
        <v>11850</v>
      </c>
      <c r="AV20" s="119">
        <f>'C завтраками| Bed and breakfast'!AV20</f>
        <v>11450</v>
      </c>
      <c r="AW20" s="119">
        <f>'C завтраками| Bed and breakfast'!AW20</f>
        <v>10750</v>
      </c>
      <c r="AX20" s="119">
        <f>'C завтраками| Bed and breakfast'!AX20</f>
        <v>11250</v>
      </c>
      <c r="AY20" s="119">
        <f>'C завтраками| Bed and breakfast'!AY20</f>
        <v>10750</v>
      </c>
      <c r="AZ20" s="119">
        <f>'C завтраками| Bed and breakfast'!AZ20</f>
        <v>11250</v>
      </c>
      <c r="BA20" s="119">
        <f>'C завтраками| Bed and breakfast'!BA20</f>
        <v>10750</v>
      </c>
    </row>
    <row r="21" spans="1:53" ht="10.7" customHeight="1" x14ac:dyDescent="0.2">
      <c r="A21" s="3">
        <v>2</v>
      </c>
      <c r="B21" s="119">
        <f>'C завтраками| Bed and breakfast'!B21</f>
        <v>13600</v>
      </c>
      <c r="C21" s="119">
        <f>'C завтраками| Bed and breakfast'!C21</f>
        <v>12800</v>
      </c>
      <c r="D21" s="119">
        <f>'C завтраками| Bed and breakfast'!D21</f>
        <v>12500</v>
      </c>
      <c r="E21" s="119">
        <f>'C завтраками| Bed and breakfast'!E21</f>
        <v>12000</v>
      </c>
      <c r="F21" s="119">
        <f>'C завтраками| Bed and breakfast'!F21</f>
        <v>14400</v>
      </c>
      <c r="G21" s="119">
        <f>'C завтраками| Bed and breakfast'!G21</f>
        <v>15200</v>
      </c>
      <c r="H21" s="119">
        <f>'C завтраками| Bed and breakfast'!H21</f>
        <v>13600</v>
      </c>
      <c r="I21" s="119">
        <f>'C завтраками| Bed and breakfast'!I21</f>
        <v>14400</v>
      </c>
      <c r="J21" s="119">
        <f>'C завтраками| Bed and breakfast'!J21</f>
        <v>12800</v>
      </c>
      <c r="K21" s="119">
        <f>'C завтраками| Bed and breakfast'!K21</f>
        <v>13600</v>
      </c>
      <c r="L21" s="119">
        <f>'C завтраками| Bed and breakfast'!L21</f>
        <v>14400</v>
      </c>
      <c r="M21" s="119">
        <f>'C завтраками| Bed and breakfast'!M21</f>
        <v>13600</v>
      </c>
      <c r="N21" s="119">
        <f>'C завтраками| Bed and breakfast'!N21</f>
        <v>12000</v>
      </c>
      <c r="O21" s="119">
        <f>'C завтраками| Bed and breakfast'!O21</f>
        <v>12400</v>
      </c>
      <c r="P21" s="119">
        <f>'C завтраками| Bed and breakfast'!P21</f>
        <v>12000</v>
      </c>
      <c r="Q21" s="119">
        <f>'C завтраками| Bed and breakfast'!Q21</f>
        <v>12400</v>
      </c>
      <c r="R21" s="119">
        <f>'C завтраками| Bed and breakfast'!R21</f>
        <v>12000</v>
      </c>
      <c r="S21" s="119">
        <f>'C завтраками| Bed and breakfast'!S21</f>
        <v>12400</v>
      </c>
      <c r="T21" s="119">
        <f>'C завтраками| Bed and breakfast'!T21</f>
        <v>14400</v>
      </c>
      <c r="U21" s="119">
        <f>'C завтраками| Bed and breakfast'!U21</f>
        <v>14400</v>
      </c>
      <c r="V21" s="119">
        <f>'C завтраками| Bed and breakfast'!V21</f>
        <v>14400</v>
      </c>
      <c r="W21" s="119">
        <f>'C завтраками| Bed and breakfast'!W21</f>
        <v>14400</v>
      </c>
      <c r="X21" s="119">
        <f>'C завтраками| Bed and breakfast'!X21</f>
        <v>12800</v>
      </c>
      <c r="Y21" s="119">
        <f>'C завтраками| Bed and breakfast'!Y21</f>
        <v>13600</v>
      </c>
      <c r="Z21" s="119">
        <f>'C завтраками| Bed and breakfast'!Z21</f>
        <v>12800</v>
      </c>
      <c r="AA21" s="119">
        <f>'C завтраками| Bed and breakfast'!AA21</f>
        <v>15200</v>
      </c>
      <c r="AB21" s="119">
        <f>'C завтраками| Bed and breakfast'!AB21</f>
        <v>15200</v>
      </c>
      <c r="AC21" s="119">
        <f>'C завтраками| Bed and breakfast'!AC21</f>
        <v>12900</v>
      </c>
      <c r="AD21" s="119">
        <f>'C завтраками| Bed and breakfast'!AD21</f>
        <v>13100</v>
      </c>
      <c r="AE21" s="119">
        <f>'C завтраками| Bed and breakfast'!AE21</f>
        <v>13500</v>
      </c>
      <c r="AF21" s="119">
        <f>'C завтраками| Bed and breakfast'!AF21</f>
        <v>13100</v>
      </c>
      <c r="AG21" s="119">
        <f>'C завтраками| Bed and breakfast'!AG21</f>
        <v>13700</v>
      </c>
      <c r="AH21" s="119">
        <f>'C завтраками| Bed and breakfast'!AH21</f>
        <v>14400</v>
      </c>
      <c r="AI21" s="119">
        <f>'C завтраками| Bed and breakfast'!AI21</f>
        <v>14400</v>
      </c>
      <c r="AJ21" s="119">
        <f>'C завтраками| Bed and breakfast'!AJ21</f>
        <v>13900</v>
      </c>
      <c r="AK21" s="119">
        <f>'C завтраками| Bed and breakfast'!AK21</f>
        <v>13500</v>
      </c>
      <c r="AL21" s="119">
        <f>'C завтраками| Bed and breakfast'!AL21</f>
        <v>14400</v>
      </c>
      <c r="AM21" s="119">
        <f>'C завтраками| Bed and breakfast'!AM21</f>
        <v>13500</v>
      </c>
      <c r="AN21" s="119">
        <f>'C завтраками| Bed and breakfast'!AN21</f>
        <v>13900</v>
      </c>
      <c r="AO21" s="119">
        <f>'C завтраками| Bed and breakfast'!AO21</f>
        <v>13500</v>
      </c>
      <c r="AP21" s="119">
        <f>'C завтраками| Bed and breakfast'!AP21</f>
        <v>14400</v>
      </c>
      <c r="AQ21" s="119">
        <f>'C завтраками| Bed and breakfast'!AQ21</f>
        <v>13700</v>
      </c>
      <c r="AR21" s="119">
        <f>'C завтраками| Bed and breakfast'!AR21</f>
        <v>13500</v>
      </c>
      <c r="AS21" s="119">
        <f>'C завтраками| Bed and breakfast'!AS21</f>
        <v>13900</v>
      </c>
      <c r="AT21" s="119">
        <f>'C завтраками| Bed and breakfast'!AT21</f>
        <v>13100</v>
      </c>
      <c r="AU21" s="119">
        <f>'C завтраками| Bed and breakfast'!AU21</f>
        <v>13100</v>
      </c>
      <c r="AV21" s="119">
        <f>'C завтраками| Bed and breakfast'!AV21</f>
        <v>12700</v>
      </c>
      <c r="AW21" s="119">
        <f>'C завтраками| Bed and breakfast'!AW21</f>
        <v>12000</v>
      </c>
      <c r="AX21" s="119">
        <f>'C завтраками| Bed and breakfast'!AX21</f>
        <v>12500</v>
      </c>
      <c r="AY21" s="119">
        <f>'C завтраками| Bed and breakfast'!AY21</f>
        <v>12000</v>
      </c>
      <c r="AZ21" s="119">
        <f>'C завтраками| Bed and breakfast'!AZ21</f>
        <v>12500</v>
      </c>
      <c r="BA21" s="119">
        <f>'C завтраками| Bed and breakfast'!BA21</f>
        <v>12000</v>
      </c>
    </row>
    <row r="22" spans="1:53"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28" customFormat="1" ht="25.5" customHeight="1" x14ac:dyDescent="0.2">
      <c r="A24" s="27"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s="28" customFormat="1" ht="25.5" customHeight="1" x14ac:dyDescent="0.2">
      <c r="A25" s="34"/>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row>
    <row r="27" spans="1:53" ht="10.7" customHeight="1" x14ac:dyDescent="0.2">
      <c r="A27" s="3">
        <v>1</v>
      </c>
      <c r="B27" s="119">
        <f t="shared" ref="B27:BA27" si="2">ROUND(B8*0.82,)+25</f>
        <v>6052</v>
      </c>
      <c r="C27" s="119">
        <f t="shared" si="2"/>
        <v>5396</v>
      </c>
      <c r="D27" s="119">
        <f t="shared" si="2"/>
        <v>5150</v>
      </c>
      <c r="E27" s="119">
        <f t="shared" si="2"/>
        <v>4740</v>
      </c>
      <c r="F27" s="119">
        <f t="shared" si="2"/>
        <v>6708</v>
      </c>
      <c r="G27" s="119">
        <f t="shared" si="2"/>
        <v>7364</v>
      </c>
      <c r="H27" s="119">
        <f t="shared" si="2"/>
        <v>6052</v>
      </c>
      <c r="I27" s="119">
        <f t="shared" si="2"/>
        <v>6708</v>
      </c>
      <c r="J27" s="119">
        <f t="shared" si="2"/>
        <v>5396</v>
      </c>
      <c r="K27" s="119">
        <f t="shared" si="2"/>
        <v>6052</v>
      </c>
      <c r="L27" s="119">
        <f t="shared" si="2"/>
        <v>6708</v>
      </c>
      <c r="M27" s="119">
        <f t="shared" si="2"/>
        <v>6052</v>
      </c>
      <c r="N27" s="119">
        <f t="shared" si="2"/>
        <v>4740</v>
      </c>
      <c r="O27" s="119">
        <f t="shared" si="2"/>
        <v>5068</v>
      </c>
      <c r="P27" s="119">
        <f t="shared" si="2"/>
        <v>4740</v>
      </c>
      <c r="Q27" s="119">
        <f t="shared" si="2"/>
        <v>5068</v>
      </c>
      <c r="R27" s="119">
        <f t="shared" si="2"/>
        <v>4740</v>
      </c>
      <c r="S27" s="119">
        <f t="shared" si="2"/>
        <v>5068</v>
      </c>
      <c r="T27" s="119">
        <f t="shared" si="2"/>
        <v>6708</v>
      </c>
      <c r="U27" s="119">
        <f t="shared" si="2"/>
        <v>6708</v>
      </c>
      <c r="V27" s="119">
        <f t="shared" si="2"/>
        <v>6708</v>
      </c>
      <c r="W27" s="119">
        <f t="shared" si="2"/>
        <v>6708</v>
      </c>
      <c r="X27" s="119">
        <f t="shared" si="2"/>
        <v>5396</v>
      </c>
      <c r="Y27" s="119">
        <f t="shared" si="2"/>
        <v>6052</v>
      </c>
      <c r="Z27" s="119">
        <f t="shared" si="2"/>
        <v>5396</v>
      </c>
      <c r="AA27" s="119">
        <f t="shared" si="2"/>
        <v>7364</v>
      </c>
      <c r="AB27" s="119">
        <f t="shared" si="2"/>
        <v>7364</v>
      </c>
      <c r="AC27" s="119">
        <f t="shared" si="2"/>
        <v>5478</v>
      </c>
      <c r="AD27" s="119">
        <f t="shared" si="2"/>
        <v>5642</v>
      </c>
      <c r="AE27" s="119">
        <f t="shared" si="2"/>
        <v>5970</v>
      </c>
      <c r="AF27" s="119">
        <f t="shared" si="2"/>
        <v>5642</v>
      </c>
      <c r="AG27" s="119">
        <f t="shared" si="2"/>
        <v>6134</v>
      </c>
      <c r="AH27" s="119">
        <f t="shared" si="2"/>
        <v>6708</v>
      </c>
      <c r="AI27" s="119">
        <f t="shared" si="2"/>
        <v>6708</v>
      </c>
      <c r="AJ27" s="119">
        <f t="shared" si="2"/>
        <v>6298</v>
      </c>
      <c r="AK27" s="119">
        <f t="shared" si="2"/>
        <v>5970</v>
      </c>
      <c r="AL27" s="119">
        <f t="shared" si="2"/>
        <v>6708</v>
      </c>
      <c r="AM27" s="119">
        <f t="shared" si="2"/>
        <v>5970</v>
      </c>
      <c r="AN27" s="119">
        <f t="shared" si="2"/>
        <v>6298</v>
      </c>
      <c r="AO27" s="119">
        <f t="shared" si="2"/>
        <v>5970</v>
      </c>
      <c r="AP27" s="119">
        <f t="shared" si="2"/>
        <v>6708</v>
      </c>
      <c r="AQ27" s="119">
        <f t="shared" si="2"/>
        <v>6134</v>
      </c>
      <c r="AR27" s="119">
        <f t="shared" si="2"/>
        <v>5970</v>
      </c>
      <c r="AS27" s="119">
        <f t="shared" si="2"/>
        <v>6298</v>
      </c>
      <c r="AT27" s="119">
        <f t="shared" si="2"/>
        <v>5642</v>
      </c>
      <c r="AU27" s="119">
        <f t="shared" si="2"/>
        <v>5642</v>
      </c>
      <c r="AV27" s="119">
        <f t="shared" si="2"/>
        <v>5314</v>
      </c>
      <c r="AW27" s="119">
        <f t="shared" si="2"/>
        <v>4740</v>
      </c>
      <c r="AX27" s="119">
        <f t="shared" si="2"/>
        <v>5150</v>
      </c>
      <c r="AY27" s="119">
        <f t="shared" si="2"/>
        <v>4740</v>
      </c>
      <c r="AZ27" s="119">
        <f t="shared" si="2"/>
        <v>5150</v>
      </c>
      <c r="BA27" s="119">
        <f t="shared" si="2"/>
        <v>4740</v>
      </c>
    </row>
    <row r="28" spans="1:53" ht="10.7" customHeight="1" x14ac:dyDescent="0.2">
      <c r="A28" s="3">
        <v>2</v>
      </c>
      <c r="B28" s="119">
        <f t="shared" ref="B28:BA28" si="3">ROUND(B9*0.82,)+25</f>
        <v>7077</v>
      </c>
      <c r="C28" s="119">
        <f t="shared" si="3"/>
        <v>6421</v>
      </c>
      <c r="D28" s="119">
        <f t="shared" si="3"/>
        <v>6175</v>
      </c>
      <c r="E28" s="119">
        <f t="shared" si="3"/>
        <v>5765</v>
      </c>
      <c r="F28" s="119">
        <f t="shared" si="3"/>
        <v>7733</v>
      </c>
      <c r="G28" s="119">
        <f t="shared" si="3"/>
        <v>8389</v>
      </c>
      <c r="H28" s="119">
        <f t="shared" si="3"/>
        <v>7077</v>
      </c>
      <c r="I28" s="119">
        <f t="shared" si="3"/>
        <v>7733</v>
      </c>
      <c r="J28" s="119">
        <f t="shared" si="3"/>
        <v>6421</v>
      </c>
      <c r="K28" s="119">
        <f t="shared" si="3"/>
        <v>7077</v>
      </c>
      <c r="L28" s="119">
        <f t="shared" si="3"/>
        <v>7733</v>
      </c>
      <c r="M28" s="119">
        <f t="shared" si="3"/>
        <v>7077</v>
      </c>
      <c r="N28" s="119">
        <f t="shared" si="3"/>
        <v>5765</v>
      </c>
      <c r="O28" s="119">
        <f t="shared" si="3"/>
        <v>6093</v>
      </c>
      <c r="P28" s="119">
        <f t="shared" si="3"/>
        <v>5765</v>
      </c>
      <c r="Q28" s="119">
        <f t="shared" si="3"/>
        <v>6093</v>
      </c>
      <c r="R28" s="119">
        <f t="shared" si="3"/>
        <v>5765</v>
      </c>
      <c r="S28" s="119">
        <f t="shared" si="3"/>
        <v>6093</v>
      </c>
      <c r="T28" s="119">
        <f t="shared" si="3"/>
        <v>7733</v>
      </c>
      <c r="U28" s="119">
        <f t="shared" si="3"/>
        <v>7733</v>
      </c>
      <c r="V28" s="119">
        <f t="shared" si="3"/>
        <v>7733</v>
      </c>
      <c r="W28" s="119">
        <f t="shared" si="3"/>
        <v>7733</v>
      </c>
      <c r="X28" s="119">
        <f t="shared" si="3"/>
        <v>6421</v>
      </c>
      <c r="Y28" s="119">
        <f t="shared" si="3"/>
        <v>7077</v>
      </c>
      <c r="Z28" s="119">
        <f t="shared" si="3"/>
        <v>6421</v>
      </c>
      <c r="AA28" s="119">
        <f t="shared" si="3"/>
        <v>8389</v>
      </c>
      <c r="AB28" s="119">
        <f t="shared" si="3"/>
        <v>8389</v>
      </c>
      <c r="AC28" s="119">
        <f t="shared" si="3"/>
        <v>6503</v>
      </c>
      <c r="AD28" s="119">
        <f t="shared" si="3"/>
        <v>6667</v>
      </c>
      <c r="AE28" s="119">
        <f t="shared" si="3"/>
        <v>6995</v>
      </c>
      <c r="AF28" s="119">
        <f t="shared" si="3"/>
        <v>6667</v>
      </c>
      <c r="AG28" s="119">
        <f t="shared" si="3"/>
        <v>7159</v>
      </c>
      <c r="AH28" s="119">
        <f t="shared" si="3"/>
        <v>7733</v>
      </c>
      <c r="AI28" s="119">
        <f t="shared" si="3"/>
        <v>7733</v>
      </c>
      <c r="AJ28" s="119">
        <f t="shared" si="3"/>
        <v>7323</v>
      </c>
      <c r="AK28" s="119">
        <f t="shared" si="3"/>
        <v>6995</v>
      </c>
      <c r="AL28" s="119">
        <f t="shared" si="3"/>
        <v>7733</v>
      </c>
      <c r="AM28" s="119">
        <f t="shared" si="3"/>
        <v>6995</v>
      </c>
      <c r="AN28" s="119">
        <f t="shared" si="3"/>
        <v>7323</v>
      </c>
      <c r="AO28" s="119">
        <f t="shared" si="3"/>
        <v>6995</v>
      </c>
      <c r="AP28" s="119">
        <f t="shared" si="3"/>
        <v>7733</v>
      </c>
      <c r="AQ28" s="119">
        <f t="shared" si="3"/>
        <v>7159</v>
      </c>
      <c r="AR28" s="119">
        <f t="shared" si="3"/>
        <v>6995</v>
      </c>
      <c r="AS28" s="119">
        <f t="shared" si="3"/>
        <v>7323</v>
      </c>
      <c r="AT28" s="119">
        <f t="shared" si="3"/>
        <v>6667</v>
      </c>
      <c r="AU28" s="119">
        <f t="shared" si="3"/>
        <v>6667</v>
      </c>
      <c r="AV28" s="119">
        <f t="shared" si="3"/>
        <v>6339</v>
      </c>
      <c r="AW28" s="119">
        <f t="shared" si="3"/>
        <v>5765</v>
      </c>
      <c r="AX28" s="119">
        <f t="shared" si="3"/>
        <v>6175</v>
      </c>
      <c r="AY28" s="119">
        <f t="shared" si="3"/>
        <v>5765</v>
      </c>
      <c r="AZ28" s="119">
        <f t="shared" si="3"/>
        <v>6175</v>
      </c>
      <c r="BA28" s="119">
        <f t="shared" si="3"/>
        <v>5765</v>
      </c>
    </row>
    <row r="29" spans="1:53"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spans="1:53" ht="10.7" customHeight="1" x14ac:dyDescent="0.2">
      <c r="A30" s="3">
        <v>1</v>
      </c>
      <c r="B30" s="119">
        <f t="shared" ref="B30:BA30" si="4">ROUND(B11*0.82,)+25</f>
        <v>6872</v>
      </c>
      <c r="C30" s="119">
        <f t="shared" si="4"/>
        <v>6216</v>
      </c>
      <c r="D30" s="119">
        <f t="shared" si="4"/>
        <v>5970</v>
      </c>
      <c r="E30" s="119">
        <f t="shared" si="4"/>
        <v>5560</v>
      </c>
      <c r="F30" s="119">
        <f t="shared" si="4"/>
        <v>7528</v>
      </c>
      <c r="G30" s="119">
        <f t="shared" si="4"/>
        <v>8184</v>
      </c>
      <c r="H30" s="119">
        <f t="shared" si="4"/>
        <v>6872</v>
      </c>
      <c r="I30" s="119">
        <f t="shared" si="4"/>
        <v>7528</v>
      </c>
      <c r="J30" s="119">
        <f t="shared" si="4"/>
        <v>6216</v>
      </c>
      <c r="K30" s="119">
        <f t="shared" si="4"/>
        <v>6872</v>
      </c>
      <c r="L30" s="119">
        <f t="shared" si="4"/>
        <v>7528</v>
      </c>
      <c r="M30" s="119">
        <f t="shared" si="4"/>
        <v>6872</v>
      </c>
      <c r="N30" s="119">
        <f t="shared" si="4"/>
        <v>5560</v>
      </c>
      <c r="O30" s="119">
        <f t="shared" si="4"/>
        <v>5888</v>
      </c>
      <c r="P30" s="119">
        <f t="shared" si="4"/>
        <v>5560</v>
      </c>
      <c r="Q30" s="119">
        <f t="shared" si="4"/>
        <v>5888</v>
      </c>
      <c r="R30" s="119">
        <f t="shared" si="4"/>
        <v>5560</v>
      </c>
      <c r="S30" s="119">
        <f t="shared" si="4"/>
        <v>5888</v>
      </c>
      <c r="T30" s="119">
        <f t="shared" si="4"/>
        <v>7528</v>
      </c>
      <c r="U30" s="119">
        <f t="shared" si="4"/>
        <v>7528</v>
      </c>
      <c r="V30" s="119">
        <f t="shared" si="4"/>
        <v>7528</v>
      </c>
      <c r="W30" s="119">
        <f t="shared" si="4"/>
        <v>7528</v>
      </c>
      <c r="X30" s="119">
        <f t="shared" si="4"/>
        <v>6216</v>
      </c>
      <c r="Y30" s="119">
        <f t="shared" si="4"/>
        <v>6872</v>
      </c>
      <c r="Z30" s="119">
        <f t="shared" si="4"/>
        <v>6216</v>
      </c>
      <c r="AA30" s="119">
        <f t="shared" si="4"/>
        <v>8184</v>
      </c>
      <c r="AB30" s="119">
        <f t="shared" si="4"/>
        <v>8184</v>
      </c>
      <c r="AC30" s="119">
        <f t="shared" si="4"/>
        <v>6298</v>
      </c>
      <c r="AD30" s="119">
        <f t="shared" si="4"/>
        <v>6462</v>
      </c>
      <c r="AE30" s="119">
        <f t="shared" si="4"/>
        <v>6790</v>
      </c>
      <c r="AF30" s="119">
        <f t="shared" si="4"/>
        <v>6462</v>
      </c>
      <c r="AG30" s="119">
        <f t="shared" si="4"/>
        <v>6954</v>
      </c>
      <c r="AH30" s="119">
        <f t="shared" si="4"/>
        <v>7528</v>
      </c>
      <c r="AI30" s="119">
        <f t="shared" si="4"/>
        <v>7528</v>
      </c>
      <c r="AJ30" s="119">
        <f t="shared" si="4"/>
        <v>7118</v>
      </c>
      <c r="AK30" s="119">
        <f t="shared" si="4"/>
        <v>6790</v>
      </c>
      <c r="AL30" s="119">
        <f t="shared" si="4"/>
        <v>7528</v>
      </c>
      <c r="AM30" s="119">
        <f t="shared" si="4"/>
        <v>6790</v>
      </c>
      <c r="AN30" s="119">
        <f t="shared" si="4"/>
        <v>7118</v>
      </c>
      <c r="AO30" s="119">
        <f t="shared" si="4"/>
        <v>6790</v>
      </c>
      <c r="AP30" s="119">
        <f t="shared" si="4"/>
        <v>7528</v>
      </c>
      <c r="AQ30" s="119">
        <f t="shared" si="4"/>
        <v>6954</v>
      </c>
      <c r="AR30" s="119">
        <f t="shared" si="4"/>
        <v>6790</v>
      </c>
      <c r="AS30" s="119">
        <f t="shared" si="4"/>
        <v>7118</v>
      </c>
      <c r="AT30" s="119">
        <f t="shared" si="4"/>
        <v>6462</v>
      </c>
      <c r="AU30" s="119">
        <f t="shared" si="4"/>
        <v>6462</v>
      </c>
      <c r="AV30" s="119">
        <f t="shared" si="4"/>
        <v>6134</v>
      </c>
      <c r="AW30" s="119">
        <f t="shared" si="4"/>
        <v>5560</v>
      </c>
      <c r="AX30" s="119">
        <f t="shared" si="4"/>
        <v>5970</v>
      </c>
      <c r="AY30" s="119">
        <f t="shared" si="4"/>
        <v>5560</v>
      </c>
      <c r="AZ30" s="119">
        <f t="shared" si="4"/>
        <v>5970</v>
      </c>
      <c r="BA30" s="119">
        <f t="shared" si="4"/>
        <v>5560</v>
      </c>
    </row>
    <row r="31" spans="1:53" ht="10.7" customHeight="1" x14ac:dyDescent="0.2">
      <c r="A31" s="3">
        <v>2</v>
      </c>
      <c r="B31" s="119">
        <f t="shared" ref="B31:BA31" si="5">ROUND(B12*0.82,)+25</f>
        <v>7897</v>
      </c>
      <c r="C31" s="119">
        <f t="shared" si="5"/>
        <v>7241</v>
      </c>
      <c r="D31" s="119">
        <f t="shared" si="5"/>
        <v>6995</v>
      </c>
      <c r="E31" s="119">
        <f t="shared" si="5"/>
        <v>6585</v>
      </c>
      <c r="F31" s="119">
        <f t="shared" si="5"/>
        <v>8553</v>
      </c>
      <c r="G31" s="119">
        <f t="shared" si="5"/>
        <v>9209</v>
      </c>
      <c r="H31" s="119">
        <f t="shared" si="5"/>
        <v>7897</v>
      </c>
      <c r="I31" s="119">
        <f t="shared" si="5"/>
        <v>8553</v>
      </c>
      <c r="J31" s="119">
        <f t="shared" si="5"/>
        <v>7241</v>
      </c>
      <c r="K31" s="119">
        <f t="shared" si="5"/>
        <v>7897</v>
      </c>
      <c r="L31" s="119">
        <f t="shared" si="5"/>
        <v>8553</v>
      </c>
      <c r="M31" s="119">
        <f t="shared" si="5"/>
        <v>7897</v>
      </c>
      <c r="N31" s="119">
        <f t="shared" si="5"/>
        <v>6585</v>
      </c>
      <c r="O31" s="119">
        <f t="shared" si="5"/>
        <v>6913</v>
      </c>
      <c r="P31" s="119">
        <f t="shared" si="5"/>
        <v>6585</v>
      </c>
      <c r="Q31" s="119">
        <f t="shared" si="5"/>
        <v>6913</v>
      </c>
      <c r="R31" s="119">
        <f t="shared" si="5"/>
        <v>6585</v>
      </c>
      <c r="S31" s="119">
        <f t="shared" si="5"/>
        <v>6913</v>
      </c>
      <c r="T31" s="119">
        <f t="shared" si="5"/>
        <v>8553</v>
      </c>
      <c r="U31" s="119">
        <f t="shared" si="5"/>
        <v>8553</v>
      </c>
      <c r="V31" s="119">
        <f t="shared" si="5"/>
        <v>8553</v>
      </c>
      <c r="W31" s="119">
        <f t="shared" si="5"/>
        <v>8553</v>
      </c>
      <c r="X31" s="119">
        <f t="shared" si="5"/>
        <v>7241</v>
      </c>
      <c r="Y31" s="119">
        <f t="shared" si="5"/>
        <v>7897</v>
      </c>
      <c r="Z31" s="119">
        <f t="shared" si="5"/>
        <v>7241</v>
      </c>
      <c r="AA31" s="119">
        <f t="shared" si="5"/>
        <v>9209</v>
      </c>
      <c r="AB31" s="119">
        <f t="shared" si="5"/>
        <v>9209</v>
      </c>
      <c r="AC31" s="119">
        <f t="shared" si="5"/>
        <v>7323</v>
      </c>
      <c r="AD31" s="119">
        <f t="shared" si="5"/>
        <v>7487</v>
      </c>
      <c r="AE31" s="119">
        <f t="shared" si="5"/>
        <v>7815</v>
      </c>
      <c r="AF31" s="119">
        <f t="shared" si="5"/>
        <v>7487</v>
      </c>
      <c r="AG31" s="119">
        <f t="shared" si="5"/>
        <v>7979</v>
      </c>
      <c r="AH31" s="119">
        <f t="shared" si="5"/>
        <v>8553</v>
      </c>
      <c r="AI31" s="119">
        <f t="shared" si="5"/>
        <v>8553</v>
      </c>
      <c r="AJ31" s="119">
        <f t="shared" si="5"/>
        <v>8143</v>
      </c>
      <c r="AK31" s="119">
        <f t="shared" si="5"/>
        <v>7815</v>
      </c>
      <c r="AL31" s="119">
        <f t="shared" si="5"/>
        <v>8553</v>
      </c>
      <c r="AM31" s="119">
        <f t="shared" si="5"/>
        <v>7815</v>
      </c>
      <c r="AN31" s="119">
        <f t="shared" si="5"/>
        <v>8143</v>
      </c>
      <c r="AO31" s="119">
        <f t="shared" si="5"/>
        <v>7815</v>
      </c>
      <c r="AP31" s="119">
        <f t="shared" si="5"/>
        <v>8553</v>
      </c>
      <c r="AQ31" s="119">
        <f t="shared" si="5"/>
        <v>7979</v>
      </c>
      <c r="AR31" s="119">
        <f t="shared" si="5"/>
        <v>7815</v>
      </c>
      <c r="AS31" s="119">
        <f t="shared" si="5"/>
        <v>8143</v>
      </c>
      <c r="AT31" s="119">
        <f t="shared" si="5"/>
        <v>7487</v>
      </c>
      <c r="AU31" s="119">
        <f t="shared" si="5"/>
        <v>7487</v>
      </c>
      <c r="AV31" s="119">
        <f t="shared" si="5"/>
        <v>7159</v>
      </c>
      <c r="AW31" s="119">
        <f t="shared" si="5"/>
        <v>6585</v>
      </c>
      <c r="AX31" s="119">
        <f t="shared" si="5"/>
        <v>6995</v>
      </c>
      <c r="AY31" s="119">
        <f t="shared" si="5"/>
        <v>6585</v>
      </c>
      <c r="AZ31" s="119">
        <f t="shared" si="5"/>
        <v>6995</v>
      </c>
      <c r="BA31" s="119">
        <f t="shared" si="5"/>
        <v>6585</v>
      </c>
    </row>
    <row r="32" spans="1:53"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row>
    <row r="33" spans="1:53" ht="10.7" customHeight="1" x14ac:dyDescent="0.2">
      <c r="A33" s="3">
        <v>1</v>
      </c>
      <c r="B33" s="119">
        <f t="shared" ref="B33:BA33" si="6">ROUND(B14*0.82,)+25</f>
        <v>8102</v>
      </c>
      <c r="C33" s="119">
        <f t="shared" si="6"/>
        <v>7446</v>
      </c>
      <c r="D33" s="119">
        <f t="shared" si="6"/>
        <v>7200</v>
      </c>
      <c r="E33" s="119">
        <f t="shared" si="6"/>
        <v>6790</v>
      </c>
      <c r="F33" s="119">
        <f t="shared" si="6"/>
        <v>8758</v>
      </c>
      <c r="G33" s="119">
        <f t="shared" si="6"/>
        <v>9414</v>
      </c>
      <c r="H33" s="119">
        <f t="shared" si="6"/>
        <v>8102</v>
      </c>
      <c r="I33" s="119">
        <f t="shared" si="6"/>
        <v>8758</v>
      </c>
      <c r="J33" s="119">
        <f t="shared" si="6"/>
        <v>7446</v>
      </c>
      <c r="K33" s="119">
        <f t="shared" si="6"/>
        <v>8102</v>
      </c>
      <c r="L33" s="119">
        <f t="shared" si="6"/>
        <v>8758</v>
      </c>
      <c r="M33" s="119">
        <f t="shared" si="6"/>
        <v>8102</v>
      </c>
      <c r="N33" s="119">
        <f t="shared" si="6"/>
        <v>6790</v>
      </c>
      <c r="O33" s="119">
        <f t="shared" si="6"/>
        <v>7118</v>
      </c>
      <c r="P33" s="119">
        <f t="shared" si="6"/>
        <v>6790</v>
      </c>
      <c r="Q33" s="119">
        <f t="shared" si="6"/>
        <v>7118</v>
      </c>
      <c r="R33" s="119">
        <f t="shared" si="6"/>
        <v>6790</v>
      </c>
      <c r="S33" s="119">
        <f t="shared" si="6"/>
        <v>7118</v>
      </c>
      <c r="T33" s="119">
        <f t="shared" si="6"/>
        <v>8758</v>
      </c>
      <c r="U33" s="119">
        <f t="shared" si="6"/>
        <v>8758</v>
      </c>
      <c r="V33" s="119">
        <f t="shared" si="6"/>
        <v>8758</v>
      </c>
      <c r="W33" s="119">
        <f t="shared" si="6"/>
        <v>8758</v>
      </c>
      <c r="X33" s="119">
        <f t="shared" si="6"/>
        <v>7446</v>
      </c>
      <c r="Y33" s="119">
        <f t="shared" si="6"/>
        <v>8102</v>
      </c>
      <c r="Z33" s="119">
        <f t="shared" si="6"/>
        <v>7446</v>
      </c>
      <c r="AA33" s="119">
        <f t="shared" si="6"/>
        <v>9414</v>
      </c>
      <c r="AB33" s="119">
        <f t="shared" si="6"/>
        <v>9414</v>
      </c>
      <c r="AC33" s="119">
        <f t="shared" si="6"/>
        <v>7528</v>
      </c>
      <c r="AD33" s="119">
        <f t="shared" si="6"/>
        <v>7692</v>
      </c>
      <c r="AE33" s="119">
        <f t="shared" si="6"/>
        <v>8020</v>
      </c>
      <c r="AF33" s="119">
        <f t="shared" si="6"/>
        <v>7692</v>
      </c>
      <c r="AG33" s="119">
        <f t="shared" si="6"/>
        <v>8184</v>
      </c>
      <c r="AH33" s="119">
        <f t="shared" si="6"/>
        <v>8758</v>
      </c>
      <c r="AI33" s="119">
        <f t="shared" si="6"/>
        <v>8758</v>
      </c>
      <c r="AJ33" s="119">
        <f t="shared" si="6"/>
        <v>8348</v>
      </c>
      <c r="AK33" s="119">
        <f t="shared" si="6"/>
        <v>8020</v>
      </c>
      <c r="AL33" s="119">
        <f t="shared" si="6"/>
        <v>8758</v>
      </c>
      <c r="AM33" s="119">
        <f t="shared" si="6"/>
        <v>8020</v>
      </c>
      <c r="AN33" s="119">
        <f t="shared" si="6"/>
        <v>8348</v>
      </c>
      <c r="AO33" s="119">
        <f t="shared" si="6"/>
        <v>8020</v>
      </c>
      <c r="AP33" s="119">
        <f t="shared" si="6"/>
        <v>8758</v>
      </c>
      <c r="AQ33" s="119">
        <f t="shared" si="6"/>
        <v>8184</v>
      </c>
      <c r="AR33" s="119">
        <f t="shared" si="6"/>
        <v>8020</v>
      </c>
      <c r="AS33" s="119">
        <f t="shared" si="6"/>
        <v>8348</v>
      </c>
      <c r="AT33" s="119">
        <f t="shared" si="6"/>
        <v>7692</v>
      </c>
      <c r="AU33" s="119">
        <f t="shared" si="6"/>
        <v>7692</v>
      </c>
      <c r="AV33" s="119">
        <f t="shared" si="6"/>
        <v>7364</v>
      </c>
      <c r="AW33" s="119">
        <f t="shared" si="6"/>
        <v>6790</v>
      </c>
      <c r="AX33" s="119">
        <f t="shared" si="6"/>
        <v>7200</v>
      </c>
      <c r="AY33" s="119">
        <f t="shared" si="6"/>
        <v>6790</v>
      </c>
      <c r="AZ33" s="119">
        <f t="shared" si="6"/>
        <v>7200</v>
      </c>
      <c r="BA33" s="119">
        <f t="shared" si="6"/>
        <v>6790</v>
      </c>
    </row>
    <row r="34" spans="1:53" ht="10.7" customHeight="1" x14ac:dyDescent="0.2">
      <c r="A34" s="3">
        <v>2</v>
      </c>
      <c r="B34" s="119">
        <f t="shared" ref="B34:BA34" si="7">ROUND(B15*0.82,)+25</f>
        <v>9127</v>
      </c>
      <c r="C34" s="119">
        <f t="shared" si="7"/>
        <v>8471</v>
      </c>
      <c r="D34" s="119">
        <f t="shared" si="7"/>
        <v>8225</v>
      </c>
      <c r="E34" s="119">
        <f t="shared" si="7"/>
        <v>7815</v>
      </c>
      <c r="F34" s="119">
        <f t="shared" si="7"/>
        <v>9783</v>
      </c>
      <c r="G34" s="119">
        <f t="shared" si="7"/>
        <v>10439</v>
      </c>
      <c r="H34" s="119">
        <f t="shared" si="7"/>
        <v>9127</v>
      </c>
      <c r="I34" s="119">
        <f t="shared" si="7"/>
        <v>9783</v>
      </c>
      <c r="J34" s="119">
        <f t="shared" si="7"/>
        <v>8471</v>
      </c>
      <c r="K34" s="119">
        <f t="shared" si="7"/>
        <v>9127</v>
      </c>
      <c r="L34" s="119">
        <f t="shared" si="7"/>
        <v>9783</v>
      </c>
      <c r="M34" s="119">
        <f t="shared" si="7"/>
        <v>9127</v>
      </c>
      <c r="N34" s="119">
        <f t="shared" si="7"/>
        <v>7815</v>
      </c>
      <c r="O34" s="119">
        <f t="shared" si="7"/>
        <v>8143</v>
      </c>
      <c r="P34" s="119">
        <f t="shared" si="7"/>
        <v>7815</v>
      </c>
      <c r="Q34" s="119">
        <f t="shared" si="7"/>
        <v>8143</v>
      </c>
      <c r="R34" s="119">
        <f t="shared" si="7"/>
        <v>7815</v>
      </c>
      <c r="S34" s="119">
        <f t="shared" si="7"/>
        <v>8143</v>
      </c>
      <c r="T34" s="119">
        <f t="shared" si="7"/>
        <v>9783</v>
      </c>
      <c r="U34" s="119">
        <f t="shared" si="7"/>
        <v>9783</v>
      </c>
      <c r="V34" s="119">
        <f t="shared" si="7"/>
        <v>9783</v>
      </c>
      <c r="W34" s="119">
        <f t="shared" si="7"/>
        <v>9783</v>
      </c>
      <c r="X34" s="119">
        <f t="shared" si="7"/>
        <v>8471</v>
      </c>
      <c r="Y34" s="119">
        <f t="shared" si="7"/>
        <v>9127</v>
      </c>
      <c r="Z34" s="119">
        <f t="shared" si="7"/>
        <v>8471</v>
      </c>
      <c r="AA34" s="119">
        <f t="shared" si="7"/>
        <v>10439</v>
      </c>
      <c r="AB34" s="119">
        <f t="shared" si="7"/>
        <v>10439</v>
      </c>
      <c r="AC34" s="119">
        <f t="shared" si="7"/>
        <v>8553</v>
      </c>
      <c r="AD34" s="119">
        <f t="shared" si="7"/>
        <v>8717</v>
      </c>
      <c r="AE34" s="119">
        <f t="shared" si="7"/>
        <v>9045</v>
      </c>
      <c r="AF34" s="119">
        <f t="shared" si="7"/>
        <v>8717</v>
      </c>
      <c r="AG34" s="119">
        <f t="shared" si="7"/>
        <v>9209</v>
      </c>
      <c r="AH34" s="119">
        <f t="shared" si="7"/>
        <v>9783</v>
      </c>
      <c r="AI34" s="119">
        <f t="shared" si="7"/>
        <v>9783</v>
      </c>
      <c r="AJ34" s="119">
        <f t="shared" si="7"/>
        <v>9373</v>
      </c>
      <c r="AK34" s="119">
        <f t="shared" si="7"/>
        <v>9045</v>
      </c>
      <c r="AL34" s="119">
        <f t="shared" si="7"/>
        <v>9783</v>
      </c>
      <c r="AM34" s="119">
        <f t="shared" si="7"/>
        <v>9045</v>
      </c>
      <c r="AN34" s="119">
        <f t="shared" si="7"/>
        <v>9373</v>
      </c>
      <c r="AO34" s="119">
        <f t="shared" si="7"/>
        <v>9045</v>
      </c>
      <c r="AP34" s="119">
        <f t="shared" si="7"/>
        <v>9783</v>
      </c>
      <c r="AQ34" s="119">
        <f t="shared" si="7"/>
        <v>9209</v>
      </c>
      <c r="AR34" s="119">
        <f t="shared" si="7"/>
        <v>9045</v>
      </c>
      <c r="AS34" s="119">
        <f t="shared" si="7"/>
        <v>9373</v>
      </c>
      <c r="AT34" s="119">
        <f t="shared" si="7"/>
        <v>8717</v>
      </c>
      <c r="AU34" s="119">
        <f t="shared" si="7"/>
        <v>8717</v>
      </c>
      <c r="AV34" s="119">
        <f t="shared" si="7"/>
        <v>8389</v>
      </c>
      <c r="AW34" s="119">
        <f t="shared" si="7"/>
        <v>7815</v>
      </c>
      <c r="AX34" s="119">
        <f t="shared" si="7"/>
        <v>8225</v>
      </c>
      <c r="AY34" s="119">
        <f t="shared" si="7"/>
        <v>7815</v>
      </c>
      <c r="AZ34" s="119">
        <f t="shared" si="7"/>
        <v>8225</v>
      </c>
      <c r="BA34" s="119">
        <f t="shared" si="7"/>
        <v>7815</v>
      </c>
    </row>
    <row r="35" spans="1:53"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row>
    <row r="36" spans="1:53" ht="10.7" customHeight="1" x14ac:dyDescent="0.2">
      <c r="A36" s="3">
        <v>1</v>
      </c>
      <c r="B36" s="119">
        <f t="shared" ref="B36:BA36" si="8">ROUND(B17*0.82,)+25</f>
        <v>8922</v>
      </c>
      <c r="C36" s="119">
        <f t="shared" si="8"/>
        <v>8266</v>
      </c>
      <c r="D36" s="119">
        <f t="shared" si="8"/>
        <v>8020</v>
      </c>
      <c r="E36" s="119">
        <f t="shared" si="8"/>
        <v>7610</v>
      </c>
      <c r="F36" s="119">
        <f t="shared" si="8"/>
        <v>9578</v>
      </c>
      <c r="G36" s="119">
        <f t="shared" si="8"/>
        <v>10234</v>
      </c>
      <c r="H36" s="119">
        <f t="shared" si="8"/>
        <v>8922</v>
      </c>
      <c r="I36" s="119">
        <f t="shared" si="8"/>
        <v>9578</v>
      </c>
      <c r="J36" s="119">
        <f t="shared" si="8"/>
        <v>8266</v>
      </c>
      <c r="K36" s="119">
        <f t="shared" si="8"/>
        <v>8922</v>
      </c>
      <c r="L36" s="119">
        <f t="shared" si="8"/>
        <v>9578</v>
      </c>
      <c r="M36" s="119">
        <f t="shared" si="8"/>
        <v>8922</v>
      </c>
      <c r="N36" s="119">
        <f t="shared" si="8"/>
        <v>7610</v>
      </c>
      <c r="O36" s="119">
        <f t="shared" si="8"/>
        <v>7938</v>
      </c>
      <c r="P36" s="119">
        <f t="shared" si="8"/>
        <v>7610</v>
      </c>
      <c r="Q36" s="119">
        <f t="shared" si="8"/>
        <v>7938</v>
      </c>
      <c r="R36" s="119">
        <f t="shared" si="8"/>
        <v>7610</v>
      </c>
      <c r="S36" s="119">
        <f t="shared" si="8"/>
        <v>7938</v>
      </c>
      <c r="T36" s="119">
        <f t="shared" si="8"/>
        <v>9578</v>
      </c>
      <c r="U36" s="119">
        <f t="shared" si="8"/>
        <v>9578</v>
      </c>
      <c r="V36" s="119">
        <f t="shared" si="8"/>
        <v>9578</v>
      </c>
      <c r="W36" s="119">
        <f t="shared" si="8"/>
        <v>9578</v>
      </c>
      <c r="X36" s="119">
        <f t="shared" si="8"/>
        <v>8266</v>
      </c>
      <c r="Y36" s="119">
        <f t="shared" si="8"/>
        <v>8922</v>
      </c>
      <c r="Z36" s="119">
        <f t="shared" si="8"/>
        <v>8266</v>
      </c>
      <c r="AA36" s="119">
        <f t="shared" si="8"/>
        <v>10234</v>
      </c>
      <c r="AB36" s="119">
        <f t="shared" si="8"/>
        <v>10234</v>
      </c>
      <c r="AC36" s="119">
        <f t="shared" si="8"/>
        <v>8348</v>
      </c>
      <c r="AD36" s="119">
        <f t="shared" si="8"/>
        <v>8512</v>
      </c>
      <c r="AE36" s="119">
        <f t="shared" si="8"/>
        <v>8840</v>
      </c>
      <c r="AF36" s="119">
        <f t="shared" si="8"/>
        <v>8512</v>
      </c>
      <c r="AG36" s="119">
        <f t="shared" si="8"/>
        <v>9004</v>
      </c>
      <c r="AH36" s="119">
        <f t="shared" si="8"/>
        <v>9578</v>
      </c>
      <c r="AI36" s="119">
        <f t="shared" si="8"/>
        <v>9578</v>
      </c>
      <c r="AJ36" s="119">
        <f t="shared" si="8"/>
        <v>9168</v>
      </c>
      <c r="AK36" s="119">
        <f t="shared" si="8"/>
        <v>8840</v>
      </c>
      <c r="AL36" s="119">
        <f t="shared" si="8"/>
        <v>9578</v>
      </c>
      <c r="AM36" s="119">
        <f t="shared" si="8"/>
        <v>8840</v>
      </c>
      <c r="AN36" s="119">
        <f t="shared" si="8"/>
        <v>9168</v>
      </c>
      <c r="AO36" s="119">
        <f t="shared" si="8"/>
        <v>8840</v>
      </c>
      <c r="AP36" s="119">
        <f t="shared" si="8"/>
        <v>9578</v>
      </c>
      <c r="AQ36" s="119">
        <f t="shared" si="8"/>
        <v>9004</v>
      </c>
      <c r="AR36" s="119">
        <f t="shared" si="8"/>
        <v>8840</v>
      </c>
      <c r="AS36" s="119">
        <f t="shared" si="8"/>
        <v>9168</v>
      </c>
      <c r="AT36" s="119">
        <f t="shared" si="8"/>
        <v>8512</v>
      </c>
      <c r="AU36" s="119">
        <f t="shared" si="8"/>
        <v>8512</v>
      </c>
      <c r="AV36" s="119">
        <f t="shared" si="8"/>
        <v>8184</v>
      </c>
      <c r="AW36" s="119">
        <f t="shared" si="8"/>
        <v>7610</v>
      </c>
      <c r="AX36" s="119">
        <f t="shared" si="8"/>
        <v>8020</v>
      </c>
      <c r="AY36" s="119">
        <f t="shared" si="8"/>
        <v>7610</v>
      </c>
      <c r="AZ36" s="119">
        <f t="shared" si="8"/>
        <v>8020</v>
      </c>
      <c r="BA36" s="119">
        <f t="shared" si="8"/>
        <v>7610</v>
      </c>
    </row>
    <row r="37" spans="1:53" ht="10.7" customHeight="1" x14ac:dyDescent="0.2">
      <c r="A37" s="3">
        <v>2</v>
      </c>
      <c r="B37" s="119">
        <f t="shared" ref="B37:BA37" si="9">ROUND(B18*0.82,)+25</f>
        <v>9947</v>
      </c>
      <c r="C37" s="119">
        <f t="shared" si="9"/>
        <v>9291</v>
      </c>
      <c r="D37" s="119">
        <f t="shared" si="9"/>
        <v>9045</v>
      </c>
      <c r="E37" s="119">
        <f t="shared" si="9"/>
        <v>8635</v>
      </c>
      <c r="F37" s="119">
        <f t="shared" si="9"/>
        <v>10603</v>
      </c>
      <c r="G37" s="119">
        <f t="shared" si="9"/>
        <v>11259</v>
      </c>
      <c r="H37" s="119">
        <f t="shared" si="9"/>
        <v>9947</v>
      </c>
      <c r="I37" s="119">
        <f t="shared" si="9"/>
        <v>10603</v>
      </c>
      <c r="J37" s="119">
        <f t="shared" si="9"/>
        <v>9291</v>
      </c>
      <c r="K37" s="119">
        <f t="shared" si="9"/>
        <v>9947</v>
      </c>
      <c r="L37" s="119">
        <f t="shared" si="9"/>
        <v>10603</v>
      </c>
      <c r="M37" s="119">
        <f t="shared" si="9"/>
        <v>9947</v>
      </c>
      <c r="N37" s="119">
        <f t="shared" si="9"/>
        <v>8635</v>
      </c>
      <c r="O37" s="119">
        <f t="shared" si="9"/>
        <v>8963</v>
      </c>
      <c r="P37" s="119">
        <f t="shared" si="9"/>
        <v>8635</v>
      </c>
      <c r="Q37" s="119">
        <f t="shared" si="9"/>
        <v>8963</v>
      </c>
      <c r="R37" s="119">
        <f t="shared" si="9"/>
        <v>8635</v>
      </c>
      <c r="S37" s="119">
        <f t="shared" si="9"/>
        <v>8963</v>
      </c>
      <c r="T37" s="119">
        <f t="shared" si="9"/>
        <v>10603</v>
      </c>
      <c r="U37" s="119">
        <f t="shared" si="9"/>
        <v>10603</v>
      </c>
      <c r="V37" s="119">
        <f t="shared" si="9"/>
        <v>10603</v>
      </c>
      <c r="W37" s="119">
        <f t="shared" si="9"/>
        <v>10603</v>
      </c>
      <c r="X37" s="119">
        <f t="shared" si="9"/>
        <v>9291</v>
      </c>
      <c r="Y37" s="119">
        <f t="shared" si="9"/>
        <v>9947</v>
      </c>
      <c r="Z37" s="119">
        <f t="shared" si="9"/>
        <v>9291</v>
      </c>
      <c r="AA37" s="119">
        <f t="shared" si="9"/>
        <v>11259</v>
      </c>
      <c r="AB37" s="119">
        <f t="shared" si="9"/>
        <v>11259</v>
      </c>
      <c r="AC37" s="119">
        <f t="shared" si="9"/>
        <v>9373</v>
      </c>
      <c r="AD37" s="119">
        <f t="shared" si="9"/>
        <v>9537</v>
      </c>
      <c r="AE37" s="119">
        <f t="shared" si="9"/>
        <v>9865</v>
      </c>
      <c r="AF37" s="119">
        <f t="shared" si="9"/>
        <v>9537</v>
      </c>
      <c r="AG37" s="119">
        <f t="shared" si="9"/>
        <v>10029</v>
      </c>
      <c r="AH37" s="119">
        <f t="shared" si="9"/>
        <v>10603</v>
      </c>
      <c r="AI37" s="119">
        <f t="shared" si="9"/>
        <v>10603</v>
      </c>
      <c r="AJ37" s="119">
        <f t="shared" si="9"/>
        <v>10193</v>
      </c>
      <c r="AK37" s="119">
        <f t="shared" si="9"/>
        <v>9865</v>
      </c>
      <c r="AL37" s="119">
        <f t="shared" si="9"/>
        <v>10603</v>
      </c>
      <c r="AM37" s="119">
        <f t="shared" si="9"/>
        <v>9865</v>
      </c>
      <c r="AN37" s="119">
        <f t="shared" si="9"/>
        <v>10193</v>
      </c>
      <c r="AO37" s="119">
        <f t="shared" si="9"/>
        <v>9865</v>
      </c>
      <c r="AP37" s="119">
        <f t="shared" si="9"/>
        <v>10603</v>
      </c>
      <c r="AQ37" s="119">
        <f t="shared" si="9"/>
        <v>10029</v>
      </c>
      <c r="AR37" s="119">
        <f t="shared" si="9"/>
        <v>9865</v>
      </c>
      <c r="AS37" s="119">
        <f t="shared" si="9"/>
        <v>10193</v>
      </c>
      <c r="AT37" s="119">
        <f t="shared" si="9"/>
        <v>9537</v>
      </c>
      <c r="AU37" s="119">
        <f t="shared" si="9"/>
        <v>9537</v>
      </c>
      <c r="AV37" s="119">
        <f t="shared" si="9"/>
        <v>9209</v>
      </c>
      <c r="AW37" s="119">
        <f t="shared" si="9"/>
        <v>8635</v>
      </c>
      <c r="AX37" s="119">
        <f t="shared" si="9"/>
        <v>9045</v>
      </c>
      <c r="AY37" s="119">
        <f t="shared" si="9"/>
        <v>8635</v>
      </c>
      <c r="AZ37" s="119">
        <f t="shared" si="9"/>
        <v>9045</v>
      </c>
      <c r="BA37" s="119">
        <f t="shared" si="9"/>
        <v>8635</v>
      </c>
    </row>
    <row r="38" spans="1:53"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1:53" ht="10.7" customHeight="1" x14ac:dyDescent="0.2">
      <c r="A39" s="3">
        <v>1</v>
      </c>
      <c r="B39" s="119">
        <f t="shared" ref="B39:BA39" si="10">ROUND(B20*0.82,)+25</f>
        <v>10152</v>
      </c>
      <c r="C39" s="119">
        <f t="shared" si="10"/>
        <v>9496</v>
      </c>
      <c r="D39" s="119">
        <f t="shared" si="10"/>
        <v>9250</v>
      </c>
      <c r="E39" s="119">
        <f t="shared" si="10"/>
        <v>8840</v>
      </c>
      <c r="F39" s="119">
        <f t="shared" si="10"/>
        <v>10808</v>
      </c>
      <c r="G39" s="119">
        <f t="shared" si="10"/>
        <v>11464</v>
      </c>
      <c r="H39" s="119">
        <f t="shared" si="10"/>
        <v>10152</v>
      </c>
      <c r="I39" s="119">
        <f t="shared" si="10"/>
        <v>10808</v>
      </c>
      <c r="J39" s="119">
        <f t="shared" si="10"/>
        <v>9496</v>
      </c>
      <c r="K39" s="119">
        <f t="shared" si="10"/>
        <v>10152</v>
      </c>
      <c r="L39" s="119">
        <f t="shared" si="10"/>
        <v>10808</v>
      </c>
      <c r="M39" s="119">
        <f t="shared" si="10"/>
        <v>10152</v>
      </c>
      <c r="N39" s="119">
        <f t="shared" si="10"/>
        <v>8840</v>
      </c>
      <c r="O39" s="119">
        <f t="shared" si="10"/>
        <v>9168</v>
      </c>
      <c r="P39" s="119">
        <f t="shared" si="10"/>
        <v>8840</v>
      </c>
      <c r="Q39" s="119">
        <f t="shared" si="10"/>
        <v>9168</v>
      </c>
      <c r="R39" s="119">
        <f t="shared" si="10"/>
        <v>8840</v>
      </c>
      <c r="S39" s="119">
        <f t="shared" si="10"/>
        <v>9168</v>
      </c>
      <c r="T39" s="119">
        <f t="shared" si="10"/>
        <v>10808</v>
      </c>
      <c r="U39" s="119">
        <f t="shared" si="10"/>
        <v>10808</v>
      </c>
      <c r="V39" s="119">
        <f t="shared" si="10"/>
        <v>10808</v>
      </c>
      <c r="W39" s="119">
        <f t="shared" si="10"/>
        <v>10808</v>
      </c>
      <c r="X39" s="119">
        <f t="shared" si="10"/>
        <v>9496</v>
      </c>
      <c r="Y39" s="119">
        <f t="shared" si="10"/>
        <v>10152</v>
      </c>
      <c r="Z39" s="119">
        <f t="shared" si="10"/>
        <v>9496</v>
      </c>
      <c r="AA39" s="119">
        <f t="shared" si="10"/>
        <v>11464</v>
      </c>
      <c r="AB39" s="119">
        <f t="shared" si="10"/>
        <v>11464</v>
      </c>
      <c r="AC39" s="119">
        <f t="shared" si="10"/>
        <v>9578</v>
      </c>
      <c r="AD39" s="119">
        <f t="shared" si="10"/>
        <v>9742</v>
      </c>
      <c r="AE39" s="119">
        <f t="shared" si="10"/>
        <v>10070</v>
      </c>
      <c r="AF39" s="119">
        <f t="shared" si="10"/>
        <v>9742</v>
      </c>
      <c r="AG39" s="119">
        <f t="shared" si="10"/>
        <v>10234</v>
      </c>
      <c r="AH39" s="119">
        <f t="shared" si="10"/>
        <v>10808</v>
      </c>
      <c r="AI39" s="119">
        <f t="shared" si="10"/>
        <v>10808</v>
      </c>
      <c r="AJ39" s="119">
        <f t="shared" si="10"/>
        <v>10398</v>
      </c>
      <c r="AK39" s="119">
        <f t="shared" si="10"/>
        <v>10070</v>
      </c>
      <c r="AL39" s="119">
        <f t="shared" si="10"/>
        <v>10808</v>
      </c>
      <c r="AM39" s="119">
        <f t="shared" si="10"/>
        <v>10070</v>
      </c>
      <c r="AN39" s="119">
        <f t="shared" si="10"/>
        <v>10398</v>
      </c>
      <c r="AO39" s="119">
        <f t="shared" si="10"/>
        <v>10070</v>
      </c>
      <c r="AP39" s="119">
        <f t="shared" si="10"/>
        <v>10808</v>
      </c>
      <c r="AQ39" s="119">
        <f t="shared" si="10"/>
        <v>10234</v>
      </c>
      <c r="AR39" s="119">
        <f t="shared" si="10"/>
        <v>10070</v>
      </c>
      <c r="AS39" s="119">
        <f t="shared" si="10"/>
        <v>10398</v>
      </c>
      <c r="AT39" s="119">
        <f t="shared" si="10"/>
        <v>9742</v>
      </c>
      <c r="AU39" s="119">
        <f t="shared" si="10"/>
        <v>9742</v>
      </c>
      <c r="AV39" s="119">
        <f t="shared" si="10"/>
        <v>9414</v>
      </c>
      <c r="AW39" s="119">
        <f t="shared" si="10"/>
        <v>8840</v>
      </c>
      <c r="AX39" s="119">
        <f t="shared" si="10"/>
        <v>9250</v>
      </c>
      <c r="AY39" s="119">
        <f t="shared" si="10"/>
        <v>8840</v>
      </c>
      <c r="AZ39" s="119">
        <f t="shared" si="10"/>
        <v>9250</v>
      </c>
      <c r="BA39" s="119">
        <f t="shared" si="10"/>
        <v>8840</v>
      </c>
    </row>
    <row r="40" spans="1:53" ht="10.7" customHeight="1" x14ac:dyDescent="0.2">
      <c r="A40" s="3">
        <v>2</v>
      </c>
      <c r="B40" s="119">
        <f t="shared" ref="B40:BA40" si="11">ROUND(B21*0.82,)+25</f>
        <v>11177</v>
      </c>
      <c r="C40" s="119">
        <f t="shared" si="11"/>
        <v>10521</v>
      </c>
      <c r="D40" s="119">
        <f t="shared" si="11"/>
        <v>10275</v>
      </c>
      <c r="E40" s="119">
        <f t="shared" si="11"/>
        <v>9865</v>
      </c>
      <c r="F40" s="119">
        <f t="shared" si="11"/>
        <v>11833</v>
      </c>
      <c r="G40" s="119">
        <f t="shared" si="11"/>
        <v>12489</v>
      </c>
      <c r="H40" s="119">
        <f t="shared" si="11"/>
        <v>11177</v>
      </c>
      <c r="I40" s="119">
        <f t="shared" si="11"/>
        <v>11833</v>
      </c>
      <c r="J40" s="119">
        <f t="shared" si="11"/>
        <v>10521</v>
      </c>
      <c r="K40" s="119">
        <f t="shared" si="11"/>
        <v>11177</v>
      </c>
      <c r="L40" s="119">
        <f t="shared" si="11"/>
        <v>11833</v>
      </c>
      <c r="M40" s="119">
        <f t="shared" si="11"/>
        <v>11177</v>
      </c>
      <c r="N40" s="119">
        <f t="shared" si="11"/>
        <v>9865</v>
      </c>
      <c r="O40" s="119">
        <f t="shared" si="11"/>
        <v>10193</v>
      </c>
      <c r="P40" s="119">
        <f t="shared" si="11"/>
        <v>9865</v>
      </c>
      <c r="Q40" s="119">
        <f t="shared" si="11"/>
        <v>10193</v>
      </c>
      <c r="R40" s="119">
        <f t="shared" si="11"/>
        <v>9865</v>
      </c>
      <c r="S40" s="119">
        <f t="shared" si="11"/>
        <v>10193</v>
      </c>
      <c r="T40" s="119">
        <f t="shared" si="11"/>
        <v>11833</v>
      </c>
      <c r="U40" s="119">
        <f t="shared" si="11"/>
        <v>11833</v>
      </c>
      <c r="V40" s="119">
        <f t="shared" si="11"/>
        <v>11833</v>
      </c>
      <c r="W40" s="119">
        <f t="shared" si="11"/>
        <v>11833</v>
      </c>
      <c r="X40" s="119">
        <f t="shared" si="11"/>
        <v>10521</v>
      </c>
      <c r="Y40" s="119">
        <f t="shared" si="11"/>
        <v>11177</v>
      </c>
      <c r="Z40" s="119">
        <f t="shared" si="11"/>
        <v>10521</v>
      </c>
      <c r="AA40" s="119">
        <f t="shared" si="11"/>
        <v>12489</v>
      </c>
      <c r="AB40" s="119">
        <f t="shared" si="11"/>
        <v>12489</v>
      </c>
      <c r="AC40" s="119">
        <f t="shared" si="11"/>
        <v>10603</v>
      </c>
      <c r="AD40" s="119">
        <f t="shared" si="11"/>
        <v>10767</v>
      </c>
      <c r="AE40" s="119">
        <f t="shared" si="11"/>
        <v>11095</v>
      </c>
      <c r="AF40" s="119">
        <f t="shared" si="11"/>
        <v>10767</v>
      </c>
      <c r="AG40" s="119">
        <f t="shared" si="11"/>
        <v>11259</v>
      </c>
      <c r="AH40" s="119">
        <f t="shared" si="11"/>
        <v>11833</v>
      </c>
      <c r="AI40" s="119">
        <f t="shared" si="11"/>
        <v>11833</v>
      </c>
      <c r="AJ40" s="119">
        <f t="shared" si="11"/>
        <v>11423</v>
      </c>
      <c r="AK40" s="119">
        <f t="shared" si="11"/>
        <v>11095</v>
      </c>
      <c r="AL40" s="119">
        <f t="shared" si="11"/>
        <v>11833</v>
      </c>
      <c r="AM40" s="119">
        <f t="shared" si="11"/>
        <v>11095</v>
      </c>
      <c r="AN40" s="119">
        <f t="shared" si="11"/>
        <v>11423</v>
      </c>
      <c r="AO40" s="119">
        <f t="shared" si="11"/>
        <v>11095</v>
      </c>
      <c r="AP40" s="119">
        <f t="shared" si="11"/>
        <v>11833</v>
      </c>
      <c r="AQ40" s="119">
        <f t="shared" si="11"/>
        <v>11259</v>
      </c>
      <c r="AR40" s="119">
        <f t="shared" si="11"/>
        <v>11095</v>
      </c>
      <c r="AS40" s="119">
        <f t="shared" si="11"/>
        <v>11423</v>
      </c>
      <c r="AT40" s="119">
        <f t="shared" si="11"/>
        <v>10767</v>
      </c>
      <c r="AU40" s="119">
        <f t="shared" si="11"/>
        <v>10767</v>
      </c>
      <c r="AV40" s="119">
        <f t="shared" si="11"/>
        <v>10439</v>
      </c>
      <c r="AW40" s="119">
        <f t="shared" si="11"/>
        <v>9865</v>
      </c>
      <c r="AX40" s="119">
        <f t="shared" si="11"/>
        <v>10275</v>
      </c>
      <c r="AY40" s="119">
        <f t="shared" si="11"/>
        <v>9865</v>
      </c>
      <c r="AZ40" s="119">
        <f t="shared" si="11"/>
        <v>10275</v>
      </c>
      <c r="BA40" s="119">
        <f t="shared" si="11"/>
        <v>9865</v>
      </c>
    </row>
    <row r="41" spans="1:53" ht="11.45" customHeight="1" x14ac:dyDescent="0.2"/>
    <row r="42" spans="1:53" x14ac:dyDescent="0.2">
      <c r="A42" s="36" t="s">
        <v>3</v>
      </c>
    </row>
    <row r="43" spans="1:53" x14ac:dyDescent="0.2">
      <c r="A43" s="20" t="s">
        <v>4</v>
      </c>
    </row>
    <row r="44" spans="1:53" x14ac:dyDescent="0.2">
      <c r="A44" s="20" t="s">
        <v>5</v>
      </c>
    </row>
    <row r="45" spans="1:53" ht="12" customHeight="1" x14ac:dyDescent="0.2">
      <c r="A45" s="21" t="s">
        <v>6</v>
      </c>
    </row>
    <row r="46" spans="1:53" x14ac:dyDescent="0.2">
      <c r="A46" s="42" t="s">
        <v>75</v>
      </c>
    </row>
    <row r="47" spans="1:53" ht="10.7" customHeight="1" thickBot="1" x14ac:dyDescent="0.25">
      <c r="A47" s="20"/>
    </row>
    <row r="48" spans="1:53" ht="22.5" customHeight="1" thickBot="1" x14ac:dyDescent="0.25">
      <c r="A48" s="61" t="s">
        <v>8</v>
      </c>
    </row>
    <row r="49" spans="1:1" ht="96.75" thickBot="1" x14ac:dyDescent="0.25">
      <c r="A49" s="140" t="s">
        <v>175</v>
      </c>
    </row>
    <row r="50" spans="1:1" ht="12.75" thickBot="1" x14ac:dyDescent="0.25">
      <c r="A50" s="22"/>
    </row>
    <row r="51" spans="1:1" ht="12.75" thickBot="1" x14ac:dyDescent="0.25">
      <c r="A51" s="61" t="s">
        <v>27</v>
      </c>
    </row>
    <row r="52" spans="1:1" ht="12.75" thickBot="1" x14ac:dyDescent="0.25">
      <c r="A52" s="88" t="s">
        <v>176</v>
      </c>
    </row>
    <row r="53" spans="1:1" x14ac:dyDescent="0.2">
      <c r="A53" s="115" t="s">
        <v>177</v>
      </c>
    </row>
  </sheetData>
  <pageMargins left="0.7" right="0.7" top="0.75" bottom="0.75" header="0.3" footer="0.3"/>
  <pageSetup paperSize="9"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pane xSplit="1" topLeftCell="B1" activePane="topRight" state="frozen"/>
      <selection pane="topRight"/>
    </sheetView>
  </sheetViews>
  <sheetFormatPr defaultColWidth="8.5703125" defaultRowHeight="12" x14ac:dyDescent="0.2"/>
  <cols>
    <col min="1" max="1" width="84.140625" style="1" customWidth="1"/>
    <col min="2" max="53" width="9.42578125" style="1" bestFit="1" customWidth="1"/>
    <col min="54" max="16384" width="8.5703125" style="1"/>
  </cols>
  <sheetData>
    <row r="1" spans="1:53" ht="10.7" customHeight="1" x14ac:dyDescent="0.2">
      <c r="A1" s="9" t="s">
        <v>187</v>
      </c>
    </row>
    <row r="2" spans="1:53" ht="10.7" customHeight="1" x14ac:dyDescent="0.2">
      <c r="A2" s="19" t="s">
        <v>10</v>
      </c>
    </row>
    <row r="3" spans="1:53" ht="10.7" customHeight="1" x14ac:dyDescent="0.2">
      <c r="A3" s="10"/>
    </row>
    <row r="4" spans="1:53" x14ac:dyDescent="0.2">
      <c r="A4" s="95" t="s">
        <v>1</v>
      </c>
    </row>
    <row r="5" spans="1:53" s="28" customFormat="1" ht="25.5" customHeight="1" x14ac:dyDescent="0.2">
      <c r="A5" s="34"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28" customFormat="1" ht="25.5" customHeight="1" x14ac:dyDescent="0.2">
      <c r="A6" s="34"/>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0.7" customHeight="1" x14ac:dyDescent="0.2">
      <c r="A7" s="11" t="s">
        <v>11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ht="10.7" customHeight="1" x14ac:dyDescent="0.2">
      <c r="A8" s="3">
        <v>1</v>
      </c>
      <c r="B8" s="119">
        <f>'C завтраками| Bed and breakfast'!B8</f>
        <v>7350</v>
      </c>
      <c r="C8" s="119">
        <f>'C завтраками| Bed and breakfast'!C8</f>
        <v>6550</v>
      </c>
      <c r="D8" s="119">
        <f>'C завтраками| Bed and breakfast'!D8</f>
        <v>6250</v>
      </c>
      <c r="E8" s="119">
        <f>'C завтраками| Bed and breakfast'!E8</f>
        <v>5750</v>
      </c>
      <c r="F8" s="119">
        <f>'C завтраками| Bed and breakfast'!F8</f>
        <v>8150</v>
      </c>
      <c r="G8" s="119">
        <f>'C завтраками| Bed and breakfast'!G8</f>
        <v>8950</v>
      </c>
      <c r="H8" s="119">
        <f>'C завтраками| Bed and breakfast'!H8</f>
        <v>7350</v>
      </c>
      <c r="I8" s="119">
        <f>'C завтраками| Bed and breakfast'!I8</f>
        <v>8150</v>
      </c>
      <c r="J8" s="119">
        <f>'C завтраками| Bed and breakfast'!J8</f>
        <v>6550</v>
      </c>
      <c r="K8" s="119">
        <f>'C завтраками| Bed and breakfast'!K8</f>
        <v>7350</v>
      </c>
      <c r="L8" s="119">
        <f>'C завтраками| Bed and breakfast'!L8</f>
        <v>8150</v>
      </c>
      <c r="M8" s="119">
        <f>'C завтраками| Bed and breakfast'!M8</f>
        <v>7350</v>
      </c>
      <c r="N8" s="119">
        <f>'C завтраками| Bed and breakfast'!N8</f>
        <v>5750</v>
      </c>
      <c r="O8" s="119">
        <f>'C завтраками| Bed and breakfast'!O8</f>
        <v>6150</v>
      </c>
      <c r="P8" s="119">
        <f>'C завтраками| Bed and breakfast'!P8</f>
        <v>5750</v>
      </c>
      <c r="Q8" s="119">
        <f>'C завтраками| Bed and breakfast'!Q8</f>
        <v>6150</v>
      </c>
      <c r="R8" s="119">
        <f>'C завтраками| Bed and breakfast'!R8</f>
        <v>5750</v>
      </c>
      <c r="S8" s="119">
        <f>'C завтраками| Bed and breakfast'!S8</f>
        <v>6150</v>
      </c>
      <c r="T8" s="119">
        <f>'C завтраками| Bed and breakfast'!T8</f>
        <v>8150</v>
      </c>
      <c r="U8" s="119">
        <f>'C завтраками| Bed and breakfast'!U8</f>
        <v>8150</v>
      </c>
      <c r="V8" s="119">
        <f>'C завтраками| Bed and breakfast'!V8</f>
        <v>8150</v>
      </c>
      <c r="W8" s="119">
        <f>'C завтраками| Bed and breakfast'!W8</f>
        <v>8150</v>
      </c>
      <c r="X8" s="119">
        <f>'C завтраками| Bed and breakfast'!X8</f>
        <v>6550</v>
      </c>
      <c r="Y8" s="119">
        <f>'C завтраками| Bed and breakfast'!Y8</f>
        <v>7350</v>
      </c>
      <c r="Z8" s="119">
        <f>'C завтраками| Bed and breakfast'!Z8</f>
        <v>6550</v>
      </c>
      <c r="AA8" s="119">
        <f>'C завтраками| Bed and breakfast'!AA8</f>
        <v>8950</v>
      </c>
      <c r="AB8" s="119">
        <f>'C завтраками| Bed and breakfast'!AB8</f>
        <v>8950</v>
      </c>
      <c r="AC8" s="119">
        <f>'C завтраками| Bed and breakfast'!AC8</f>
        <v>6650</v>
      </c>
      <c r="AD8" s="119">
        <f>'C завтраками| Bed and breakfast'!AD8</f>
        <v>6850</v>
      </c>
      <c r="AE8" s="119">
        <f>'C завтраками| Bed and breakfast'!AE8</f>
        <v>7250</v>
      </c>
      <c r="AF8" s="119">
        <f>'C завтраками| Bed and breakfast'!AF8</f>
        <v>6850</v>
      </c>
      <c r="AG8" s="119">
        <f>'C завтраками| Bed and breakfast'!AG8</f>
        <v>7450</v>
      </c>
      <c r="AH8" s="119">
        <f>'C завтраками| Bed and breakfast'!AH8</f>
        <v>8150</v>
      </c>
      <c r="AI8" s="119">
        <f>'C завтраками| Bed and breakfast'!AI8</f>
        <v>8150</v>
      </c>
      <c r="AJ8" s="119">
        <f>'C завтраками| Bed and breakfast'!AJ8</f>
        <v>7650</v>
      </c>
      <c r="AK8" s="119">
        <f>'C завтраками| Bed and breakfast'!AK8</f>
        <v>7250</v>
      </c>
      <c r="AL8" s="119">
        <f>'C завтраками| Bed and breakfast'!AL8</f>
        <v>8150</v>
      </c>
      <c r="AM8" s="119">
        <f>'C завтраками| Bed and breakfast'!AM8</f>
        <v>7250</v>
      </c>
      <c r="AN8" s="119">
        <f>'C завтраками| Bed and breakfast'!AN8</f>
        <v>7650</v>
      </c>
      <c r="AO8" s="119">
        <f>'C завтраками| Bed and breakfast'!AO8</f>
        <v>7250</v>
      </c>
      <c r="AP8" s="119">
        <f>'C завтраками| Bed and breakfast'!AP8</f>
        <v>8150</v>
      </c>
      <c r="AQ8" s="119">
        <f>'C завтраками| Bed and breakfast'!AQ8</f>
        <v>7450</v>
      </c>
      <c r="AR8" s="119">
        <f>'C завтраками| Bed and breakfast'!AR8</f>
        <v>7250</v>
      </c>
      <c r="AS8" s="119">
        <f>'C завтраками| Bed and breakfast'!AS8</f>
        <v>7650</v>
      </c>
      <c r="AT8" s="119">
        <f>'C завтраками| Bed and breakfast'!AT8</f>
        <v>6850</v>
      </c>
      <c r="AU8" s="119">
        <f>'C завтраками| Bed and breakfast'!AU8</f>
        <v>6850</v>
      </c>
      <c r="AV8" s="119">
        <f>'C завтраками| Bed and breakfast'!AV8</f>
        <v>6450</v>
      </c>
      <c r="AW8" s="119">
        <f>'C завтраками| Bed and breakfast'!AW8</f>
        <v>5750</v>
      </c>
      <c r="AX8" s="119">
        <f>'C завтраками| Bed and breakfast'!AX8</f>
        <v>6250</v>
      </c>
      <c r="AY8" s="119">
        <f>'C завтраками| Bed and breakfast'!AY8</f>
        <v>5750</v>
      </c>
      <c r="AZ8" s="119">
        <f>'C завтраками| Bed and breakfast'!AZ8</f>
        <v>6250</v>
      </c>
      <c r="BA8" s="119">
        <f>'C завтраками| Bed and breakfast'!BA8</f>
        <v>5750</v>
      </c>
    </row>
    <row r="9" spans="1:53" ht="10.7" customHeight="1" x14ac:dyDescent="0.2">
      <c r="A9" s="3">
        <v>2</v>
      </c>
      <c r="B9" s="119">
        <f>'C завтраками| Bed and breakfast'!B9</f>
        <v>8600</v>
      </c>
      <c r="C9" s="119">
        <f>'C завтраками| Bed and breakfast'!C9</f>
        <v>7800</v>
      </c>
      <c r="D9" s="119">
        <f>'C завтраками| Bed and breakfast'!D9</f>
        <v>7500</v>
      </c>
      <c r="E9" s="119">
        <f>'C завтраками| Bed and breakfast'!E9</f>
        <v>7000</v>
      </c>
      <c r="F9" s="119">
        <f>'C завтраками| Bed and breakfast'!F9</f>
        <v>9400</v>
      </c>
      <c r="G9" s="119">
        <f>'C завтраками| Bed and breakfast'!G9</f>
        <v>10200</v>
      </c>
      <c r="H9" s="119">
        <f>'C завтраками| Bed and breakfast'!H9</f>
        <v>8600</v>
      </c>
      <c r="I9" s="119">
        <f>'C завтраками| Bed and breakfast'!I9</f>
        <v>9400</v>
      </c>
      <c r="J9" s="119">
        <f>'C завтраками| Bed and breakfast'!J9</f>
        <v>7800</v>
      </c>
      <c r="K9" s="119">
        <f>'C завтраками| Bed and breakfast'!K9</f>
        <v>8600</v>
      </c>
      <c r="L9" s="119">
        <f>'C завтраками| Bed and breakfast'!L9</f>
        <v>9400</v>
      </c>
      <c r="M9" s="119">
        <f>'C завтраками| Bed and breakfast'!M9</f>
        <v>8600</v>
      </c>
      <c r="N9" s="119">
        <f>'C завтраками| Bed and breakfast'!N9</f>
        <v>7000</v>
      </c>
      <c r="O9" s="119">
        <f>'C завтраками| Bed and breakfast'!O9</f>
        <v>7400</v>
      </c>
      <c r="P9" s="119">
        <f>'C завтраками| Bed and breakfast'!P9</f>
        <v>7000</v>
      </c>
      <c r="Q9" s="119">
        <f>'C завтраками| Bed and breakfast'!Q9</f>
        <v>7400</v>
      </c>
      <c r="R9" s="119">
        <f>'C завтраками| Bed and breakfast'!R9</f>
        <v>7000</v>
      </c>
      <c r="S9" s="119">
        <f>'C завтраками| Bed and breakfast'!S9</f>
        <v>7400</v>
      </c>
      <c r="T9" s="119">
        <f>'C завтраками| Bed and breakfast'!T9</f>
        <v>9400</v>
      </c>
      <c r="U9" s="119">
        <f>'C завтраками| Bed and breakfast'!U9</f>
        <v>9400</v>
      </c>
      <c r="V9" s="119">
        <f>'C завтраками| Bed and breakfast'!V9</f>
        <v>9400</v>
      </c>
      <c r="W9" s="119">
        <f>'C завтраками| Bed and breakfast'!W9</f>
        <v>9400</v>
      </c>
      <c r="X9" s="119">
        <f>'C завтраками| Bed and breakfast'!X9</f>
        <v>7800</v>
      </c>
      <c r="Y9" s="119">
        <f>'C завтраками| Bed and breakfast'!Y9</f>
        <v>8600</v>
      </c>
      <c r="Z9" s="119">
        <f>'C завтраками| Bed and breakfast'!Z9</f>
        <v>7800</v>
      </c>
      <c r="AA9" s="119">
        <f>'C завтраками| Bed and breakfast'!AA9</f>
        <v>10200</v>
      </c>
      <c r="AB9" s="119">
        <f>'C завтраками| Bed and breakfast'!AB9</f>
        <v>10200</v>
      </c>
      <c r="AC9" s="119">
        <f>'C завтраками| Bed and breakfast'!AC9</f>
        <v>7900</v>
      </c>
      <c r="AD9" s="119">
        <f>'C завтраками| Bed and breakfast'!AD9</f>
        <v>8100</v>
      </c>
      <c r="AE9" s="119">
        <f>'C завтраками| Bed and breakfast'!AE9</f>
        <v>8500</v>
      </c>
      <c r="AF9" s="119">
        <f>'C завтраками| Bed and breakfast'!AF9</f>
        <v>8100</v>
      </c>
      <c r="AG9" s="119">
        <f>'C завтраками| Bed and breakfast'!AG9</f>
        <v>8700</v>
      </c>
      <c r="AH9" s="119">
        <f>'C завтраками| Bed and breakfast'!AH9</f>
        <v>9400</v>
      </c>
      <c r="AI9" s="119">
        <f>'C завтраками| Bed and breakfast'!AI9</f>
        <v>9400</v>
      </c>
      <c r="AJ9" s="119">
        <f>'C завтраками| Bed and breakfast'!AJ9</f>
        <v>8900</v>
      </c>
      <c r="AK9" s="119">
        <f>'C завтраками| Bed and breakfast'!AK9</f>
        <v>8500</v>
      </c>
      <c r="AL9" s="119">
        <f>'C завтраками| Bed and breakfast'!AL9</f>
        <v>9400</v>
      </c>
      <c r="AM9" s="119">
        <f>'C завтраками| Bed and breakfast'!AM9</f>
        <v>8500</v>
      </c>
      <c r="AN9" s="119">
        <f>'C завтраками| Bed and breakfast'!AN9</f>
        <v>8900</v>
      </c>
      <c r="AO9" s="119">
        <f>'C завтраками| Bed and breakfast'!AO9</f>
        <v>8500</v>
      </c>
      <c r="AP9" s="119">
        <f>'C завтраками| Bed and breakfast'!AP9</f>
        <v>9400</v>
      </c>
      <c r="AQ9" s="119">
        <f>'C завтраками| Bed and breakfast'!AQ9</f>
        <v>8700</v>
      </c>
      <c r="AR9" s="119">
        <f>'C завтраками| Bed and breakfast'!AR9</f>
        <v>8500</v>
      </c>
      <c r="AS9" s="119">
        <f>'C завтраками| Bed and breakfast'!AS9</f>
        <v>8900</v>
      </c>
      <c r="AT9" s="119">
        <f>'C завтраками| Bed and breakfast'!AT9</f>
        <v>8100</v>
      </c>
      <c r="AU9" s="119">
        <f>'C завтраками| Bed and breakfast'!AU9</f>
        <v>8100</v>
      </c>
      <c r="AV9" s="119">
        <f>'C завтраками| Bed and breakfast'!AV9</f>
        <v>7700</v>
      </c>
      <c r="AW9" s="119">
        <f>'C завтраками| Bed and breakfast'!AW9</f>
        <v>7000</v>
      </c>
      <c r="AX9" s="119">
        <f>'C завтраками| Bed and breakfast'!AX9</f>
        <v>7500</v>
      </c>
      <c r="AY9" s="119">
        <f>'C завтраками| Bed and breakfast'!AY9</f>
        <v>7000</v>
      </c>
      <c r="AZ9" s="119">
        <f>'C завтраками| Bed and breakfast'!AZ9</f>
        <v>7500</v>
      </c>
      <c r="BA9" s="119">
        <f>'C завтраками| Bed and breakfast'!BA9</f>
        <v>7000</v>
      </c>
    </row>
    <row r="10" spans="1:53" ht="10.7" customHeight="1" x14ac:dyDescent="0.2">
      <c r="A10" s="120" t="s">
        <v>107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row>
    <row r="11" spans="1:53" ht="10.7" customHeight="1" x14ac:dyDescent="0.2">
      <c r="A11" s="3">
        <v>1</v>
      </c>
      <c r="B11" s="119">
        <f>'C завтраками| Bed and breakfast'!B11</f>
        <v>8350</v>
      </c>
      <c r="C11" s="119">
        <f>'C завтраками| Bed and breakfast'!C11</f>
        <v>7550</v>
      </c>
      <c r="D11" s="119">
        <f>'C завтраками| Bed and breakfast'!D11</f>
        <v>7250</v>
      </c>
      <c r="E11" s="119">
        <f>'C завтраками| Bed and breakfast'!E11</f>
        <v>6750</v>
      </c>
      <c r="F11" s="119">
        <f>'C завтраками| Bed and breakfast'!F11</f>
        <v>9150</v>
      </c>
      <c r="G11" s="119">
        <f>'C завтраками| Bed and breakfast'!G11</f>
        <v>9950</v>
      </c>
      <c r="H11" s="119">
        <f>'C завтраками| Bed and breakfast'!H11</f>
        <v>8350</v>
      </c>
      <c r="I11" s="119">
        <f>'C завтраками| Bed and breakfast'!I11</f>
        <v>9150</v>
      </c>
      <c r="J11" s="119">
        <f>'C завтраками| Bed and breakfast'!J11</f>
        <v>7550</v>
      </c>
      <c r="K11" s="119">
        <f>'C завтраками| Bed and breakfast'!K11</f>
        <v>8350</v>
      </c>
      <c r="L11" s="119">
        <f>'C завтраками| Bed and breakfast'!L11</f>
        <v>9150</v>
      </c>
      <c r="M11" s="119">
        <f>'C завтраками| Bed and breakfast'!M11</f>
        <v>8350</v>
      </c>
      <c r="N11" s="119">
        <f>'C завтраками| Bed and breakfast'!N11</f>
        <v>6750</v>
      </c>
      <c r="O11" s="119">
        <f>'C завтраками| Bed and breakfast'!O11</f>
        <v>7150</v>
      </c>
      <c r="P11" s="119">
        <f>'C завтраками| Bed and breakfast'!P11</f>
        <v>6750</v>
      </c>
      <c r="Q11" s="119">
        <f>'C завтраками| Bed and breakfast'!Q11</f>
        <v>7150</v>
      </c>
      <c r="R11" s="119">
        <f>'C завтраками| Bed and breakfast'!R11</f>
        <v>6750</v>
      </c>
      <c r="S11" s="119">
        <f>'C завтраками| Bed and breakfast'!S11</f>
        <v>7150</v>
      </c>
      <c r="T11" s="119">
        <f>'C завтраками| Bed and breakfast'!T11</f>
        <v>9150</v>
      </c>
      <c r="U11" s="119">
        <f>'C завтраками| Bed and breakfast'!U11</f>
        <v>9150</v>
      </c>
      <c r="V11" s="119">
        <f>'C завтраками| Bed and breakfast'!V11</f>
        <v>9150</v>
      </c>
      <c r="W11" s="119">
        <f>'C завтраками| Bed and breakfast'!W11</f>
        <v>9150</v>
      </c>
      <c r="X11" s="119">
        <f>'C завтраками| Bed and breakfast'!X11</f>
        <v>7550</v>
      </c>
      <c r="Y11" s="119">
        <f>'C завтраками| Bed and breakfast'!Y11</f>
        <v>8350</v>
      </c>
      <c r="Z11" s="119">
        <f>'C завтраками| Bed and breakfast'!Z11</f>
        <v>7550</v>
      </c>
      <c r="AA11" s="119">
        <f>'C завтраками| Bed and breakfast'!AA11</f>
        <v>9950</v>
      </c>
      <c r="AB11" s="119">
        <f>'C завтраками| Bed and breakfast'!AB11</f>
        <v>9950</v>
      </c>
      <c r="AC11" s="119">
        <f>'C завтраками| Bed and breakfast'!AC11</f>
        <v>7650</v>
      </c>
      <c r="AD11" s="119">
        <f>'C завтраками| Bed and breakfast'!AD11</f>
        <v>7850</v>
      </c>
      <c r="AE11" s="119">
        <f>'C завтраками| Bed and breakfast'!AE11</f>
        <v>8250</v>
      </c>
      <c r="AF11" s="119">
        <f>'C завтраками| Bed and breakfast'!AF11</f>
        <v>7850</v>
      </c>
      <c r="AG11" s="119">
        <f>'C завтраками| Bed and breakfast'!AG11</f>
        <v>8450</v>
      </c>
      <c r="AH11" s="119">
        <f>'C завтраками| Bed and breakfast'!AH11</f>
        <v>9150</v>
      </c>
      <c r="AI11" s="119">
        <f>'C завтраками| Bed and breakfast'!AI11</f>
        <v>9150</v>
      </c>
      <c r="AJ11" s="119">
        <f>'C завтраками| Bed and breakfast'!AJ11</f>
        <v>8650</v>
      </c>
      <c r="AK11" s="119">
        <f>'C завтраками| Bed and breakfast'!AK11</f>
        <v>8250</v>
      </c>
      <c r="AL11" s="119">
        <f>'C завтраками| Bed and breakfast'!AL11</f>
        <v>9150</v>
      </c>
      <c r="AM11" s="119">
        <f>'C завтраками| Bed and breakfast'!AM11</f>
        <v>8250</v>
      </c>
      <c r="AN11" s="119">
        <f>'C завтраками| Bed and breakfast'!AN11</f>
        <v>8650</v>
      </c>
      <c r="AO11" s="119">
        <f>'C завтраками| Bed and breakfast'!AO11</f>
        <v>8250</v>
      </c>
      <c r="AP11" s="119">
        <f>'C завтраками| Bed and breakfast'!AP11</f>
        <v>9150</v>
      </c>
      <c r="AQ11" s="119">
        <f>'C завтраками| Bed and breakfast'!AQ11</f>
        <v>8450</v>
      </c>
      <c r="AR11" s="119">
        <f>'C завтраками| Bed and breakfast'!AR11</f>
        <v>8250</v>
      </c>
      <c r="AS11" s="119">
        <f>'C завтраками| Bed and breakfast'!AS11</f>
        <v>8650</v>
      </c>
      <c r="AT11" s="119">
        <f>'C завтраками| Bed and breakfast'!AT11</f>
        <v>7850</v>
      </c>
      <c r="AU11" s="119">
        <f>'C завтраками| Bed and breakfast'!AU11</f>
        <v>7850</v>
      </c>
      <c r="AV11" s="119">
        <f>'C завтраками| Bed and breakfast'!AV11</f>
        <v>7450</v>
      </c>
      <c r="AW11" s="119">
        <f>'C завтраками| Bed and breakfast'!AW11</f>
        <v>6750</v>
      </c>
      <c r="AX11" s="119">
        <f>'C завтраками| Bed and breakfast'!AX11</f>
        <v>7250</v>
      </c>
      <c r="AY11" s="119">
        <f>'C завтраками| Bed and breakfast'!AY11</f>
        <v>6750</v>
      </c>
      <c r="AZ11" s="119">
        <f>'C завтраками| Bed and breakfast'!AZ11</f>
        <v>7250</v>
      </c>
      <c r="BA11" s="119">
        <f>'C завтраками| Bed and breakfast'!BA11</f>
        <v>6750</v>
      </c>
    </row>
    <row r="12" spans="1:53" ht="10.7" customHeight="1" x14ac:dyDescent="0.2">
      <c r="A12" s="3">
        <v>2</v>
      </c>
      <c r="B12" s="119">
        <f>'C завтраками| Bed and breakfast'!B12</f>
        <v>9600</v>
      </c>
      <c r="C12" s="119">
        <f>'C завтраками| Bed and breakfast'!C12</f>
        <v>8800</v>
      </c>
      <c r="D12" s="119">
        <f>'C завтраками| Bed and breakfast'!D12</f>
        <v>8500</v>
      </c>
      <c r="E12" s="119">
        <f>'C завтраками| Bed and breakfast'!E12</f>
        <v>8000</v>
      </c>
      <c r="F12" s="119">
        <f>'C завтраками| Bed and breakfast'!F12</f>
        <v>10400</v>
      </c>
      <c r="G12" s="119">
        <f>'C завтраками| Bed and breakfast'!G12</f>
        <v>11200</v>
      </c>
      <c r="H12" s="119">
        <f>'C завтраками| Bed and breakfast'!H12</f>
        <v>9600</v>
      </c>
      <c r="I12" s="119">
        <f>'C завтраками| Bed and breakfast'!I12</f>
        <v>10400</v>
      </c>
      <c r="J12" s="119">
        <f>'C завтраками| Bed and breakfast'!J12</f>
        <v>8800</v>
      </c>
      <c r="K12" s="119">
        <f>'C завтраками| Bed and breakfast'!K12</f>
        <v>9600</v>
      </c>
      <c r="L12" s="119">
        <f>'C завтраками| Bed and breakfast'!L12</f>
        <v>10400</v>
      </c>
      <c r="M12" s="119">
        <f>'C завтраками| Bed and breakfast'!M12</f>
        <v>9600</v>
      </c>
      <c r="N12" s="119">
        <f>'C завтраками| Bed and breakfast'!N12</f>
        <v>8000</v>
      </c>
      <c r="O12" s="119">
        <f>'C завтраками| Bed and breakfast'!O12</f>
        <v>8400</v>
      </c>
      <c r="P12" s="119">
        <f>'C завтраками| Bed and breakfast'!P12</f>
        <v>8000</v>
      </c>
      <c r="Q12" s="119">
        <f>'C завтраками| Bed and breakfast'!Q12</f>
        <v>8400</v>
      </c>
      <c r="R12" s="119">
        <f>'C завтраками| Bed and breakfast'!R12</f>
        <v>8000</v>
      </c>
      <c r="S12" s="119">
        <f>'C завтраками| Bed and breakfast'!S12</f>
        <v>8400</v>
      </c>
      <c r="T12" s="119">
        <f>'C завтраками| Bed and breakfast'!T12</f>
        <v>10400</v>
      </c>
      <c r="U12" s="119">
        <f>'C завтраками| Bed and breakfast'!U12</f>
        <v>10400</v>
      </c>
      <c r="V12" s="119">
        <f>'C завтраками| Bed and breakfast'!V12</f>
        <v>10400</v>
      </c>
      <c r="W12" s="119">
        <f>'C завтраками| Bed and breakfast'!W12</f>
        <v>10400</v>
      </c>
      <c r="X12" s="119">
        <f>'C завтраками| Bed and breakfast'!X12</f>
        <v>8800</v>
      </c>
      <c r="Y12" s="119">
        <f>'C завтраками| Bed and breakfast'!Y12</f>
        <v>9600</v>
      </c>
      <c r="Z12" s="119">
        <f>'C завтраками| Bed and breakfast'!Z12</f>
        <v>8800</v>
      </c>
      <c r="AA12" s="119">
        <f>'C завтраками| Bed and breakfast'!AA12</f>
        <v>11200</v>
      </c>
      <c r="AB12" s="119">
        <f>'C завтраками| Bed and breakfast'!AB12</f>
        <v>11200</v>
      </c>
      <c r="AC12" s="119">
        <f>'C завтраками| Bed and breakfast'!AC12</f>
        <v>8900</v>
      </c>
      <c r="AD12" s="119">
        <f>'C завтраками| Bed and breakfast'!AD12</f>
        <v>9100</v>
      </c>
      <c r="AE12" s="119">
        <f>'C завтраками| Bed and breakfast'!AE12</f>
        <v>9500</v>
      </c>
      <c r="AF12" s="119">
        <f>'C завтраками| Bed and breakfast'!AF12</f>
        <v>9100</v>
      </c>
      <c r="AG12" s="119">
        <f>'C завтраками| Bed and breakfast'!AG12</f>
        <v>9700</v>
      </c>
      <c r="AH12" s="119">
        <f>'C завтраками| Bed and breakfast'!AH12</f>
        <v>10400</v>
      </c>
      <c r="AI12" s="119">
        <f>'C завтраками| Bed and breakfast'!AI12</f>
        <v>10400</v>
      </c>
      <c r="AJ12" s="119">
        <f>'C завтраками| Bed and breakfast'!AJ12</f>
        <v>9900</v>
      </c>
      <c r="AK12" s="119">
        <f>'C завтраками| Bed and breakfast'!AK12</f>
        <v>9500</v>
      </c>
      <c r="AL12" s="119">
        <f>'C завтраками| Bed and breakfast'!AL12</f>
        <v>10400</v>
      </c>
      <c r="AM12" s="119">
        <f>'C завтраками| Bed and breakfast'!AM12</f>
        <v>9500</v>
      </c>
      <c r="AN12" s="119">
        <f>'C завтраками| Bed and breakfast'!AN12</f>
        <v>9900</v>
      </c>
      <c r="AO12" s="119">
        <f>'C завтраками| Bed and breakfast'!AO12</f>
        <v>9500</v>
      </c>
      <c r="AP12" s="119">
        <f>'C завтраками| Bed and breakfast'!AP12</f>
        <v>10400</v>
      </c>
      <c r="AQ12" s="119">
        <f>'C завтраками| Bed and breakfast'!AQ12</f>
        <v>9700</v>
      </c>
      <c r="AR12" s="119">
        <f>'C завтраками| Bed and breakfast'!AR12</f>
        <v>9500</v>
      </c>
      <c r="AS12" s="119">
        <f>'C завтраками| Bed and breakfast'!AS12</f>
        <v>9900</v>
      </c>
      <c r="AT12" s="119">
        <f>'C завтраками| Bed and breakfast'!AT12</f>
        <v>9100</v>
      </c>
      <c r="AU12" s="119">
        <f>'C завтраками| Bed and breakfast'!AU12</f>
        <v>9100</v>
      </c>
      <c r="AV12" s="119">
        <f>'C завтраками| Bed and breakfast'!AV12</f>
        <v>8700</v>
      </c>
      <c r="AW12" s="119">
        <f>'C завтраками| Bed and breakfast'!AW12</f>
        <v>8000</v>
      </c>
      <c r="AX12" s="119">
        <f>'C завтраками| Bed and breakfast'!AX12</f>
        <v>8500</v>
      </c>
      <c r="AY12" s="119">
        <f>'C завтраками| Bed and breakfast'!AY12</f>
        <v>8000</v>
      </c>
      <c r="AZ12" s="119">
        <f>'C завтраками| Bed and breakfast'!AZ12</f>
        <v>8500</v>
      </c>
      <c r="BA12" s="119">
        <f>'C завтраками| Bed and breakfast'!BA12</f>
        <v>8000</v>
      </c>
    </row>
    <row r="13" spans="1:53" ht="10.7" customHeight="1" x14ac:dyDescent="0.2">
      <c r="A13" s="5" t="s">
        <v>86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row>
    <row r="14" spans="1:53" ht="10.7" customHeight="1" x14ac:dyDescent="0.2">
      <c r="A14" s="3">
        <v>1</v>
      </c>
      <c r="B14" s="119">
        <f>'C завтраками| Bed and breakfast'!B14</f>
        <v>9850</v>
      </c>
      <c r="C14" s="119">
        <f>'C завтраками| Bed and breakfast'!C14</f>
        <v>9050</v>
      </c>
      <c r="D14" s="119">
        <f>'C завтраками| Bed and breakfast'!D14</f>
        <v>8750</v>
      </c>
      <c r="E14" s="119">
        <f>'C завтраками| Bed and breakfast'!E14</f>
        <v>8250</v>
      </c>
      <c r="F14" s="119">
        <f>'C завтраками| Bed and breakfast'!F14</f>
        <v>10650</v>
      </c>
      <c r="G14" s="119">
        <f>'C завтраками| Bed and breakfast'!G14</f>
        <v>11450</v>
      </c>
      <c r="H14" s="119">
        <f>'C завтраками| Bed and breakfast'!H14</f>
        <v>9850</v>
      </c>
      <c r="I14" s="119">
        <f>'C завтраками| Bed and breakfast'!I14</f>
        <v>10650</v>
      </c>
      <c r="J14" s="119">
        <f>'C завтраками| Bed and breakfast'!J14</f>
        <v>9050</v>
      </c>
      <c r="K14" s="119">
        <f>'C завтраками| Bed and breakfast'!K14</f>
        <v>9850</v>
      </c>
      <c r="L14" s="119">
        <f>'C завтраками| Bed and breakfast'!L14</f>
        <v>10650</v>
      </c>
      <c r="M14" s="119">
        <f>'C завтраками| Bed and breakfast'!M14</f>
        <v>9850</v>
      </c>
      <c r="N14" s="119">
        <f>'C завтраками| Bed and breakfast'!N14</f>
        <v>8250</v>
      </c>
      <c r="O14" s="119">
        <f>'C завтраками| Bed and breakfast'!O14</f>
        <v>8650</v>
      </c>
      <c r="P14" s="119">
        <f>'C завтраками| Bed and breakfast'!P14</f>
        <v>8250</v>
      </c>
      <c r="Q14" s="119">
        <f>'C завтраками| Bed and breakfast'!Q14</f>
        <v>8650</v>
      </c>
      <c r="R14" s="119">
        <f>'C завтраками| Bed and breakfast'!R14</f>
        <v>8250</v>
      </c>
      <c r="S14" s="119">
        <f>'C завтраками| Bed and breakfast'!S14</f>
        <v>8650</v>
      </c>
      <c r="T14" s="119">
        <f>'C завтраками| Bed and breakfast'!T14</f>
        <v>10650</v>
      </c>
      <c r="U14" s="119">
        <f>'C завтраками| Bed and breakfast'!U14</f>
        <v>10650</v>
      </c>
      <c r="V14" s="119">
        <f>'C завтраками| Bed and breakfast'!V14</f>
        <v>10650</v>
      </c>
      <c r="W14" s="119">
        <f>'C завтраками| Bed and breakfast'!W14</f>
        <v>10650</v>
      </c>
      <c r="X14" s="119">
        <f>'C завтраками| Bed and breakfast'!X14</f>
        <v>9050</v>
      </c>
      <c r="Y14" s="119">
        <f>'C завтраками| Bed and breakfast'!Y14</f>
        <v>9850</v>
      </c>
      <c r="Z14" s="119">
        <f>'C завтраками| Bed and breakfast'!Z14</f>
        <v>9050</v>
      </c>
      <c r="AA14" s="119">
        <f>'C завтраками| Bed and breakfast'!AA14</f>
        <v>11450</v>
      </c>
      <c r="AB14" s="119">
        <f>'C завтраками| Bed and breakfast'!AB14</f>
        <v>11450</v>
      </c>
      <c r="AC14" s="119">
        <f>'C завтраками| Bed and breakfast'!AC14</f>
        <v>9150</v>
      </c>
      <c r="AD14" s="119">
        <f>'C завтраками| Bed and breakfast'!AD14</f>
        <v>9350</v>
      </c>
      <c r="AE14" s="119">
        <f>'C завтраками| Bed and breakfast'!AE14</f>
        <v>9750</v>
      </c>
      <c r="AF14" s="119">
        <f>'C завтраками| Bed and breakfast'!AF14</f>
        <v>9350</v>
      </c>
      <c r="AG14" s="119">
        <f>'C завтраками| Bed and breakfast'!AG14</f>
        <v>9950</v>
      </c>
      <c r="AH14" s="119">
        <f>'C завтраками| Bed and breakfast'!AH14</f>
        <v>10650</v>
      </c>
      <c r="AI14" s="119">
        <f>'C завтраками| Bed and breakfast'!AI14</f>
        <v>10650</v>
      </c>
      <c r="AJ14" s="119">
        <f>'C завтраками| Bed and breakfast'!AJ14</f>
        <v>10150</v>
      </c>
      <c r="AK14" s="119">
        <f>'C завтраками| Bed and breakfast'!AK14</f>
        <v>9750</v>
      </c>
      <c r="AL14" s="119">
        <f>'C завтраками| Bed and breakfast'!AL14</f>
        <v>10650</v>
      </c>
      <c r="AM14" s="119">
        <f>'C завтраками| Bed and breakfast'!AM14</f>
        <v>9750</v>
      </c>
      <c r="AN14" s="119">
        <f>'C завтраками| Bed and breakfast'!AN14</f>
        <v>10150</v>
      </c>
      <c r="AO14" s="119">
        <f>'C завтраками| Bed and breakfast'!AO14</f>
        <v>9750</v>
      </c>
      <c r="AP14" s="119">
        <f>'C завтраками| Bed and breakfast'!AP14</f>
        <v>10650</v>
      </c>
      <c r="AQ14" s="119">
        <f>'C завтраками| Bed and breakfast'!AQ14</f>
        <v>9950</v>
      </c>
      <c r="AR14" s="119">
        <f>'C завтраками| Bed and breakfast'!AR14</f>
        <v>9750</v>
      </c>
      <c r="AS14" s="119">
        <f>'C завтраками| Bed and breakfast'!AS14</f>
        <v>10150</v>
      </c>
      <c r="AT14" s="119">
        <f>'C завтраками| Bed and breakfast'!AT14</f>
        <v>9350</v>
      </c>
      <c r="AU14" s="119">
        <f>'C завтраками| Bed and breakfast'!AU14</f>
        <v>9350</v>
      </c>
      <c r="AV14" s="119">
        <f>'C завтраками| Bed and breakfast'!AV14</f>
        <v>8950</v>
      </c>
      <c r="AW14" s="119">
        <f>'C завтраками| Bed and breakfast'!AW14</f>
        <v>8250</v>
      </c>
      <c r="AX14" s="119">
        <f>'C завтраками| Bed and breakfast'!AX14</f>
        <v>8750</v>
      </c>
      <c r="AY14" s="119">
        <f>'C завтраками| Bed and breakfast'!AY14</f>
        <v>8250</v>
      </c>
      <c r="AZ14" s="119">
        <f>'C завтраками| Bed and breakfast'!AZ14</f>
        <v>8750</v>
      </c>
      <c r="BA14" s="119">
        <f>'C завтраками| Bed and breakfast'!BA14</f>
        <v>8250</v>
      </c>
    </row>
    <row r="15" spans="1:53" ht="10.7" customHeight="1" x14ac:dyDescent="0.2">
      <c r="A15" s="3">
        <v>2</v>
      </c>
      <c r="B15" s="119">
        <f>'C завтраками| Bed and breakfast'!B15</f>
        <v>11100</v>
      </c>
      <c r="C15" s="119">
        <f>'C завтраками| Bed and breakfast'!C15</f>
        <v>10300</v>
      </c>
      <c r="D15" s="119">
        <f>'C завтраками| Bed and breakfast'!D15</f>
        <v>10000</v>
      </c>
      <c r="E15" s="119">
        <f>'C завтраками| Bed and breakfast'!E15</f>
        <v>9500</v>
      </c>
      <c r="F15" s="119">
        <f>'C завтраками| Bed and breakfast'!F15</f>
        <v>11900</v>
      </c>
      <c r="G15" s="119">
        <f>'C завтраками| Bed and breakfast'!G15</f>
        <v>12700</v>
      </c>
      <c r="H15" s="119">
        <f>'C завтраками| Bed and breakfast'!H15</f>
        <v>11100</v>
      </c>
      <c r="I15" s="119">
        <f>'C завтраками| Bed and breakfast'!I15</f>
        <v>11900</v>
      </c>
      <c r="J15" s="119">
        <f>'C завтраками| Bed and breakfast'!J15</f>
        <v>10300</v>
      </c>
      <c r="K15" s="119">
        <f>'C завтраками| Bed and breakfast'!K15</f>
        <v>11100</v>
      </c>
      <c r="L15" s="119">
        <f>'C завтраками| Bed and breakfast'!L15</f>
        <v>11900</v>
      </c>
      <c r="M15" s="119">
        <f>'C завтраками| Bed and breakfast'!M15</f>
        <v>11100</v>
      </c>
      <c r="N15" s="119">
        <f>'C завтраками| Bed and breakfast'!N15</f>
        <v>9500</v>
      </c>
      <c r="O15" s="119">
        <f>'C завтраками| Bed and breakfast'!O15</f>
        <v>9900</v>
      </c>
      <c r="P15" s="119">
        <f>'C завтраками| Bed and breakfast'!P15</f>
        <v>9500</v>
      </c>
      <c r="Q15" s="119">
        <f>'C завтраками| Bed and breakfast'!Q15</f>
        <v>9900</v>
      </c>
      <c r="R15" s="119">
        <f>'C завтраками| Bed and breakfast'!R15</f>
        <v>9500</v>
      </c>
      <c r="S15" s="119">
        <f>'C завтраками| Bed and breakfast'!S15</f>
        <v>9900</v>
      </c>
      <c r="T15" s="119">
        <f>'C завтраками| Bed and breakfast'!T15</f>
        <v>11900</v>
      </c>
      <c r="U15" s="119">
        <f>'C завтраками| Bed and breakfast'!U15</f>
        <v>11900</v>
      </c>
      <c r="V15" s="119">
        <f>'C завтраками| Bed and breakfast'!V15</f>
        <v>11900</v>
      </c>
      <c r="W15" s="119">
        <f>'C завтраками| Bed and breakfast'!W15</f>
        <v>11900</v>
      </c>
      <c r="X15" s="119">
        <f>'C завтраками| Bed and breakfast'!X15</f>
        <v>10300</v>
      </c>
      <c r="Y15" s="119">
        <f>'C завтраками| Bed and breakfast'!Y15</f>
        <v>11100</v>
      </c>
      <c r="Z15" s="119">
        <f>'C завтраками| Bed and breakfast'!Z15</f>
        <v>10300</v>
      </c>
      <c r="AA15" s="119">
        <f>'C завтраками| Bed and breakfast'!AA15</f>
        <v>12700</v>
      </c>
      <c r="AB15" s="119">
        <f>'C завтраками| Bed and breakfast'!AB15</f>
        <v>12700</v>
      </c>
      <c r="AC15" s="119">
        <f>'C завтраками| Bed and breakfast'!AC15</f>
        <v>10400</v>
      </c>
      <c r="AD15" s="119">
        <f>'C завтраками| Bed and breakfast'!AD15</f>
        <v>10600</v>
      </c>
      <c r="AE15" s="119">
        <f>'C завтраками| Bed and breakfast'!AE15</f>
        <v>11000</v>
      </c>
      <c r="AF15" s="119">
        <f>'C завтраками| Bed and breakfast'!AF15</f>
        <v>10600</v>
      </c>
      <c r="AG15" s="119">
        <f>'C завтраками| Bed and breakfast'!AG15</f>
        <v>11200</v>
      </c>
      <c r="AH15" s="119">
        <f>'C завтраками| Bed and breakfast'!AH15</f>
        <v>11900</v>
      </c>
      <c r="AI15" s="119">
        <f>'C завтраками| Bed and breakfast'!AI15</f>
        <v>11900</v>
      </c>
      <c r="AJ15" s="119">
        <f>'C завтраками| Bed and breakfast'!AJ15</f>
        <v>11400</v>
      </c>
      <c r="AK15" s="119">
        <f>'C завтраками| Bed and breakfast'!AK15</f>
        <v>11000</v>
      </c>
      <c r="AL15" s="119">
        <f>'C завтраками| Bed and breakfast'!AL15</f>
        <v>11900</v>
      </c>
      <c r="AM15" s="119">
        <f>'C завтраками| Bed and breakfast'!AM15</f>
        <v>11000</v>
      </c>
      <c r="AN15" s="119">
        <f>'C завтраками| Bed and breakfast'!AN15</f>
        <v>11400</v>
      </c>
      <c r="AO15" s="119">
        <f>'C завтраками| Bed and breakfast'!AO15</f>
        <v>11000</v>
      </c>
      <c r="AP15" s="119">
        <f>'C завтраками| Bed and breakfast'!AP15</f>
        <v>11900</v>
      </c>
      <c r="AQ15" s="119">
        <f>'C завтраками| Bed and breakfast'!AQ15</f>
        <v>11200</v>
      </c>
      <c r="AR15" s="119">
        <f>'C завтраками| Bed and breakfast'!AR15</f>
        <v>11000</v>
      </c>
      <c r="AS15" s="119">
        <f>'C завтраками| Bed and breakfast'!AS15</f>
        <v>11400</v>
      </c>
      <c r="AT15" s="119">
        <f>'C завтраками| Bed and breakfast'!AT15</f>
        <v>10600</v>
      </c>
      <c r="AU15" s="119">
        <f>'C завтраками| Bed and breakfast'!AU15</f>
        <v>10600</v>
      </c>
      <c r="AV15" s="119">
        <f>'C завтраками| Bed and breakfast'!AV15</f>
        <v>10200</v>
      </c>
      <c r="AW15" s="119">
        <f>'C завтраками| Bed and breakfast'!AW15</f>
        <v>9500</v>
      </c>
      <c r="AX15" s="119">
        <f>'C завтраками| Bed and breakfast'!AX15</f>
        <v>10000</v>
      </c>
      <c r="AY15" s="119">
        <f>'C завтраками| Bed and breakfast'!AY15</f>
        <v>9500</v>
      </c>
      <c r="AZ15" s="119">
        <f>'C завтраками| Bed and breakfast'!AZ15</f>
        <v>10000</v>
      </c>
      <c r="BA15" s="119">
        <f>'C завтраками| Bed and breakfast'!BA15</f>
        <v>9500</v>
      </c>
    </row>
    <row r="16" spans="1:53" ht="10.7" customHeight="1" x14ac:dyDescent="0.2">
      <c r="A16" s="4"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row>
    <row r="17" spans="1:53" ht="10.7" customHeight="1" x14ac:dyDescent="0.2">
      <c r="A17" s="3">
        <v>1</v>
      </c>
      <c r="B17" s="119">
        <f>'C завтраками| Bed and breakfast'!B17</f>
        <v>10850</v>
      </c>
      <c r="C17" s="119">
        <f>'C завтраками| Bed and breakfast'!C17</f>
        <v>10050</v>
      </c>
      <c r="D17" s="119">
        <f>'C завтраками| Bed and breakfast'!D17</f>
        <v>9750</v>
      </c>
      <c r="E17" s="119">
        <f>'C завтраками| Bed and breakfast'!E17</f>
        <v>9250</v>
      </c>
      <c r="F17" s="119">
        <f>'C завтраками| Bed and breakfast'!F17</f>
        <v>11650</v>
      </c>
      <c r="G17" s="119">
        <f>'C завтраками| Bed and breakfast'!G17</f>
        <v>12450</v>
      </c>
      <c r="H17" s="119">
        <f>'C завтраками| Bed and breakfast'!H17</f>
        <v>10850</v>
      </c>
      <c r="I17" s="119">
        <f>'C завтраками| Bed and breakfast'!I17</f>
        <v>11650</v>
      </c>
      <c r="J17" s="119">
        <f>'C завтраками| Bed and breakfast'!J17</f>
        <v>10050</v>
      </c>
      <c r="K17" s="119">
        <f>'C завтраками| Bed and breakfast'!K17</f>
        <v>10850</v>
      </c>
      <c r="L17" s="119">
        <f>'C завтраками| Bed and breakfast'!L17</f>
        <v>11650</v>
      </c>
      <c r="M17" s="119">
        <f>'C завтраками| Bed and breakfast'!M17</f>
        <v>10850</v>
      </c>
      <c r="N17" s="119">
        <f>'C завтраками| Bed and breakfast'!N17</f>
        <v>9250</v>
      </c>
      <c r="O17" s="119">
        <f>'C завтраками| Bed and breakfast'!O17</f>
        <v>9650</v>
      </c>
      <c r="P17" s="119">
        <f>'C завтраками| Bed and breakfast'!P17</f>
        <v>9250</v>
      </c>
      <c r="Q17" s="119">
        <f>'C завтраками| Bed and breakfast'!Q17</f>
        <v>9650</v>
      </c>
      <c r="R17" s="119">
        <f>'C завтраками| Bed and breakfast'!R17</f>
        <v>9250</v>
      </c>
      <c r="S17" s="119">
        <f>'C завтраками| Bed and breakfast'!S17</f>
        <v>9650</v>
      </c>
      <c r="T17" s="119">
        <f>'C завтраками| Bed and breakfast'!T17</f>
        <v>11650</v>
      </c>
      <c r="U17" s="119">
        <f>'C завтраками| Bed and breakfast'!U17</f>
        <v>11650</v>
      </c>
      <c r="V17" s="119">
        <f>'C завтраками| Bed and breakfast'!V17</f>
        <v>11650</v>
      </c>
      <c r="W17" s="119">
        <f>'C завтраками| Bed and breakfast'!W17</f>
        <v>11650</v>
      </c>
      <c r="X17" s="119">
        <f>'C завтраками| Bed and breakfast'!X17</f>
        <v>10050</v>
      </c>
      <c r="Y17" s="119">
        <f>'C завтраками| Bed and breakfast'!Y17</f>
        <v>10850</v>
      </c>
      <c r="Z17" s="119">
        <f>'C завтраками| Bed and breakfast'!Z17</f>
        <v>10050</v>
      </c>
      <c r="AA17" s="119">
        <f>'C завтраками| Bed and breakfast'!AA17</f>
        <v>12450</v>
      </c>
      <c r="AB17" s="119">
        <f>'C завтраками| Bed and breakfast'!AB17</f>
        <v>12450</v>
      </c>
      <c r="AC17" s="119">
        <f>'C завтраками| Bed and breakfast'!AC17</f>
        <v>10150</v>
      </c>
      <c r="AD17" s="119">
        <f>'C завтраками| Bed and breakfast'!AD17</f>
        <v>10350</v>
      </c>
      <c r="AE17" s="119">
        <f>'C завтраками| Bed and breakfast'!AE17</f>
        <v>10750</v>
      </c>
      <c r="AF17" s="119">
        <f>'C завтраками| Bed and breakfast'!AF17</f>
        <v>10350</v>
      </c>
      <c r="AG17" s="119">
        <f>'C завтраками| Bed and breakfast'!AG17</f>
        <v>10950</v>
      </c>
      <c r="AH17" s="119">
        <f>'C завтраками| Bed and breakfast'!AH17</f>
        <v>11650</v>
      </c>
      <c r="AI17" s="119">
        <f>'C завтраками| Bed and breakfast'!AI17</f>
        <v>11650</v>
      </c>
      <c r="AJ17" s="119">
        <f>'C завтраками| Bed and breakfast'!AJ17</f>
        <v>11150</v>
      </c>
      <c r="AK17" s="119">
        <f>'C завтраками| Bed and breakfast'!AK17</f>
        <v>10750</v>
      </c>
      <c r="AL17" s="119">
        <f>'C завтраками| Bed and breakfast'!AL17</f>
        <v>11650</v>
      </c>
      <c r="AM17" s="119">
        <f>'C завтраками| Bed and breakfast'!AM17</f>
        <v>10750</v>
      </c>
      <c r="AN17" s="119">
        <f>'C завтраками| Bed and breakfast'!AN17</f>
        <v>11150</v>
      </c>
      <c r="AO17" s="119">
        <f>'C завтраками| Bed and breakfast'!AO17</f>
        <v>10750</v>
      </c>
      <c r="AP17" s="119">
        <f>'C завтраками| Bed and breakfast'!AP17</f>
        <v>11650</v>
      </c>
      <c r="AQ17" s="119">
        <f>'C завтраками| Bed and breakfast'!AQ17</f>
        <v>10950</v>
      </c>
      <c r="AR17" s="119">
        <f>'C завтраками| Bed and breakfast'!AR17</f>
        <v>10750</v>
      </c>
      <c r="AS17" s="119">
        <f>'C завтраками| Bed and breakfast'!AS17</f>
        <v>11150</v>
      </c>
      <c r="AT17" s="119">
        <f>'C завтраками| Bed and breakfast'!AT17</f>
        <v>10350</v>
      </c>
      <c r="AU17" s="119">
        <f>'C завтраками| Bed and breakfast'!AU17</f>
        <v>10350</v>
      </c>
      <c r="AV17" s="119">
        <f>'C завтраками| Bed and breakfast'!AV17</f>
        <v>9950</v>
      </c>
      <c r="AW17" s="119">
        <f>'C завтраками| Bed and breakfast'!AW17</f>
        <v>9250</v>
      </c>
      <c r="AX17" s="119">
        <f>'C завтраками| Bed and breakfast'!AX17</f>
        <v>9750</v>
      </c>
      <c r="AY17" s="119">
        <f>'C завтраками| Bed and breakfast'!AY17</f>
        <v>9250</v>
      </c>
      <c r="AZ17" s="119">
        <f>'C завтраками| Bed and breakfast'!AZ17</f>
        <v>9750</v>
      </c>
      <c r="BA17" s="119">
        <f>'C завтраками| Bed and breakfast'!BA17</f>
        <v>9250</v>
      </c>
    </row>
    <row r="18" spans="1:53" ht="10.7" customHeight="1" x14ac:dyDescent="0.2">
      <c r="A18" s="3">
        <v>2</v>
      </c>
      <c r="B18" s="119">
        <f>'C завтраками| Bed and breakfast'!B18</f>
        <v>12100</v>
      </c>
      <c r="C18" s="119">
        <f>'C завтраками| Bed and breakfast'!C18</f>
        <v>11300</v>
      </c>
      <c r="D18" s="119">
        <f>'C завтраками| Bed and breakfast'!D18</f>
        <v>11000</v>
      </c>
      <c r="E18" s="119">
        <f>'C завтраками| Bed and breakfast'!E18</f>
        <v>10500</v>
      </c>
      <c r="F18" s="119">
        <f>'C завтраками| Bed and breakfast'!F18</f>
        <v>12900</v>
      </c>
      <c r="G18" s="119">
        <f>'C завтраками| Bed and breakfast'!G18</f>
        <v>13700</v>
      </c>
      <c r="H18" s="119">
        <f>'C завтраками| Bed and breakfast'!H18</f>
        <v>12100</v>
      </c>
      <c r="I18" s="119">
        <f>'C завтраками| Bed and breakfast'!I18</f>
        <v>12900</v>
      </c>
      <c r="J18" s="119">
        <f>'C завтраками| Bed and breakfast'!J18</f>
        <v>11300</v>
      </c>
      <c r="K18" s="119">
        <f>'C завтраками| Bed and breakfast'!K18</f>
        <v>12100</v>
      </c>
      <c r="L18" s="119">
        <f>'C завтраками| Bed and breakfast'!L18</f>
        <v>12900</v>
      </c>
      <c r="M18" s="119">
        <f>'C завтраками| Bed and breakfast'!M18</f>
        <v>12100</v>
      </c>
      <c r="N18" s="119">
        <f>'C завтраками| Bed and breakfast'!N18</f>
        <v>10500</v>
      </c>
      <c r="O18" s="119">
        <f>'C завтраками| Bed and breakfast'!O18</f>
        <v>10900</v>
      </c>
      <c r="P18" s="119">
        <f>'C завтраками| Bed and breakfast'!P18</f>
        <v>10500</v>
      </c>
      <c r="Q18" s="119">
        <f>'C завтраками| Bed and breakfast'!Q18</f>
        <v>10900</v>
      </c>
      <c r="R18" s="119">
        <f>'C завтраками| Bed and breakfast'!R18</f>
        <v>10500</v>
      </c>
      <c r="S18" s="119">
        <f>'C завтраками| Bed and breakfast'!S18</f>
        <v>10900</v>
      </c>
      <c r="T18" s="119">
        <f>'C завтраками| Bed and breakfast'!T18</f>
        <v>12900</v>
      </c>
      <c r="U18" s="119">
        <f>'C завтраками| Bed and breakfast'!U18</f>
        <v>12900</v>
      </c>
      <c r="V18" s="119">
        <f>'C завтраками| Bed and breakfast'!V18</f>
        <v>12900</v>
      </c>
      <c r="W18" s="119">
        <f>'C завтраками| Bed and breakfast'!W18</f>
        <v>12900</v>
      </c>
      <c r="X18" s="119">
        <f>'C завтраками| Bed and breakfast'!X18</f>
        <v>11300</v>
      </c>
      <c r="Y18" s="119">
        <f>'C завтраками| Bed and breakfast'!Y18</f>
        <v>12100</v>
      </c>
      <c r="Z18" s="119">
        <f>'C завтраками| Bed and breakfast'!Z18</f>
        <v>11300</v>
      </c>
      <c r="AA18" s="119">
        <f>'C завтраками| Bed and breakfast'!AA18</f>
        <v>13700</v>
      </c>
      <c r="AB18" s="119">
        <f>'C завтраками| Bed and breakfast'!AB18</f>
        <v>13700</v>
      </c>
      <c r="AC18" s="119">
        <f>'C завтраками| Bed and breakfast'!AC18</f>
        <v>11400</v>
      </c>
      <c r="AD18" s="119">
        <f>'C завтраками| Bed and breakfast'!AD18</f>
        <v>11600</v>
      </c>
      <c r="AE18" s="119">
        <f>'C завтраками| Bed and breakfast'!AE18</f>
        <v>12000</v>
      </c>
      <c r="AF18" s="119">
        <f>'C завтраками| Bed and breakfast'!AF18</f>
        <v>11600</v>
      </c>
      <c r="AG18" s="119">
        <f>'C завтраками| Bed and breakfast'!AG18</f>
        <v>12200</v>
      </c>
      <c r="AH18" s="119">
        <f>'C завтраками| Bed and breakfast'!AH18</f>
        <v>12900</v>
      </c>
      <c r="AI18" s="119">
        <f>'C завтраками| Bed and breakfast'!AI18</f>
        <v>12900</v>
      </c>
      <c r="AJ18" s="119">
        <f>'C завтраками| Bed and breakfast'!AJ18</f>
        <v>12400</v>
      </c>
      <c r="AK18" s="119">
        <f>'C завтраками| Bed and breakfast'!AK18</f>
        <v>12000</v>
      </c>
      <c r="AL18" s="119">
        <f>'C завтраками| Bed and breakfast'!AL18</f>
        <v>12900</v>
      </c>
      <c r="AM18" s="119">
        <f>'C завтраками| Bed and breakfast'!AM18</f>
        <v>12000</v>
      </c>
      <c r="AN18" s="119">
        <f>'C завтраками| Bed and breakfast'!AN18</f>
        <v>12400</v>
      </c>
      <c r="AO18" s="119">
        <f>'C завтраками| Bed and breakfast'!AO18</f>
        <v>12000</v>
      </c>
      <c r="AP18" s="119">
        <f>'C завтраками| Bed and breakfast'!AP18</f>
        <v>12900</v>
      </c>
      <c r="AQ18" s="119">
        <f>'C завтраками| Bed and breakfast'!AQ18</f>
        <v>12200</v>
      </c>
      <c r="AR18" s="119">
        <f>'C завтраками| Bed and breakfast'!AR18</f>
        <v>12000</v>
      </c>
      <c r="AS18" s="119">
        <f>'C завтраками| Bed and breakfast'!AS18</f>
        <v>12400</v>
      </c>
      <c r="AT18" s="119">
        <f>'C завтраками| Bed and breakfast'!AT18</f>
        <v>11600</v>
      </c>
      <c r="AU18" s="119">
        <f>'C завтраками| Bed and breakfast'!AU18</f>
        <v>11600</v>
      </c>
      <c r="AV18" s="119">
        <f>'C завтраками| Bed and breakfast'!AV18</f>
        <v>11200</v>
      </c>
      <c r="AW18" s="119">
        <f>'C завтраками| Bed and breakfast'!AW18</f>
        <v>10500</v>
      </c>
      <c r="AX18" s="119">
        <f>'C завтраками| Bed and breakfast'!AX18</f>
        <v>11000</v>
      </c>
      <c r="AY18" s="119">
        <f>'C завтраками| Bed and breakfast'!AY18</f>
        <v>10500</v>
      </c>
      <c r="AZ18" s="119">
        <f>'C завтраками| Bed and breakfast'!AZ18</f>
        <v>11000</v>
      </c>
      <c r="BA18" s="119">
        <f>'C завтраками| Bed and breakfast'!BA18</f>
        <v>10500</v>
      </c>
    </row>
    <row r="19" spans="1:53" ht="10.7" customHeight="1" x14ac:dyDescent="0.2">
      <c r="A19" s="2" t="s">
        <v>92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row>
    <row r="20" spans="1:53" ht="10.7" customHeight="1" x14ac:dyDescent="0.2">
      <c r="A20" s="3">
        <v>1</v>
      </c>
      <c r="B20" s="119">
        <f>'C завтраками| Bed and breakfast'!B20</f>
        <v>12350</v>
      </c>
      <c r="C20" s="119">
        <f>'C завтраками| Bed and breakfast'!C20</f>
        <v>11550</v>
      </c>
      <c r="D20" s="119">
        <f>'C завтраками| Bed and breakfast'!D20</f>
        <v>11250</v>
      </c>
      <c r="E20" s="119">
        <f>'C завтраками| Bed and breakfast'!E20</f>
        <v>10750</v>
      </c>
      <c r="F20" s="119">
        <f>'C завтраками| Bed and breakfast'!F20</f>
        <v>13150</v>
      </c>
      <c r="G20" s="119">
        <f>'C завтраками| Bed and breakfast'!G20</f>
        <v>13950</v>
      </c>
      <c r="H20" s="119">
        <f>'C завтраками| Bed and breakfast'!H20</f>
        <v>12350</v>
      </c>
      <c r="I20" s="119">
        <f>'C завтраками| Bed and breakfast'!I20</f>
        <v>13150</v>
      </c>
      <c r="J20" s="119">
        <f>'C завтраками| Bed and breakfast'!J20</f>
        <v>11550</v>
      </c>
      <c r="K20" s="119">
        <f>'C завтраками| Bed and breakfast'!K20</f>
        <v>12350</v>
      </c>
      <c r="L20" s="119">
        <f>'C завтраками| Bed and breakfast'!L20</f>
        <v>13150</v>
      </c>
      <c r="M20" s="119">
        <f>'C завтраками| Bed and breakfast'!M20</f>
        <v>12350</v>
      </c>
      <c r="N20" s="119">
        <f>'C завтраками| Bed and breakfast'!N20</f>
        <v>10750</v>
      </c>
      <c r="O20" s="119">
        <f>'C завтраками| Bed and breakfast'!O20</f>
        <v>11150</v>
      </c>
      <c r="P20" s="119">
        <f>'C завтраками| Bed and breakfast'!P20</f>
        <v>10750</v>
      </c>
      <c r="Q20" s="119">
        <f>'C завтраками| Bed and breakfast'!Q20</f>
        <v>11150</v>
      </c>
      <c r="R20" s="119">
        <f>'C завтраками| Bed and breakfast'!R20</f>
        <v>10750</v>
      </c>
      <c r="S20" s="119">
        <f>'C завтраками| Bed and breakfast'!S20</f>
        <v>11150</v>
      </c>
      <c r="T20" s="119">
        <f>'C завтраками| Bed and breakfast'!T20</f>
        <v>13150</v>
      </c>
      <c r="U20" s="119">
        <f>'C завтраками| Bed and breakfast'!U20</f>
        <v>13150</v>
      </c>
      <c r="V20" s="119">
        <f>'C завтраками| Bed and breakfast'!V20</f>
        <v>13150</v>
      </c>
      <c r="W20" s="119">
        <f>'C завтраками| Bed and breakfast'!W20</f>
        <v>13150</v>
      </c>
      <c r="X20" s="119">
        <f>'C завтраками| Bed and breakfast'!X20</f>
        <v>11550</v>
      </c>
      <c r="Y20" s="119">
        <f>'C завтраками| Bed and breakfast'!Y20</f>
        <v>12350</v>
      </c>
      <c r="Z20" s="119">
        <f>'C завтраками| Bed and breakfast'!Z20</f>
        <v>11550</v>
      </c>
      <c r="AA20" s="119">
        <f>'C завтраками| Bed and breakfast'!AA20</f>
        <v>13950</v>
      </c>
      <c r="AB20" s="119">
        <f>'C завтраками| Bed and breakfast'!AB20</f>
        <v>13950</v>
      </c>
      <c r="AC20" s="119">
        <f>'C завтраками| Bed and breakfast'!AC20</f>
        <v>11650</v>
      </c>
      <c r="AD20" s="119">
        <f>'C завтраками| Bed and breakfast'!AD20</f>
        <v>11850</v>
      </c>
      <c r="AE20" s="119">
        <f>'C завтраками| Bed and breakfast'!AE20</f>
        <v>12250</v>
      </c>
      <c r="AF20" s="119">
        <f>'C завтраками| Bed and breakfast'!AF20</f>
        <v>11850</v>
      </c>
      <c r="AG20" s="119">
        <f>'C завтраками| Bed and breakfast'!AG20</f>
        <v>12450</v>
      </c>
      <c r="AH20" s="119">
        <f>'C завтраками| Bed and breakfast'!AH20</f>
        <v>13150</v>
      </c>
      <c r="AI20" s="119">
        <f>'C завтраками| Bed and breakfast'!AI20</f>
        <v>13150</v>
      </c>
      <c r="AJ20" s="119">
        <f>'C завтраками| Bed and breakfast'!AJ20</f>
        <v>12650</v>
      </c>
      <c r="AK20" s="119">
        <f>'C завтраками| Bed and breakfast'!AK20</f>
        <v>12250</v>
      </c>
      <c r="AL20" s="119">
        <f>'C завтраками| Bed and breakfast'!AL20</f>
        <v>13150</v>
      </c>
      <c r="AM20" s="119">
        <f>'C завтраками| Bed and breakfast'!AM20</f>
        <v>12250</v>
      </c>
      <c r="AN20" s="119">
        <f>'C завтраками| Bed and breakfast'!AN20</f>
        <v>12650</v>
      </c>
      <c r="AO20" s="119">
        <f>'C завтраками| Bed and breakfast'!AO20</f>
        <v>12250</v>
      </c>
      <c r="AP20" s="119">
        <f>'C завтраками| Bed and breakfast'!AP20</f>
        <v>13150</v>
      </c>
      <c r="AQ20" s="119">
        <f>'C завтраками| Bed and breakfast'!AQ20</f>
        <v>12450</v>
      </c>
      <c r="AR20" s="119">
        <f>'C завтраками| Bed and breakfast'!AR20</f>
        <v>12250</v>
      </c>
      <c r="AS20" s="119">
        <f>'C завтраками| Bed and breakfast'!AS20</f>
        <v>12650</v>
      </c>
      <c r="AT20" s="119">
        <f>'C завтраками| Bed and breakfast'!AT20</f>
        <v>11850</v>
      </c>
      <c r="AU20" s="119">
        <f>'C завтраками| Bed and breakfast'!AU20</f>
        <v>11850</v>
      </c>
      <c r="AV20" s="119">
        <f>'C завтраками| Bed and breakfast'!AV20</f>
        <v>11450</v>
      </c>
      <c r="AW20" s="119">
        <f>'C завтраками| Bed and breakfast'!AW20</f>
        <v>10750</v>
      </c>
      <c r="AX20" s="119">
        <f>'C завтраками| Bed and breakfast'!AX20</f>
        <v>11250</v>
      </c>
      <c r="AY20" s="119">
        <f>'C завтраками| Bed and breakfast'!AY20</f>
        <v>10750</v>
      </c>
      <c r="AZ20" s="119">
        <f>'C завтраками| Bed and breakfast'!AZ20</f>
        <v>11250</v>
      </c>
      <c r="BA20" s="119">
        <f>'C завтраками| Bed and breakfast'!BA20</f>
        <v>10750</v>
      </c>
    </row>
    <row r="21" spans="1:53" ht="10.7" customHeight="1" x14ac:dyDescent="0.2">
      <c r="A21" s="3">
        <v>2</v>
      </c>
      <c r="B21" s="119">
        <f>'C завтраками| Bed and breakfast'!B21</f>
        <v>13600</v>
      </c>
      <c r="C21" s="119">
        <f>'C завтраками| Bed and breakfast'!C21</f>
        <v>12800</v>
      </c>
      <c r="D21" s="119">
        <f>'C завтраками| Bed and breakfast'!D21</f>
        <v>12500</v>
      </c>
      <c r="E21" s="119">
        <f>'C завтраками| Bed and breakfast'!E21</f>
        <v>12000</v>
      </c>
      <c r="F21" s="119">
        <f>'C завтраками| Bed and breakfast'!F21</f>
        <v>14400</v>
      </c>
      <c r="G21" s="119">
        <f>'C завтраками| Bed and breakfast'!G21</f>
        <v>15200</v>
      </c>
      <c r="H21" s="119">
        <f>'C завтраками| Bed and breakfast'!H21</f>
        <v>13600</v>
      </c>
      <c r="I21" s="119">
        <f>'C завтраками| Bed and breakfast'!I21</f>
        <v>14400</v>
      </c>
      <c r="J21" s="119">
        <f>'C завтраками| Bed and breakfast'!J21</f>
        <v>12800</v>
      </c>
      <c r="K21" s="119">
        <f>'C завтраками| Bed and breakfast'!K21</f>
        <v>13600</v>
      </c>
      <c r="L21" s="119">
        <f>'C завтраками| Bed and breakfast'!L21</f>
        <v>14400</v>
      </c>
      <c r="M21" s="119">
        <f>'C завтраками| Bed and breakfast'!M21</f>
        <v>13600</v>
      </c>
      <c r="N21" s="119">
        <f>'C завтраками| Bed and breakfast'!N21</f>
        <v>12000</v>
      </c>
      <c r="O21" s="119">
        <f>'C завтраками| Bed and breakfast'!O21</f>
        <v>12400</v>
      </c>
      <c r="P21" s="119">
        <f>'C завтраками| Bed and breakfast'!P21</f>
        <v>12000</v>
      </c>
      <c r="Q21" s="119">
        <f>'C завтраками| Bed and breakfast'!Q21</f>
        <v>12400</v>
      </c>
      <c r="R21" s="119">
        <f>'C завтраками| Bed and breakfast'!R21</f>
        <v>12000</v>
      </c>
      <c r="S21" s="119">
        <f>'C завтраками| Bed and breakfast'!S21</f>
        <v>12400</v>
      </c>
      <c r="T21" s="119">
        <f>'C завтраками| Bed and breakfast'!T21</f>
        <v>14400</v>
      </c>
      <c r="U21" s="119">
        <f>'C завтраками| Bed and breakfast'!U21</f>
        <v>14400</v>
      </c>
      <c r="V21" s="119">
        <f>'C завтраками| Bed and breakfast'!V21</f>
        <v>14400</v>
      </c>
      <c r="W21" s="119">
        <f>'C завтраками| Bed and breakfast'!W21</f>
        <v>14400</v>
      </c>
      <c r="X21" s="119">
        <f>'C завтраками| Bed and breakfast'!X21</f>
        <v>12800</v>
      </c>
      <c r="Y21" s="119">
        <f>'C завтраками| Bed and breakfast'!Y21</f>
        <v>13600</v>
      </c>
      <c r="Z21" s="119">
        <f>'C завтраками| Bed and breakfast'!Z21</f>
        <v>12800</v>
      </c>
      <c r="AA21" s="119">
        <f>'C завтраками| Bed and breakfast'!AA21</f>
        <v>15200</v>
      </c>
      <c r="AB21" s="119">
        <f>'C завтраками| Bed and breakfast'!AB21</f>
        <v>15200</v>
      </c>
      <c r="AC21" s="119">
        <f>'C завтраками| Bed and breakfast'!AC21</f>
        <v>12900</v>
      </c>
      <c r="AD21" s="119">
        <f>'C завтраками| Bed and breakfast'!AD21</f>
        <v>13100</v>
      </c>
      <c r="AE21" s="119">
        <f>'C завтраками| Bed and breakfast'!AE21</f>
        <v>13500</v>
      </c>
      <c r="AF21" s="119">
        <f>'C завтраками| Bed and breakfast'!AF21</f>
        <v>13100</v>
      </c>
      <c r="AG21" s="119">
        <f>'C завтраками| Bed and breakfast'!AG21</f>
        <v>13700</v>
      </c>
      <c r="AH21" s="119">
        <f>'C завтраками| Bed and breakfast'!AH21</f>
        <v>14400</v>
      </c>
      <c r="AI21" s="119">
        <f>'C завтраками| Bed and breakfast'!AI21</f>
        <v>14400</v>
      </c>
      <c r="AJ21" s="119">
        <f>'C завтраками| Bed and breakfast'!AJ21</f>
        <v>13900</v>
      </c>
      <c r="AK21" s="119">
        <f>'C завтраками| Bed and breakfast'!AK21</f>
        <v>13500</v>
      </c>
      <c r="AL21" s="119">
        <f>'C завтраками| Bed and breakfast'!AL21</f>
        <v>14400</v>
      </c>
      <c r="AM21" s="119">
        <f>'C завтраками| Bed and breakfast'!AM21</f>
        <v>13500</v>
      </c>
      <c r="AN21" s="119">
        <f>'C завтраками| Bed and breakfast'!AN21</f>
        <v>13900</v>
      </c>
      <c r="AO21" s="119">
        <f>'C завтраками| Bed and breakfast'!AO21</f>
        <v>13500</v>
      </c>
      <c r="AP21" s="119">
        <f>'C завтраками| Bed and breakfast'!AP21</f>
        <v>14400</v>
      </c>
      <c r="AQ21" s="119">
        <f>'C завтраками| Bed and breakfast'!AQ21</f>
        <v>13700</v>
      </c>
      <c r="AR21" s="119">
        <f>'C завтраками| Bed and breakfast'!AR21</f>
        <v>13500</v>
      </c>
      <c r="AS21" s="119">
        <f>'C завтраками| Bed and breakfast'!AS21</f>
        <v>13900</v>
      </c>
      <c r="AT21" s="119">
        <f>'C завтраками| Bed and breakfast'!AT21</f>
        <v>13100</v>
      </c>
      <c r="AU21" s="119">
        <f>'C завтраками| Bed and breakfast'!AU21</f>
        <v>13100</v>
      </c>
      <c r="AV21" s="119">
        <f>'C завтраками| Bed and breakfast'!AV21</f>
        <v>12700</v>
      </c>
      <c r="AW21" s="119">
        <f>'C завтраками| Bed and breakfast'!AW21</f>
        <v>12000</v>
      </c>
      <c r="AX21" s="119">
        <f>'C завтраками| Bed and breakfast'!AX21</f>
        <v>12500</v>
      </c>
      <c r="AY21" s="119">
        <f>'C завтраками| Bed and breakfast'!AY21</f>
        <v>12000</v>
      </c>
      <c r="AZ21" s="119">
        <f>'C завтраками| Bed and breakfast'!AZ21</f>
        <v>12500</v>
      </c>
      <c r="BA21" s="119">
        <f>'C завтраками| Bed and breakfast'!BA21</f>
        <v>12000</v>
      </c>
    </row>
    <row r="22" spans="1:53" x14ac:dyDescent="0.2">
      <c r="A22" s="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ht="37.15" customHeight="1" x14ac:dyDescent="0.2">
      <c r="A23" s="95" t="s">
        <v>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28" customFormat="1" ht="25.5" customHeight="1" x14ac:dyDescent="0.2">
      <c r="A24" s="27"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s="28" customFormat="1" ht="25.5" customHeight="1" x14ac:dyDescent="0.2">
      <c r="A25" s="34"/>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s="13" customFormat="1" ht="10.7" customHeight="1" x14ac:dyDescent="0.2">
      <c r="A26" s="11" t="s">
        <v>11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row>
    <row r="27" spans="1:53" ht="10.7" customHeight="1" x14ac:dyDescent="0.2">
      <c r="A27" s="3">
        <v>1</v>
      </c>
      <c r="B27" s="119">
        <f t="shared" ref="B27:BA27" si="2">ROUND(B8*0.82,)</f>
        <v>6027</v>
      </c>
      <c r="C27" s="119">
        <f t="shared" si="2"/>
        <v>5371</v>
      </c>
      <c r="D27" s="119">
        <f t="shared" si="2"/>
        <v>5125</v>
      </c>
      <c r="E27" s="119">
        <f t="shared" si="2"/>
        <v>4715</v>
      </c>
      <c r="F27" s="119">
        <f t="shared" si="2"/>
        <v>6683</v>
      </c>
      <c r="G27" s="119">
        <f t="shared" si="2"/>
        <v>7339</v>
      </c>
      <c r="H27" s="119">
        <f t="shared" si="2"/>
        <v>6027</v>
      </c>
      <c r="I27" s="119">
        <f t="shared" si="2"/>
        <v>6683</v>
      </c>
      <c r="J27" s="119">
        <f t="shared" si="2"/>
        <v>5371</v>
      </c>
      <c r="K27" s="119">
        <f t="shared" si="2"/>
        <v>6027</v>
      </c>
      <c r="L27" s="119">
        <f t="shared" si="2"/>
        <v>6683</v>
      </c>
      <c r="M27" s="119">
        <f t="shared" si="2"/>
        <v>6027</v>
      </c>
      <c r="N27" s="119">
        <f t="shared" si="2"/>
        <v>4715</v>
      </c>
      <c r="O27" s="119">
        <f t="shared" si="2"/>
        <v>5043</v>
      </c>
      <c r="P27" s="119">
        <f t="shared" si="2"/>
        <v>4715</v>
      </c>
      <c r="Q27" s="119">
        <f t="shared" si="2"/>
        <v>5043</v>
      </c>
      <c r="R27" s="119">
        <f t="shared" si="2"/>
        <v>4715</v>
      </c>
      <c r="S27" s="119">
        <f t="shared" si="2"/>
        <v>5043</v>
      </c>
      <c r="T27" s="119">
        <f t="shared" si="2"/>
        <v>6683</v>
      </c>
      <c r="U27" s="119">
        <f t="shared" si="2"/>
        <v>6683</v>
      </c>
      <c r="V27" s="119">
        <f t="shared" si="2"/>
        <v>6683</v>
      </c>
      <c r="W27" s="119">
        <f t="shared" si="2"/>
        <v>6683</v>
      </c>
      <c r="X27" s="119">
        <f t="shared" si="2"/>
        <v>5371</v>
      </c>
      <c r="Y27" s="119">
        <f t="shared" si="2"/>
        <v>6027</v>
      </c>
      <c r="Z27" s="119">
        <f t="shared" si="2"/>
        <v>5371</v>
      </c>
      <c r="AA27" s="119">
        <f t="shared" si="2"/>
        <v>7339</v>
      </c>
      <c r="AB27" s="119">
        <f t="shared" si="2"/>
        <v>7339</v>
      </c>
      <c r="AC27" s="119">
        <f t="shared" si="2"/>
        <v>5453</v>
      </c>
      <c r="AD27" s="119">
        <f t="shared" si="2"/>
        <v>5617</v>
      </c>
      <c r="AE27" s="119">
        <f t="shared" si="2"/>
        <v>5945</v>
      </c>
      <c r="AF27" s="119">
        <f t="shared" si="2"/>
        <v>5617</v>
      </c>
      <c r="AG27" s="119">
        <f t="shared" si="2"/>
        <v>6109</v>
      </c>
      <c r="AH27" s="119">
        <f t="shared" si="2"/>
        <v>6683</v>
      </c>
      <c r="AI27" s="119">
        <f t="shared" si="2"/>
        <v>6683</v>
      </c>
      <c r="AJ27" s="119">
        <f t="shared" si="2"/>
        <v>6273</v>
      </c>
      <c r="AK27" s="119">
        <f t="shared" si="2"/>
        <v>5945</v>
      </c>
      <c r="AL27" s="119">
        <f t="shared" si="2"/>
        <v>6683</v>
      </c>
      <c r="AM27" s="119">
        <f t="shared" si="2"/>
        <v>5945</v>
      </c>
      <c r="AN27" s="119">
        <f t="shared" si="2"/>
        <v>6273</v>
      </c>
      <c r="AO27" s="119">
        <f t="shared" si="2"/>
        <v>5945</v>
      </c>
      <c r="AP27" s="119">
        <f t="shared" si="2"/>
        <v>6683</v>
      </c>
      <c r="AQ27" s="119">
        <f t="shared" si="2"/>
        <v>6109</v>
      </c>
      <c r="AR27" s="119">
        <f t="shared" si="2"/>
        <v>5945</v>
      </c>
      <c r="AS27" s="119">
        <f t="shared" si="2"/>
        <v>6273</v>
      </c>
      <c r="AT27" s="119">
        <f t="shared" si="2"/>
        <v>5617</v>
      </c>
      <c r="AU27" s="119">
        <f t="shared" si="2"/>
        <v>5617</v>
      </c>
      <c r="AV27" s="119">
        <f t="shared" si="2"/>
        <v>5289</v>
      </c>
      <c r="AW27" s="119">
        <f t="shared" si="2"/>
        <v>4715</v>
      </c>
      <c r="AX27" s="119">
        <f t="shared" si="2"/>
        <v>5125</v>
      </c>
      <c r="AY27" s="119">
        <f t="shared" si="2"/>
        <v>4715</v>
      </c>
      <c r="AZ27" s="119">
        <f t="shared" si="2"/>
        <v>5125</v>
      </c>
      <c r="BA27" s="119">
        <f t="shared" si="2"/>
        <v>4715</v>
      </c>
    </row>
    <row r="28" spans="1:53" ht="10.7" customHeight="1" x14ac:dyDescent="0.2">
      <c r="A28" s="3">
        <v>2</v>
      </c>
      <c r="B28" s="119">
        <f t="shared" ref="B28:BA28" si="3">ROUND(B9*0.82,)</f>
        <v>7052</v>
      </c>
      <c r="C28" s="119">
        <f t="shared" si="3"/>
        <v>6396</v>
      </c>
      <c r="D28" s="119">
        <f t="shared" si="3"/>
        <v>6150</v>
      </c>
      <c r="E28" s="119">
        <f t="shared" si="3"/>
        <v>5740</v>
      </c>
      <c r="F28" s="119">
        <f t="shared" si="3"/>
        <v>7708</v>
      </c>
      <c r="G28" s="119">
        <f t="shared" si="3"/>
        <v>8364</v>
      </c>
      <c r="H28" s="119">
        <f t="shared" si="3"/>
        <v>7052</v>
      </c>
      <c r="I28" s="119">
        <f t="shared" si="3"/>
        <v>7708</v>
      </c>
      <c r="J28" s="119">
        <f t="shared" si="3"/>
        <v>6396</v>
      </c>
      <c r="K28" s="119">
        <f t="shared" si="3"/>
        <v>7052</v>
      </c>
      <c r="L28" s="119">
        <f t="shared" si="3"/>
        <v>7708</v>
      </c>
      <c r="M28" s="119">
        <f t="shared" si="3"/>
        <v>7052</v>
      </c>
      <c r="N28" s="119">
        <f t="shared" si="3"/>
        <v>5740</v>
      </c>
      <c r="O28" s="119">
        <f t="shared" si="3"/>
        <v>6068</v>
      </c>
      <c r="P28" s="119">
        <f t="shared" si="3"/>
        <v>5740</v>
      </c>
      <c r="Q28" s="119">
        <f t="shared" si="3"/>
        <v>6068</v>
      </c>
      <c r="R28" s="119">
        <f t="shared" si="3"/>
        <v>5740</v>
      </c>
      <c r="S28" s="119">
        <f t="shared" si="3"/>
        <v>6068</v>
      </c>
      <c r="T28" s="119">
        <f t="shared" si="3"/>
        <v>7708</v>
      </c>
      <c r="U28" s="119">
        <f t="shared" si="3"/>
        <v>7708</v>
      </c>
      <c r="V28" s="119">
        <f t="shared" si="3"/>
        <v>7708</v>
      </c>
      <c r="W28" s="119">
        <f t="shared" si="3"/>
        <v>7708</v>
      </c>
      <c r="X28" s="119">
        <f t="shared" si="3"/>
        <v>6396</v>
      </c>
      <c r="Y28" s="119">
        <f t="shared" si="3"/>
        <v>7052</v>
      </c>
      <c r="Z28" s="119">
        <f t="shared" si="3"/>
        <v>6396</v>
      </c>
      <c r="AA28" s="119">
        <f t="shared" si="3"/>
        <v>8364</v>
      </c>
      <c r="AB28" s="119">
        <f t="shared" si="3"/>
        <v>8364</v>
      </c>
      <c r="AC28" s="119">
        <f t="shared" si="3"/>
        <v>6478</v>
      </c>
      <c r="AD28" s="119">
        <f t="shared" si="3"/>
        <v>6642</v>
      </c>
      <c r="AE28" s="119">
        <f t="shared" si="3"/>
        <v>6970</v>
      </c>
      <c r="AF28" s="119">
        <f t="shared" si="3"/>
        <v>6642</v>
      </c>
      <c r="AG28" s="119">
        <f t="shared" si="3"/>
        <v>7134</v>
      </c>
      <c r="AH28" s="119">
        <f t="shared" si="3"/>
        <v>7708</v>
      </c>
      <c r="AI28" s="119">
        <f t="shared" si="3"/>
        <v>7708</v>
      </c>
      <c r="AJ28" s="119">
        <f t="shared" si="3"/>
        <v>7298</v>
      </c>
      <c r="AK28" s="119">
        <f t="shared" si="3"/>
        <v>6970</v>
      </c>
      <c r="AL28" s="119">
        <f t="shared" si="3"/>
        <v>7708</v>
      </c>
      <c r="AM28" s="119">
        <f t="shared" si="3"/>
        <v>6970</v>
      </c>
      <c r="AN28" s="119">
        <f t="shared" si="3"/>
        <v>7298</v>
      </c>
      <c r="AO28" s="119">
        <f t="shared" si="3"/>
        <v>6970</v>
      </c>
      <c r="AP28" s="119">
        <f t="shared" si="3"/>
        <v>7708</v>
      </c>
      <c r="AQ28" s="119">
        <f t="shared" si="3"/>
        <v>7134</v>
      </c>
      <c r="AR28" s="119">
        <f t="shared" si="3"/>
        <v>6970</v>
      </c>
      <c r="AS28" s="119">
        <f t="shared" si="3"/>
        <v>7298</v>
      </c>
      <c r="AT28" s="119">
        <f t="shared" si="3"/>
        <v>6642</v>
      </c>
      <c r="AU28" s="119">
        <f t="shared" si="3"/>
        <v>6642</v>
      </c>
      <c r="AV28" s="119">
        <f t="shared" si="3"/>
        <v>6314</v>
      </c>
      <c r="AW28" s="119">
        <f t="shared" si="3"/>
        <v>5740</v>
      </c>
      <c r="AX28" s="119">
        <f t="shared" si="3"/>
        <v>6150</v>
      </c>
      <c r="AY28" s="119">
        <f t="shared" si="3"/>
        <v>5740</v>
      </c>
      <c r="AZ28" s="119">
        <f t="shared" si="3"/>
        <v>6150</v>
      </c>
      <c r="BA28" s="119">
        <f t="shared" si="3"/>
        <v>5740</v>
      </c>
    </row>
    <row r="29" spans="1:53" ht="10.7" customHeight="1" x14ac:dyDescent="0.2">
      <c r="A29" s="120" t="s">
        <v>107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spans="1:53" ht="10.7" customHeight="1" x14ac:dyDescent="0.2">
      <c r="A30" s="3">
        <v>1</v>
      </c>
      <c r="B30" s="119">
        <f t="shared" ref="B30:BA30" si="4">ROUND(B11*0.82,)</f>
        <v>6847</v>
      </c>
      <c r="C30" s="119">
        <f t="shared" si="4"/>
        <v>6191</v>
      </c>
      <c r="D30" s="119">
        <f t="shared" si="4"/>
        <v>5945</v>
      </c>
      <c r="E30" s="119">
        <f t="shared" si="4"/>
        <v>5535</v>
      </c>
      <c r="F30" s="119">
        <f t="shared" si="4"/>
        <v>7503</v>
      </c>
      <c r="G30" s="119">
        <f t="shared" si="4"/>
        <v>8159</v>
      </c>
      <c r="H30" s="119">
        <f t="shared" si="4"/>
        <v>6847</v>
      </c>
      <c r="I30" s="119">
        <f t="shared" si="4"/>
        <v>7503</v>
      </c>
      <c r="J30" s="119">
        <f t="shared" si="4"/>
        <v>6191</v>
      </c>
      <c r="K30" s="119">
        <f t="shared" si="4"/>
        <v>6847</v>
      </c>
      <c r="L30" s="119">
        <f t="shared" si="4"/>
        <v>7503</v>
      </c>
      <c r="M30" s="119">
        <f t="shared" si="4"/>
        <v>6847</v>
      </c>
      <c r="N30" s="119">
        <f t="shared" si="4"/>
        <v>5535</v>
      </c>
      <c r="O30" s="119">
        <f t="shared" si="4"/>
        <v>5863</v>
      </c>
      <c r="P30" s="119">
        <f t="shared" si="4"/>
        <v>5535</v>
      </c>
      <c r="Q30" s="119">
        <f t="shared" si="4"/>
        <v>5863</v>
      </c>
      <c r="R30" s="119">
        <f t="shared" si="4"/>
        <v>5535</v>
      </c>
      <c r="S30" s="119">
        <f t="shared" si="4"/>
        <v>5863</v>
      </c>
      <c r="T30" s="119">
        <f t="shared" si="4"/>
        <v>7503</v>
      </c>
      <c r="U30" s="119">
        <f t="shared" si="4"/>
        <v>7503</v>
      </c>
      <c r="V30" s="119">
        <f t="shared" si="4"/>
        <v>7503</v>
      </c>
      <c r="W30" s="119">
        <f t="shared" si="4"/>
        <v>7503</v>
      </c>
      <c r="X30" s="119">
        <f t="shared" si="4"/>
        <v>6191</v>
      </c>
      <c r="Y30" s="119">
        <f t="shared" si="4"/>
        <v>6847</v>
      </c>
      <c r="Z30" s="119">
        <f t="shared" si="4"/>
        <v>6191</v>
      </c>
      <c r="AA30" s="119">
        <f t="shared" si="4"/>
        <v>8159</v>
      </c>
      <c r="AB30" s="119">
        <f t="shared" si="4"/>
        <v>8159</v>
      </c>
      <c r="AC30" s="119">
        <f t="shared" si="4"/>
        <v>6273</v>
      </c>
      <c r="AD30" s="119">
        <f t="shared" si="4"/>
        <v>6437</v>
      </c>
      <c r="AE30" s="119">
        <f t="shared" si="4"/>
        <v>6765</v>
      </c>
      <c r="AF30" s="119">
        <f t="shared" si="4"/>
        <v>6437</v>
      </c>
      <c r="AG30" s="119">
        <f t="shared" si="4"/>
        <v>6929</v>
      </c>
      <c r="AH30" s="119">
        <f t="shared" si="4"/>
        <v>7503</v>
      </c>
      <c r="AI30" s="119">
        <f t="shared" si="4"/>
        <v>7503</v>
      </c>
      <c r="AJ30" s="119">
        <f t="shared" si="4"/>
        <v>7093</v>
      </c>
      <c r="AK30" s="119">
        <f t="shared" si="4"/>
        <v>6765</v>
      </c>
      <c r="AL30" s="119">
        <f t="shared" si="4"/>
        <v>7503</v>
      </c>
      <c r="AM30" s="119">
        <f t="shared" si="4"/>
        <v>6765</v>
      </c>
      <c r="AN30" s="119">
        <f t="shared" si="4"/>
        <v>7093</v>
      </c>
      <c r="AO30" s="119">
        <f t="shared" si="4"/>
        <v>6765</v>
      </c>
      <c r="AP30" s="119">
        <f t="shared" si="4"/>
        <v>7503</v>
      </c>
      <c r="AQ30" s="119">
        <f t="shared" si="4"/>
        <v>6929</v>
      </c>
      <c r="AR30" s="119">
        <f t="shared" si="4"/>
        <v>6765</v>
      </c>
      <c r="AS30" s="119">
        <f t="shared" si="4"/>
        <v>7093</v>
      </c>
      <c r="AT30" s="119">
        <f t="shared" si="4"/>
        <v>6437</v>
      </c>
      <c r="AU30" s="119">
        <f t="shared" si="4"/>
        <v>6437</v>
      </c>
      <c r="AV30" s="119">
        <f t="shared" si="4"/>
        <v>6109</v>
      </c>
      <c r="AW30" s="119">
        <f t="shared" si="4"/>
        <v>5535</v>
      </c>
      <c r="AX30" s="119">
        <f t="shared" si="4"/>
        <v>5945</v>
      </c>
      <c r="AY30" s="119">
        <f t="shared" si="4"/>
        <v>5535</v>
      </c>
      <c r="AZ30" s="119">
        <f t="shared" si="4"/>
        <v>5945</v>
      </c>
      <c r="BA30" s="119">
        <f t="shared" si="4"/>
        <v>5535</v>
      </c>
    </row>
    <row r="31" spans="1:53" ht="10.7" customHeight="1" x14ac:dyDescent="0.2">
      <c r="A31" s="3">
        <v>2</v>
      </c>
      <c r="B31" s="119">
        <f t="shared" ref="B31:BA31" si="5">ROUND(B12*0.82,)</f>
        <v>7872</v>
      </c>
      <c r="C31" s="119">
        <f t="shared" si="5"/>
        <v>7216</v>
      </c>
      <c r="D31" s="119">
        <f t="shared" si="5"/>
        <v>6970</v>
      </c>
      <c r="E31" s="119">
        <f t="shared" si="5"/>
        <v>6560</v>
      </c>
      <c r="F31" s="119">
        <f t="shared" si="5"/>
        <v>8528</v>
      </c>
      <c r="G31" s="119">
        <f t="shared" si="5"/>
        <v>9184</v>
      </c>
      <c r="H31" s="119">
        <f t="shared" si="5"/>
        <v>7872</v>
      </c>
      <c r="I31" s="119">
        <f t="shared" si="5"/>
        <v>8528</v>
      </c>
      <c r="J31" s="119">
        <f t="shared" si="5"/>
        <v>7216</v>
      </c>
      <c r="K31" s="119">
        <f t="shared" si="5"/>
        <v>7872</v>
      </c>
      <c r="L31" s="119">
        <f t="shared" si="5"/>
        <v>8528</v>
      </c>
      <c r="M31" s="119">
        <f t="shared" si="5"/>
        <v>7872</v>
      </c>
      <c r="N31" s="119">
        <f t="shared" si="5"/>
        <v>6560</v>
      </c>
      <c r="O31" s="119">
        <f t="shared" si="5"/>
        <v>6888</v>
      </c>
      <c r="P31" s="119">
        <f t="shared" si="5"/>
        <v>6560</v>
      </c>
      <c r="Q31" s="119">
        <f t="shared" si="5"/>
        <v>6888</v>
      </c>
      <c r="R31" s="119">
        <f t="shared" si="5"/>
        <v>6560</v>
      </c>
      <c r="S31" s="119">
        <f t="shared" si="5"/>
        <v>6888</v>
      </c>
      <c r="T31" s="119">
        <f t="shared" si="5"/>
        <v>8528</v>
      </c>
      <c r="U31" s="119">
        <f t="shared" si="5"/>
        <v>8528</v>
      </c>
      <c r="V31" s="119">
        <f t="shared" si="5"/>
        <v>8528</v>
      </c>
      <c r="W31" s="119">
        <f t="shared" si="5"/>
        <v>8528</v>
      </c>
      <c r="X31" s="119">
        <f t="shared" si="5"/>
        <v>7216</v>
      </c>
      <c r="Y31" s="119">
        <f t="shared" si="5"/>
        <v>7872</v>
      </c>
      <c r="Z31" s="119">
        <f t="shared" si="5"/>
        <v>7216</v>
      </c>
      <c r="AA31" s="119">
        <f t="shared" si="5"/>
        <v>9184</v>
      </c>
      <c r="AB31" s="119">
        <f t="shared" si="5"/>
        <v>9184</v>
      </c>
      <c r="AC31" s="119">
        <f t="shared" si="5"/>
        <v>7298</v>
      </c>
      <c r="AD31" s="119">
        <f t="shared" si="5"/>
        <v>7462</v>
      </c>
      <c r="AE31" s="119">
        <f t="shared" si="5"/>
        <v>7790</v>
      </c>
      <c r="AF31" s="119">
        <f t="shared" si="5"/>
        <v>7462</v>
      </c>
      <c r="AG31" s="119">
        <f t="shared" si="5"/>
        <v>7954</v>
      </c>
      <c r="AH31" s="119">
        <f t="shared" si="5"/>
        <v>8528</v>
      </c>
      <c r="AI31" s="119">
        <f t="shared" si="5"/>
        <v>8528</v>
      </c>
      <c r="AJ31" s="119">
        <f t="shared" si="5"/>
        <v>8118</v>
      </c>
      <c r="AK31" s="119">
        <f t="shared" si="5"/>
        <v>7790</v>
      </c>
      <c r="AL31" s="119">
        <f t="shared" si="5"/>
        <v>8528</v>
      </c>
      <c r="AM31" s="119">
        <f t="shared" si="5"/>
        <v>7790</v>
      </c>
      <c r="AN31" s="119">
        <f t="shared" si="5"/>
        <v>8118</v>
      </c>
      <c r="AO31" s="119">
        <f t="shared" si="5"/>
        <v>7790</v>
      </c>
      <c r="AP31" s="119">
        <f t="shared" si="5"/>
        <v>8528</v>
      </c>
      <c r="AQ31" s="119">
        <f t="shared" si="5"/>
        <v>7954</v>
      </c>
      <c r="AR31" s="119">
        <f t="shared" si="5"/>
        <v>7790</v>
      </c>
      <c r="AS31" s="119">
        <f t="shared" si="5"/>
        <v>8118</v>
      </c>
      <c r="AT31" s="119">
        <f t="shared" si="5"/>
        <v>7462</v>
      </c>
      <c r="AU31" s="119">
        <f t="shared" si="5"/>
        <v>7462</v>
      </c>
      <c r="AV31" s="119">
        <f t="shared" si="5"/>
        <v>7134</v>
      </c>
      <c r="AW31" s="119">
        <f t="shared" si="5"/>
        <v>6560</v>
      </c>
      <c r="AX31" s="119">
        <f t="shared" si="5"/>
        <v>6970</v>
      </c>
      <c r="AY31" s="119">
        <f t="shared" si="5"/>
        <v>6560</v>
      </c>
      <c r="AZ31" s="119">
        <f t="shared" si="5"/>
        <v>6970</v>
      </c>
      <c r="BA31" s="119">
        <f t="shared" si="5"/>
        <v>6560</v>
      </c>
    </row>
    <row r="32" spans="1:53" ht="10.7" customHeight="1" x14ac:dyDescent="0.2">
      <c r="A32" s="5" t="s">
        <v>86</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row>
    <row r="33" spans="1:53" ht="10.7" customHeight="1" x14ac:dyDescent="0.2">
      <c r="A33" s="3">
        <v>1</v>
      </c>
      <c r="B33" s="119">
        <f t="shared" ref="B33:BA33" si="6">ROUND(B14*0.82,)</f>
        <v>8077</v>
      </c>
      <c r="C33" s="119">
        <f t="shared" si="6"/>
        <v>7421</v>
      </c>
      <c r="D33" s="119">
        <f t="shared" si="6"/>
        <v>7175</v>
      </c>
      <c r="E33" s="119">
        <f t="shared" si="6"/>
        <v>6765</v>
      </c>
      <c r="F33" s="119">
        <f t="shared" si="6"/>
        <v>8733</v>
      </c>
      <c r="G33" s="119">
        <f t="shared" si="6"/>
        <v>9389</v>
      </c>
      <c r="H33" s="119">
        <f t="shared" si="6"/>
        <v>8077</v>
      </c>
      <c r="I33" s="119">
        <f t="shared" si="6"/>
        <v>8733</v>
      </c>
      <c r="J33" s="119">
        <f t="shared" si="6"/>
        <v>7421</v>
      </c>
      <c r="K33" s="119">
        <f t="shared" si="6"/>
        <v>8077</v>
      </c>
      <c r="L33" s="119">
        <f t="shared" si="6"/>
        <v>8733</v>
      </c>
      <c r="M33" s="119">
        <f t="shared" si="6"/>
        <v>8077</v>
      </c>
      <c r="N33" s="119">
        <f t="shared" si="6"/>
        <v>6765</v>
      </c>
      <c r="O33" s="119">
        <f t="shared" si="6"/>
        <v>7093</v>
      </c>
      <c r="P33" s="119">
        <f t="shared" si="6"/>
        <v>6765</v>
      </c>
      <c r="Q33" s="119">
        <f t="shared" si="6"/>
        <v>7093</v>
      </c>
      <c r="R33" s="119">
        <f t="shared" si="6"/>
        <v>6765</v>
      </c>
      <c r="S33" s="119">
        <f t="shared" si="6"/>
        <v>7093</v>
      </c>
      <c r="T33" s="119">
        <f t="shared" si="6"/>
        <v>8733</v>
      </c>
      <c r="U33" s="119">
        <f t="shared" si="6"/>
        <v>8733</v>
      </c>
      <c r="V33" s="119">
        <f t="shared" si="6"/>
        <v>8733</v>
      </c>
      <c r="W33" s="119">
        <f t="shared" si="6"/>
        <v>8733</v>
      </c>
      <c r="X33" s="119">
        <f t="shared" si="6"/>
        <v>7421</v>
      </c>
      <c r="Y33" s="119">
        <f t="shared" si="6"/>
        <v>8077</v>
      </c>
      <c r="Z33" s="119">
        <f t="shared" si="6"/>
        <v>7421</v>
      </c>
      <c r="AA33" s="119">
        <f t="shared" si="6"/>
        <v>9389</v>
      </c>
      <c r="AB33" s="119">
        <f t="shared" si="6"/>
        <v>9389</v>
      </c>
      <c r="AC33" s="119">
        <f t="shared" si="6"/>
        <v>7503</v>
      </c>
      <c r="AD33" s="119">
        <f t="shared" si="6"/>
        <v>7667</v>
      </c>
      <c r="AE33" s="119">
        <f t="shared" si="6"/>
        <v>7995</v>
      </c>
      <c r="AF33" s="119">
        <f t="shared" si="6"/>
        <v>7667</v>
      </c>
      <c r="AG33" s="119">
        <f t="shared" si="6"/>
        <v>8159</v>
      </c>
      <c r="AH33" s="119">
        <f t="shared" si="6"/>
        <v>8733</v>
      </c>
      <c r="AI33" s="119">
        <f t="shared" si="6"/>
        <v>8733</v>
      </c>
      <c r="AJ33" s="119">
        <f t="shared" si="6"/>
        <v>8323</v>
      </c>
      <c r="AK33" s="119">
        <f t="shared" si="6"/>
        <v>7995</v>
      </c>
      <c r="AL33" s="119">
        <f t="shared" si="6"/>
        <v>8733</v>
      </c>
      <c r="AM33" s="119">
        <f t="shared" si="6"/>
        <v>7995</v>
      </c>
      <c r="AN33" s="119">
        <f t="shared" si="6"/>
        <v>8323</v>
      </c>
      <c r="AO33" s="119">
        <f t="shared" si="6"/>
        <v>7995</v>
      </c>
      <c r="AP33" s="119">
        <f t="shared" si="6"/>
        <v>8733</v>
      </c>
      <c r="AQ33" s="119">
        <f t="shared" si="6"/>
        <v>8159</v>
      </c>
      <c r="AR33" s="119">
        <f t="shared" si="6"/>
        <v>7995</v>
      </c>
      <c r="AS33" s="119">
        <f t="shared" si="6"/>
        <v>8323</v>
      </c>
      <c r="AT33" s="119">
        <f t="shared" si="6"/>
        <v>7667</v>
      </c>
      <c r="AU33" s="119">
        <f t="shared" si="6"/>
        <v>7667</v>
      </c>
      <c r="AV33" s="119">
        <f t="shared" si="6"/>
        <v>7339</v>
      </c>
      <c r="AW33" s="119">
        <f t="shared" si="6"/>
        <v>6765</v>
      </c>
      <c r="AX33" s="119">
        <f t="shared" si="6"/>
        <v>7175</v>
      </c>
      <c r="AY33" s="119">
        <f t="shared" si="6"/>
        <v>6765</v>
      </c>
      <c r="AZ33" s="119">
        <f t="shared" si="6"/>
        <v>7175</v>
      </c>
      <c r="BA33" s="119">
        <f t="shared" si="6"/>
        <v>6765</v>
      </c>
    </row>
    <row r="34" spans="1:53" ht="10.7" customHeight="1" x14ac:dyDescent="0.2">
      <c r="A34" s="3">
        <v>2</v>
      </c>
      <c r="B34" s="119">
        <f t="shared" ref="B34:BA34" si="7">ROUND(B15*0.82,)</f>
        <v>9102</v>
      </c>
      <c r="C34" s="119">
        <f t="shared" si="7"/>
        <v>8446</v>
      </c>
      <c r="D34" s="119">
        <f t="shared" si="7"/>
        <v>8200</v>
      </c>
      <c r="E34" s="119">
        <f t="shared" si="7"/>
        <v>7790</v>
      </c>
      <c r="F34" s="119">
        <f t="shared" si="7"/>
        <v>9758</v>
      </c>
      <c r="G34" s="119">
        <f t="shared" si="7"/>
        <v>10414</v>
      </c>
      <c r="H34" s="119">
        <f t="shared" si="7"/>
        <v>9102</v>
      </c>
      <c r="I34" s="119">
        <f t="shared" si="7"/>
        <v>9758</v>
      </c>
      <c r="J34" s="119">
        <f t="shared" si="7"/>
        <v>8446</v>
      </c>
      <c r="K34" s="119">
        <f t="shared" si="7"/>
        <v>9102</v>
      </c>
      <c r="L34" s="119">
        <f t="shared" si="7"/>
        <v>9758</v>
      </c>
      <c r="M34" s="119">
        <f t="shared" si="7"/>
        <v>9102</v>
      </c>
      <c r="N34" s="119">
        <f t="shared" si="7"/>
        <v>7790</v>
      </c>
      <c r="O34" s="119">
        <f t="shared" si="7"/>
        <v>8118</v>
      </c>
      <c r="P34" s="119">
        <f t="shared" si="7"/>
        <v>7790</v>
      </c>
      <c r="Q34" s="119">
        <f t="shared" si="7"/>
        <v>8118</v>
      </c>
      <c r="R34" s="119">
        <f t="shared" si="7"/>
        <v>7790</v>
      </c>
      <c r="S34" s="119">
        <f t="shared" si="7"/>
        <v>8118</v>
      </c>
      <c r="T34" s="119">
        <f t="shared" si="7"/>
        <v>9758</v>
      </c>
      <c r="U34" s="119">
        <f t="shared" si="7"/>
        <v>9758</v>
      </c>
      <c r="V34" s="119">
        <f t="shared" si="7"/>
        <v>9758</v>
      </c>
      <c r="W34" s="119">
        <f t="shared" si="7"/>
        <v>9758</v>
      </c>
      <c r="X34" s="119">
        <f t="shared" si="7"/>
        <v>8446</v>
      </c>
      <c r="Y34" s="119">
        <f t="shared" si="7"/>
        <v>9102</v>
      </c>
      <c r="Z34" s="119">
        <f t="shared" si="7"/>
        <v>8446</v>
      </c>
      <c r="AA34" s="119">
        <f t="shared" si="7"/>
        <v>10414</v>
      </c>
      <c r="AB34" s="119">
        <f t="shared" si="7"/>
        <v>10414</v>
      </c>
      <c r="AC34" s="119">
        <f t="shared" si="7"/>
        <v>8528</v>
      </c>
      <c r="AD34" s="119">
        <f t="shared" si="7"/>
        <v>8692</v>
      </c>
      <c r="AE34" s="119">
        <f t="shared" si="7"/>
        <v>9020</v>
      </c>
      <c r="AF34" s="119">
        <f t="shared" si="7"/>
        <v>8692</v>
      </c>
      <c r="AG34" s="119">
        <f t="shared" si="7"/>
        <v>9184</v>
      </c>
      <c r="AH34" s="119">
        <f t="shared" si="7"/>
        <v>9758</v>
      </c>
      <c r="AI34" s="119">
        <f t="shared" si="7"/>
        <v>9758</v>
      </c>
      <c r="AJ34" s="119">
        <f t="shared" si="7"/>
        <v>9348</v>
      </c>
      <c r="AK34" s="119">
        <f t="shared" si="7"/>
        <v>9020</v>
      </c>
      <c r="AL34" s="119">
        <f t="shared" si="7"/>
        <v>9758</v>
      </c>
      <c r="AM34" s="119">
        <f t="shared" si="7"/>
        <v>9020</v>
      </c>
      <c r="AN34" s="119">
        <f t="shared" si="7"/>
        <v>9348</v>
      </c>
      <c r="AO34" s="119">
        <f t="shared" si="7"/>
        <v>9020</v>
      </c>
      <c r="AP34" s="119">
        <f t="shared" si="7"/>
        <v>9758</v>
      </c>
      <c r="AQ34" s="119">
        <f t="shared" si="7"/>
        <v>9184</v>
      </c>
      <c r="AR34" s="119">
        <f t="shared" si="7"/>
        <v>9020</v>
      </c>
      <c r="AS34" s="119">
        <f t="shared" si="7"/>
        <v>9348</v>
      </c>
      <c r="AT34" s="119">
        <f t="shared" si="7"/>
        <v>8692</v>
      </c>
      <c r="AU34" s="119">
        <f t="shared" si="7"/>
        <v>8692</v>
      </c>
      <c r="AV34" s="119">
        <f t="shared" si="7"/>
        <v>8364</v>
      </c>
      <c r="AW34" s="119">
        <f t="shared" si="7"/>
        <v>7790</v>
      </c>
      <c r="AX34" s="119">
        <f t="shared" si="7"/>
        <v>8200</v>
      </c>
      <c r="AY34" s="119">
        <f t="shared" si="7"/>
        <v>7790</v>
      </c>
      <c r="AZ34" s="119">
        <f t="shared" si="7"/>
        <v>8200</v>
      </c>
      <c r="BA34" s="119">
        <f t="shared" si="7"/>
        <v>7790</v>
      </c>
    </row>
    <row r="35" spans="1:53" ht="10.7" customHeight="1" x14ac:dyDescent="0.2">
      <c r="A35" s="4" t="s">
        <v>91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row>
    <row r="36" spans="1:53" ht="10.7" customHeight="1" x14ac:dyDescent="0.2">
      <c r="A36" s="3">
        <v>1</v>
      </c>
      <c r="B36" s="119">
        <f t="shared" ref="B36:BA36" si="8">ROUND(B17*0.82,)</f>
        <v>8897</v>
      </c>
      <c r="C36" s="119">
        <f t="shared" si="8"/>
        <v>8241</v>
      </c>
      <c r="D36" s="119">
        <f t="shared" si="8"/>
        <v>7995</v>
      </c>
      <c r="E36" s="119">
        <f t="shared" si="8"/>
        <v>7585</v>
      </c>
      <c r="F36" s="119">
        <f t="shared" si="8"/>
        <v>9553</v>
      </c>
      <c r="G36" s="119">
        <f t="shared" si="8"/>
        <v>10209</v>
      </c>
      <c r="H36" s="119">
        <f t="shared" si="8"/>
        <v>8897</v>
      </c>
      <c r="I36" s="119">
        <f t="shared" si="8"/>
        <v>9553</v>
      </c>
      <c r="J36" s="119">
        <f t="shared" si="8"/>
        <v>8241</v>
      </c>
      <c r="K36" s="119">
        <f t="shared" si="8"/>
        <v>8897</v>
      </c>
      <c r="L36" s="119">
        <f t="shared" si="8"/>
        <v>9553</v>
      </c>
      <c r="M36" s="119">
        <f t="shared" si="8"/>
        <v>8897</v>
      </c>
      <c r="N36" s="119">
        <f t="shared" si="8"/>
        <v>7585</v>
      </c>
      <c r="O36" s="119">
        <f t="shared" si="8"/>
        <v>7913</v>
      </c>
      <c r="P36" s="119">
        <f t="shared" si="8"/>
        <v>7585</v>
      </c>
      <c r="Q36" s="119">
        <f t="shared" si="8"/>
        <v>7913</v>
      </c>
      <c r="R36" s="119">
        <f t="shared" si="8"/>
        <v>7585</v>
      </c>
      <c r="S36" s="119">
        <f t="shared" si="8"/>
        <v>7913</v>
      </c>
      <c r="T36" s="119">
        <f t="shared" si="8"/>
        <v>9553</v>
      </c>
      <c r="U36" s="119">
        <f t="shared" si="8"/>
        <v>9553</v>
      </c>
      <c r="V36" s="119">
        <f t="shared" si="8"/>
        <v>9553</v>
      </c>
      <c r="W36" s="119">
        <f t="shared" si="8"/>
        <v>9553</v>
      </c>
      <c r="X36" s="119">
        <f t="shared" si="8"/>
        <v>8241</v>
      </c>
      <c r="Y36" s="119">
        <f t="shared" si="8"/>
        <v>8897</v>
      </c>
      <c r="Z36" s="119">
        <f t="shared" si="8"/>
        <v>8241</v>
      </c>
      <c r="AA36" s="119">
        <f t="shared" si="8"/>
        <v>10209</v>
      </c>
      <c r="AB36" s="119">
        <f t="shared" si="8"/>
        <v>10209</v>
      </c>
      <c r="AC36" s="119">
        <f t="shared" si="8"/>
        <v>8323</v>
      </c>
      <c r="AD36" s="119">
        <f t="shared" si="8"/>
        <v>8487</v>
      </c>
      <c r="AE36" s="119">
        <f t="shared" si="8"/>
        <v>8815</v>
      </c>
      <c r="AF36" s="119">
        <f t="shared" si="8"/>
        <v>8487</v>
      </c>
      <c r="AG36" s="119">
        <f t="shared" si="8"/>
        <v>8979</v>
      </c>
      <c r="AH36" s="119">
        <f t="shared" si="8"/>
        <v>9553</v>
      </c>
      <c r="AI36" s="119">
        <f t="shared" si="8"/>
        <v>9553</v>
      </c>
      <c r="AJ36" s="119">
        <f t="shared" si="8"/>
        <v>9143</v>
      </c>
      <c r="AK36" s="119">
        <f t="shared" si="8"/>
        <v>8815</v>
      </c>
      <c r="AL36" s="119">
        <f t="shared" si="8"/>
        <v>9553</v>
      </c>
      <c r="AM36" s="119">
        <f t="shared" si="8"/>
        <v>8815</v>
      </c>
      <c r="AN36" s="119">
        <f t="shared" si="8"/>
        <v>9143</v>
      </c>
      <c r="AO36" s="119">
        <f t="shared" si="8"/>
        <v>8815</v>
      </c>
      <c r="AP36" s="119">
        <f t="shared" si="8"/>
        <v>9553</v>
      </c>
      <c r="AQ36" s="119">
        <f t="shared" si="8"/>
        <v>8979</v>
      </c>
      <c r="AR36" s="119">
        <f t="shared" si="8"/>
        <v>8815</v>
      </c>
      <c r="AS36" s="119">
        <f t="shared" si="8"/>
        <v>9143</v>
      </c>
      <c r="AT36" s="119">
        <f t="shared" si="8"/>
        <v>8487</v>
      </c>
      <c r="AU36" s="119">
        <f t="shared" si="8"/>
        <v>8487</v>
      </c>
      <c r="AV36" s="119">
        <f t="shared" si="8"/>
        <v>8159</v>
      </c>
      <c r="AW36" s="119">
        <f t="shared" si="8"/>
        <v>7585</v>
      </c>
      <c r="AX36" s="119">
        <f t="shared" si="8"/>
        <v>7995</v>
      </c>
      <c r="AY36" s="119">
        <f t="shared" si="8"/>
        <v>7585</v>
      </c>
      <c r="AZ36" s="119">
        <f t="shared" si="8"/>
        <v>7995</v>
      </c>
      <c r="BA36" s="119">
        <f t="shared" si="8"/>
        <v>7585</v>
      </c>
    </row>
    <row r="37" spans="1:53" ht="10.7" customHeight="1" x14ac:dyDescent="0.2">
      <c r="A37" s="3">
        <v>2</v>
      </c>
      <c r="B37" s="119">
        <f t="shared" ref="B37:BA37" si="9">ROUND(B18*0.82,)</f>
        <v>9922</v>
      </c>
      <c r="C37" s="119">
        <f t="shared" si="9"/>
        <v>9266</v>
      </c>
      <c r="D37" s="119">
        <f t="shared" si="9"/>
        <v>9020</v>
      </c>
      <c r="E37" s="119">
        <f t="shared" si="9"/>
        <v>8610</v>
      </c>
      <c r="F37" s="119">
        <f t="shared" si="9"/>
        <v>10578</v>
      </c>
      <c r="G37" s="119">
        <f t="shared" si="9"/>
        <v>11234</v>
      </c>
      <c r="H37" s="119">
        <f t="shared" si="9"/>
        <v>9922</v>
      </c>
      <c r="I37" s="119">
        <f t="shared" si="9"/>
        <v>10578</v>
      </c>
      <c r="J37" s="119">
        <f t="shared" si="9"/>
        <v>9266</v>
      </c>
      <c r="K37" s="119">
        <f t="shared" si="9"/>
        <v>9922</v>
      </c>
      <c r="L37" s="119">
        <f t="shared" si="9"/>
        <v>10578</v>
      </c>
      <c r="M37" s="119">
        <f t="shared" si="9"/>
        <v>9922</v>
      </c>
      <c r="N37" s="119">
        <f t="shared" si="9"/>
        <v>8610</v>
      </c>
      <c r="O37" s="119">
        <f t="shared" si="9"/>
        <v>8938</v>
      </c>
      <c r="P37" s="119">
        <f t="shared" si="9"/>
        <v>8610</v>
      </c>
      <c r="Q37" s="119">
        <f t="shared" si="9"/>
        <v>8938</v>
      </c>
      <c r="R37" s="119">
        <f t="shared" si="9"/>
        <v>8610</v>
      </c>
      <c r="S37" s="119">
        <f t="shared" si="9"/>
        <v>8938</v>
      </c>
      <c r="T37" s="119">
        <f t="shared" si="9"/>
        <v>10578</v>
      </c>
      <c r="U37" s="119">
        <f t="shared" si="9"/>
        <v>10578</v>
      </c>
      <c r="V37" s="119">
        <f t="shared" si="9"/>
        <v>10578</v>
      </c>
      <c r="W37" s="119">
        <f t="shared" si="9"/>
        <v>10578</v>
      </c>
      <c r="X37" s="119">
        <f t="shared" si="9"/>
        <v>9266</v>
      </c>
      <c r="Y37" s="119">
        <f t="shared" si="9"/>
        <v>9922</v>
      </c>
      <c r="Z37" s="119">
        <f t="shared" si="9"/>
        <v>9266</v>
      </c>
      <c r="AA37" s="119">
        <f t="shared" si="9"/>
        <v>11234</v>
      </c>
      <c r="AB37" s="119">
        <f t="shared" si="9"/>
        <v>11234</v>
      </c>
      <c r="AC37" s="119">
        <f t="shared" si="9"/>
        <v>9348</v>
      </c>
      <c r="AD37" s="119">
        <f t="shared" si="9"/>
        <v>9512</v>
      </c>
      <c r="AE37" s="119">
        <f t="shared" si="9"/>
        <v>9840</v>
      </c>
      <c r="AF37" s="119">
        <f t="shared" si="9"/>
        <v>9512</v>
      </c>
      <c r="AG37" s="119">
        <f t="shared" si="9"/>
        <v>10004</v>
      </c>
      <c r="AH37" s="119">
        <f t="shared" si="9"/>
        <v>10578</v>
      </c>
      <c r="AI37" s="119">
        <f t="shared" si="9"/>
        <v>10578</v>
      </c>
      <c r="AJ37" s="119">
        <f t="shared" si="9"/>
        <v>10168</v>
      </c>
      <c r="AK37" s="119">
        <f t="shared" si="9"/>
        <v>9840</v>
      </c>
      <c r="AL37" s="119">
        <f t="shared" si="9"/>
        <v>10578</v>
      </c>
      <c r="AM37" s="119">
        <f t="shared" si="9"/>
        <v>9840</v>
      </c>
      <c r="AN37" s="119">
        <f t="shared" si="9"/>
        <v>10168</v>
      </c>
      <c r="AO37" s="119">
        <f t="shared" si="9"/>
        <v>9840</v>
      </c>
      <c r="AP37" s="119">
        <f t="shared" si="9"/>
        <v>10578</v>
      </c>
      <c r="AQ37" s="119">
        <f t="shared" si="9"/>
        <v>10004</v>
      </c>
      <c r="AR37" s="119">
        <f t="shared" si="9"/>
        <v>9840</v>
      </c>
      <c r="AS37" s="119">
        <f t="shared" si="9"/>
        <v>10168</v>
      </c>
      <c r="AT37" s="119">
        <f t="shared" si="9"/>
        <v>9512</v>
      </c>
      <c r="AU37" s="119">
        <f t="shared" si="9"/>
        <v>9512</v>
      </c>
      <c r="AV37" s="119">
        <f t="shared" si="9"/>
        <v>9184</v>
      </c>
      <c r="AW37" s="119">
        <f t="shared" si="9"/>
        <v>8610</v>
      </c>
      <c r="AX37" s="119">
        <f t="shared" si="9"/>
        <v>9020</v>
      </c>
      <c r="AY37" s="119">
        <f t="shared" si="9"/>
        <v>8610</v>
      </c>
      <c r="AZ37" s="119">
        <f t="shared" si="9"/>
        <v>9020</v>
      </c>
      <c r="BA37" s="119">
        <f t="shared" si="9"/>
        <v>8610</v>
      </c>
    </row>
    <row r="38" spans="1:53" ht="10.7" customHeight="1" x14ac:dyDescent="0.2">
      <c r="A38" s="2" t="s">
        <v>92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1:53" ht="10.7" customHeight="1" x14ac:dyDescent="0.2">
      <c r="A39" s="3">
        <v>1</v>
      </c>
      <c r="B39" s="119">
        <f t="shared" ref="B39:BA39" si="10">ROUND(B20*0.82,)</f>
        <v>10127</v>
      </c>
      <c r="C39" s="119">
        <f t="shared" si="10"/>
        <v>9471</v>
      </c>
      <c r="D39" s="119">
        <f t="shared" si="10"/>
        <v>9225</v>
      </c>
      <c r="E39" s="119">
        <f t="shared" si="10"/>
        <v>8815</v>
      </c>
      <c r="F39" s="119">
        <f t="shared" si="10"/>
        <v>10783</v>
      </c>
      <c r="G39" s="119">
        <f t="shared" si="10"/>
        <v>11439</v>
      </c>
      <c r="H39" s="119">
        <f t="shared" si="10"/>
        <v>10127</v>
      </c>
      <c r="I39" s="119">
        <f t="shared" si="10"/>
        <v>10783</v>
      </c>
      <c r="J39" s="119">
        <f t="shared" si="10"/>
        <v>9471</v>
      </c>
      <c r="K39" s="119">
        <f t="shared" si="10"/>
        <v>10127</v>
      </c>
      <c r="L39" s="119">
        <f t="shared" si="10"/>
        <v>10783</v>
      </c>
      <c r="M39" s="119">
        <f t="shared" si="10"/>
        <v>10127</v>
      </c>
      <c r="N39" s="119">
        <f t="shared" si="10"/>
        <v>8815</v>
      </c>
      <c r="O39" s="119">
        <f t="shared" si="10"/>
        <v>9143</v>
      </c>
      <c r="P39" s="119">
        <f t="shared" si="10"/>
        <v>8815</v>
      </c>
      <c r="Q39" s="119">
        <f t="shared" si="10"/>
        <v>9143</v>
      </c>
      <c r="R39" s="119">
        <f t="shared" si="10"/>
        <v>8815</v>
      </c>
      <c r="S39" s="119">
        <f t="shared" si="10"/>
        <v>9143</v>
      </c>
      <c r="T39" s="119">
        <f t="shared" si="10"/>
        <v>10783</v>
      </c>
      <c r="U39" s="119">
        <f t="shared" si="10"/>
        <v>10783</v>
      </c>
      <c r="V39" s="119">
        <f t="shared" si="10"/>
        <v>10783</v>
      </c>
      <c r="W39" s="119">
        <f t="shared" si="10"/>
        <v>10783</v>
      </c>
      <c r="X39" s="119">
        <f t="shared" si="10"/>
        <v>9471</v>
      </c>
      <c r="Y39" s="119">
        <f t="shared" si="10"/>
        <v>10127</v>
      </c>
      <c r="Z39" s="119">
        <f t="shared" si="10"/>
        <v>9471</v>
      </c>
      <c r="AA39" s="119">
        <f t="shared" si="10"/>
        <v>11439</v>
      </c>
      <c r="AB39" s="119">
        <f t="shared" si="10"/>
        <v>11439</v>
      </c>
      <c r="AC39" s="119">
        <f t="shared" si="10"/>
        <v>9553</v>
      </c>
      <c r="AD39" s="119">
        <f t="shared" si="10"/>
        <v>9717</v>
      </c>
      <c r="AE39" s="119">
        <f t="shared" si="10"/>
        <v>10045</v>
      </c>
      <c r="AF39" s="119">
        <f t="shared" si="10"/>
        <v>9717</v>
      </c>
      <c r="AG39" s="119">
        <f t="shared" si="10"/>
        <v>10209</v>
      </c>
      <c r="AH39" s="119">
        <f t="shared" si="10"/>
        <v>10783</v>
      </c>
      <c r="AI39" s="119">
        <f t="shared" si="10"/>
        <v>10783</v>
      </c>
      <c r="AJ39" s="119">
        <f t="shared" si="10"/>
        <v>10373</v>
      </c>
      <c r="AK39" s="119">
        <f t="shared" si="10"/>
        <v>10045</v>
      </c>
      <c r="AL39" s="119">
        <f t="shared" si="10"/>
        <v>10783</v>
      </c>
      <c r="AM39" s="119">
        <f t="shared" si="10"/>
        <v>10045</v>
      </c>
      <c r="AN39" s="119">
        <f t="shared" si="10"/>
        <v>10373</v>
      </c>
      <c r="AO39" s="119">
        <f t="shared" si="10"/>
        <v>10045</v>
      </c>
      <c r="AP39" s="119">
        <f t="shared" si="10"/>
        <v>10783</v>
      </c>
      <c r="AQ39" s="119">
        <f t="shared" si="10"/>
        <v>10209</v>
      </c>
      <c r="AR39" s="119">
        <f t="shared" si="10"/>
        <v>10045</v>
      </c>
      <c r="AS39" s="119">
        <f t="shared" si="10"/>
        <v>10373</v>
      </c>
      <c r="AT39" s="119">
        <f t="shared" si="10"/>
        <v>9717</v>
      </c>
      <c r="AU39" s="119">
        <f t="shared" si="10"/>
        <v>9717</v>
      </c>
      <c r="AV39" s="119">
        <f t="shared" si="10"/>
        <v>9389</v>
      </c>
      <c r="AW39" s="119">
        <f t="shared" si="10"/>
        <v>8815</v>
      </c>
      <c r="AX39" s="119">
        <f t="shared" si="10"/>
        <v>9225</v>
      </c>
      <c r="AY39" s="119">
        <f t="shared" si="10"/>
        <v>8815</v>
      </c>
      <c r="AZ39" s="119">
        <f t="shared" si="10"/>
        <v>9225</v>
      </c>
      <c r="BA39" s="119">
        <f t="shared" si="10"/>
        <v>8815</v>
      </c>
    </row>
    <row r="40" spans="1:53" ht="10.7" customHeight="1" x14ac:dyDescent="0.2">
      <c r="A40" s="3">
        <v>2</v>
      </c>
      <c r="B40" s="119">
        <f t="shared" ref="B40:BA40" si="11">ROUND(B21*0.82,)</f>
        <v>11152</v>
      </c>
      <c r="C40" s="119">
        <f t="shared" si="11"/>
        <v>10496</v>
      </c>
      <c r="D40" s="119">
        <f t="shared" si="11"/>
        <v>10250</v>
      </c>
      <c r="E40" s="119">
        <f t="shared" si="11"/>
        <v>9840</v>
      </c>
      <c r="F40" s="119">
        <f t="shared" si="11"/>
        <v>11808</v>
      </c>
      <c r="G40" s="119">
        <f t="shared" si="11"/>
        <v>12464</v>
      </c>
      <c r="H40" s="119">
        <f t="shared" si="11"/>
        <v>11152</v>
      </c>
      <c r="I40" s="119">
        <f t="shared" si="11"/>
        <v>11808</v>
      </c>
      <c r="J40" s="119">
        <f t="shared" si="11"/>
        <v>10496</v>
      </c>
      <c r="K40" s="119">
        <f t="shared" si="11"/>
        <v>11152</v>
      </c>
      <c r="L40" s="119">
        <f t="shared" si="11"/>
        <v>11808</v>
      </c>
      <c r="M40" s="119">
        <f t="shared" si="11"/>
        <v>11152</v>
      </c>
      <c r="N40" s="119">
        <f t="shared" si="11"/>
        <v>9840</v>
      </c>
      <c r="O40" s="119">
        <f t="shared" si="11"/>
        <v>10168</v>
      </c>
      <c r="P40" s="119">
        <f t="shared" si="11"/>
        <v>9840</v>
      </c>
      <c r="Q40" s="119">
        <f t="shared" si="11"/>
        <v>10168</v>
      </c>
      <c r="R40" s="119">
        <f t="shared" si="11"/>
        <v>9840</v>
      </c>
      <c r="S40" s="119">
        <f t="shared" si="11"/>
        <v>10168</v>
      </c>
      <c r="T40" s="119">
        <f t="shared" si="11"/>
        <v>11808</v>
      </c>
      <c r="U40" s="119">
        <f t="shared" si="11"/>
        <v>11808</v>
      </c>
      <c r="V40" s="119">
        <f t="shared" si="11"/>
        <v>11808</v>
      </c>
      <c r="W40" s="119">
        <f t="shared" si="11"/>
        <v>11808</v>
      </c>
      <c r="X40" s="119">
        <f t="shared" si="11"/>
        <v>10496</v>
      </c>
      <c r="Y40" s="119">
        <f t="shared" si="11"/>
        <v>11152</v>
      </c>
      <c r="Z40" s="119">
        <f t="shared" si="11"/>
        <v>10496</v>
      </c>
      <c r="AA40" s="119">
        <f t="shared" si="11"/>
        <v>12464</v>
      </c>
      <c r="AB40" s="119">
        <f t="shared" si="11"/>
        <v>12464</v>
      </c>
      <c r="AC40" s="119">
        <f t="shared" si="11"/>
        <v>10578</v>
      </c>
      <c r="AD40" s="119">
        <f t="shared" si="11"/>
        <v>10742</v>
      </c>
      <c r="AE40" s="119">
        <f t="shared" si="11"/>
        <v>11070</v>
      </c>
      <c r="AF40" s="119">
        <f t="shared" si="11"/>
        <v>10742</v>
      </c>
      <c r="AG40" s="119">
        <f t="shared" si="11"/>
        <v>11234</v>
      </c>
      <c r="AH40" s="119">
        <f t="shared" si="11"/>
        <v>11808</v>
      </c>
      <c r="AI40" s="119">
        <f t="shared" si="11"/>
        <v>11808</v>
      </c>
      <c r="AJ40" s="119">
        <f t="shared" si="11"/>
        <v>11398</v>
      </c>
      <c r="AK40" s="119">
        <f t="shared" si="11"/>
        <v>11070</v>
      </c>
      <c r="AL40" s="119">
        <f t="shared" si="11"/>
        <v>11808</v>
      </c>
      <c r="AM40" s="119">
        <f t="shared" si="11"/>
        <v>11070</v>
      </c>
      <c r="AN40" s="119">
        <f t="shared" si="11"/>
        <v>11398</v>
      </c>
      <c r="AO40" s="119">
        <f t="shared" si="11"/>
        <v>11070</v>
      </c>
      <c r="AP40" s="119">
        <f t="shared" si="11"/>
        <v>11808</v>
      </c>
      <c r="AQ40" s="119">
        <f t="shared" si="11"/>
        <v>11234</v>
      </c>
      <c r="AR40" s="119">
        <f t="shared" si="11"/>
        <v>11070</v>
      </c>
      <c r="AS40" s="119">
        <f t="shared" si="11"/>
        <v>11398</v>
      </c>
      <c r="AT40" s="119">
        <f t="shared" si="11"/>
        <v>10742</v>
      </c>
      <c r="AU40" s="119">
        <f t="shared" si="11"/>
        <v>10742</v>
      </c>
      <c r="AV40" s="119">
        <f t="shared" si="11"/>
        <v>10414</v>
      </c>
      <c r="AW40" s="119">
        <f t="shared" si="11"/>
        <v>9840</v>
      </c>
      <c r="AX40" s="119">
        <f t="shared" si="11"/>
        <v>10250</v>
      </c>
      <c r="AY40" s="119">
        <f t="shared" si="11"/>
        <v>9840</v>
      </c>
      <c r="AZ40" s="119">
        <f t="shared" si="11"/>
        <v>10250</v>
      </c>
      <c r="BA40" s="119">
        <f t="shared" si="11"/>
        <v>9840</v>
      </c>
    </row>
    <row r="41" spans="1:53" ht="11.45" customHeight="1" x14ac:dyDescent="0.2"/>
    <row r="42" spans="1:53" x14ac:dyDescent="0.2">
      <c r="A42" s="36" t="s">
        <v>3</v>
      </c>
    </row>
    <row r="43" spans="1:53" x14ac:dyDescent="0.2">
      <c r="A43" s="20" t="s">
        <v>4</v>
      </c>
    </row>
    <row r="44" spans="1:53" x14ac:dyDescent="0.2">
      <c r="A44" s="20" t="s">
        <v>5</v>
      </c>
    </row>
    <row r="45" spans="1:53" ht="12" customHeight="1" x14ac:dyDescent="0.2">
      <c r="A45" s="21" t="s">
        <v>6</v>
      </c>
    </row>
    <row r="46" spans="1:53" x14ac:dyDescent="0.2">
      <c r="A46" s="42" t="s">
        <v>75</v>
      </c>
    </row>
    <row r="47" spans="1:53" ht="10.7" customHeight="1" thickBot="1" x14ac:dyDescent="0.25">
      <c r="A47" s="20"/>
    </row>
    <row r="48" spans="1:53" ht="22.5" customHeight="1" thickBot="1" x14ac:dyDescent="0.25">
      <c r="A48" s="139" t="s">
        <v>8</v>
      </c>
    </row>
    <row r="49" spans="1:1" ht="144.75" thickBot="1" x14ac:dyDescent="0.25">
      <c r="A49" s="140" t="s">
        <v>137</v>
      </c>
    </row>
    <row r="50" spans="1:1" ht="12.75" thickBot="1" x14ac:dyDescent="0.25">
      <c r="A50" s="22"/>
    </row>
    <row r="51" spans="1:1" ht="12.75" thickBot="1" x14ac:dyDescent="0.25">
      <c r="A51" s="61" t="s">
        <v>27</v>
      </c>
    </row>
    <row r="52" spans="1:1" ht="12.75" thickBot="1" x14ac:dyDescent="0.25">
      <c r="A52" s="88" t="s">
        <v>167</v>
      </c>
    </row>
    <row r="53" spans="1:1" x14ac:dyDescent="0.2">
      <c r="A53" s="115" t="s">
        <v>168</v>
      </c>
    </row>
  </sheetData>
  <pageMargins left="0.7" right="0.7" top="0.75" bottom="0.75" header="0.3" footer="0.3"/>
  <pageSetup paperSize="9"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zoomScaleNormal="100" workbookViewId="0">
      <pane xSplit="1" topLeftCell="L1" activePane="topRight" state="frozen"/>
      <selection pane="topRight" activeCell="Q6" sqref="Q6"/>
    </sheetView>
  </sheetViews>
  <sheetFormatPr defaultColWidth="8.5703125" defaultRowHeight="12" x14ac:dyDescent="0.2"/>
  <cols>
    <col min="1" max="1" width="71.5703125" style="1" customWidth="1"/>
    <col min="2" max="42" width="9.85546875" style="1" bestFit="1" customWidth="1"/>
    <col min="43" max="16384" width="8.5703125" style="1"/>
  </cols>
  <sheetData>
    <row r="1" spans="1:42" ht="10.7" customHeight="1" x14ac:dyDescent="0.2">
      <c r="A1" s="9" t="s">
        <v>74</v>
      </c>
    </row>
    <row r="2" spans="1:42" ht="10.7" customHeight="1" x14ac:dyDescent="0.2">
      <c r="A2" s="19" t="s">
        <v>10</v>
      </c>
    </row>
    <row r="3" spans="1:42" ht="10.7" customHeight="1" x14ac:dyDescent="0.2">
      <c r="A3" s="10"/>
    </row>
    <row r="4" spans="1:42" x14ac:dyDescent="0.2">
      <c r="A4" s="95" t="s">
        <v>1</v>
      </c>
    </row>
    <row r="5" spans="1:42" s="28" customFormat="1" ht="25.5" customHeight="1" x14ac:dyDescent="0.2">
      <c r="A5" s="34"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row>
    <row r="6" spans="1:42" s="28" customFormat="1" ht="25.5" customHeight="1" x14ac:dyDescent="0.2">
      <c r="A6" s="34"/>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row>
    <row r="7" spans="1:42" ht="10.7" customHeight="1" x14ac:dyDescent="0.2">
      <c r="A7" s="11" t="s">
        <v>11</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1:42" ht="10.7" customHeight="1" x14ac:dyDescent="0.2">
      <c r="A8" s="3">
        <v>1</v>
      </c>
      <c r="B8" s="2" t="e">
        <f>'C завтраками| Bed and breakfast'!#REF!</f>
        <v>#REF!</v>
      </c>
      <c r="C8" s="2" t="e">
        <f>'C завтраками| Bed and breakfast'!#REF!</f>
        <v>#REF!</v>
      </c>
      <c r="D8" s="2" t="e">
        <f>'C завтраками| Bed and breakfast'!#REF!</f>
        <v>#REF!</v>
      </c>
      <c r="E8" s="2" t="e">
        <f>'C завтраками| Bed and breakfast'!#REF!</f>
        <v>#REF!</v>
      </c>
      <c r="F8" s="2" t="e">
        <f>'C завтраками| Bed and breakfast'!#REF!</f>
        <v>#REF!</v>
      </c>
      <c r="G8" s="2" t="e">
        <f>'C завтраками| Bed and breakfast'!#REF!</f>
        <v>#REF!</v>
      </c>
      <c r="H8" s="2" t="e">
        <f>'C завтраками| Bed and breakfast'!#REF!</f>
        <v>#REF!</v>
      </c>
      <c r="I8" s="2" t="e">
        <f>'C завтраками| Bed and breakfast'!#REF!</f>
        <v>#REF!</v>
      </c>
      <c r="J8" s="2" t="e">
        <f>'C завтраками| Bed and breakfast'!#REF!</f>
        <v>#REF!</v>
      </c>
      <c r="K8" s="2" t="e">
        <f>'C завтраками| Bed and breakfast'!#REF!</f>
        <v>#REF!</v>
      </c>
      <c r="L8" s="2" t="e">
        <f>'C завтраками| Bed and breakfast'!#REF!</f>
        <v>#REF!</v>
      </c>
      <c r="M8" s="2" t="e">
        <f>'C завтраками| Bed and breakfast'!#REF!</f>
        <v>#REF!</v>
      </c>
      <c r="N8" s="2" t="e">
        <f>'C завтраками| Bed and breakfast'!#REF!</f>
        <v>#REF!</v>
      </c>
      <c r="O8" s="2" t="e">
        <f>'C завтраками| Bed and breakfast'!#REF!</f>
        <v>#REF!</v>
      </c>
      <c r="P8" s="2" t="e">
        <f>'C завтраками| Bed and breakfast'!#REF!</f>
        <v>#REF!</v>
      </c>
      <c r="Q8" s="2" t="e">
        <f>'C завтраками| Bed and breakfast'!#REF!</f>
        <v>#REF!</v>
      </c>
      <c r="R8" s="2" t="e">
        <f>'C завтраками| Bed and breakfast'!#REF!</f>
        <v>#REF!</v>
      </c>
      <c r="S8" s="2" t="e">
        <f>'C завтраками| Bed and breakfast'!#REF!</f>
        <v>#REF!</v>
      </c>
      <c r="T8" s="2" t="e">
        <f>'C завтраками| Bed and breakfast'!#REF!</f>
        <v>#REF!</v>
      </c>
      <c r="U8" s="2" t="e">
        <f>'C завтраками| Bed and breakfast'!#REF!</f>
        <v>#REF!</v>
      </c>
      <c r="V8" s="2" t="e">
        <f>'C завтраками| Bed and breakfast'!#REF!</f>
        <v>#REF!</v>
      </c>
      <c r="W8" s="2" t="e">
        <f>'C завтраками| Bed and breakfast'!#REF!</f>
        <v>#REF!</v>
      </c>
      <c r="X8" s="2" t="e">
        <f>'C завтраками| Bed and breakfast'!#REF!</f>
        <v>#REF!</v>
      </c>
      <c r="Y8" s="2" t="e">
        <f>'C завтраками| Bed and breakfast'!#REF!</f>
        <v>#REF!</v>
      </c>
      <c r="Z8" s="2" t="e">
        <f>'C завтраками| Bed and breakfast'!#REF!</f>
        <v>#REF!</v>
      </c>
      <c r="AA8" s="2" t="e">
        <f>'C завтраками| Bed and breakfast'!#REF!</f>
        <v>#REF!</v>
      </c>
      <c r="AB8" s="2" t="e">
        <f>'C завтраками| Bed and breakfast'!#REF!</f>
        <v>#REF!</v>
      </c>
      <c r="AC8" s="2" t="e">
        <f>'C завтраками| Bed and breakfast'!#REF!</f>
        <v>#REF!</v>
      </c>
      <c r="AD8" s="2" t="e">
        <f>'C завтраками| Bed and breakfast'!#REF!</f>
        <v>#REF!</v>
      </c>
      <c r="AE8" s="2" t="e">
        <f>'C завтраками| Bed and breakfast'!#REF!</f>
        <v>#REF!</v>
      </c>
      <c r="AF8" s="2" t="e">
        <f>'C завтраками| Bed and breakfast'!#REF!</f>
        <v>#REF!</v>
      </c>
      <c r="AG8" s="2" t="e">
        <f>'C завтраками| Bed and breakfast'!#REF!</f>
        <v>#REF!</v>
      </c>
      <c r="AH8" s="2" t="e">
        <f>'C завтраками| Bed and breakfast'!#REF!</f>
        <v>#REF!</v>
      </c>
      <c r="AI8" s="2" t="e">
        <f>'C завтраками| Bed and breakfast'!#REF!</f>
        <v>#REF!</v>
      </c>
      <c r="AJ8" s="2" t="e">
        <f>'C завтраками| Bed and breakfast'!#REF!</f>
        <v>#REF!</v>
      </c>
      <c r="AK8" s="2" t="e">
        <f>'C завтраками| Bed and breakfast'!#REF!</f>
        <v>#REF!</v>
      </c>
      <c r="AL8" s="2" t="e">
        <f>'C завтраками| Bed and breakfast'!#REF!</f>
        <v>#REF!</v>
      </c>
      <c r="AM8" s="2" t="e">
        <f>'C завтраками| Bed and breakfast'!#REF!</f>
        <v>#REF!</v>
      </c>
      <c r="AN8" s="2" t="e">
        <f>'C завтраками| Bed and breakfast'!#REF!</f>
        <v>#REF!</v>
      </c>
      <c r="AO8" s="2" t="e">
        <f>'C завтраками| Bed and breakfast'!#REF!</f>
        <v>#REF!</v>
      </c>
      <c r="AP8" s="2" t="e">
        <f>'C завтраками| Bed and breakfast'!#REF!</f>
        <v>#REF!</v>
      </c>
    </row>
    <row r="9" spans="1:42" ht="10.7" customHeight="1" x14ac:dyDescent="0.2">
      <c r="A9" s="3">
        <v>2</v>
      </c>
      <c r="B9" s="2" t="e">
        <f>'C завтраками| Bed and breakfast'!#REF!</f>
        <v>#REF!</v>
      </c>
      <c r="C9" s="2" t="e">
        <f>'C завтраками| Bed and breakfast'!#REF!</f>
        <v>#REF!</v>
      </c>
      <c r="D9" s="2" t="e">
        <f>'C завтраками| Bed and breakfast'!#REF!</f>
        <v>#REF!</v>
      </c>
      <c r="E9" s="2" t="e">
        <f>'C завтраками| Bed and breakfast'!#REF!</f>
        <v>#REF!</v>
      </c>
      <c r="F9" s="2" t="e">
        <f>'C завтраками| Bed and breakfast'!#REF!</f>
        <v>#REF!</v>
      </c>
      <c r="G9" s="2" t="e">
        <f>'C завтраками| Bed and breakfast'!#REF!</f>
        <v>#REF!</v>
      </c>
      <c r="H9" s="2" t="e">
        <f>'C завтраками| Bed and breakfast'!#REF!</f>
        <v>#REF!</v>
      </c>
      <c r="I9" s="2" t="e">
        <f>'C завтраками| Bed and breakfast'!#REF!</f>
        <v>#REF!</v>
      </c>
      <c r="J9" s="2" t="e">
        <f>'C завтраками| Bed and breakfast'!#REF!</f>
        <v>#REF!</v>
      </c>
      <c r="K9" s="2" t="e">
        <f>'C завтраками| Bed and breakfast'!#REF!</f>
        <v>#REF!</v>
      </c>
      <c r="L9" s="2" t="e">
        <f>'C завтраками| Bed and breakfast'!#REF!</f>
        <v>#REF!</v>
      </c>
      <c r="M9" s="2" t="e">
        <f>'C завтраками| Bed and breakfast'!#REF!</f>
        <v>#REF!</v>
      </c>
      <c r="N9" s="2" t="e">
        <f>'C завтраками| Bed and breakfast'!#REF!</f>
        <v>#REF!</v>
      </c>
      <c r="O9" s="2" t="e">
        <f>'C завтраками| Bed and breakfast'!#REF!</f>
        <v>#REF!</v>
      </c>
      <c r="P9" s="2" t="e">
        <f>'C завтраками| Bed and breakfast'!#REF!</f>
        <v>#REF!</v>
      </c>
      <c r="Q9" s="2" t="e">
        <f>'C завтраками| Bed and breakfast'!#REF!</f>
        <v>#REF!</v>
      </c>
      <c r="R9" s="2" t="e">
        <f>'C завтраками| Bed and breakfast'!#REF!</f>
        <v>#REF!</v>
      </c>
      <c r="S9" s="2" t="e">
        <f>'C завтраками| Bed and breakfast'!#REF!</f>
        <v>#REF!</v>
      </c>
      <c r="T9" s="2" t="e">
        <f>'C завтраками| Bed and breakfast'!#REF!</f>
        <v>#REF!</v>
      </c>
      <c r="U9" s="2" t="e">
        <f>'C завтраками| Bed and breakfast'!#REF!</f>
        <v>#REF!</v>
      </c>
      <c r="V9" s="2" t="e">
        <f>'C завтраками| Bed and breakfast'!#REF!</f>
        <v>#REF!</v>
      </c>
      <c r="W9" s="2" t="e">
        <f>'C завтраками| Bed and breakfast'!#REF!</f>
        <v>#REF!</v>
      </c>
      <c r="X9" s="2" t="e">
        <f>'C завтраками| Bed and breakfast'!#REF!</f>
        <v>#REF!</v>
      </c>
      <c r="Y9" s="2" t="e">
        <f>'C завтраками| Bed and breakfast'!#REF!</f>
        <v>#REF!</v>
      </c>
      <c r="Z9" s="2" t="e">
        <f>'C завтраками| Bed and breakfast'!#REF!</f>
        <v>#REF!</v>
      </c>
      <c r="AA9" s="2" t="e">
        <f>'C завтраками| Bed and breakfast'!#REF!</f>
        <v>#REF!</v>
      </c>
      <c r="AB9" s="2" t="e">
        <f>'C завтраками| Bed and breakfast'!#REF!</f>
        <v>#REF!</v>
      </c>
      <c r="AC9" s="2" t="e">
        <f>'C завтраками| Bed and breakfast'!#REF!</f>
        <v>#REF!</v>
      </c>
      <c r="AD9" s="2" t="e">
        <f>'C завтраками| Bed and breakfast'!#REF!</f>
        <v>#REF!</v>
      </c>
      <c r="AE9" s="2" t="e">
        <f>'C завтраками| Bed and breakfast'!#REF!</f>
        <v>#REF!</v>
      </c>
      <c r="AF9" s="2" t="e">
        <f>'C завтраками| Bed and breakfast'!#REF!</f>
        <v>#REF!</v>
      </c>
      <c r="AG9" s="2" t="e">
        <f>'C завтраками| Bed and breakfast'!#REF!</f>
        <v>#REF!</v>
      </c>
      <c r="AH9" s="2" t="e">
        <f>'C завтраками| Bed and breakfast'!#REF!</f>
        <v>#REF!</v>
      </c>
      <c r="AI9" s="2" t="e">
        <f>'C завтраками| Bed and breakfast'!#REF!</f>
        <v>#REF!</v>
      </c>
      <c r="AJ9" s="2" t="e">
        <f>'C завтраками| Bed and breakfast'!#REF!</f>
        <v>#REF!</v>
      </c>
      <c r="AK9" s="2" t="e">
        <f>'C завтраками| Bed and breakfast'!#REF!</f>
        <v>#REF!</v>
      </c>
      <c r="AL9" s="2" t="e">
        <f>'C завтраками| Bed and breakfast'!#REF!</f>
        <v>#REF!</v>
      </c>
      <c r="AM9" s="2" t="e">
        <f>'C завтраками| Bed and breakfast'!#REF!</f>
        <v>#REF!</v>
      </c>
      <c r="AN9" s="2" t="e">
        <f>'C завтраками| Bed and breakfast'!#REF!</f>
        <v>#REF!</v>
      </c>
      <c r="AO9" s="2" t="e">
        <f>'C завтраками| Bed and breakfast'!#REF!</f>
        <v>#REF!</v>
      </c>
      <c r="AP9" s="2" t="e">
        <f>'C завтраками| Bed and breakfast'!#REF!</f>
        <v>#REF!</v>
      </c>
    </row>
    <row r="10" spans="1:42" ht="10.7" customHeight="1" x14ac:dyDescent="0.2">
      <c r="A10" s="120" t="s">
        <v>107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0.7" customHeight="1" x14ac:dyDescent="0.2">
      <c r="A11" s="3">
        <v>1</v>
      </c>
      <c r="B11" s="2" t="e">
        <f>'C завтраками| Bed and breakfast'!#REF!</f>
        <v>#REF!</v>
      </c>
      <c r="C11" s="2" t="e">
        <f>'C завтраками| Bed and breakfast'!#REF!</f>
        <v>#REF!</v>
      </c>
      <c r="D11" s="2" t="e">
        <f>'C завтраками| Bed and breakfast'!#REF!</f>
        <v>#REF!</v>
      </c>
      <c r="E11" s="2" t="e">
        <f>'C завтраками| Bed and breakfast'!#REF!</f>
        <v>#REF!</v>
      </c>
      <c r="F11" s="2" t="e">
        <f>'C завтраками| Bed and breakfast'!#REF!</f>
        <v>#REF!</v>
      </c>
      <c r="G11" s="2" t="e">
        <f>'C завтраками| Bed and breakfast'!#REF!</f>
        <v>#REF!</v>
      </c>
      <c r="H11" s="2" t="e">
        <f>'C завтраками| Bed and breakfast'!#REF!</f>
        <v>#REF!</v>
      </c>
      <c r="I11" s="2" t="e">
        <f>'C завтраками| Bed and breakfast'!#REF!</f>
        <v>#REF!</v>
      </c>
      <c r="J11" s="2" t="e">
        <f>'C завтраками| Bed and breakfast'!#REF!</f>
        <v>#REF!</v>
      </c>
      <c r="K11" s="2" t="e">
        <f>'C завтраками| Bed and breakfast'!#REF!</f>
        <v>#REF!</v>
      </c>
      <c r="L11" s="2" t="e">
        <f>'C завтраками| Bed and breakfast'!#REF!</f>
        <v>#REF!</v>
      </c>
      <c r="M11" s="2" t="e">
        <f>'C завтраками| Bed and breakfast'!#REF!</f>
        <v>#REF!</v>
      </c>
      <c r="N11" s="2" t="e">
        <f>'C завтраками| Bed and breakfast'!#REF!</f>
        <v>#REF!</v>
      </c>
      <c r="O11" s="2" t="e">
        <f>'C завтраками| Bed and breakfast'!#REF!</f>
        <v>#REF!</v>
      </c>
      <c r="P11" s="2" t="e">
        <f>'C завтраками| Bed and breakfast'!#REF!</f>
        <v>#REF!</v>
      </c>
      <c r="Q11" s="2" t="e">
        <f>'C завтраками| Bed and breakfast'!#REF!</f>
        <v>#REF!</v>
      </c>
      <c r="R11" s="2" t="e">
        <f>'C завтраками| Bed and breakfast'!#REF!</f>
        <v>#REF!</v>
      </c>
      <c r="S11" s="2" t="e">
        <f>'C завтраками| Bed and breakfast'!#REF!</f>
        <v>#REF!</v>
      </c>
      <c r="T11" s="2" t="e">
        <f>'C завтраками| Bed and breakfast'!#REF!</f>
        <v>#REF!</v>
      </c>
      <c r="U11" s="2" t="e">
        <f>'C завтраками| Bed and breakfast'!#REF!</f>
        <v>#REF!</v>
      </c>
      <c r="V11" s="2" t="e">
        <f>'C завтраками| Bed and breakfast'!#REF!</f>
        <v>#REF!</v>
      </c>
      <c r="W11" s="2" t="e">
        <f>'C завтраками| Bed and breakfast'!#REF!</f>
        <v>#REF!</v>
      </c>
      <c r="X11" s="2" t="e">
        <f>'C завтраками| Bed and breakfast'!#REF!</f>
        <v>#REF!</v>
      </c>
      <c r="Y11" s="2" t="e">
        <f>'C завтраками| Bed and breakfast'!#REF!</f>
        <v>#REF!</v>
      </c>
      <c r="Z11" s="2" t="e">
        <f>'C завтраками| Bed and breakfast'!#REF!</f>
        <v>#REF!</v>
      </c>
      <c r="AA11" s="2" t="e">
        <f>'C завтраками| Bed and breakfast'!#REF!</f>
        <v>#REF!</v>
      </c>
      <c r="AB11" s="2" t="e">
        <f>'C завтраками| Bed and breakfast'!#REF!</f>
        <v>#REF!</v>
      </c>
      <c r="AC11" s="2" t="e">
        <f>'C завтраками| Bed and breakfast'!#REF!</f>
        <v>#REF!</v>
      </c>
      <c r="AD11" s="2" t="e">
        <f>'C завтраками| Bed and breakfast'!#REF!</f>
        <v>#REF!</v>
      </c>
      <c r="AE11" s="2" t="e">
        <f>'C завтраками| Bed and breakfast'!#REF!</f>
        <v>#REF!</v>
      </c>
      <c r="AF11" s="2" t="e">
        <f>'C завтраками| Bed and breakfast'!#REF!</f>
        <v>#REF!</v>
      </c>
      <c r="AG11" s="2" t="e">
        <f>'C завтраками| Bed and breakfast'!#REF!</f>
        <v>#REF!</v>
      </c>
      <c r="AH11" s="2" t="e">
        <f>'C завтраками| Bed and breakfast'!#REF!</f>
        <v>#REF!</v>
      </c>
      <c r="AI11" s="2" t="e">
        <f>'C завтраками| Bed and breakfast'!#REF!</f>
        <v>#REF!</v>
      </c>
      <c r="AJ11" s="2" t="e">
        <f>'C завтраками| Bed and breakfast'!#REF!</f>
        <v>#REF!</v>
      </c>
      <c r="AK11" s="2" t="e">
        <f>'C завтраками| Bed and breakfast'!#REF!</f>
        <v>#REF!</v>
      </c>
      <c r="AL11" s="2" t="e">
        <f>'C завтраками| Bed and breakfast'!#REF!</f>
        <v>#REF!</v>
      </c>
      <c r="AM11" s="2" t="e">
        <f>'C завтраками| Bed and breakfast'!#REF!</f>
        <v>#REF!</v>
      </c>
      <c r="AN11" s="2" t="e">
        <f>'C завтраками| Bed and breakfast'!#REF!</f>
        <v>#REF!</v>
      </c>
      <c r="AO11" s="2" t="e">
        <f>'C завтраками| Bed and breakfast'!#REF!</f>
        <v>#REF!</v>
      </c>
      <c r="AP11" s="2" t="e">
        <f>'C завтраками| Bed and breakfast'!#REF!</f>
        <v>#REF!</v>
      </c>
    </row>
    <row r="12" spans="1:42" ht="10.7" customHeight="1" x14ac:dyDescent="0.2">
      <c r="A12" s="3">
        <v>2</v>
      </c>
      <c r="B12" s="2" t="e">
        <f>'C завтраками| Bed and breakfast'!#REF!</f>
        <v>#REF!</v>
      </c>
      <c r="C12" s="2" t="e">
        <f>'C завтраками| Bed and breakfast'!#REF!</f>
        <v>#REF!</v>
      </c>
      <c r="D12" s="2" t="e">
        <f>'C завтраками| Bed and breakfast'!#REF!</f>
        <v>#REF!</v>
      </c>
      <c r="E12" s="2" t="e">
        <f>'C завтраками| Bed and breakfast'!#REF!</f>
        <v>#REF!</v>
      </c>
      <c r="F12" s="2" t="e">
        <f>'C завтраками| Bed and breakfast'!#REF!</f>
        <v>#REF!</v>
      </c>
      <c r="G12" s="2" t="e">
        <f>'C завтраками| Bed and breakfast'!#REF!</f>
        <v>#REF!</v>
      </c>
      <c r="H12" s="2" t="e">
        <f>'C завтраками| Bed and breakfast'!#REF!</f>
        <v>#REF!</v>
      </c>
      <c r="I12" s="2" t="e">
        <f>'C завтраками| Bed and breakfast'!#REF!</f>
        <v>#REF!</v>
      </c>
      <c r="J12" s="2" t="e">
        <f>'C завтраками| Bed and breakfast'!#REF!</f>
        <v>#REF!</v>
      </c>
      <c r="K12" s="2" t="e">
        <f>'C завтраками| Bed and breakfast'!#REF!</f>
        <v>#REF!</v>
      </c>
      <c r="L12" s="2" t="e">
        <f>'C завтраками| Bed and breakfast'!#REF!</f>
        <v>#REF!</v>
      </c>
      <c r="M12" s="2" t="e">
        <f>'C завтраками| Bed and breakfast'!#REF!</f>
        <v>#REF!</v>
      </c>
      <c r="N12" s="2" t="e">
        <f>'C завтраками| Bed and breakfast'!#REF!</f>
        <v>#REF!</v>
      </c>
      <c r="O12" s="2" t="e">
        <f>'C завтраками| Bed and breakfast'!#REF!</f>
        <v>#REF!</v>
      </c>
      <c r="P12" s="2" t="e">
        <f>'C завтраками| Bed and breakfast'!#REF!</f>
        <v>#REF!</v>
      </c>
      <c r="Q12" s="2" t="e">
        <f>'C завтраками| Bed and breakfast'!#REF!</f>
        <v>#REF!</v>
      </c>
      <c r="R12" s="2" t="e">
        <f>'C завтраками| Bed and breakfast'!#REF!</f>
        <v>#REF!</v>
      </c>
      <c r="S12" s="2" t="e">
        <f>'C завтраками| Bed and breakfast'!#REF!</f>
        <v>#REF!</v>
      </c>
      <c r="T12" s="2" t="e">
        <f>'C завтраками| Bed and breakfast'!#REF!</f>
        <v>#REF!</v>
      </c>
      <c r="U12" s="2" t="e">
        <f>'C завтраками| Bed and breakfast'!#REF!</f>
        <v>#REF!</v>
      </c>
      <c r="V12" s="2" t="e">
        <f>'C завтраками| Bed and breakfast'!#REF!</f>
        <v>#REF!</v>
      </c>
      <c r="W12" s="2" t="e">
        <f>'C завтраками| Bed and breakfast'!#REF!</f>
        <v>#REF!</v>
      </c>
      <c r="X12" s="2" t="e">
        <f>'C завтраками| Bed and breakfast'!#REF!</f>
        <v>#REF!</v>
      </c>
      <c r="Y12" s="2" t="e">
        <f>'C завтраками| Bed and breakfast'!#REF!</f>
        <v>#REF!</v>
      </c>
      <c r="Z12" s="2" t="e">
        <f>'C завтраками| Bed and breakfast'!#REF!</f>
        <v>#REF!</v>
      </c>
      <c r="AA12" s="2" t="e">
        <f>'C завтраками| Bed and breakfast'!#REF!</f>
        <v>#REF!</v>
      </c>
      <c r="AB12" s="2" t="e">
        <f>'C завтраками| Bed and breakfast'!#REF!</f>
        <v>#REF!</v>
      </c>
      <c r="AC12" s="2" t="e">
        <f>'C завтраками| Bed and breakfast'!#REF!</f>
        <v>#REF!</v>
      </c>
      <c r="AD12" s="2" t="e">
        <f>'C завтраками| Bed and breakfast'!#REF!</f>
        <v>#REF!</v>
      </c>
      <c r="AE12" s="2" t="e">
        <f>'C завтраками| Bed and breakfast'!#REF!</f>
        <v>#REF!</v>
      </c>
      <c r="AF12" s="2" t="e">
        <f>'C завтраками| Bed and breakfast'!#REF!</f>
        <v>#REF!</v>
      </c>
      <c r="AG12" s="2" t="e">
        <f>'C завтраками| Bed and breakfast'!#REF!</f>
        <v>#REF!</v>
      </c>
      <c r="AH12" s="2" t="e">
        <f>'C завтраками| Bed and breakfast'!#REF!</f>
        <v>#REF!</v>
      </c>
      <c r="AI12" s="2" t="e">
        <f>'C завтраками| Bed and breakfast'!#REF!</f>
        <v>#REF!</v>
      </c>
      <c r="AJ12" s="2" t="e">
        <f>'C завтраками| Bed and breakfast'!#REF!</f>
        <v>#REF!</v>
      </c>
      <c r="AK12" s="2" t="e">
        <f>'C завтраками| Bed and breakfast'!#REF!</f>
        <v>#REF!</v>
      </c>
      <c r="AL12" s="2" t="e">
        <f>'C завтраками| Bed and breakfast'!#REF!</f>
        <v>#REF!</v>
      </c>
      <c r="AM12" s="2" t="e">
        <f>'C завтраками| Bed and breakfast'!#REF!</f>
        <v>#REF!</v>
      </c>
      <c r="AN12" s="2" t="e">
        <f>'C завтраками| Bed and breakfast'!#REF!</f>
        <v>#REF!</v>
      </c>
      <c r="AO12" s="2" t="e">
        <f>'C завтраками| Bed and breakfast'!#REF!</f>
        <v>#REF!</v>
      </c>
      <c r="AP12" s="2" t="e">
        <f>'C завтраками| Bed and breakfast'!#REF!</f>
        <v>#REF!</v>
      </c>
    </row>
    <row r="13" spans="1:42" ht="10.7" customHeight="1" x14ac:dyDescent="0.2">
      <c r="A13" s="5" t="s">
        <v>86</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0.7" customHeight="1" x14ac:dyDescent="0.2">
      <c r="A14" s="3">
        <v>1</v>
      </c>
      <c r="B14" s="2" t="e">
        <f>'C завтраками| Bed and breakfast'!#REF!</f>
        <v>#REF!</v>
      </c>
      <c r="C14" s="2" t="e">
        <f>'C завтраками| Bed and breakfast'!#REF!</f>
        <v>#REF!</v>
      </c>
      <c r="D14" s="2" t="e">
        <f>'C завтраками| Bed and breakfast'!#REF!</f>
        <v>#REF!</v>
      </c>
      <c r="E14" s="2" t="e">
        <f>'C завтраками| Bed and breakfast'!#REF!</f>
        <v>#REF!</v>
      </c>
      <c r="F14" s="2" t="e">
        <f>'C завтраками| Bed and breakfast'!#REF!</f>
        <v>#REF!</v>
      </c>
      <c r="G14" s="2" t="e">
        <f>'C завтраками| Bed and breakfast'!#REF!</f>
        <v>#REF!</v>
      </c>
      <c r="H14" s="2" t="e">
        <f>'C завтраками| Bed and breakfast'!#REF!</f>
        <v>#REF!</v>
      </c>
      <c r="I14" s="2" t="e">
        <f>'C завтраками| Bed and breakfast'!#REF!</f>
        <v>#REF!</v>
      </c>
      <c r="J14" s="2" t="e">
        <f>'C завтраками| Bed and breakfast'!#REF!</f>
        <v>#REF!</v>
      </c>
      <c r="K14" s="2" t="e">
        <f>'C завтраками| Bed and breakfast'!#REF!</f>
        <v>#REF!</v>
      </c>
      <c r="L14" s="2" t="e">
        <f>'C завтраками| Bed and breakfast'!#REF!</f>
        <v>#REF!</v>
      </c>
      <c r="M14" s="2" t="e">
        <f>'C завтраками| Bed and breakfast'!#REF!</f>
        <v>#REF!</v>
      </c>
      <c r="N14" s="2" t="e">
        <f>'C завтраками| Bed and breakfast'!#REF!</f>
        <v>#REF!</v>
      </c>
      <c r="O14" s="2" t="e">
        <f>'C завтраками| Bed and breakfast'!#REF!</f>
        <v>#REF!</v>
      </c>
      <c r="P14" s="2" t="e">
        <f>'C завтраками| Bed and breakfast'!#REF!</f>
        <v>#REF!</v>
      </c>
      <c r="Q14" s="2" t="e">
        <f>'C завтраками| Bed and breakfast'!#REF!</f>
        <v>#REF!</v>
      </c>
      <c r="R14" s="2" t="e">
        <f>'C завтраками| Bed and breakfast'!#REF!</f>
        <v>#REF!</v>
      </c>
      <c r="S14" s="2" t="e">
        <f>'C завтраками| Bed and breakfast'!#REF!</f>
        <v>#REF!</v>
      </c>
      <c r="T14" s="2" t="e">
        <f>'C завтраками| Bed and breakfast'!#REF!</f>
        <v>#REF!</v>
      </c>
      <c r="U14" s="2" t="e">
        <f>'C завтраками| Bed and breakfast'!#REF!</f>
        <v>#REF!</v>
      </c>
      <c r="V14" s="2" t="e">
        <f>'C завтраками| Bed and breakfast'!#REF!</f>
        <v>#REF!</v>
      </c>
      <c r="W14" s="2" t="e">
        <f>'C завтраками| Bed and breakfast'!#REF!</f>
        <v>#REF!</v>
      </c>
      <c r="X14" s="2" t="e">
        <f>'C завтраками| Bed and breakfast'!#REF!</f>
        <v>#REF!</v>
      </c>
      <c r="Y14" s="2" t="e">
        <f>'C завтраками| Bed and breakfast'!#REF!</f>
        <v>#REF!</v>
      </c>
      <c r="Z14" s="2" t="e">
        <f>'C завтраками| Bed and breakfast'!#REF!</f>
        <v>#REF!</v>
      </c>
      <c r="AA14" s="2" t="e">
        <f>'C завтраками| Bed and breakfast'!#REF!</f>
        <v>#REF!</v>
      </c>
      <c r="AB14" s="2" t="e">
        <f>'C завтраками| Bed and breakfast'!#REF!</f>
        <v>#REF!</v>
      </c>
      <c r="AC14" s="2" t="e">
        <f>'C завтраками| Bed and breakfast'!#REF!</f>
        <v>#REF!</v>
      </c>
      <c r="AD14" s="2" t="e">
        <f>'C завтраками| Bed and breakfast'!#REF!</f>
        <v>#REF!</v>
      </c>
      <c r="AE14" s="2" t="e">
        <f>'C завтраками| Bed and breakfast'!#REF!</f>
        <v>#REF!</v>
      </c>
      <c r="AF14" s="2" t="e">
        <f>'C завтраками| Bed and breakfast'!#REF!</f>
        <v>#REF!</v>
      </c>
      <c r="AG14" s="2" t="e">
        <f>'C завтраками| Bed and breakfast'!#REF!</f>
        <v>#REF!</v>
      </c>
      <c r="AH14" s="2" t="e">
        <f>'C завтраками| Bed and breakfast'!#REF!</f>
        <v>#REF!</v>
      </c>
      <c r="AI14" s="2" t="e">
        <f>'C завтраками| Bed and breakfast'!#REF!</f>
        <v>#REF!</v>
      </c>
      <c r="AJ14" s="2" t="e">
        <f>'C завтраками| Bed and breakfast'!#REF!</f>
        <v>#REF!</v>
      </c>
      <c r="AK14" s="2" t="e">
        <f>'C завтраками| Bed and breakfast'!#REF!</f>
        <v>#REF!</v>
      </c>
      <c r="AL14" s="2" t="e">
        <f>'C завтраками| Bed and breakfast'!#REF!</f>
        <v>#REF!</v>
      </c>
      <c r="AM14" s="2" t="e">
        <f>'C завтраками| Bed and breakfast'!#REF!</f>
        <v>#REF!</v>
      </c>
      <c r="AN14" s="2" t="e">
        <f>'C завтраками| Bed and breakfast'!#REF!</f>
        <v>#REF!</v>
      </c>
      <c r="AO14" s="2" t="e">
        <f>'C завтраками| Bed and breakfast'!#REF!</f>
        <v>#REF!</v>
      </c>
      <c r="AP14" s="2" t="e">
        <f>'C завтраками| Bed and breakfast'!#REF!</f>
        <v>#REF!</v>
      </c>
    </row>
    <row r="15" spans="1:42" ht="10.7" customHeight="1" x14ac:dyDescent="0.2">
      <c r="A15" s="3">
        <v>2</v>
      </c>
      <c r="B15" s="2" t="e">
        <f>'C завтраками| Bed and breakfast'!#REF!</f>
        <v>#REF!</v>
      </c>
      <c r="C15" s="2" t="e">
        <f>'C завтраками| Bed and breakfast'!#REF!</f>
        <v>#REF!</v>
      </c>
      <c r="D15" s="2" t="e">
        <f>'C завтраками| Bed and breakfast'!#REF!</f>
        <v>#REF!</v>
      </c>
      <c r="E15" s="2" t="e">
        <f>'C завтраками| Bed and breakfast'!#REF!</f>
        <v>#REF!</v>
      </c>
      <c r="F15" s="2" t="e">
        <f>'C завтраками| Bed and breakfast'!#REF!</f>
        <v>#REF!</v>
      </c>
      <c r="G15" s="2" t="e">
        <f>'C завтраками| Bed and breakfast'!#REF!</f>
        <v>#REF!</v>
      </c>
      <c r="H15" s="2" t="e">
        <f>'C завтраками| Bed and breakfast'!#REF!</f>
        <v>#REF!</v>
      </c>
      <c r="I15" s="2" t="e">
        <f>'C завтраками| Bed and breakfast'!#REF!</f>
        <v>#REF!</v>
      </c>
      <c r="J15" s="2" t="e">
        <f>'C завтраками| Bed and breakfast'!#REF!</f>
        <v>#REF!</v>
      </c>
      <c r="K15" s="2" t="e">
        <f>'C завтраками| Bed and breakfast'!#REF!</f>
        <v>#REF!</v>
      </c>
      <c r="L15" s="2" t="e">
        <f>'C завтраками| Bed and breakfast'!#REF!</f>
        <v>#REF!</v>
      </c>
      <c r="M15" s="2" t="e">
        <f>'C завтраками| Bed and breakfast'!#REF!</f>
        <v>#REF!</v>
      </c>
      <c r="N15" s="2" t="e">
        <f>'C завтраками| Bed and breakfast'!#REF!</f>
        <v>#REF!</v>
      </c>
      <c r="O15" s="2" t="e">
        <f>'C завтраками| Bed and breakfast'!#REF!</f>
        <v>#REF!</v>
      </c>
      <c r="P15" s="2" t="e">
        <f>'C завтраками| Bed and breakfast'!#REF!</f>
        <v>#REF!</v>
      </c>
      <c r="Q15" s="2" t="e">
        <f>'C завтраками| Bed and breakfast'!#REF!</f>
        <v>#REF!</v>
      </c>
      <c r="R15" s="2" t="e">
        <f>'C завтраками| Bed and breakfast'!#REF!</f>
        <v>#REF!</v>
      </c>
      <c r="S15" s="2" t="e">
        <f>'C завтраками| Bed and breakfast'!#REF!</f>
        <v>#REF!</v>
      </c>
      <c r="T15" s="2" t="e">
        <f>'C завтраками| Bed and breakfast'!#REF!</f>
        <v>#REF!</v>
      </c>
      <c r="U15" s="2" t="e">
        <f>'C завтраками| Bed and breakfast'!#REF!</f>
        <v>#REF!</v>
      </c>
      <c r="V15" s="2" t="e">
        <f>'C завтраками| Bed and breakfast'!#REF!</f>
        <v>#REF!</v>
      </c>
      <c r="W15" s="2" t="e">
        <f>'C завтраками| Bed and breakfast'!#REF!</f>
        <v>#REF!</v>
      </c>
      <c r="X15" s="2" t="e">
        <f>'C завтраками| Bed and breakfast'!#REF!</f>
        <v>#REF!</v>
      </c>
      <c r="Y15" s="2" t="e">
        <f>'C завтраками| Bed and breakfast'!#REF!</f>
        <v>#REF!</v>
      </c>
      <c r="Z15" s="2" t="e">
        <f>'C завтраками| Bed and breakfast'!#REF!</f>
        <v>#REF!</v>
      </c>
      <c r="AA15" s="2" t="e">
        <f>'C завтраками| Bed and breakfast'!#REF!</f>
        <v>#REF!</v>
      </c>
      <c r="AB15" s="2" t="e">
        <f>'C завтраками| Bed and breakfast'!#REF!</f>
        <v>#REF!</v>
      </c>
      <c r="AC15" s="2" t="e">
        <f>'C завтраками| Bed and breakfast'!#REF!</f>
        <v>#REF!</v>
      </c>
      <c r="AD15" s="2" t="e">
        <f>'C завтраками| Bed and breakfast'!#REF!</f>
        <v>#REF!</v>
      </c>
      <c r="AE15" s="2" t="e">
        <f>'C завтраками| Bed and breakfast'!#REF!</f>
        <v>#REF!</v>
      </c>
      <c r="AF15" s="2" t="e">
        <f>'C завтраками| Bed and breakfast'!#REF!</f>
        <v>#REF!</v>
      </c>
      <c r="AG15" s="2" t="e">
        <f>'C завтраками| Bed and breakfast'!#REF!</f>
        <v>#REF!</v>
      </c>
      <c r="AH15" s="2" t="e">
        <f>'C завтраками| Bed and breakfast'!#REF!</f>
        <v>#REF!</v>
      </c>
      <c r="AI15" s="2" t="e">
        <f>'C завтраками| Bed and breakfast'!#REF!</f>
        <v>#REF!</v>
      </c>
      <c r="AJ15" s="2" t="e">
        <f>'C завтраками| Bed and breakfast'!#REF!</f>
        <v>#REF!</v>
      </c>
      <c r="AK15" s="2" t="e">
        <f>'C завтраками| Bed and breakfast'!#REF!</f>
        <v>#REF!</v>
      </c>
      <c r="AL15" s="2" t="e">
        <f>'C завтраками| Bed and breakfast'!#REF!</f>
        <v>#REF!</v>
      </c>
      <c r="AM15" s="2" t="e">
        <f>'C завтраками| Bed and breakfast'!#REF!</f>
        <v>#REF!</v>
      </c>
      <c r="AN15" s="2" t="e">
        <f>'C завтраками| Bed and breakfast'!#REF!</f>
        <v>#REF!</v>
      </c>
      <c r="AO15" s="2" t="e">
        <f>'C завтраками| Bed and breakfast'!#REF!</f>
        <v>#REF!</v>
      </c>
      <c r="AP15" s="2" t="e">
        <f>'C завтраками| Bed and breakfast'!#REF!</f>
        <v>#REF!</v>
      </c>
    </row>
    <row r="16" spans="1:42" ht="10.7" customHeight="1" x14ac:dyDescent="0.2">
      <c r="A16" s="4" t="s">
        <v>91</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0.7" customHeight="1" x14ac:dyDescent="0.2">
      <c r="A17" s="3">
        <v>1</v>
      </c>
      <c r="B17" s="2" t="e">
        <f>'C завтраками| Bed and breakfast'!#REF!</f>
        <v>#REF!</v>
      </c>
      <c r="C17" s="2" t="e">
        <f>'C завтраками| Bed and breakfast'!#REF!</f>
        <v>#REF!</v>
      </c>
      <c r="D17" s="2" t="e">
        <f>'C завтраками| Bed and breakfast'!#REF!</f>
        <v>#REF!</v>
      </c>
      <c r="E17" s="2" t="e">
        <f>'C завтраками| Bed and breakfast'!#REF!</f>
        <v>#REF!</v>
      </c>
      <c r="F17" s="2" t="e">
        <f>'C завтраками| Bed and breakfast'!#REF!</f>
        <v>#REF!</v>
      </c>
      <c r="G17" s="2" t="e">
        <f>'C завтраками| Bed and breakfast'!#REF!</f>
        <v>#REF!</v>
      </c>
      <c r="H17" s="2" t="e">
        <f>'C завтраками| Bed and breakfast'!#REF!</f>
        <v>#REF!</v>
      </c>
      <c r="I17" s="2" t="e">
        <f>'C завтраками| Bed and breakfast'!#REF!</f>
        <v>#REF!</v>
      </c>
      <c r="J17" s="2" t="e">
        <f>'C завтраками| Bed and breakfast'!#REF!</f>
        <v>#REF!</v>
      </c>
      <c r="K17" s="2" t="e">
        <f>'C завтраками| Bed and breakfast'!#REF!</f>
        <v>#REF!</v>
      </c>
      <c r="L17" s="2" t="e">
        <f>'C завтраками| Bed and breakfast'!#REF!</f>
        <v>#REF!</v>
      </c>
      <c r="M17" s="2" t="e">
        <f>'C завтраками| Bed and breakfast'!#REF!</f>
        <v>#REF!</v>
      </c>
      <c r="N17" s="2" t="e">
        <f>'C завтраками| Bed and breakfast'!#REF!</f>
        <v>#REF!</v>
      </c>
      <c r="O17" s="2" t="e">
        <f>'C завтраками| Bed and breakfast'!#REF!</f>
        <v>#REF!</v>
      </c>
      <c r="P17" s="2" t="e">
        <f>'C завтраками| Bed and breakfast'!#REF!</f>
        <v>#REF!</v>
      </c>
      <c r="Q17" s="2" t="e">
        <f>'C завтраками| Bed and breakfast'!#REF!</f>
        <v>#REF!</v>
      </c>
      <c r="R17" s="2" t="e">
        <f>'C завтраками| Bed and breakfast'!#REF!</f>
        <v>#REF!</v>
      </c>
      <c r="S17" s="2" t="e">
        <f>'C завтраками| Bed and breakfast'!#REF!</f>
        <v>#REF!</v>
      </c>
      <c r="T17" s="2" t="e">
        <f>'C завтраками| Bed and breakfast'!#REF!</f>
        <v>#REF!</v>
      </c>
      <c r="U17" s="2" t="e">
        <f>'C завтраками| Bed and breakfast'!#REF!</f>
        <v>#REF!</v>
      </c>
      <c r="V17" s="2" t="e">
        <f>'C завтраками| Bed and breakfast'!#REF!</f>
        <v>#REF!</v>
      </c>
      <c r="W17" s="2" t="e">
        <f>'C завтраками| Bed and breakfast'!#REF!</f>
        <v>#REF!</v>
      </c>
      <c r="X17" s="2" t="e">
        <f>'C завтраками| Bed and breakfast'!#REF!</f>
        <v>#REF!</v>
      </c>
      <c r="Y17" s="2" t="e">
        <f>'C завтраками| Bed and breakfast'!#REF!</f>
        <v>#REF!</v>
      </c>
      <c r="Z17" s="2" t="e">
        <f>'C завтраками| Bed and breakfast'!#REF!</f>
        <v>#REF!</v>
      </c>
      <c r="AA17" s="2" t="e">
        <f>'C завтраками| Bed and breakfast'!#REF!</f>
        <v>#REF!</v>
      </c>
      <c r="AB17" s="2" t="e">
        <f>'C завтраками| Bed and breakfast'!#REF!</f>
        <v>#REF!</v>
      </c>
      <c r="AC17" s="2" t="e">
        <f>'C завтраками| Bed and breakfast'!#REF!</f>
        <v>#REF!</v>
      </c>
      <c r="AD17" s="2" t="e">
        <f>'C завтраками| Bed and breakfast'!#REF!</f>
        <v>#REF!</v>
      </c>
      <c r="AE17" s="2" t="e">
        <f>'C завтраками| Bed and breakfast'!#REF!</f>
        <v>#REF!</v>
      </c>
      <c r="AF17" s="2" t="e">
        <f>'C завтраками| Bed and breakfast'!#REF!</f>
        <v>#REF!</v>
      </c>
      <c r="AG17" s="2" t="e">
        <f>'C завтраками| Bed and breakfast'!#REF!</f>
        <v>#REF!</v>
      </c>
      <c r="AH17" s="2" t="e">
        <f>'C завтраками| Bed and breakfast'!#REF!</f>
        <v>#REF!</v>
      </c>
      <c r="AI17" s="2" t="e">
        <f>'C завтраками| Bed and breakfast'!#REF!</f>
        <v>#REF!</v>
      </c>
      <c r="AJ17" s="2" t="e">
        <f>'C завтраками| Bed and breakfast'!#REF!</f>
        <v>#REF!</v>
      </c>
      <c r="AK17" s="2" t="e">
        <f>'C завтраками| Bed and breakfast'!#REF!</f>
        <v>#REF!</v>
      </c>
      <c r="AL17" s="2" t="e">
        <f>'C завтраками| Bed and breakfast'!#REF!</f>
        <v>#REF!</v>
      </c>
      <c r="AM17" s="2" t="e">
        <f>'C завтраками| Bed and breakfast'!#REF!</f>
        <v>#REF!</v>
      </c>
      <c r="AN17" s="2" t="e">
        <f>'C завтраками| Bed and breakfast'!#REF!</f>
        <v>#REF!</v>
      </c>
      <c r="AO17" s="2" t="e">
        <f>'C завтраками| Bed and breakfast'!#REF!</f>
        <v>#REF!</v>
      </c>
      <c r="AP17" s="2" t="e">
        <f>'C завтраками| Bed and breakfast'!#REF!</f>
        <v>#REF!</v>
      </c>
    </row>
    <row r="18" spans="1:42" ht="10.7" customHeight="1" x14ac:dyDescent="0.2">
      <c r="A18" s="3">
        <v>2</v>
      </c>
      <c r="B18" s="2" t="e">
        <f>'C завтраками| Bed and breakfast'!#REF!</f>
        <v>#REF!</v>
      </c>
      <c r="C18" s="2" t="e">
        <f>'C завтраками| Bed and breakfast'!#REF!</f>
        <v>#REF!</v>
      </c>
      <c r="D18" s="2" t="e">
        <f>'C завтраками| Bed and breakfast'!#REF!</f>
        <v>#REF!</v>
      </c>
      <c r="E18" s="2" t="e">
        <f>'C завтраками| Bed and breakfast'!#REF!</f>
        <v>#REF!</v>
      </c>
      <c r="F18" s="2" t="e">
        <f>'C завтраками| Bed and breakfast'!#REF!</f>
        <v>#REF!</v>
      </c>
      <c r="G18" s="2" t="e">
        <f>'C завтраками| Bed and breakfast'!#REF!</f>
        <v>#REF!</v>
      </c>
      <c r="H18" s="2" t="e">
        <f>'C завтраками| Bed and breakfast'!#REF!</f>
        <v>#REF!</v>
      </c>
      <c r="I18" s="2" t="e">
        <f>'C завтраками| Bed and breakfast'!#REF!</f>
        <v>#REF!</v>
      </c>
      <c r="J18" s="2" t="e">
        <f>'C завтраками| Bed and breakfast'!#REF!</f>
        <v>#REF!</v>
      </c>
      <c r="K18" s="2" t="e">
        <f>'C завтраками| Bed and breakfast'!#REF!</f>
        <v>#REF!</v>
      </c>
      <c r="L18" s="2" t="e">
        <f>'C завтраками| Bed and breakfast'!#REF!</f>
        <v>#REF!</v>
      </c>
      <c r="M18" s="2" t="e">
        <f>'C завтраками| Bed and breakfast'!#REF!</f>
        <v>#REF!</v>
      </c>
      <c r="N18" s="2" t="e">
        <f>'C завтраками| Bed and breakfast'!#REF!</f>
        <v>#REF!</v>
      </c>
      <c r="O18" s="2" t="e">
        <f>'C завтраками| Bed and breakfast'!#REF!</f>
        <v>#REF!</v>
      </c>
      <c r="P18" s="2" t="e">
        <f>'C завтраками| Bed and breakfast'!#REF!</f>
        <v>#REF!</v>
      </c>
      <c r="Q18" s="2" t="e">
        <f>'C завтраками| Bed and breakfast'!#REF!</f>
        <v>#REF!</v>
      </c>
      <c r="R18" s="2" t="e">
        <f>'C завтраками| Bed and breakfast'!#REF!</f>
        <v>#REF!</v>
      </c>
      <c r="S18" s="2" t="e">
        <f>'C завтраками| Bed and breakfast'!#REF!</f>
        <v>#REF!</v>
      </c>
      <c r="T18" s="2" t="e">
        <f>'C завтраками| Bed and breakfast'!#REF!</f>
        <v>#REF!</v>
      </c>
      <c r="U18" s="2" t="e">
        <f>'C завтраками| Bed and breakfast'!#REF!</f>
        <v>#REF!</v>
      </c>
      <c r="V18" s="2" t="e">
        <f>'C завтраками| Bed and breakfast'!#REF!</f>
        <v>#REF!</v>
      </c>
      <c r="W18" s="2" t="e">
        <f>'C завтраками| Bed and breakfast'!#REF!</f>
        <v>#REF!</v>
      </c>
      <c r="X18" s="2" t="e">
        <f>'C завтраками| Bed and breakfast'!#REF!</f>
        <v>#REF!</v>
      </c>
      <c r="Y18" s="2" t="e">
        <f>'C завтраками| Bed and breakfast'!#REF!</f>
        <v>#REF!</v>
      </c>
      <c r="Z18" s="2" t="e">
        <f>'C завтраками| Bed and breakfast'!#REF!</f>
        <v>#REF!</v>
      </c>
      <c r="AA18" s="2" t="e">
        <f>'C завтраками| Bed and breakfast'!#REF!</f>
        <v>#REF!</v>
      </c>
      <c r="AB18" s="2" t="e">
        <f>'C завтраками| Bed and breakfast'!#REF!</f>
        <v>#REF!</v>
      </c>
      <c r="AC18" s="2" t="e">
        <f>'C завтраками| Bed and breakfast'!#REF!</f>
        <v>#REF!</v>
      </c>
      <c r="AD18" s="2" t="e">
        <f>'C завтраками| Bed and breakfast'!#REF!</f>
        <v>#REF!</v>
      </c>
      <c r="AE18" s="2" t="e">
        <f>'C завтраками| Bed and breakfast'!#REF!</f>
        <v>#REF!</v>
      </c>
      <c r="AF18" s="2" t="e">
        <f>'C завтраками| Bed and breakfast'!#REF!</f>
        <v>#REF!</v>
      </c>
      <c r="AG18" s="2" t="e">
        <f>'C завтраками| Bed and breakfast'!#REF!</f>
        <v>#REF!</v>
      </c>
      <c r="AH18" s="2" t="e">
        <f>'C завтраками| Bed and breakfast'!#REF!</f>
        <v>#REF!</v>
      </c>
      <c r="AI18" s="2" t="e">
        <f>'C завтраками| Bed and breakfast'!#REF!</f>
        <v>#REF!</v>
      </c>
      <c r="AJ18" s="2" t="e">
        <f>'C завтраками| Bed and breakfast'!#REF!</f>
        <v>#REF!</v>
      </c>
      <c r="AK18" s="2" t="e">
        <f>'C завтраками| Bed and breakfast'!#REF!</f>
        <v>#REF!</v>
      </c>
      <c r="AL18" s="2" t="e">
        <f>'C завтраками| Bed and breakfast'!#REF!</f>
        <v>#REF!</v>
      </c>
      <c r="AM18" s="2" t="e">
        <f>'C завтраками| Bed and breakfast'!#REF!</f>
        <v>#REF!</v>
      </c>
      <c r="AN18" s="2" t="e">
        <f>'C завтраками| Bed and breakfast'!#REF!</f>
        <v>#REF!</v>
      </c>
      <c r="AO18" s="2" t="e">
        <f>'C завтраками| Bed and breakfast'!#REF!</f>
        <v>#REF!</v>
      </c>
      <c r="AP18" s="2" t="e">
        <f>'C завтраками| Bed and breakfast'!#REF!</f>
        <v>#REF!</v>
      </c>
    </row>
    <row r="19" spans="1:42" ht="10.7" customHeight="1" x14ac:dyDescent="0.2">
      <c r="A19" s="2" t="s">
        <v>92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0.7" customHeight="1" x14ac:dyDescent="0.2">
      <c r="A20" s="3">
        <v>1</v>
      </c>
      <c r="B20" s="2" t="e">
        <f>'C завтраками| Bed and breakfast'!#REF!</f>
        <v>#REF!</v>
      </c>
      <c r="C20" s="2" t="e">
        <f>'C завтраками| Bed and breakfast'!#REF!</f>
        <v>#REF!</v>
      </c>
      <c r="D20" s="2" t="e">
        <f>'C завтраками| Bed and breakfast'!#REF!</f>
        <v>#REF!</v>
      </c>
      <c r="E20" s="2" t="e">
        <f>'C завтраками| Bed and breakfast'!#REF!</f>
        <v>#REF!</v>
      </c>
      <c r="F20" s="2" t="e">
        <f>'C завтраками| Bed and breakfast'!#REF!</f>
        <v>#REF!</v>
      </c>
      <c r="G20" s="2" t="e">
        <f>'C завтраками| Bed and breakfast'!#REF!</f>
        <v>#REF!</v>
      </c>
      <c r="H20" s="2" t="e">
        <f>'C завтраками| Bed and breakfast'!#REF!</f>
        <v>#REF!</v>
      </c>
      <c r="I20" s="2" t="e">
        <f>'C завтраками| Bed and breakfast'!#REF!</f>
        <v>#REF!</v>
      </c>
      <c r="J20" s="2" t="e">
        <f>'C завтраками| Bed and breakfast'!#REF!</f>
        <v>#REF!</v>
      </c>
      <c r="K20" s="2" t="e">
        <f>'C завтраками| Bed and breakfast'!#REF!</f>
        <v>#REF!</v>
      </c>
      <c r="L20" s="2" t="e">
        <f>'C завтраками| Bed and breakfast'!#REF!</f>
        <v>#REF!</v>
      </c>
      <c r="M20" s="2" t="e">
        <f>'C завтраками| Bed and breakfast'!#REF!</f>
        <v>#REF!</v>
      </c>
      <c r="N20" s="2" t="e">
        <f>'C завтраками| Bed and breakfast'!#REF!</f>
        <v>#REF!</v>
      </c>
      <c r="O20" s="2" t="e">
        <f>'C завтраками| Bed and breakfast'!#REF!</f>
        <v>#REF!</v>
      </c>
      <c r="P20" s="2" t="e">
        <f>'C завтраками| Bed and breakfast'!#REF!</f>
        <v>#REF!</v>
      </c>
      <c r="Q20" s="2" t="e">
        <f>'C завтраками| Bed and breakfast'!#REF!</f>
        <v>#REF!</v>
      </c>
      <c r="R20" s="2" t="e">
        <f>'C завтраками| Bed and breakfast'!#REF!</f>
        <v>#REF!</v>
      </c>
      <c r="S20" s="2" t="e">
        <f>'C завтраками| Bed and breakfast'!#REF!</f>
        <v>#REF!</v>
      </c>
      <c r="T20" s="2" t="e">
        <f>'C завтраками| Bed and breakfast'!#REF!</f>
        <v>#REF!</v>
      </c>
      <c r="U20" s="2" t="e">
        <f>'C завтраками| Bed and breakfast'!#REF!</f>
        <v>#REF!</v>
      </c>
      <c r="V20" s="2" t="e">
        <f>'C завтраками| Bed and breakfast'!#REF!</f>
        <v>#REF!</v>
      </c>
      <c r="W20" s="2" t="e">
        <f>'C завтраками| Bed and breakfast'!#REF!</f>
        <v>#REF!</v>
      </c>
      <c r="X20" s="2" t="e">
        <f>'C завтраками| Bed and breakfast'!#REF!</f>
        <v>#REF!</v>
      </c>
      <c r="Y20" s="2" t="e">
        <f>'C завтраками| Bed and breakfast'!#REF!</f>
        <v>#REF!</v>
      </c>
      <c r="Z20" s="2" t="e">
        <f>'C завтраками| Bed and breakfast'!#REF!</f>
        <v>#REF!</v>
      </c>
      <c r="AA20" s="2" t="e">
        <f>'C завтраками| Bed and breakfast'!#REF!</f>
        <v>#REF!</v>
      </c>
      <c r="AB20" s="2" t="e">
        <f>'C завтраками| Bed and breakfast'!#REF!</f>
        <v>#REF!</v>
      </c>
      <c r="AC20" s="2" t="e">
        <f>'C завтраками| Bed and breakfast'!#REF!</f>
        <v>#REF!</v>
      </c>
      <c r="AD20" s="2" t="e">
        <f>'C завтраками| Bed and breakfast'!#REF!</f>
        <v>#REF!</v>
      </c>
      <c r="AE20" s="2" t="e">
        <f>'C завтраками| Bed and breakfast'!#REF!</f>
        <v>#REF!</v>
      </c>
      <c r="AF20" s="2" t="e">
        <f>'C завтраками| Bed and breakfast'!#REF!</f>
        <v>#REF!</v>
      </c>
      <c r="AG20" s="2" t="e">
        <f>'C завтраками| Bed and breakfast'!#REF!</f>
        <v>#REF!</v>
      </c>
      <c r="AH20" s="2" t="e">
        <f>'C завтраками| Bed and breakfast'!#REF!</f>
        <v>#REF!</v>
      </c>
      <c r="AI20" s="2" t="e">
        <f>'C завтраками| Bed and breakfast'!#REF!</f>
        <v>#REF!</v>
      </c>
      <c r="AJ20" s="2" t="e">
        <f>'C завтраками| Bed and breakfast'!#REF!</f>
        <v>#REF!</v>
      </c>
      <c r="AK20" s="2" t="e">
        <f>'C завтраками| Bed and breakfast'!#REF!</f>
        <v>#REF!</v>
      </c>
      <c r="AL20" s="2" t="e">
        <f>'C завтраками| Bed and breakfast'!#REF!</f>
        <v>#REF!</v>
      </c>
      <c r="AM20" s="2" t="e">
        <f>'C завтраками| Bed and breakfast'!#REF!</f>
        <v>#REF!</v>
      </c>
      <c r="AN20" s="2" t="e">
        <f>'C завтраками| Bed and breakfast'!#REF!</f>
        <v>#REF!</v>
      </c>
      <c r="AO20" s="2" t="e">
        <f>'C завтраками| Bed and breakfast'!#REF!</f>
        <v>#REF!</v>
      </c>
      <c r="AP20" s="2" t="e">
        <f>'C завтраками| Bed and breakfast'!#REF!</f>
        <v>#REF!</v>
      </c>
    </row>
    <row r="21" spans="1:42" ht="10.7" customHeight="1" x14ac:dyDescent="0.2">
      <c r="A21" s="3">
        <v>2</v>
      </c>
      <c r="B21" s="2" t="e">
        <f>'C завтраками| Bed and breakfast'!#REF!</f>
        <v>#REF!</v>
      </c>
      <c r="C21" s="2" t="e">
        <f>'C завтраками| Bed and breakfast'!#REF!</f>
        <v>#REF!</v>
      </c>
      <c r="D21" s="2" t="e">
        <f>'C завтраками| Bed and breakfast'!#REF!</f>
        <v>#REF!</v>
      </c>
      <c r="E21" s="2" t="e">
        <f>'C завтраками| Bed and breakfast'!#REF!</f>
        <v>#REF!</v>
      </c>
      <c r="F21" s="2" t="e">
        <f>'C завтраками| Bed and breakfast'!#REF!</f>
        <v>#REF!</v>
      </c>
      <c r="G21" s="2" t="e">
        <f>'C завтраками| Bed and breakfast'!#REF!</f>
        <v>#REF!</v>
      </c>
      <c r="H21" s="2" t="e">
        <f>'C завтраками| Bed and breakfast'!#REF!</f>
        <v>#REF!</v>
      </c>
      <c r="I21" s="2" t="e">
        <f>'C завтраками| Bed and breakfast'!#REF!</f>
        <v>#REF!</v>
      </c>
      <c r="J21" s="2" t="e">
        <f>'C завтраками| Bed and breakfast'!#REF!</f>
        <v>#REF!</v>
      </c>
      <c r="K21" s="2" t="e">
        <f>'C завтраками| Bed and breakfast'!#REF!</f>
        <v>#REF!</v>
      </c>
      <c r="L21" s="2" t="e">
        <f>'C завтраками| Bed and breakfast'!#REF!</f>
        <v>#REF!</v>
      </c>
      <c r="M21" s="2" t="e">
        <f>'C завтраками| Bed and breakfast'!#REF!</f>
        <v>#REF!</v>
      </c>
      <c r="N21" s="2" t="e">
        <f>'C завтраками| Bed and breakfast'!#REF!</f>
        <v>#REF!</v>
      </c>
      <c r="O21" s="2" t="e">
        <f>'C завтраками| Bed and breakfast'!#REF!</f>
        <v>#REF!</v>
      </c>
      <c r="P21" s="2" t="e">
        <f>'C завтраками| Bed and breakfast'!#REF!</f>
        <v>#REF!</v>
      </c>
      <c r="Q21" s="2" t="e">
        <f>'C завтраками| Bed and breakfast'!#REF!</f>
        <v>#REF!</v>
      </c>
      <c r="R21" s="2" t="e">
        <f>'C завтраками| Bed and breakfast'!#REF!</f>
        <v>#REF!</v>
      </c>
      <c r="S21" s="2" t="e">
        <f>'C завтраками| Bed and breakfast'!#REF!</f>
        <v>#REF!</v>
      </c>
      <c r="T21" s="2" t="e">
        <f>'C завтраками| Bed and breakfast'!#REF!</f>
        <v>#REF!</v>
      </c>
      <c r="U21" s="2" t="e">
        <f>'C завтраками| Bed and breakfast'!#REF!</f>
        <v>#REF!</v>
      </c>
      <c r="V21" s="2" t="e">
        <f>'C завтраками| Bed and breakfast'!#REF!</f>
        <v>#REF!</v>
      </c>
      <c r="W21" s="2" t="e">
        <f>'C завтраками| Bed and breakfast'!#REF!</f>
        <v>#REF!</v>
      </c>
      <c r="X21" s="2" t="e">
        <f>'C завтраками| Bed and breakfast'!#REF!</f>
        <v>#REF!</v>
      </c>
      <c r="Y21" s="2" t="e">
        <f>'C завтраками| Bed and breakfast'!#REF!</f>
        <v>#REF!</v>
      </c>
      <c r="Z21" s="2" t="e">
        <f>'C завтраками| Bed and breakfast'!#REF!</f>
        <v>#REF!</v>
      </c>
      <c r="AA21" s="2" t="e">
        <f>'C завтраками| Bed and breakfast'!#REF!</f>
        <v>#REF!</v>
      </c>
      <c r="AB21" s="2" t="e">
        <f>'C завтраками| Bed and breakfast'!#REF!</f>
        <v>#REF!</v>
      </c>
      <c r="AC21" s="2" t="e">
        <f>'C завтраками| Bed and breakfast'!#REF!</f>
        <v>#REF!</v>
      </c>
      <c r="AD21" s="2" t="e">
        <f>'C завтраками| Bed and breakfast'!#REF!</f>
        <v>#REF!</v>
      </c>
      <c r="AE21" s="2" t="e">
        <f>'C завтраками| Bed and breakfast'!#REF!</f>
        <v>#REF!</v>
      </c>
      <c r="AF21" s="2" t="e">
        <f>'C завтраками| Bed and breakfast'!#REF!</f>
        <v>#REF!</v>
      </c>
      <c r="AG21" s="2" t="e">
        <f>'C завтраками| Bed and breakfast'!#REF!</f>
        <v>#REF!</v>
      </c>
      <c r="AH21" s="2" t="e">
        <f>'C завтраками| Bed and breakfast'!#REF!</f>
        <v>#REF!</v>
      </c>
      <c r="AI21" s="2" t="e">
        <f>'C завтраками| Bed and breakfast'!#REF!</f>
        <v>#REF!</v>
      </c>
      <c r="AJ21" s="2" t="e">
        <f>'C завтраками| Bed and breakfast'!#REF!</f>
        <v>#REF!</v>
      </c>
      <c r="AK21" s="2" t="e">
        <f>'C завтраками| Bed and breakfast'!#REF!</f>
        <v>#REF!</v>
      </c>
      <c r="AL21" s="2" t="e">
        <f>'C завтраками| Bed and breakfast'!#REF!</f>
        <v>#REF!</v>
      </c>
      <c r="AM21" s="2" t="e">
        <f>'C завтраками| Bed and breakfast'!#REF!</f>
        <v>#REF!</v>
      </c>
      <c r="AN21" s="2" t="e">
        <f>'C завтраками| Bed and breakfast'!#REF!</f>
        <v>#REF!</v>
      </c>
      <c r="AO21" s="2" t="e">
        <f>'C завтраками| Bed and breakfast'!#REF!</f>
        <v>#REF!</v>
      </c>
      <c r="AP21" s="2" t="e">
        <f>'C завтраками| Bed and breakfast'!#REF!</f>
        <v>#REF!</v>
      </c>
    </row>
    <row r="22" spans="1:42" ht="10.7"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30" customHeight="1" x14ac:dyDescent="0.2">
      <c r="A23" s="95" t="s">
        <v>2</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1:42" s="28" customFormat="1" ht="25.5" customHeight="1" x14ac:dyDescent="0.2">
      <c r="A24" s="27" t="s">
        <v>0</v>
      </c>
      <c r="B24" s="47" t="e">
        <f t="shared" ref="B24:AG24" si="0">B5</f>
        <v>#REF!</v>
      </c>
      <c r="C24" s="47" t="e">
        <f t="shared" si="0"/>
        <v>#REF!</v>
      </c>
      <c r="D24" s="47" t="e">
        <f t="shared" si="0"/>
        <v>#REF!</v>
      </c>
      <c r="E24" s="47" t="e">
        <f t="shared" si="0"/>
        <v>#REF!</v>
      </c>
      <c r="F24" s="47" t="e">
        <f t="shared" si="0"/>
        <v>#REF!</v>
      </c>
      <c r="G24" s="47" t="e">
        <f t="shared" si="0"/>
        <v>#REF!</v>
      </c>
      <c r="H24" s="47" t="e">
        <f t="shared" si="0"/>
        <v>#REF!</v>
      </c>
      <c r="I24" s="47" t="e">
        <f t="shared" si="0"/>
        <v>#REF!</v>
      </c>
      <c r="J24" s="47" t="e">
        <f t="shared" si="0"/>
        <v>#REF!</v>
      </c>
      <c r="K24" s="47" t="e">
        <f t="shared" si="0"/>
        <v>#REF!</v>
      </c>
      <c r="L24" s="47" t="e">
        <f t="shared" ref="L24" si="1">L5</f>
        <v>#REF!</v>
      </c>
      <c r="M24" s="47" t="e">
        <f t="shared" si="0"/>
        <v>#REF!</v>
      </c>
      <c r="N24" s="47" t="e">
        <f t="shared" si="0"/>
        <v>#REF!</v>
      </c>
      <c r="O24" s="47" t="e">
        <f t="shared" ref="O24" si="2">O5</f>
        <v>#REF!</v>
      </c>
      <c r="P24" s="47" t="e">
        <f t="shared" si="0"/>
        <v>#REF!</v>
      </c>
      <c r="Q24" s="47" t="e">
        <f t="shared" si="0"/>
        <v>#REF!</v>
      </c>
      <c r="R24" s="47" t="e">
        <f t="shared" si="0"/>
        <v>#REF!</v>
      </c>
      <c r="S24" s="47" t="e">
        <f t="shared" ref="S24:T24" si="3">S5</f>
        <v>#REF!</v>
      </c>
      <c r="T24" s="47" t="e">
        <f t="shared" si="3"/>
        <v>#REF!</v>
      </c>
      <c r="U24" s="47" t="e">
        <f t="shared" si="0"/>
        <v>#REF!</v>
      </c>
      <c r="V24" s="47" t="e">
        <f t="shared" ref="V24" si="4">V5</f>
        <v>#REF!</v>
      </c>
      <c r="W24" s="47" t="e">
        <f t="shared" si="0"/>
        <v>#REF!</v>
      </c>
      <c r="X24" s="47" t="e">
        <f t="shared" si="0"/>
        <v>#REF!</v>
      </c>
      <c r="Y24" s="47" t="e">
        <f t="shared" si="0"/>
        <v>#REF!</v>
      </c>
      <c r="Z24" s="47" t="e">
        <f t="shared" si="0"/>
        <v>#REF!</v>
      </c>
      <c r="AA24" s="47" t="e">
        <f t="shared" si="0"/>
        <v>#REF!</v>
      </c>
      <c r="AB24" s="47" t="e">
        <f t="shared" si="0"/>
        <v>#REF!</v>
      </c>
      <c r="AC24" s="47" t="e">
        <f t="shared" si="0"/>
        <v>#REF!</v>
      </c>
      <c r="AD24" s="47" t="e">
        <f t="shared" si="0"/>
        <v>#REF!</v>
      </c>
      <c r="AE24" s="47" t="e">
        <f t="shared" si="0"/>
        <v>#REF!</v>
      </c>
      <c r="AF24" s="47" t="e">
        <f t="shared" si="0"/>
        <v>#REF!</v>
      </c>
      <c r="AG24" s="47" t="e">
        <f t="shared" si="0"/>
        <v>#REF!</v>
      </c>
      <c r="AH24" s="47" t="e">
        <f t="shared" ref="AH24:AM24" si="5">AH5</f>
        <v>#REF!</v>
      </c>
      <c r="AI24" s="47" t="e">
        <f t="shared" si="5"/>
        <v>#REF!</v>
      </c>
      <c r="AJ24" s="47" t="e">
        <f t="shared" si="5"/>
        <v>#REF!</v>
      </c>
      <c r="AK24" s="47" t="e">
        <f t="shared" si="5"/>
        <v>#REF!</v>
      </c>
      <c r="AL24" s="47" t="e">
        <f t="shared" si="5"/>
        <v>#REF!</v>
      </c>
      <c r="AM24" s="47" t="e">
        <f t="shared" si="5"/>
        <v>#REF!</v>
      </c>
      <c r="AN24" s="47" t="e">
        <f t="shared" ref="AN24:AP24" si="6">AN5</f>
        <v>#REF!</v>
      </c>
      <c r="AO24" s="47" t="e">
        <f t="shared" si="6"/>
        <v>#REF!</v>
      </c>
      <c r="AP24" s="47" t="e">
        <f t="shared" si="6"/>
        <v>#REF!</v>
      </c>
    </row>
    <row r="25" spans="1:42" s="28" customFormat="1" ht="25.5" customHeight="1" x14ac:dyDescent="0.2">
      <c r="A25" s="34"/>
      <c r="B25" s="47" t="e">
        <f t="shared" ref="B25:AG25" si="7">B6</f>
        <v>#REF!</v>
      </c>
      <c r="C25" s="47" t="e">
        <f t="shared" si="7"/>
        <v>#REF!</v>
      </c>
      <c r="D25" s="47" t="e">
        <f t="shared" si="7"/>
        <v>#REF!</v>
      </c>
      <c r="E25" s="47" t="e">
        <f t="shared" si="7"/>
        <v>#REF!</v>
      </c>
      <c r="F25" s="47" t="e">
        <f t="shared" si="7"/>
        <v>#REF!</v>
      </c>
      <c r="G25" s="47" t="e">
        <f t="shared" si="7"/>
        <v>#REF!</v>
      </c>
      <c r="H25" s="47" t="e">
        <f t="shared" si="7"/>
        <v>#REF!</v>
      </c>
      <c r="I25" s="47" t="e">
        <f t="shared" si="7"/>
        <v>#REF!</v>
      </c>
      <c r="J25" s="47" t="e">
        <f t="shared" si="7"/>
        <v>#REF!</v>
      </c>
      <c r="K25" s="47" t="e">
        <f t="shared" si="7"/>
        <v>#REF!</v>
      </c>
      <c r="L25" s="47" t="e">
        <f t="shared" ref="L25" si="8">L6</f>
        <v>#REF!</v>
      </c>
      <c r="M25" s="47" t="e">
        <f t="shared" si="7"/>
        <v>#REF!</v>
      </c>
      <c r="N25" s="47" t="e">
        <f t="shared" si="7"/>
        <v>#REF!</v>
      </c>
      <c r="O25" s="47" t="e">
        <f t="shared" ref="O25" si="9">O6</f>
        <v>#REF!</v>
      </c>
      <c r="P25" s="47" t="e">
        <f t="shared" si="7"/>
        <v>#REF!</v>
      </c>
      <c r="Q25" s="47" t="e">
        <f t="shared" si="7"/>
        <v>#REF!</v>
      </c>
      <c r="R25" s="47" t="e">
        <f t="shared" si="7"/>
        <v>#REF!</v>
      </c>
      <c r="S25" s="47" t="e">
        <f t="shared" ref="S25:T25" si="10">S6</f>
        <v>#REF!</v>
      </c>
      <c r="T25" s="47" t="e">
        <f t="shared" si="10"/>
        <v>#REF!</v>
      </c>
      <c r="U25" s="47" t="e">
        <f t="shared" si="7"/>
        <v>#REF!</v>
      </c>
      <c r="V25" s="47" t="e">
        <f t="shared" ref="V25" si="11">V6</f>
        <v>#REF!</v>
      </c>
      <c r="W25" s="47" t="e">
        <f t="shared" si="7"/>
        <v>#REF!</v>
      </c>
      <c r="X25" s="47" t="e">
        <f t="shared" si="7"/>
        <v>#REF!</v>
      </c>
      <c r="Y25" s="47" t="e">
        <f t="shared" si="7"/>
        <v>#REF!</v>
      </c>
      <c r="Z25" s="47" t="e">
        <f t="shared" si="7"/>
        <v>#REF!</v>
      </c>
      <c r="AA25" s="47" t="e">
        <f t="shared" si="7"/>
        <v>#REF!</v>
      </c>
      <c r="AB25" s="47" t="e">
        <f t="shared" si="7"/>
        <v>#REF!</v>
      </c>
      <c r="AC25" s="47" t="e">
        <f t="shared" si="7"/>
        <v>#REF!</v>
      </c>
      <c r="AD25" s="47" t="e">
        <f t="shared" si="7"/>
        <v>#REF!</v>
      </c>
      <c r="AE25" s="47" t="e">
        <f t="shared" si="7"/>
        <v>#REF!</v>
      </c>
      <c r="AF25" s="47" t="e">
        <f t="shared" si="7"/>
        <v>#REF!</v>
      </c>
      <c r="AG25" s="47" t="e">
        <f t="shared" si="7"/>
        <v>#REF!</v>
      </c>
      <c r="AH25" s="47" t="e">
        <f t="shared" ref="AH25:AM25" si="12">AH6</f>
        <v>#REF!</v>
      </c>
      <c r="AI25" s="47" t="e">
        <f t="shared" si="12"/>
        <v>#REF!</v>
      </c>
      <c r="AJ25" s="47" t="e">
        <f t="shared" si="12"/>
        <v>#REF!</v>
      </c>
      <c r="AK25" s="47" t="e">
        <f t="shared" si="12"/>
        <v>#REF!</v>
      </c>
      <c r="AL25" s="47" t="e">
        <f t="shared" si="12"/>
        <v>#REF!</v>
      </c>
      <c r="AM25" s="47" t="e">
        <f t="shared" si="12"/>
        <v>#REF!</v>
      </c>
      <c r="AN25" s="47" t="e">
        <f t="shared" ref="AN25:AP25" si="13">AN6</f>
        <v>#REF!</v>
      </c>
      <c r="AO25" s="47" t="e">
        <f t="shared" si="13"/>
        <v>#REF!</v>
      </c>
      <c r="AP25" s="47" t="e">
        <f t="shared" si="13"/>
        <v>#REF!</v>
      </c>
    </row>
    <row r="26" spans="1:42" s="13" customFormat="1" ht="10.7" customHeight="1" x14ac:dyDescent="0.2">
      <c r="A26" s="11" t="s">
        <v>11</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0.7" customHeight="1" x14ac:dyDescent="0.2">
      <c r="A27" s="3">
        <v>1</v>
      </c>
      <c r="B27" s="2" t="e">
        <f t="shared" ref="B27:AG27" si="14">ROUND(B8*0.8,)</f>
        <v>#REF!</v>
      </c>
      <c r="C27" s="2" t="e">
        <f t="shared" si="14"/>
        <v>#REF!</v>
      </c>
      <c r="D27" s="2" t="e">
        <f t="shared" si="14"/>
        <v>#REF!</v>
      </c>
      <c r="E27" s="2" t="e">
        <f t="shared" si="14"/>
        <v>#REF!</v>
      </c>
      <c r="F27" s="2" t="e">
        <f t="shared" si="14"/>
        <v>#REF!</v>
      </c>
      <c r="G27" s="2" t="e">
        <f t="shared" si="14"/>
        <v>#REF!</v>
      </c>
      <c r="H27" s="2" t="e">
        <f t="shared" si="14"/>
        <v>#REF!</v>
      </c>
      <c r="I27" s="2" t="e">
        <f t="shared" si="14"/>
        <v>#REF!</v>
      </c>
      <c r="J27" s="2" t="e">
        <f t="shared" si="14"/>
        <v>#REF!</v>
      </c>
      <c r="K27" s="2" t="e">
        <f t="shared" si="14"/>
        <v>#REF!</v>
      </c>
      <c r="L27" s="2" t="e">
        <f t="shared" ref="L27" si="15">ROUND(L8*0.8,)</f>
        <v>#REF!</v>
      </c>
      <c r="M27" s="2" t="e">
        <f t="shared" si="14"/>
        <v>#REF!</v>
      </c>
      <c r="N27" s="2" t="e">
        <f t="shared" si="14"/>
        <v>#REF!</v>
      </c>
      <c r="O27" s="2" t="e">
        <f t="shared" ref="O27" si="16">ROUND(O8*0.8,)</f>
        <v>#REF!</v>
      </c>
      <c r="P27" s="2" t="e">
        <f t="shared" si="14"/>
        <v>#REF!</v>
      </c>
      <c r="Q27" s="2" t="e">
        <f t="shared" si="14"/>
        <v>#REF!</v>
      </c>
      <c r="R27" s="2" t="e">
        <f t="shared" si="14"/>
        <v>#REF!</v>
      </c>
      <c r="S27" s="2" t="e">
        <f t="shared" ref="S27:T27" si="17">ROUND(S8*0.8,)</f>
        <v>#REF!</v>
      </c>
      <c r="T27" s="2" t="e">
        <f t="shared" si="17"/>
        <v>#REF!</v>
      </c>
      <c r="U27" s="2" t="e">
        <f t="shared" si="14"/>
        <v>#REF!</v>
      </c>
      <c r="V27" s="2" t="e">
        <f t="shared" ref="V27" si="18">ROUND(V8*0.8,)</f>
        <v>#REF!</v>
      </c>
      <c r="W27" s="2" t="e">
        <f t="shared" si="14"/>
        <v>#REF!</v>
      </c>
      <c r="X27" s="2" t="e">
        <f t="shared" si="14"/>
        <v>#REF!</v>
      </c>
      <c r="Y27" s="2" t="e">
        <f t="shared" si="14"/>
        <v>#REF!</v>
      </c>
      <c r="Z27" s="2" t="e">
        <f t="shared" si="14"/>
        <v>#REF!</v>
      </c>
      <c r="AA27" s="2" t="e">
        <f t="shared" si="14"/>
        <v>#REF!</v>
      </c>
      <c r="AB27" s="2" t="e">
        <f t="shared" si="14"/>
        <v>#REF!</v>
      </c>
      <c r="AC27" s="2" t="e">
        <f t="shared" si="14"/>
        <v>#REF!</v>
      </c>
      <c r="AD27" s="2" t="e">
        <f t="shared" si="14"/>
        <v>#REF!</v>
      </c>
      <c r="AE27" s="2" t="e">
        <f t="shared" si="14"/>
        <v>#REF!</v>
      </c>
      <c r="AF27" s="2" t="e">
        <f t="shared" si="14"/>
        <v>#REF!</v>
      </c>
      <c r="AG27" s="2" t="e">
        <f t="shared" si="14"/>
        <v>#REF!</v>
      </c>
      <c r="AH27" s="2" t="e">
        <f t="shared" ref="AH27:AM27" si="19">ROUND(AH8*0.8,)</f>
        <v>#REF!</v>
      </c>
      <c r="AI27" s="2" t="e">
        <f t="shared" si="19"/>
        <v>#REF!</v>
      </c>
      <c r="AJ27" s="2" t="e">
        <f t="shared" si="19"/>
        <v>#REF!</v>
      </c>
      <c r="AK27" s="2" t="e">
        <f t="shared" si="19"/>
        <v>#REF!</v>
      </c>
      <c r="AL27" s="2" t="e">
        <f t="shared" si="19"/>
        <v>#REF!</v>
      </c>
      <c r="AM27" s="2" t="e">
        <f t="shared" si="19"/>
        <v>#REF!</v>
      </c>
      <c r="AN27" s="2" t="e">
        <f t="shared" ref="AN27:AP27" si="20">ROUND(AN8*0.8,)</f>
        <v>#REF!</v>
      </c>
      <c r="AO27" s="2" t="e">
        <f t="shared" si="20"/>
        <v>#REF!</v>
      </c>
      <c r="AP27" s="2" t="e">
        <f t="shared" si="20"/>
        <v>#REF!</v>
      </c>
    </row>
    <row r="28" spans="1:42" ht="10.7" customHeight="1" x14ac:dyDescent="0.2">
      <c r="A28" s="3">
        <v>2</v>
      </c>
      <c r="B28" s="2" t="e">
        <f t="shared" ref="B28:AG28" si="21">ROUND(B9*0.8,)</f>
        <v>#REF!</v>
      </c>
      <c r="C28" s="2" t="e">
        <f t="shared" si="21"/>
        <v>#REF!</v>
      </c>
      <c r="D28" s="2" t="e">
        <f t="shared" si="21"/>
        <v>#REF!</v>
      </c>
      <c r="E28" s="2" t="e">
        <f t="shared" si="21"/>
        <v>#REF!</v>
      </c>
      <c r="F28" s="2" t="e">
        <f t="shared" si="21"/>
        <v>#REF!</v>
      </c>
      <c r="G28" s="2" t="e">
        <f t="shared" si="21"/>
        <v>#REF!</v>
      </c>
      <c r="H28" s="2" t="e">
        <f t="shared" si="21"/>
        <v>#REF!</v>
      </c>
      <c r="I28" s="2" t="e">
        <f t="shared" si="21"/>
        <v>#REF!</v>
      </c>
      <c r="J28" s="2" t="e">
        <f t="shared" si="21"/>
        <v>#REF!</v>
      </c>
      <c r="K28" s="2" t="e">
        <f t="shared" si="21"/>
        <v>#REF!</v>
      </c>
      <c r="L28" s="2" t="e">
        <f t="shared" ref="L28" si="22">ROUND(L9*0.8,)</f>
        <v>#REF!</v>
      </c>
      <c r="M28" s="2" t="e">
        <f t="shared" si="21"/>
        <v>#REF!</v>
      </c>
      <c r="N28" s="2" t="e">
        <f t="shared" si="21"/>
        <v>#REF!</v>
      </c>
      <c r="O28" s="2" t="e">
        <f t="shared" ref="O28" si="23">ROUND(O9*0.8,)</f>
        <v>#REF!</v>
      </c>
      <c r="P28" s="2" t="e">
        <f t="shared" si="21"/>
        <v>#REF!</v>
      </c>
      <c r="Q28" s="2" t="e">
        <f t="shared" si="21"/>
        <v>#REF!</v>
      </c>
      <c r="R28" s="2" t="e">
        <f t="shared" si="21"/>
        <v>#REF!</v>
      </c>
      <c r="S28" s="2" t="e">
        <f t="shared" ref="S28:T28" si="24">ROUND(S9*0.8,)</f>
        <v>#REF!</v>
      </c>
      <c r="T28" s="2" t="e">
        <f t="shared" si="24"/>
        <v>#REF!</v>
      </c>
      <c r="U28" s="2" t="e">
        <f t="shared" si="21"/>
        <v>#REF!</v>
      </c>
      <c r="V28" s="2" t="e">
        <f t="shared" ref="V28" si="25">ROUND(V9*0.8,)</f>
        <v>#REF!</v>
      </c>
      <c r="W28" s="2" t="e">
        <f t="shared" si="21"/>
        <v>#REF!</v>
      </c>
      <c r="X28" s="2" t="e">
        <f t="shared" si="21"/>
        <v>#REF!</v>
      </c>
      <c r="Y28" s="2" t="e">
        <f t="shared" si="21"/>
        <v>#REF!</v>
      </c>
      <c r="Z28" s="2" t="e">
        <f t="shared" si="21"/>
        <v>#REF!</v>
      </c>
      <c r="AA28" s="2" t="e">
        <f t="shared" si="21"/>
        <v>#REF!</v>
      </c>
      <c r="AB28" s="2" t="e">
        <f t="shared" si="21"/>
        <v>#REF!</v>
      </c>
      <c r="AC28" s="2" t="e">
        <f t="shared" si="21"/>
        <v>#REF!</v>
      </c>
      <c r="AD28" s="2" t="e">
        <f t="shared" si="21"/>
        <v>#REF!</v>
      </c>
      <c r="AE28" s="2" t="e">
        <f t="shared" si="21"/>
        <v>#REF!</v>
      </c>
      <c r="AF28" s="2" t="e">
        <f t="shared" si="21"/>
        <v>#REF!</v>
      </c>
      <c r="AG28" s="2" t="e">
        <f t="shared" si="21"/>
        <v>#REF!</v>
      </c>
      <c r="AH28" s="2" t="e">
        <f t="shared" ref="AH28:AM28" si="26">ROUND(AH9*0.8,)</f>
        <v>#REF!</v>
      </c>
      <c r="AI28" s="2" t="e">
        <f t="shared" si="26"/>
        <v>#REF!</v>
      </c>
      <c r="AJ28" s="2" t="e">
        <f t="shared" si="26"/>
        <v>#REF!</v>
      </c>
      <c r="AK28" s="2" t="e">
        <f t="shared" si="26"/>
        <v>#REF!</v>
      </c>
      <c r="AL28" s="2" t="e">
        <f t="shared" si="26"/>
        <v>#REF!</v>
      </c>
      <c r="AM28" s="2" t="e">
        <f t="shared" si="26"/>
        <v>#REF!</v>
      </c>
      <c r="AN28" s="2" t="e">
        <f t="shared" ref="AN28:AP28" si="27">ROUND(AN9*0.8,)</f>
        <v>#REF!</v>
      </c>
      <c r="AO28" s="2" t="e">
        <f t="shared" si="27"/>
        <v>#REF!</v>
      </c>
      <c r="AP28" s="2" t="e">
        <f t="shared" si="27"/>
        <v>#REF!</v>
      </c>
    </row>
    <row r="29" spans="1:42" ht="10.7" customHeight="1" x14ac:dyDescent="0.2">
      <c r="A29" s="120" t="s">
        <v>107</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0.7" customHeight="1" x14ac:dyDescent="0.2">
      <c r="A30" s="3">
        <v>1</v>
      </c>
      <c r="B30" s="2" t="e">
        <f t="shared" ref="B30:AG31" si="28">ROUND(B11*0.8,)</f>
        <v>#REF!</v>
      </c>
      <c r="C30" s="2" t="e">
        <f t="shared" si="28"/>
        <v>#REF!</v>
      </c>
      <c r="D30" s="2" t="e">
        <f t="shared" si="28"/>
        <v>#REF!</v>
      </c>
      <c r="E30" s="2" t="e">
        <f t="shared" si="28"/>
        <v>#REF!</v>
      </c>
      <c r="F30" s="2" t="e">
        <f t="shared" si="28"/>
        <v>#REF!</v>
      </c>
      <c r="G30" s="2" t="e">
        <f t="shared" si="28"/>
        <v>#REF!</v>
      </c>
      <c r="H30" s="2" t="e">
        <f t="shared" si="28"/>
        <v>#REF!</v>
      </c>
      <c r="I30" s="2" t="e">
        <f t="shared" si="28"/>
        <v>#REF!</v>
      </c>
      <c r="J30" s="2" t="e">
        <f t="shared" si="28"/>
        <v>#REF!</v>
      </c>
      <c r="K30" s="2" t="e">
        <f t="shared" si="28"/>
        <v>#REF!</v>
      </c>
      <c r="L30" s="2" t="e">
        <f t="shared" ref="L30" si="29">ROUND(L11*0.8,)</f>
        <v>#REF!</v>
      </c>
      <c r="M30" s="2" t="e">
        <f t="shared" si="28"/>
        <v>#REF!</v>
      </c>
      <c r="N30" s="2" t="e">
        <f t="shared" si="28"/>
        <v>#REF!</v>
      </c>
      <c r="O30" s="2" t="e">
        <f t="shared" ref="O30" si="30">ROUND(O11*0.8,)</f>
        <v>#REF!</v>
      </c>
      <c r="P30" s="2" t="e">
        <f t="shared" si="28"/>
        <v>#REF!</v>
      </c>
      <c r="Q30" s="2" t="e">
        <f t="shared" si="28"/>
        <v>#REF!</v>
      </c>
      <c r="R30" s="2" t="e">
        <f t="shared" si="28"/>
        <v>#REF!</v>
      </c>
      <c r="S30" s="2" t="e">
        <f t="shared" ref="S30:T30" si="31">ROUND(S11*0.8,)</f>
        <v>#REF!</v>
      </c>
      <c r="T30" s="2" t="e">
        <f t="shared" si="31"/>
        <v>#REF!</v>
      </c>
      <c r="U30" s="2" t="e">
        <f t="shared" si="28"/>
        <v>#REF!</v>
      </c>
      <c r="V30" s="2" t="e">
        <f t="shared" ref="V30" si="32">ROUND(V11*0.8,)</f>
        <v>#REF!</v>
      </c>
      <c r="W30" s="2" t="e">
        <f t="shared" si="28"/>
        <v>#REF!</v>
      </c>
      <c r="X30" s="2" t="e">
        <f t="shared" si="28"/>
        <v>#REF!</v>
      </c>
      <c r="Y30" s="2" t="e">
        <f t="shared" si="28"/>
        <v>#REF!</v>
      </c>
      <c r="Z30" s="2" t="e">
        <f t="shared" si="28"/>
        <v>#REF!</v>
      </c>
      <c r="AA30" s="2" t="e">
        <f t="shared" si="28"/>
        <v>#REF!</v>
      </c>
      <c r="AB30" s="2" t="e">
        <f t="shared" si="28"/>
        <v>#REF!</v>
      </c>
      <c r="AC30" s="2" t="e">
        <f t="shared" si="28"/>
        <v>#REF!</v>
      </c>
      <c r="AD30" s="2" t="e">
        <f t="shared" si="28"/>
        <v>#REF!</v>
      </c>
      <c r="AE30" s="2" t="e">
        <f t="shared" si="28"/>
        <v>#REF!</v>
      </c>
      <c r="AF30" s="2" t="e">
        <f t="shared" si="28"/>
        <v>#REF!</v>
      </c>
      <c r="AG30" s="2" t="e">
        <f t="shared" si="28"/>
        <v>#REF!</v>
      </c>
      <c r="AH30" s="2" t="e">
        <f t="shared" ref="AH30:AM30" si="33">ROUND(AH11*0.8,)</f>
        <v>#REF!</v>
      </c>
      <c r="AI30" s="2" t="e">
        <f t="shared" si="33"/>
        <v>#REF!</v>
      </c>
      <c r="AJ30" s="2" t="e">
        <f t="shared" si="33"/>
        <v>#REF!</v>
      </c>
      <c r="AK30" s="2" t="e">
        <f t="shared" si="33"/>
        <v>#REF!</v>
      </c>
      <c r="AL30" s="2" t="e">
        <f t="shared" si="33"/>
        <v>#REF!</v>
      </c>
      <c r="AM30" s="2" t="e">
        <f t="shared" si="33"/>
        <v>#REF!</v>
      </c>
      <c r="AN30" s="2" t="e">
        <f t="shared" ref="AN30:AP30" si="34">ROUND(AN11*0.8,)</f>
        <v>#REF!</v>
      </c>
      <c r="AO30" s="2" t="e">
        <f t="shared" si="34"/>
        <v>#REF!</v>
      </c>
      <c r="AP30" s="2" t="e">
        <f t="shared" si="34"/>
        <v>#REF!</v>
      </c>
    </row>
    <row r="31" spans="1:42" ht="10.7" customHeight="1" x14ac:dyDescent="0.2">
      <c r="A31" s="3">
        <v>2</v>
      </c>
      <c r="B31" s="2" t="e">
        <f t="shared" ref="B31:AF31" si="35">ROUND(B12*0.8,)</f>
        <v>#REF!</v>
      </c>
      <c r="C31" s="2" t="e">
        <f t="shared" si="35"/>
        <v>#REF!</v>
      </c>
      <c r="D31" s="2" t="e">
        <f t="shared" si="35"/>
        <v>#REF!</v>
      </c>
      <c r="E31" s="2" t="e">
        <f t="shared" si="35"/>
        <v>#REF!</v>
      </c>
      <c r="F31" s="2" t="e">
        <f t="shared" si="35"/>
        <v>#REF!</v>
      </c>
      <c r="G31" s="2" t="e">
        <f t="shared" si="35"/>
        <v>#REF!</v>
      </c>
      <c r="H31" s="2" t="e">
        <f t="shared" si="35"/>
        <v>#REF!</v>
      </c>
      <c r="I31" s="2" t="e">
        <f t="shared" si="35"/>
        <v>#REF!</v>
      </c>
      <c r="J31" s="2" t="e">
        <f t="shared" si="35"/>
        <v>#REF!</v>
      </c>
      <c r="K31" s="2" t="e">
        <f t="shared" si="35"/>
        <v>#REF!</v>
      </c>
      <c r="L31" s="2" t="e">
        <f t="shared" ref="L31" si="36">ROUND(L12*0.8,)</f>
        <v>#REF!</v>
      </c>
      <c r="M31" s="2" t="e">
        <f t="shared" si="35"/>
        <v>#REF!</v>
      </c>
      <c r="N31" s="2" t="e">
        <f t="shared" si="35"/>
        <v>#REF!</v>
      </c>
      <c r="O31" s="2" t="e">
        <f t="shared" ref="O31" si="37">ROUND(O12*0.8,)</f>
        <v>#REF!</v>
      </c>
      <c r="P31" s="2" t="e">
        <f t="shared" si="35"/>
        <v>#REF!</v>
      </c>
      <c r="Q31" s="2" t="e">
        <f t="shared" si="35"/>
        <v>#REF!</v>
      </c>
      <c r="R31" s="2" t="e">
        <f t="shared" si="35"/>
        <v>#REF!</v>
      </c>
      <c r="S31" s="2" t="e">
        <f t="shared" ref="S31:T31" si="38">ROUND(S12*0.8,)</f>
        <v>#REF!</v>
      </c>
      <c r="T31" s="2" t="e">
        <f t="shared" si="38"/>
        <v>#REF!</v>
      </c>
      <c r="U31" s="2" t="e">
        <f t="shared" si="35"/>
        <v>#REF!</v>
      </c>
      <c r="V31" s="2" t="e">
        <f t="shared" ref="V31" si="39">ROUND(V12*0.8,)</f>
        <v>#REF!</v>
      </c>
      <c r="W31" s="2" t="e">
        <f t="shared" si="35"/>
        <v>#REF!</v>
      </c>
      <c r="X31" s="2" t="e">
        <f t="shared" si="35"/>
        <v>#REF!</v>
      </c>
      <c r="Y31" s="2" t="e">
        <f t="shared" si="35"/>
        <v>#REF!</v>
      </c>
      <c r="Z31" s="2" t="e">
        <f t="shared" si="35"/>
        <v>#REF!</v>
      </c>
      <c r="AA31" s="2" t="e">
        <f t="shared" si="35"/>
        <v>#REF!</v>
      </c>
      <c r="AB31" s="2" t="e">
        <f t="shared" si="35"/>
        <v>#REF!</v>
      </c>
      <c r="AC31" s="2" t="e">
        <f t="shared" si="35"/>
        <v>#REF!</v>
      </c>
      <c r="AD31" s="2" t="e">
        <f t="shared" si="35"/>
        <v>#REF!</v>
      </c>
      <c r="AE31" s="2" t="e">
        <f t="shared" si="35"/>
        <v>#REF!</v>
      </c>
      <c r="AF31" s="2" t="e">
        <f t="shared" si="35"/>
        <v>#REF!</v>
      </c>
      <c r="AG31" s="2" t="e">
        <f t="shared" si="28"/>
        <v>#REF!</v>
      </c>
      <c r="AH31" s="2" t="e">
        <f t="shared" ref="AH31:AM31" si="40">ROUND(AH12*0.8,)</f>
        <v>#REF!</v>
      </c>
      <c r="AI31" s="2" t="e">
        <f t="shared" si="40"/>
        <v>#REF!</v>
      </c>
      <c r="AJ31" s="2" t="e">
        <f t="shared" si="40"/>
        <v>#REF!</v>
      </c>
      <c r="AK31" s="2" t="e">
        <f t="shared" si="40"/>
        <v>#REF!</v>
      </c>
      <c r="AL31" s="2" t="e">
        <f t="shared" si="40"/>
        <v>#REF!</v>
      </c>
      <c r="AM31" s="2" t="e">
        <f t="shared" si="40"/>
        <v>#REF!</v>
      </c>
      <c r="AN31" s="2" t="e">
        <f t="shared" ref="AN31:AP31" si="41">ROUND(AN12*0.8,)</f>
        <v>#REF!</v>
      </c>
      <c r="AO31" s="2" t="e">
        <f t="shared" si="41"/>
        <v>#REF!</v>
      </c>
      <c r="AP31" s="2" t="e">
        <f t="shared" si="41"/>
        <v>#REF!</v>
      </c>
    </row>
    <row r="32" spans="1:42" ht="10.7" customHeight="1" x14ac:dyDescent="0.2">
      <c r="A32" s="5" t="s">
        <v>86</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0.7" customHeight="1" x14ac:dyDescent="0.2">
      <c r="A33" s="3">
        <v>1</v>
      </c>
      <c r="B33" s="2" t="e">
        <f t="shared" ref="B33:AG33" si="42">ROUND(B14*0.8,)</f>
        <v>#REF!</v>
      </c>
      <c r="C33" s="2" t="e">
        <f t="shared" si="42"/>
        <v>#REF!</v>
      </c>
      <c r="D33" s="2" t="e">
        <f t="shared" si="42"/>
        <v>#REF!</v>
      </c>
      <c r="E33" s="2" t="e">
        <f t="shared" si="42"/>
        <v>#REF!</v>
      </c>
      <c r="F33" s="2" t="e">
        <f t="shared" si="42"/>
        <v>#REF!</v>
      </c>
      <c r="G33" s="2" t="e">
        <f t="shared" si="42"/>
        <v>#REF!</v>
      </c>
      <c r="H33" s="2" t="e">
        <f t="shared" si="42"/>
        <v>#REF!</v>
      </c>
      <c r="I33" s="2" t="e">
        <f t="shared" si="42"/>
        <v>#REF!</v>
      </c>
      <c r="J33" s="2" t="e">
        <f t="shared" si="42"/>
        <v>#REF!</v>
      </c>
      <c r="K33" s="2" t="e">
        <f t="shared" si="42"/>
        <v>#REF!</v>
      </c>
      <c r="L33" s="2" t="e">
        <f t="shared" ref="L33" si="43">ROUND(L14*0.8,)</f>
        <v>#REF!</v>
      </c>
      <c r="M33" s="2" t="e">
        <f t="shared" si="42"/>
        <v>#REF!</v>
      </c>
      <c r="N33" s="2" t="e">
        <f t="shared" si="42"/>
        <v>#REF!</v>
      </c>
      <c r="O33" s="2" t="e">
        <f t="shared" ref="O33" si="44">ROUND(O14*0.8,)</f>
        <v>#REF!</v>
      </c>
      <c r="P33" s="2" t="e">
        <f t="shared" si="42"/>
        <v>#REF!</v>
      </c>
      <c r="Q33" s="2" t="e">
        <f t="shared" si="42"/>
        <v>#REF!</v>
      </c>
      <c r="R33" s="2" t="e">
        <f t="shared" si="42"/>
        <v>#REF!</v>
      </c>
      <c r="S33" s="2" t="e">
        <f t="shared" ref="S33:T33" si="45">ROUND(S14*0.8,)</f>
        <v>#REF!</v>
      </c>
      <c r="T33" s="2" t="e">
        <f t="shared" si="45"/>
        <v>#REF!</v>
      </c>
      <c r="U33" s="2" t="e">
        <f t="shared" si="42"/>
        <v>#REF!</v>
      </c>
      <c r="V33" s="2" t="e">
        <f t="shared" ref="V33" si="46">ROUND(V14*0.8,)</f>
        <v>#REF!</v>
      </c>
      <c r="W33" s="2" t="e">
        <f t="shared" si="42"/>
        <v>#REF!</v>
      </c>
      <c r="X33" s="2" t="e">
        <f t="shared" si="42"/>
        <v>#REF!</v>
      </c>
      <c r="Y33" s="2" t="e">
        <f t="shared" si="42"/>
        <v>#REF!</v>
      </c>
      <c r="Z33" s="2" t="e">
        <f t="shared" si="42"/>
        <v>#REF!</v>
      </c>
      <c r="AA33" s="2" t="e">
        <f t="shared" si="42"/>
        <v>#REF!</v>
      </c>
      <c r="AB33" s="2" t="e">
        <f t="shared" si="42"/>
        <v>#REF!</v>
      </c>
      <c r="AC33" s="2" t="e">
        <f t="shared" si="42"/>
        <v>#REF!</v>
      </c>
      <c r="AD33" s="2" t="e">
        <f t="shared" si="42"/>
        <v>#REF!</v>
      </c>
      <c r="AE33" s="2" t="e">
        <f t="shared" si="42"/>
        <v>#REF!</v>
      </c>
      <c r="AF33" s="2" t="e">
        <f t="shared" si="42"/>
        <v>#REF!</v>
      </c>
      <c r="AG33" s="2" t="e">
        <f t="shared" si="42"/>
        <v>#REF!</v>
      </c>
      <c r="AH33" s="2" t="e">
        <f t="shared" ref="AH33:AM33" si="47">ROUND(AH14*0.8,)</f>
        <v>#REF!</v>
      </c>
      <c r="AI33" s="2" t="e">
        <f t="shared" si="47"/>
        <v>#REF!</v>
      </c>
      <c r="AJ33" s="2" t="e">
        <f t="shared" si="47"/>
        <v>#REF!</v>
      </c>
      <c r="AK33" s="2" t="e">
        <f t="shared" si="47"/>
        <v>#REF!</v>
      </c>
      <c r="AL33" s="2" t="e">
        <f t="shared" si="47"/>
        <v>#REF!</v>
      </c>
      <c r="AM33" s="2" t="e">
        <f t="shared" si="47"/>
        <v>#REF!</v>
      </c>
      <c r="AN33" s="2" t="e">
        <f t="shared" ref="AN33:AP33" si="48">ROUND(AN14*0.8,)</f>
        <v>#REF!</v>
      </c>
      <c r="AO33" s="2" t="e">
        <f t="shared" si="48"/>
        <v>#REF!</v>
      </c>
      <c r="AP33" s="2" t="e">
        <f t="shared" si="48"/>
        <v>#REF!</v>
      </c>
    </row>
    <row r="34" spans="1:42" ht="10.7" customHeight="1" x14ac:dyDescent="0.2">
      <c r="A34" s="3">
        <v>2</v>
      </c>
      <c r="B34" s="2" t="e">
        <f t="shared" ref="B34:AG34" si="49">ROUND(B15*0.8,)</f>
        <v>#REF!</v>
      </c>
      <c r="C34" s="2" t="e">
        <f t="shared" si="49"/>
        <v>#REF!</v>
      </c>
      <c r="D34" s="2" t="e">
        <f t="shared" si="49"/>
        <v>#REF!</v>
      </c>
      <c r="E34" s="2" t="e">
        <f t="shared" si="49"/>
        <v>#REF!</v>
      </c>
      <c r="F34" s="2" t="e">
        <f t="shared" si="49"/>
        <v>#REF!</v>
      </c>
      <c r="G34" s="2" t="e">
        <f t="shared" si="49"/>
        <v>#REF!</v>
      </c>
      <c r="H34" s="2" t="e">
        <f t="shared" si="49"/>
        <v>#REF!</v>
      </c>
      <c r="I34" s="2" t="e">
        <f t="shared" si="49"/>
        <v>#REF!</v>
      </c>
      <c r="J34" s="2" t="e">
        <f t="shared" si="49"/>
        <v>#REF!</v>
      </c>
      <c r="K34" s="2" t="e">
        <f t="shared" si="49"/>
        <v>#REF!</v>
      </c>
      <c r="L34" s="2" t="e">
        <f t="shared" ref="L34" si="50">ROUND(L15*0.8,)</f>
        <v>#REF!</v>
      </c>
      <c r="M34" s="2" t="e">
        <f t="shared" si="49"/>
        <v>#REF!</v>
      </c>
      <c r="N34" s="2" t="e">
        <f t="shared" si="49"/>
        <v>#REF!</v>
      </c>
      <c r="O34" s="2" t="e">
        <f t="shared" ref="O34" si="51">ROUND(O15*0.8,)</f>
        <v>#REF!</v>
      </c>
      <c r="P34" s="2" t="e">
        <f t="shared" si="49"/>
        <v>#REF!</v>
      </c>
      <c r="Q34" s="2" t="e">
        <f t="shared" si="49"/>
        <v>#REF!</v>
      </c>
      <c r="R34" s="2" t="e">
        <f t="shared" si="49"/>
        <v>#REF!</v>
      </c>
      <c r="S34" s="2" t="e">
        <f t="shared" ref="S34:T34" si="52">ROUND(S15*0.8,)</f>
        <v>#REF!</v>
      </c>
      <c r="T34" s="2" t="e">
        <f t="shared" si="52"/>
        <v>#REF!</v>
      </c>
      <c r="U34" s="2" t="e">
        <f t="shared" si="49"/>
        <v>#REF!</v>
      </c>
      <c r="V34" s="2" t="e">
        <f t="shared" ref="V34" si="53">ROUND(V15*0.8,)</f>
        <v>#REF!</v>
      </c>
      <c r="W34" s="2" t="e">
        <f t="shared" si="49"/>
        <v>#REF!</v>
      </c>
      <c r="X34" s="2" t="e">
        <f t="shared" si="49"/>
        <v>#REF!</v>
      </c>
      <c r="Y34" s="2" t="e">
        <f t="shared" si="49"/>
        <v>#REF!</v>
      </c>
      <c r="Z34" s="2" t="e">
        <f t="shared" si="49"/>
        <v>#REF!</v>
      </c>
      <c r="AA34" s="2" t="e">
        <f t="shared" si="49"/>
        <v>#REF!</v>
      </c>
      <c r="AB34" s="2" t="e">
        <f t="shared" si="49"/>
        <v>#REF!</v>
      </c>
      <c r="AC34" s="2" t="e">
        <f t="shared" si="49"/>
        <v>#REF!</v>
      </c>
      <c r="AD34" s="2" t="e">
        <f t="shared" si="49"/>
        <v>#REF!</v>
      </c>
      <c r="AE34" s="2" t="e">
        <f t="shared" si="49"/>
        <v>#REF!</v>
      </c>
      <c r="AF34" s="2" t="e">
        <f t="shared" si="49"/>
        <v>#REF!</v>
      </c>
      <c r="AG34" s="2" t="e">
        <f t="shared" si="49"/>
        <v>#REF!</v>
      </c>
      <c r="AH34" s="2" t="e">
        <f t="shared" ref="AH34:AM34" si="54">ROUND(AH15*0.8,)</f>
        <v>#REF!</v>
      </c>
      <c r="AI34" s="2" t="e">
        <f t="shared" si="54"/>
        <v>#REF!</v>
      </c>
      <c r="AJ34" s="2" t="e">
        <f t="shared" si="54"/>
        <v>#REF!</v>
      </c>
      <c r="AK34" s="2" t="e">
        <f t="shared" si="54"/>
        <v>#REF!</v>
      </c>
      <c r="AL34" s="2" t="e">
        <f t="shared" si="54"/>
        <v>#REF!</v>
      </c>
      <c r="AM34" s="2" t="e">
        <f t="shared" si="54"/>
        <v>#REF!</v>
      </c>
      <c r="AN34" s="2" t="e">
        <f t="shared" ref="AN34:AP34" si="55">ROUND(AN15*0.8,)</f>
        <v>#REF!</v>
      </c>
      <c r="AO34" s="2" t="e">
        <f t="shared" si="55"/>
        <v>#REF!</v>
      </c>
      <c r="AP34" s="2" t="e">
        <f t="shared" si="55"/>
        <v>#REF!</v>
      </c>
    </row>
    <row r="35" spans="1:42" ht="10.7" customHeight="1" x14ac:dyDescent="0.2">
      <c r="A35" s="4" t="s">
        <v>91</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0.7" customHeight="1" x14ac:dyDescent="0.2">
      <c r="A36" s="3">
        <v>1</v>
      </c>
      <c r="B36" s="2" t="e">
        <f t="shared" ref="B36:AG36" si="56">ROUND(B17*0.8,)</f>
        <v>#REF!</v>
      </c>
      <c r="C36" s="2" t="e">
        <f t="shared" si="56"/>
        <v>#REF!</v>
      </c>
      <c r="D36" s="2" t="e">
        <f t="shared" si="56"/>
        <v>#REF!</v>
      </c>
      <c r="E36" s="2" t="e">
        <f t="shared" si="56"/>
        <v>#REF!</v>
      </c>
      <c r="F36" s="2" t="e">
        <f t="shared" si="56"/>
        <v>#REF!</v>
      </c>
      <c r="G36" s="2" t="e">
        <f t="shared" si="56"/>
        <v>#REF!</v>
      </c>
      <c r="H36" s="2" t="e">
        <f t="shared" si="56"/>
        <v>#REF!</v>
      </c>
      <c r="I36" s="2" t="e">
        <f t="shared" si="56"/>
        <v>#REF!</v>
      </c>
      <c r="J36" s="2" t="e">
        <f t="shared" si="56"/>
        <v>#REF!</v>
      </c>
      <c r="K36" s="2" t="e">
        <f t="shared" si="56"/>
        <v>#REF!</v>
      </c>
      <c r="L36" s="2" t="e">
        <f t="shared" ref="L36" si="57">ROUND(L17*0.8,)</f>
        <v>#REF!</v>
      </c>
      <c r="M36" s="2" t="e">
        <f t="shared" si="56"/>
        <v>#REF!</v>
      </c>
      <c r="N36" s="2" t="e">
        <f t="shared" si="56"/>
        <v>#REF!</v>
      </c>
      <c r="O36" s="2" t="e">
        <f t="shared" ref="O36" si="58">ROUND(O17*0.8,)</f>
        <v>#REF!</v>
      </c>
      <c r="P36" s="2" t="e">
        <f t="shared" si="56"/>
        <v>#REF!</v>
      </c>
      <c r="Q36" s="2" t="e">
        <f t="shared" si="56"/>
        <v>#REF!</v>
      </c>
      <c r="R36" s="2" t="e">
        <f t="shared" si="56"/>
        <v>#REF!</v>
      </c>
      <c r="S36" s="2" t="e">
        <f t="shared" ref="S36:T36" si="59">ROUND(S17*0.8,)</f>
        <v>#REF!</v>
      </c>
      <c r="T36" s="2" t="e">
        <f t="shared" si="59"/>
        <v>#REF!</v>
      </c>
      <c r="U36" s="2" t="e">
        <f t="shared" si="56"/>
        <v>#REF!</v>
      </c>
      <c r="V36" s="2" t="e">
        <f t="shared" ref="V36" si="60">ROUND(V17*0.8,)</f>
        <v>#REF!</v>
      </c>
      <c r="W36" s="2" t="e">
        <f t="shared" si="56"/>
        <v>#REF!</v>
      </c>
      <c r="X36" s="2" t="e">
        <f t="shared" si="56"/>
        <v>#REF!</v>
      </c>
      <c r="Y36" s="2" t="e">
        <f t="shared" si="56"/>
        <v>#REF!</v>
      </c>
      <c r="Z36" s="2" t="e">
        <f t="shared" si="56"/>
        <v>#REF!</v>
      </c>
      <c r="AA36" s="2" t="e">
        <f t="shared" si="56"/>
        <v>#REF!</v>
      </c>
      <c r="AB36" s="2" t="e">
        <f t="shared" si="56"/>
        <v>#REF!</v>
      </c>
      <c r="AC36" s="2" t="e">
        <f t="shared" si="56"/>
        <v>#REF!</v>
      </c>
      <c r="AD36" s="2" t="e">
        <f t="shared" si="56"/>
        <v>#REF!</v>
      </c>
      <c r="AE36" s="2" t="e">
        <f t="shared" si="56"/>
        <v>#REF!</v>
      </c>
      <c r="AF36" s="2" t="e">
        <f t="shared" si="56"/>
        <v>#REF!</v>
      </c>
      <c r="AG36" s="2" t="e">
        <f t="shared" si="56"/>
        <v>#REF!</v>
      </c>
      <c r="AH36" s="2" t="e">
        <f t="shared" ref="AH36:AM36" si="61">ROUND(AH17*0.8,)</f>
        <v>#REF!</v>
      </c>
      <c r="AI36" s="2" t="e">
        <f t="shared" si="61"/>
        <v>#REF!</v>
      </c>
      <c r="AJ36" s="2" t="e">
        <f t="shared" si="61"/>
        <v>#REF!</v>
      </c>
      <c r="AK36" s="2" t="e">
        <f t="shared" si="61"/>
        <v>#REF!</v>
      </c>
      <c r="AL36" s="2" t="e">
        <f t="shared" si="61"/>
        <v>#REF!</v>
      </c>
      <c r="AM36" s="2" t="e">
        <f t="shared" si="61"/>
        <v>#REF!</v>
      </c>
      <c r="AN36" s="2" t="e">
        <f t="shared" ref="AN36:AP36" si="62">ROUND(AN17*0.8,)</f>
        <v>#REF!</v>
      </c>
      <c r="AO36" s="2" t="e">
        <f t="shared" si="62"/>
        <v>#REF!</v>
      </c>
      <c r="AP36" s="2" t="e">
        <f t="shared" si="62"/>
        <v>#REF!</v>
      </c>
    </row>
    <row r="37" spans="1:42" ht="10.7" customHeight="1" x14ac:dyDescent="0.2">
      <c r="A37" s="3">
        <v>2</v>
      </c>
      <c r="B37" s="2" t="e">
        <f t="shared" ref="B37:AG37" si="63">ROUND(B18*0.8,)</f>
        <v>#REF!</v>
      </c>
      <c r="C37" s="2" t="e">
        <f t="shared" si="63"/>
        <v>#REF!</v>
      </c>
      <c r="D37" s="2" t="e">
        <f t="shared" si="63"/>
        <v>#REF!</v>
      </c>
      <c r="E37" s="2" t="e">
        <f t="shared" si="63"/>
        <v>#REF!</v>
      </c>
      <c r="F37" s="2" t="e">
        <f t="shared" si="63"/>
        <v>#REF!</v>
      </c>
      <c r="G37" s="2" t="e">
        <f t="shared" si="63"/>
        <v>#REF!</v>
      </c>
      <c r="H37" s="2" t="e">
        <f t="shared" si="63"/>
        <v>#REF!</v>
      </c>
      <c r="I37" s="2" t="e">
        <f t="shared" si="63"/>
        <v>#REF!</v>
      </c>
      <c r="J37" s="2" t="e">
        <f t="shared" si="63"/>
        <v>#REF!</v>
      </c>
      <c r="K37" s="2" t="e">
        <f t="shared" si="63"/>
        <v>#REF!</v>
      </c>
      <c r="L37" s="2" t="e">
        <f t="shared" ref="L37" si="64">ROUND(L18*0.8,)</f>
        <v>#REF!</v>
      </c>
      <c r="M37" s="2" t="e">
        <f t="shared" si="63"/>
        <v>#REF!</v>
      </c>
      <c r="N37" s="2" t="e">
        <f t="shared" si="63"/>
        <v>#REF!</v>
      </c>
      <c r="O37" s="2" t="e">
        <f t="shared" ref="O37" si="65">ROUND(O18*0.8,)</f>
        <v>#REF!</v>
      </c>
      <c r="P37" s="2" t="e">
        <f t="shared" si="63"/>
        <v>#REF!</v>
      </c>
      <c r="Q37" s="2" t="e">
        <f t="shared" si="63"/>
        <v>#REF!</v>
      </c>
      <c r="R37" s="2" t="e">
        <f t="shared" si="63"/>
        <v>#REF!</v>
      </c>
      <c r="S37" s="2" t="e">
        <f t="shared" ref="S37:T37" si="66">ROUND(S18*0.8,)</f>
        <v>#REF!</v>
      </c>
      <c r="T37" s="2" t="e">
        <f t="shared" si="66"/>
        <v>#REF!</v>
      </c>
      <c r="U37" s="2" t="e">
        <f t="shared" si="63"/>
        <v>#REF!</v>
      </c>
      <c r="V37" s="2" t="e">
        <f t="shared" ref="V37" si="67">ROUND(V18*0.8,)</f>
        <v>#REF!</v>
      </c>
      <c r="W37" s="2" t="e">
        <f t="shared" si="63"/>
        <v>#REF!</v>
      </c>
      <c r="X37" s="2" t="e">
        <f t="shared" si="63"/>
        <v>#REF!</v>
      </c>
      <c r="Y37" s="2" t="e">
        <f t="shared" si="63"/>
        <v>#REF!</v>
      </c>
      <c r="Z37" s="2" t="e">
        <f t="shared" si="63"/>
        <v>#REF!</v>
      </c>
      <c r="AA37" s="2" t="e">
        <f t="shared" si="63"/>
        <v>#REF!</v>
      </c>
      <c r="AB37" s="2" t="e">
        <f t="shared" si="63"/>
        <v>#REF!</v>
      </c>
      <c r="AC37" s="2" t="e">
        <f t="shared" si="63"/>
        <v>#REF!</v>
      </c>
      <c r="AD37" s="2" t="e">
        <f t="shared" si="63"/>
        <v>#REF!</v>
      </c>
      <c r="AE37" s="2" t="e">
        <f t="shared" si="63"/>
        <v>#REF!</v>
      </c>
      <c r="AF37" s="2" t="e">
        <f t="shared" si="63"/>
        <v>#REF!</v>
      </c>
      <c r="AG37" s="2" t="e">
        <f t="shared" si="63"/>
        <v>#REF!</v>
      </c>
      <c r="AH37" s="2" t="e">
        <f t="shared" ref="AH37:AM37" si="68">ROUND(AH18*0.8,)</f>
        <v>#REF!</v>
      </c>
      <c r="AI37" s="2" t="e">
        <f t="shared" si="68"/>
        <v>#REF!</v>
      </c>
      <c r="AJ37" s="2" t="e">
        <f t="shared" si="68"/>
        <v>#REF!</v>
      </c>
      <c r="AK37" s="2" t="e">
        <f t="shared" si="68"/>
        <v>#REF!</v>
      </c>
      <c r="AL37" s="2" t="e">
        <f t="shared" si="68"/>
        <v>#REF!</v>
      </c>
      <c r="AM37" s="2" t="e">
        <f t="shared" si="68"/>
        <v>#REF!</v>
      </c>
      <c r="AN37" s="2" t="e">
        <f t="shared" ref="AN37:AP37" si="69">ROUND(AN18*0.8,)</f>
        <v>#REF!</v>
      </c>
      <c r="AO37" s="2" t="e">
        <f t="shared" si="69"/>
        <v>#REF!</v>
      </c>
      <c r="AP37" s="2" t="e">
        <f t="shared" si="69"/>
        <v>#REF!</v>
      </c>
    </row>
    <row r="38" spans="1:42" ht="10.7" customHeight="1" x14ac:dyDescent="0.2">
      <c r="A38" s="2" t="s">
        <v>92</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0.7" customHeight="1" x14ac:dyDescent="0.2">
      <c r="A39" s="3">
        <v>1</v>
      </c>
      <c r="B39" s="2" t="e">
        <f t="shared" ref="B39:AG39" si="70">ROUND(B20*0.8,)</f>
        <v>#REF!</v>
      </c>
      <c r="C39" s="2" t="e">
        <f t="shared" si="70"/>
        <v>#REF!</v>
      </c>
      <c r="D39" s="2" t="e">
        <f t="shared" si="70"/>
        <v>#REF!</v>
      </c>
      <c r="E39" s="2" t="e">
        <f t="shared" si="70"/>
        <v>#REF!</v>
      </c>
      <c r="F39" s="2" t="e">
        <f t="shared" si="70"/>
        <v>#REF!</v>
      </c>
      <c r="G39" s="2" t="e">
        <f t="shared" si="70"/>
        <v>#REF!</v>
      </c>
      <c r="H39" s="2" t="e">
        <f t="shared" si="70"/>
        <v>#REF!</v>
      </c>
      <c r="I39" s="2" t="e">
        <f t="shared" si="70"/>
        <v>#REF!</v>
      </c>
      <c r="J39" s="2" t="e">
        <f t="shared" si="70"/>
        <v>#REF!</v>
      </c>
      <c r="K39" s="2" t="e">
        <f t="shared" si="70"/>
        <v>#REF!</v>
      </c>
      <c r="L39" s="2" t="e">
        <f t="shared" ref="L39" si="71">ROUND(L20*0.8,)</f>
        <v>#REF!</v>
      </c>
      <c r="M39" s="2" t="e">
        <f t="shared" si="70"/>
        <v>#REF!</v>
      </c>
      <c r="N39" s="2" t="e">
        <f t="shared" si="70"/>
        <v>#REF!</v>
      </c>
      <c r="O39" s="2" t="e">
        <f t="shared" ref="O39" si="72">ROUND(O20*0.8,)</f>
        <v>#REF!</v>
      </c>
      <c r="P39" s="2" t="e">
        <f t="shared" si="70"/>
        <v>#REF!</v>
      </c>
      <c r="Q39" s="2" t="e">
        <f t="shared" si="70"/>
        <v>#REF!</v>
      </c>
      <c r="R39" s="2" t="e">
        <f t="shared" si="70"/>
        <v>#REF!</v>
      </c>
      <c r="S39" s="2" t="e">
        <f t="shared" ref="S39:T39" si="73">ROUND(S20*0.8,)</f>
        <v>#REF!</v>
      </c>
      <c r="T39" s="2" t="e">
        <f t="shared" si="73"/>
        <v>#REF!</v>
      </c>
      <c r="U39" s="2" t="e">
        <f t="shared" si="70"/>
        <v>#REF!</v>
      </c>
      <c r="V39" s="2" t="e">
        <f t="shared" ref="V39" si="74">ROUND(V20*0.8,)</f>
        <v>#REF!</v>
      </c>
      <c r="W39" s="2" t="e">
        <f t="shared" si="70"/>
        <v>#REF!</v>
      </c>
      <c r="X39" s="2" t="e">
        <f t="shared" si="70"/>
        <v>#REF!</v>
      </c>
      <c r="Y39" s="2" t="e">
        <f t="shared" si="70"/>
        <v>#REF!</v>
      </c>
      <c r="Z39" s="2" t="e">
        <f t="shared" si="70"/>
        <v>#REF!</v>
      </c>
      <c r="AA39" s="2" t="e">
        <f t="shared" si="70"/>
        <v>#REF!</v>
      </c>
      <c r="AB39" s="2" t="e">
        <f t="shared" si="70"/>
        <v>#REF!</v>
      </c>
      <c r="AC39" s="2" t="e">
        <f t="shared" si="70"/>
        <v>#REF!</v>
      </c>
      <c r="AD39" s="2" t="e">
        <f t="shared" si="70"/>
        <v>#REF!</v>
      </c>
      <c r="AE39" s="2" t="e">
        <f t="shared" si="70"/>
        <v>#REF!</v>
      </c>
      <c r="AF39" s="2" t="e">
        <f t="shared" si="70"/>
        <v>#REF!</v>
      </c>
      <c r="AG39" s="2" t="e">
        <f t="shared" si="70"/>
        <v>#REF!</v>
      </c>
      <c r="AH39" s="2" t="e">
        <f t="shared" ref="AH39:AM39" si="75">ROUND(AH20*0.8,)</f>
        <v>#REF!</v>
      </c>
      <c r="AI39" s="2" t="e">
        <f t="shared" si="75"/>
        <v>#REF!</v>
      </c>
      <c r="AJ39" s="2" t="e">
        <f t="shared" si="75"/>
        <v>#REF!</v>
      </c>
      <c r="AK39" s="2" t="e">
        <f t="shared" si="75"/>
        <v>#REF!</v>
      </c>
      <c r="AL39" s="2" t="e">
        <f t="shared" si="75"/>
        <v>#REF!</v>
      </c>
      <c r="AM39" s="2" t="e">
        <f t="shared" si="75"/>
        <v>#REF!</v>
      </c>
      <c r="AN39" s="2" t="e">
        <f t="shared" ref="AN39:AP39" si="76">ROUND(AN20*0.8,)</f>
        <v>#REF!</v>
      </c>
      <c r="AO39" s="2" t="e">
        <f t="shared" si="76"/>
        <v>#REF!</v>
      </c>
      <c r="AP39" s="2" t="e">
        <f t="shared" si="76"/>
        <v>#REF!</v>
      </c>
    </row>
    <row r="40" spans="1:42" ht="10.7" customHeight="1" x14ac:dyDescent="0.2">
      <c r="A40" s="3">
        <v>2</v>
      </c>
      <c r="B40" s="2" t="e">
        <f t="shared" ref="B40:AG40" si="77">ROUND(B21*0.8,)</f>
        <v>#REF!</v>
      </c>
      <c r="C40" s="2" t="e">
        <f t="shared" si="77"/>
        <v>#REF!</v>
      </c>
      <c r="D40" s="2" t="e">
        <f t="shared" si="77"/>
        <v>#REF!</v>
      </c>
      <c r="E40" s="2" t="e">
        <f t="shared" si="77"/>
        <v>#REF!</v>
      </c>
      <c r="F40" s="2" t="e">
        <f t="shared" si="77"/>
        <v>#REF!</v>
      </c>
      <c r="G40" s="2" t="e">
        <f t="shared" si="77"/>
        <v>#REF!</v>
      </c>
      <c r="H40" s="2" t="e">
        <f t="shared" si="77"/>
        <v>#REF!</v>
      </c>
      <c r="I40" s="2" t="e">
        <f t="shared" si="77"/>
        <v>#REF!</v>
      </c>
      <c r="J40" s="2" t="e">
        <f t="shared" si="77"/>
        <v>#REF!</v>
      </c>
      <c r="K40" s="2" t="e">
        <f t="shared" si="77"/>
        <v>#REF!</v>
      </c>
      <c r="L40" s="2" t="e">
        <f t="shared" ref="L40" si="78">ROUND(L21*0.8,)</f>
        <v>#REF!</v>
      </c>
      <c r="M40" s="2" t="e">
        <f t="shared" si="77"/>
        <v>#REF!</v>
      </c>
      <c r="N40" s="2" t="e">
        <f t="shared" si="77"/>
        <v>#REF!</v>
      </c>
      <c r="O40" s="2" t="e">
        <f t="shared" ref="O40" si="79">ROUND(O21*0.8,)</f>
        <v>#REF!</v>
      </c>
      <c r="P40" s="2" t="e">
        <f t="shared" si="77"/>
        <v>#REF!</v>
      </c>
      <c r="Q40" s="2" t="e">
        <f t="shared" si="77"/>
        <v>#REF!</v>
      </c>
      <c r="R40" s="2" t="e">
        <f t="shared" si="77"/>
        <v>#REF!</v>
      </c>
      <c r="S40" s="2" t="e">
        <f t="shared" ref="S40:T40" si="80">ROUND(S21*0.8,)</f>
        <v>#REF!</v>
      </c>
      <c r="T40" s="2" t="e">
        <f t="shared" si="80"/>
        <v>#REF!</v>
      </c>
      <c r="U40" s="2" t="e">
        <f t="shared" si="77"/>
        <v>#REF!</v>
      </c>
      <c r="V40" s="2" t="e">
        <f t="shared" ref="V40" si="81">ROUND(V21*0.8,)</f>
        <v>#REF!</v>
      </c>
      <c r="W40" s="2" t="e">
        <f t="shared" si="77"/>
        <v>#REF!</v>
      </c>
      <c r="X40" s="2" t="e">
        <f t="shared" si="77"/>
        <v>#REF!</v>
      </c>
      <c r="Y40" s="2" t="e">
        <f t="shared" si="77"/>
        <v>#REF!</v>
      </c>
      <c r="Z40" s="2" t="e">
        <f t="shared" si="77"/>
        <v>#REF!</v>
      </c>
      <c r="AA40" s="2" t="e">
        <f t="shared" si="77"/>
        <v>#REF!</v>
      </c>
      <c r="AB40" s="2" t="e">
        <f t="shared" si="77"/>
        <v>#REF!</v>
      </c>
      <c r="AC40" s="2" t="e">
        <f t="shared" si="77"/>
        <v>#REF!</v>
      </c>
      <c r="AD40" s="2" t="e">
        <f t="shared" si="77"/>
        <v>#REF!</v>
      </c>
      <c r="AE40" s="2" t="e">
        <f t="shared" si="77"/>
        <v>#REF!</v>
      </c>
      <c r="AF40" s="2" t="e">
        <f t="shared" si="77"/>
        <v>#REF!</v>
      </c>
      <c r="AG40" s="2" t="e">
        <f t="shared" si="77"/>
        <v>#REF!</v>
      </c>
      <c r="AH40" s="2" t="e">
        <f t="shared" ref="AH40:AM40" si="82">ROUND(AH21*0.8,)</f>
        <v>#REF!</v>
      </c>
      <c r="AI40" s="2" t="e">
        <f t="shared" si="82"/>
        <v>#REF!</v>
      </c>
      <c r="AJ40" s="2" t="e">
        <f t="shared" si="82"/>
        <v>#REF!</v>
      </c>
      <c r="AK40" s="2" t="e">
        <f t="shared" si="82"/>
        <v>#REF!</v>
      </c>
      <c r="AL40" s="2" t="e">
        <f t="shared" si="82"/>
        <v>#REF!</v>
      </c>
      <c r="AM40" s="2" t="e">
        <f t="shared" si="82"/>
        <v>#REF!</v>
      </c>
      <c r="AN40" s="2" t="e">
        <f t="shared" ref="AN40:AP40" si="83">ROUND(AN21*0.8,)</f>
        <v>#REF!</v>
      </c>
      <c r="AO40" s="2" t="e">
        <f t="shared" si="83"/>
        <v>#REF!</v>
      </c>
      <c r="AP40" s="2" t="e">
        <f t="shared" si="83"/>
        <v>#REF!</v>
      </c>
    </row>
    <row r="41" spans="1:42" ht="11.45" customHeight="1" x14ac:dyDescent="0.2">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1:42" x14ac:dyDescent="0.2">
      <c r="A42" s="36" t="s">
        <v>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x14ac:dyDescent="0.2">
      <c r="A43" s="20" t="s">
        <v>4</v>
      </c>
    </row>
    <row r="44" spans="1:42" x14ac:dyDescent="0.2">
      <c r="A44" s="20" t="s">
        <v>5</v>
      </c>
    </row>
    <row r="45" spans="1:42" ht="12" customHeight="1" x14ac:dyDescent="0.2">
      <c r="A45" s="21" t="s">
        <v>6</v>
      </c>
    </row>
    <row r="46" spans="1:42" x14ac:dyDescent="0.2">
      <c r="A46" s="42" t="s">
        <v>75</v>
      </c>
    </row>
    <row r="47" spans="1:42" ht="10.7" customHeight="1" thickBot="1" x14ac:dyDescent="0.25">
      <c r="A47" s="20"/>
    </row>
    <row r="48" spans="1:42" ht="22.5" customHeight="1" thickBot="1" x14ac:dyDescent="0.25">
      <c r="A48" s="35" t="s">
        <v>8</v>
      </c>
    </row>
    <row r="49" spans="1:1" ht="60.75" thickBot="1" x14ac:dyDescent="0.25">
      <c r="A49" s="91" t="s">
        <v>106</v>
      </c>
    </row>
  </sheetData>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43"/>
  <sheetViews>
    <sheetView topLeftCell="A7" zoomScaleNormal="100" workbookViewId="0">
      <pane xSplit="1" topLeftCell="B1" activePane="topRight" state="frozen"/>
      <selection pane="topRight" activeCell="B24" sqref="B24:BZ34"/>
    </sheetView>
  </sheetViews>
  <sheetFormatPr defaultColWidth="8.5703125" defaultRowHeight="12" x14ac:dyDescent="0.2"/>
  <cols>
    <col min="1" max="1" width="84.140625" style="1" customWidth="1"/>
    <col min="2" max="78" width="9.85546875" style="1" bestFit="1" customWidth="1"/>
    <col min="79" max="16384" width="8.5703125" style="1"/>
  </cols>
  <sheetData>
    <row r="1" spans="1:78" ht="10.7" customHeight="1" x14ac:dyDescent="0.2">
      <c r="A1" s="9" t="s">
        <v>14</v>
      </c>
    </row>
    <row r="2" spans="1:78" ht="10.7" customHeight="1" x14ac:dyDescent="0.2">
      <c r="A2" s="19" t="s">
        <v>10</v>
      </c>
    </row>
    <row r="3" spans="1:78" ht="10.7" customHeight="1" x14ac:dyDescent="0.2">
      <c r="A3" s="10"/>
    </row>
    <row r="4" spans="1:78" ht="36" customHeight="1" x14ac:dyDescent="0.2">
      <c r="A4" s="31" t="s">
        <v>1</v>
      </c>
    </row>
    <row r="5" spans="1:78" s="28" customFormat="1" ht="25.5" customHeight="1" x14ac:dyDescent="0.2">
      <c r="A5" s="34"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c r="AZ5" s="47" t="e">
        <f>'C завтраками| Bed and breakfast'!#REF!</f>
        <v>#REF!</v>
      </c>
      <c r="BA5" s="47" t="e">
        <f>'C завтраками| Bed and breakfast'!#REF!</f>
        <v>#REF!</v>
      </c>
      <c r="BB5" s="47" t="e">
        <f>'C завтраками| Bed and breakfast'!#REF!</f>
        <v>#REF!</v>
      </c>
      <c r="BC5" s="47" t="e">
        <f>'C завтраками| Bed and breakfast'!#REF!</f>
        <v>#REF!</v>
      </c>
      <c r="BD5" s="47" t="e">
        <f>'C завтраками| Bed and breakfast'!#REF!</f>
        <v>#REF!</v>
      </c>
      <c r="BE5" s="47" t="e">
        <f>'C завтраками| Bed and breakfast'!#REF!</f>
        <v>#REF!</v>
      </c>
      <c r="BF5" s="47" t="e">
        <f>'C завтраками| Bed and breakfast'!#REF!</f>
        <v>#REF!</v>
      </c>
      <c r="BG5" s="47" t="e">
        <f>'C завтраками| Bed and breakfast'!#REF!</f>
        <v>#REF!</v>
      </c>
      <c r="BH5" s="47" t="e">
        <f>'C завтраками| Bed and breakfast'!#REF!</f>
        <v>#REF!</v>
      </c>
      <c r="BI5" s="47" t="e">
        <f>'C завтраками| Bed and breakfast'!#REF!</f>
        <v>#REF!</v>
      </c>
      <c r="BJ5" s="47" t="e">
        <f>'C завтраками| Bed and breakfast'!#REF!</f>
        <v>#REF!</v>
      </c>
      <c r="BK5" s="47" t="e">
        <f>'C завтраками| Bed and breakfast'!#REF!</f>
        <v>#REF!</v>
      </c>
      <c r="BL5" s="47" t="e">
        <f>'C завтраками| Bed and breakfast'!#REF!</f>
        <v>#REF!</v>
      </c>
      <c r="BM5" s="47" t="e">
        <f>'C завтраками| Bed and breakfast'!#REF!</f>
        <v>#REF!</v>
      </c>
      <c r="BN5" s="47" t="e">
        <f>'C завтраками| Bed and breakfast'!#REF!</f>
        <v>#REF!</v>
      </c>
      <c r="BO5" s="47" t="e">
        <f>'C завтраками| Bed and breakfast'!#REF!</f>
        <v>#REF!</v>
      </c>
      <c r="BP5" s="47" t="e">
        <f>'C завтраками| Bed and breakfast'!#REF!</f>
        <v>#REF!</v>
      </c>
      <c r="BQ5" s="47" t="e">
        <f>'C завтраками| Bed and breakfast'!#REF!</f>
        <v>#REF!</v>
      </c>
      <c r="BR5" s="47" t="e">
        <f>'C завтраками| Bed and breakfast'!#REF!</f>
        <v>#REF!</v>
      </c>
      <c r="BS5" s="47" t="e">
        <f>'C завтраками| Bed and breakfast'!#REF!</f>
        <v>#REF!</v>
      </c>
      <c r="BT5" s="47" t="e">
        <f>'C завтраками| Bed and breakfast'!#REF!</f>
        <v>#REF!</v>
      </c>
      <c r="BU5" s="47" t="e">
        <f>'C завтраками| Bed and breakfast'!#REF!</f>
        <v>#REF!</v>
      </c>
      <c r="BV5" s="47" t="e">
        <f>'C завтраками| Bed and breakfast'!#REF!</f>
        <v>#REF!</v>
      </c>
      <c r="BW5" s="47" t="e">
        <f>'C завтраками| Bed and breakfast'!#REF!</f>
        <v>#REF!</v>
      </c>
      <c r="BX5" s="47" t="e">
        <f>'C завтраками| Bed and breakfast'!#REF!</f>
        <v>#REF!</v>
      </c>
      <c r="BY5" s="47" t="e">
        <f>'C завтраками| Bed and breakfast'!#REF!</f>
        <v>#REF!</v>
      </c>
      <c r="BZ5" s="47" t="e">
        <f>'C завтраками| Bed and breakfast'!#REF!</f>
        <v>#REF!</v>
      </c>
    </row>
    <row r="6" spans="1:78" s="28" customFormat="1" ht="25.5" customHeight="1" x14ac:dyDescent="0.2">
      <c r="A6" s="34"/>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c r="AZ6" s="47" t="e">
        <f>'C завтраками| Bed and breakfast'!#REF!</f>
        <v>#REF!</v>
      </c>
      <c r="BA6" s="47" t="e">
        <f>'C завтраками| Bed and breakfast'!#REF!</f>
        <v>#REF!</v>
      </c>
      <c r="BB6" s="47" t="e">
        <f>'C завтраками| Bed and breakfast'!#REF!</f>
        <v>#REF!</v>
      </c>
      <c r="BC6" s="47" t="e">
        <f>'C завтраками| Bed and breakfast'!#REF!</f>
        <v>#REF!</v>
      </c>
      <c r="BD6" s="47" t="e">
        <f>'C завтраками| Bed and breakfast'!#REF!</f>
        <v>#REF!</v>
      </c>
      <c r="BE6" s="47" t="e">
        <f>'C завтраками| Bed and breakfast'!#REF!</f>
        <v>#REF!</v>
      </c>
      <c r="BF6" s="47" t="e">
        <f>'C завтраками| Bed and breakfast'!#REF!</f>
        <v>#REF!</v>
      </c>
      <c r="BG6" s="47" t="e">
        <f>'C завтраками| Bed and breakfast'!#REF!</f>
        <v>#REF!</v>
      </c>
      <c r="BH6" s="47" t="e">
        <f>'C завтраками| Bed and breakfast'!#REF!</f>
        <v>#REF!</v>
      </c>
      <c r="BI6" s="47" t="e">
        <f>'C завтраками| Bed and breakfast'!#REF!</f>
        <v>#REF!</v>
      </c>
      <c r="BJ6" s="47" t="e">
        <f>'C завтраками| Bed and breakfast'!#REF!</f>
        <v>#REF!</v>
      </c>
      <c r="BK6" s="47" t="e">
        <f>'C завтраками| Bed and breakfast'!#REF!</f>
        <v>#REF!</v>
      </c>
      <c r="BL6" s="47" t="e">
        <f>'C завтраками| Bed and breakfast'!#REF!</f>
        <v>#REF!</v>
      </c>
      <c r="BM6" s="47" t="e">
        <f>'C завтраками| Bed and breakfast'!#REF!</f>
        <v>#REF!</v>
      </c>
      <c r="BN6" s="47" t="e">
        <f>'C завтраками| Bed and breakfast'!#REF!</f>
        <v>#REF!</v>
      </c>
      <c r="BO6" s="47" t="e">
        <f>'C завтраками| Bed and breakfast'!#REF!</f>
        <v>#REF!</v>
      </c>
      <c r="BP6" s="47" t="e">
        <f>'C завтраками| Bed and breakfast'!#REF!</f>
        <v>#REF!</v>
      </c>
      <c r="BQ6" s="47" t="e">
        <f>'C завтраками| Bed and breakfast'!#REF!</f>
        <v>#REF!</v>
      </c>
      <c r="BR6" s="47" t="e">
        <f>'C завтраками| Bed and breakfast'!#REF!</f>
        <v>#REF!</v>
      </c>
      <c r="BS6" s="47" t="e">
        <f>'C завтраками| Bed and breakfast'!#REF!</f>
        <v>#REF!</v>
      </c>
      <c r="BT6" s="47" t="e">
        <f>'C завтраками| Bed and breakfast'!#REF!</f>
        <v>#REF!</v>
      </c>
      <c r="BU6" s="47" t="e">
        <f>'C завтраками| Bed and breakfast'!#REF!</f>
        <v>#REF!</v>
      </c>
      <c r="BV6" s="47" t="e">
        <f>'C завтраками| Bed and breakfast'!#REF!</f>
        <v>#REF!</v>
      </c>
      <c r="BW6" s="47" t="e">
        <f>'C завтраками| Bed and breakfast'!#REF!</f>
        <v>#REF!</v>
      </c>
      <c r="BX6" s="47" t="e">
        <f>'C завтраками| Bed and breakfast'!#REF!</f>
        <v>#REF!</v>
      </c>
      <c r="BY6" s="47" t="e">
        <f>'C завтраками| Bed and breakfast'!#REF!</f>
        <v>#REF!</v>
      </c>
      <c r="BZ6" s="47" t="e">
        <f>'C завтраками| Bed and breakfast'!#REF!</f>
        <v>#REF!</v>
      </c>
    </row>
    <row r="7" spans="1:78" ht="10.7" customHeight="1" x14ac:dyDescent="0.2">
      <c r="A7" s="11" t="s">
        <v>11</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0.7" customHeight="1" x14ac:dyDescent="0.2">
      <c r="A8" s="3">
        <v>1</v>
      </c>
      <c r="B8" s="2" t="e">
        <f>'C завтраками| Bed and breakfast'!#REF!</f>
        <v>#REF!</v>
      </c>
      <c r="C8" s="2" t="e">
        <f>'C завтраками| Bed and breakfast'!#REF!</f>
        <v>#REF!</v>
      </c>
      <c r="D8" s="2" t="e">
        <f>'C завтраками| Bed and breakfast'!#REF!</f>
        <v>#REF!</v>
      </c>
      <c r="E8" s="2" t="e">
        <f>'C завтраками| Bed and breakfast'!#REF!</f>
        <v>#REF!</v>
      </c>
      <c r="F8" s="2" t="e">
        <f>'C завтраками| Bed and breakfast'!#REF!</f>
        <v>#REF!</v>
      </c>
      <c r="G8" s="2" t="e">
        <f>'C завтраками| Bed and breakfast'!#REF!</f>
        <v>#REF!</v>
      </c>
      <c r="H8" s="2" t="e">
        <f>'C завтраками| Bed and breakfast'!#REF!</f>
        <v>#REF!</v>
      </c>
      <c r="I8" s="2" t="e">
        <f>'C завтраками| Bed and breakfast'!#REF!</f>
        <v>#REF!</v>
      </c>
      <c r="J8" s="2" t="e">
        <f>'C завтраками| Bed and breakfast'!#REF!</f>
        <v>#REF!</v>
      </c>
      <c r="K8" s="2" t="e">
        <f>'C завтраками| Bed and breakfast'!#REF!</f>
        <v>#REF!</v>
      </c>
      <c r="L8" s="2" t="e">
        <f>'C завтраками| Bed and breakfast'!#REF!</f>
        <v>#REF!</v>
      </c>
      <c r="M8" s="2" t="e">
        <f>'C завтраками| Bed and breakfast'!#REF!</f>
        <v>#REF!</v>
      </c>
      <c r="N8" s="2" t="e">
        <f>'C завтраками| Bed and breakfast'!#REF!</f>
        <v>#REF!</v>
      </c>
      <c r="O8" s="2" t="e">
        <f>'C завтраками| Bed and breakfast'!#REF!</f>
        <v>#REF!</v>
      </c>
      <c r="P8" s="2" t="e">
        <f>'C завтраками| Bed and breakfast'!#REF!</f>
        <v>#REF!</v>
      </c>
      <c r="Q8" s="2" t="e">
        <f>'C завтраками| Bed and breakfast'!#REF!</f>
        <v>#REF!</v>
      </c>
      <c r="R8" s="2" t="e">
        <f>'C завтраками| Bed and breakfast'!#REF!</f>
        <v>#REF!</v>
      </c>
      <c r="S8" s="2" t="e">
        <f>'C завтраками| Bed and breakfast'!#REF!</f>
        <v>#REF!</v>
      </c>
      <c r="T8" s="2" t="e">
        <f>'C завтраками| Bed and breakfast'!#REF!</f>
        <v>#REF!</v>
      </c>
      <c r="U8" s="2" t="e">
        <f>'C завтраками| Bed and breakfast'!#REF!</f>
        <v>#REF!</v>
      </c>
      <c r="V8" s="2" t="e">
        <f>'C завтраками| Bed and breakfast'!#REF!</f>
        <v>#REF!</v>
      </c>
      <c r="W8" s="2" t="e">
        <f>'C завтраками| Bed and breakfast'!#REF!</f>
        <v>#REF!</v>
      </c>
      <c r="X8" s="2" t="e">
        <f>'C завтраками| Bed and breakfast'!#REF!</f>
        <v>#REF!</v>
      </c>
      <c r="Y8" s="2" t="e">
        <f>'C завтраками| Bed and breakfast'!#REF!</f>
        <v>#REF!</v>
      </c>
      <c r="Z8" s="2" t="e">
        <f>'C завтраками| Bed and breakfast'!#REF!</f>
        <v>#REF!</v>
      </c>
      <c r="AA8" s="2" t="e">
        <f>'C завтраками| Bed and breakfast'!#REF!</f>
        <v>#REF!</v>
      </c>
      <c r="AB8" s="2" t="e">
        <f>'C завтраками| Bed and breakfast'!#REF!</f>
        <v>#REF!</v>
      </c>
      <c r="AC8" s="2" t="e">
        <f>'C завтраками| Bed and breakfast'!#REF!</f>
        <v>#REF!</v>
      </c>
      <c r="AD8" s="2" t="e">
        <f>'C завтраками| Bed and breakfast'!#REF!</f>
        <v>#REF!</v>
      </c>
      <c r="AE8" s="2" t="e">
        <f>'C завтраками| Bed and breakfast'!#REF!</f>
        <v>#REF!</v>
      </c>
      <c r="AF8" s="2" t="e">
        <f>'C завтраками| Bed and breakfast'!#REF!</f>
        <v>#REF!</v>
      </c>
      <c r="AG8" s="2" t="e">
        <f>'C завтраками| Bed and breakfast'!#REF!</f>
        <v>#REF!</v>
      </c>
      <c r="AH8" s="2" t="e">
        <f>'C завтраками| Bed and breakfast'!#REF!</f>
        <v>#REF!</v>
      </c>
      <c r="AI8" s="2" t="e">
        <f>'C завтраками| Bed and breakfast'!#REF!</f>
        <v>#REF!</v>
      </c>
      <c r="AJ8" s="2" t="e">
        <f>'C завтраками| Bed and breakfast'!#REF!</f>
        <v>#REF!</v>
      </c>
      <c r="AK8" s="2" t="e">
        <f>'C завтраками| Bed and breakfast'!#REF!</f>
        <v>#REF!</v>
      </c>
      <c r="AL8" s="2" t="e">
        <f>'C завтраками| Bed and breakfast'!#REF!</f>
        <v>#REF!</v>
      </c>
      <c r="AM8" s="2" t="e">
        <f>'C завтраками| Bed and breakfast'!#REF!</f>
        <v>#REF!</v>
      </c>
      <c r="AN8" s="2" t="e">
        <f>'C завтраками| Bed and breakfast'!#REF!</f>
        <v>#REF!</v>
      </c>
      <c r="AO8" s="2" t="e">
        <f>'C завтраками| Bed and breakfast'!#REF!</f>
        <v>#REF!</v>
      </c>
      <c r="AP8" s="2" t="e">
        <f>'C завтраками| Bed and breakfast'!#REF!</f>
        <v>#REF!</v>
      </c>
      <c r="AQ8" s="2" t="e">
        <f>'C завтраками| Bed and breakfast'!#REF!</f>
        <v>#REF!</v>
      </c>
      <c r="AR8" s="2" t="e">
        <f>'C завтраками| Bed and breakfast'!#REF!</f>
        <v>#REF!</v>
      </c>
      <c r="AS8" s="2" t="e">
        <f>'C завтраками| Bed and breakfast'!#REF!</f>
        <v>#REF!</v>
      </c>
      <c r="AT8" s="2" t="e">
        <f>'C завтраками| Bed and breakfast'!#REF!</f>
        <v>#REF!</v>
      </c>
      <c r="AU8" s="2" t="e">
        <f>'C завтраками| Bed and breakfast'!#REF!</f>
        <v>#REF!</v>
      </c>
      <c r="AV8" s="2" t="e">
        <f>'C завтраками| Bed and breakfast'!#REF!</f>
        <v>#REF!</v>
      </c>
      <c r="AW8" s="2" t="e">
        <f>'C завтраками| Bed and breakfast'!#REF!</f>
        <v>#REF!</v>
      </c>
      <c r="AX8" s="2" t="e">
        <f>'C завтраками| Bed and breakfast'!#REF!</f>
        <v>#REF!</v>
      </c>
      <c r="AY8" s="2" t="e">
        <f>'C завтраками| Bed and breakfast'!#REF!</f>
        <v>#REF!</v>
      </c>
      <c r="AZ8" s="2" t="e">
        <f>'C завтраками| Bed and breakfast'!#REF!</f>
        <v>#REF!</v>
      </c>
      <c r="BA8" s="2" t="e">
        <f>'C завтраками| Bed and breakfast'!#REF!</f>
        <v>#REF!</v>
      </c>
      <c r="BB8" s="2" t="e">
        <f>'C завтраками| Bed and breakfast'!#REF!</f>
        <v>#REF!</v>
      </c>
      <c r="BC8" s="2" t="e">
        <f>'C завтраками| Bed and breakfast'!#REF!</f>
        <v>#REF!</v>
      </c>
      <c r="BD8" s="2" t="e">
        <f>'C завтраками| Bed and breakfast'!#REF!</f>
        <v>#REF!</v>
      </c>
      <c r="BE8" s="2" t="e">
        <f>'C завтраками| Bed and breakfast'!#REF!</f>
        <v>#REF!</v>
      </c>
      <c r="BF8" s="2" t="e">
        <f>'C завтраками| Bed and breakfast'!#REF!</f>
        <v>#REF!</v>
      </c>
      <c r="BG8" s="2" t="e">
        <f>'C завтраками| Bed and breakfast'!#REF!</f>
        <v>#REF!</v>
      </c>
      <c r="BH8" s="2" t="e">
        <f>'C завтраками| Bed and breakfast'!#REF!</f>
        <v>#REF!</v>
      </c>
      <c r="BI8" s="2" t="e">
        <f>'C завтраками| Bed and breakfast'!#REF!</f>
        <v>#REF!</v>
      </c>
      <c r="BJ8" s="2" t="e">
        <f>'C завтраками| Bed and breakfast'!#REF!</f>
        <v>#REF!</v>
      </c>
      <c r="BK8" s="2" t="e">
        <f>'C завтраками| Bed and breakfast'!#REF!</f>
        <v>#REF!</v>
      </c>
      <c r="BL8" s="2" t="e">
        <f>'C завтраками| Bed and breakfast'!#REF!</f>
        <v>#REF!</v>
      </c>
      <c r="BM8" s="2" t="e">
        <f>'C завтраками| Bed and breakfast'!#REF!</f>
        <v>#REF!</v>
      </c>
      <c r="BN8" s="2" t="e">
        <f>'C завтраками| Bed and breakfast'!#REF!</f>
        <v>#REF!</v>
      </c>
      <c r="BO8" s="2" t="e">
        <f>'C завтраками| Bed and breakfast'!#REF!</f>
        <v>#REF!</v>
      </c>
      <c r="BP8" s="2" t="e">
        <f>'C завтраками| Bed and breakfast'!#REF!</f>
        <v>#REF!</v>
      </c>
      <c r="BQ8" s="2" t="e">
        <f>'C завтраками| Bed and breakfast'!#REF!</f>
        <v>#REF!</v>
      </c>
      <c r="BR8" s="2" t="e">
        <f>'C завтраками| Bed and breakfast'!#REF!</f>
        <v>#REF!</v>
      </c>
      <c r="BS8" s="2" t="e">
        <f>'C завтраками| Bed and breakfast'!#REF!</f>
        <v>#REF!</v>
      </c>
      <c r="BT8" s="2" t="e">
        <f>'C завтраками| Bed and breakfast'!#REF!</f>
        <v>#REF!</v>
      </c>
      <c r="BU8" s="2" t="e">
        <f>'C завтраками| Bed and breakfast'!#REF!</f>
        <v>#REF!</v>
      </c>
      <c r="BV8" s="2" t="e">
        <f>'C завтраками| Bed and breakfast'!#REF!</f>
        <v>#REF!</v>
      </c>
      <c r="BW8" s="2" t="e">
        <f>'C завтраками| Bed and breakfast'!#REF!</f>
        <v>#REF!</v>
      </c>
      <c r="BX8" s="2" t="e">
        <f>'C завтраками| Bed and breakfast'!#REF!</f>
        <v>#REF!</v>
      </c>
      <c r="BY8" s="2" t="e">
        <f>'C завтраками| Bed and breakfast'!#REF!</f>
        <v>#REF!</v>
      </c>
      <c r="BZ8" s="2" t="e">
        <f>'C завтраками| Bed and breakfast'!#REF!</f>
        <v>#REF!</v>
      </c>
    </row>
    <row r="9" spans="1:78" ht="10.7" customHeight="1" x14ac:dyDescent="0.2">
      <c r="A9" s="3">
        <v>2</v>
      </c>
      <c r="B9" s="2" t="e">
        <f>'C завтраками| Bed and breakfast'!#REF!</f>
        <v>#REF!</v>
      </c>
      <c r="C9" s="2" t="e">
        <f>'C завтраками| Bed and breakfast'!#REF!</f>
        <v>#REF!</v>
      </c>
      <c r="D9" s="2" t="e">
        <f>'C завтраками| Bed and breakfast'!#REF!</f>
        <v>#REF!</v>
      </c>
      <c r="E9" s="2" t="e">
        <f>'C завтраками| Bed and breakfast'!#REF!</f>
        <v>#REF!</v>
      </c>
      <c r="F9" s="2" t="e">
        <f>'C завтраками| Bed and breakfast'!#REF!</f>
        <v>#REF!</v>
      </c>
      <c r="G9" s="2" t="e">
        <f>'C завтраками| Bed and breakfast'!#REF!</f>
        <v>#REF!</v>
      </c>
      <c r="H9" s="2" t="e">
        <f>'C завтраками| Bed and breakfast'!#REF!</f>
        <v>#REF!</v>
      </c>
      <c r="I9" s="2" t="e">
        <f>'C завтраками| Bed and breakfast'!#REF!</f>
        <v>#REF!</v>
      </c>
      <c r="J9" s="2" t="e">
        <f>'C завтраками| Bed and breakfast'!#REF!</f>
        <v>#REF!</v>
      </c>
      <c r="K9" s="2" t="e">
        <f>'C завтраками| Bed and breakfast'!#REF!</f>
        <v>#REF!</v>
      </c>
      <c r="L9" s="2" t="e">
        <f>'C завтраками| Bed and breakfast'!#REF!</f>
        <v>#REF!</v>
      </c>
      <c r="M9" s="2" t="e">
        <f>'C завтраками| Bed and breakfast'!#REF!</f>
        <v>#REF!</v>
      </c>
      <c r="N9" s="2" t="e">
        <f>'C завтраками| Bed and breakfast'!#REF!</f>
        <v>#REF!</v>
      </c>
      <c r="O9" s="2" t="e">
        <f>'C завтраками| Bed and breakfast'!#REF!</f>
        <v>#REF!</v>
      </c>
      <c r="P9" s="2" t="e">
        <f>'C завтраками| Bed and breakfast'!#REF!</f>
        <v>#REF!</v>
      </c>
      <c r="Q9" s="2" t="e">
        <f>'C завтраками| Bed and breakfast'!#REF!</f>
        <v>#REF!</v>
      </c>
      <c r="R9" s="2" t="e">
        <f>'C завтраками| Bed and breakfast'!#REF!</f>
        <v>#REF!</v>
      </c>
      <c r="S9" s="2" t="e">
        <f>'C завтраками| Bed and breakfast'!#REF!</f>
        <v>#REF!</v>
      </c>
      <c r="T9" s="2" t="e">
        <f>'C завтраками| Bed and breakfast'!#REF!</f>
        <v>#REF!</v>
      </c>
      <c r="U9" s="2" t="e">
        <f>'C завтраками| Bed and breakfast'!#REF!</f>
        <v>#REF!</v>
      </c>
      <c r="V9" s="2" t="e">
        <f>'C завтраками| Bed and breakfast'!#REF!</f>
        <v>#REF!</v>
      </c>
      <c r="W9" s="2" t="e">
        <f>'C завтраками| Bed and breakfast'!#REF!</f>
        <v>#REF!</v>
      </c>
      <c r="X9" s="2" t="e">
        <f>'C завтраками| Bed and breakfast'!#REF!</f>
        <v>#REF!</v>
      </c>
      <c r="Y9" s="2" t="e">
        <f>'C завтраками| Bed and breakfast'!#REF!</f>
        <v>#REF!</v>
      </c>
      <c r="Z9" s="2" t="e">
        <f>'C завтраками| Bed and breakfast'!#REF!</f>
        <v>#REF!</v>
      </c>
      <c r="AA9" s="2" t="e">
        <f>'C завтраками| Bed and breakfast'!#REF!</f>
        <v>#REF!</v>
      </c>
      <c r="AB9" s="2" t="e">
        <f>'C завтраками| Bed and breakfast'!#REF!</f>
        <v>#REF!</v>
      </c>
      <c r="AC9" s="2" t="e">
        <f>'C завтраками| Bed and breakfast'!#REF!</f>
        <v>#REF!</v>
      </c>
      <c r="AD9" s="2" t="e">
        <f>'C завтраками| Bed and breakfast'!#REF!</f>
        <v>#REF!</v>
      </c>
      <c r="AE9" s="2" t="e">
        <f>'C завтраками| Bed and breakfast'!#REF!</f>
        <v>#REF!</v>
      </c>
      <c r="AF9" s="2" t="e">
        <f>'C завтраками| Bed and breakfast'!#REF!</f>
        <v>#REF!</v>
      </c>
      <c r="AG9" s="2" t="e">
        <f>'C завтраками| Bed and breakfast'!#REF!</f>
        <v>#REF!</v>
      </c>
      <c r="AH9" s="2" t="e">
        <f>'C завтраками| Bed and breakfast'!#REF!</f>
        <v>#REF!</v>
      </c>
      <c r="AI9" s="2" t="e">
        <f>'C завтраками| Bed and breakfast'!#REF!</f>
        <v>#REF!</v>
      </c>
      <c r="AJ9" s="2" t="e">
        <f>'C завтраками| Bed and breakfast'!#REF!</f>
        <v>#REF!</v>
      </c>
      <c r="AK9" s="2" t="e">
        <f>'C завтраками| Bed and breakfast'!#REF!</f>
        <v>#REF!</v>
      </c>
      <c r="AL9" s="2" t="e">
        <f>'C завтраками| Bed and breakfast'!#REF!</f>
        <v>#REF!</v>
      </c>
      <c r="AM9" s="2" t="e">
        <f>'C завтраками| Bed and breakfast'!#REF!</f>
        <v>#REF!</v>
      </c>
      <c r="AN9" s="2" t="e">
        <f>'C завтраками| Bed and breakfast'!#REF!</f>
        <v>#REF!</v>
      </c>
      <c r="AO9" s="2" t="e">
        <f>'C завтраками| Bed and breakfast'!#REF!</f>
        <v>#REF!</v>
      </c>
      <c r="AP9" s="2" t="e">
        <f>'C завтраками| Bed and breakfast'!#REF!</f>
        <v>#REF!</v>
      </c>
      <c r="AQ9" s="2" t="e">
        <f>'C завтраками| Bed and breakfast'!#REF!</f>
        <v>#REF!</v>
      </c>
      <c r="AR9" s="2" t="e">
        <f>'C завтраками| Bed and breakfast'!#REF!</f>
        <v>#REF!</v>
      </c>
      <c r="AS9" s="2" t="e">
        <f>'C завтраками| Bed and breakfast'!#REF!</f>
        <v>#REF!</v>
      </c>
      <c r="AT9" s="2" t="e">
        <f>'C завтраками| Bed and breakfast'!#REF!</f>
        <v>#REF!</v>
      </c>
      <c r="AU9" s="2" t="e">
        <f>'C завтраками| Bed and breakfast'!#REF!</f>
        <v>#REF!</v>
      </c>
      <c r="AV9" s="2" t="e">
        <f>'C завтраками| Bed and breakfast'!#REF!</f>
        <v>#REF!</v>
      </c>
      <c r="AW9" s="2" t="e">
        <f>'C завтраками| Bed and breakfast'!#REF!</f>
        <v>#REF!</v>
      </c>
      <c r="AX9" s="2" t="e">
        <f>'C завтраками| Bed and breakfast'!#REF!</f>
        <v>#REF!</v>
      </c>
      <c r="AY9" s="2" t="e">
        <f>'C завтраками| Bed and breakfast'!#REF!</f>
        <v>#REF!</v>
      </c>
      <c r="AZ9" s="2" t="e">
        <f>'C завтраками| Bed and breakfast'!#REF!</f>
        <v>#REF!</v>
      </c>
      <c r="BA9" s="2" t="e">
        <f>'C завтраками| Bed and breakfast'!#REF!</f>
        <v>#REF!</v>
      </c>
      <c r="BB9" s="2" t="e">
        <f>'C завтраками| Bed and breakfast'!#REF!</f>
        <v>#REF!</v>
      </c>
      <c r="BC9" s="2" t="e">
        <f>'C завтраками| Bed and breakfast'!#REF!</f>
        <v>#REF!</v>
      </c>
      <c r="BD9" s="2" t="e">
        <f>'C завтраками| Bed and breakfast'!#REF!</f>
        <v>#REF!</v>
      </c>
      <c r="BE9" s="2" t="e">
        <f>'C завтраками| Bed and breakfast'!#REF!</f>
        <v>#REF!</v>
      </c>
      <c r="BF9" s="2" t="e">
        <f>'C завтраками| Bed and breakfast'!#REF!</f>
        <v>#REF!</v>
      </c>
      <c r="BG9" s="2" t="e">
        <f>'C завтраками| Bed and breakfast'!#REF!</f>
        <v>#REF!</v>
      </c>
      <c r="BH9" s="2" t="e">
        <f>'C завтраками| Bed and breakfast'!#REF!</f>
        <v>#REF!</v>
      </c>
      <c r="BI9" s="2" t="e">
        <f>'C завтраками| Bed and breakfast'!#REF!</f>
        <v>#REF!</v>
      </c>
      <c r="BJ9" s="2" t="e">
        <f>'C завтраками| Bed and breakfast'!#REF!</f>
        <v>#REF!</v>
      </c>
      <c r="BK9" s="2" t="e">
        <f>'C завтраками| Bed and breakfast'!#REF!</f>
        <v>#REF!</v>
      </c>
      <c r="BL9" s="2" t="e">
        <f>'C завтраками| Bed and breakfast'!#REF!</f>
        <v>#REF!</v>
      </c>
      <c r="BM9" s="2" t="e">
        <f>'C завтраками| Bed and breakfast'!#REF!</f>
        <v>#REF!</v>
      </c>
      <c r="BN9" s="2" t="e">
        <f>'C завтраками| Bed and breakfast'!#REF!</f>
        <v>#REF!</v>
      </c>
      <c r="BO9" s="2" t="e">
        <f>'C завтраками| Bed and breakfast'!#REF!</f>
        <v>#REF!</v>
      </c>
      <c r="BP9" s="2" t="e">
        <f>'C завтраками| Bed and breakfast'!#REF!</f>
        <v>#REF!</v>
      </c>
      <c r="BQ9" s="2" t="e">
        <f>'C завтраками| Bed and breakfast'!#REF!</f>
        <v>#REF!</v>
      </c>
      <c r="BR9" s="2" t="e">
        <f>'C завтраками| Bed and breakfast'!#REF!</f>
        <v>#REF!</v>
      </c>
      <c r="BS9" s="2" t="e">
        <f>'C завтраками| Bed and breakfast'!#REF!</f>
        <v>#REF!</v>
      </c>
      <c r="BT9" s="2" t="e">
        <f>'C завтраками| Bed and breakfast'!#REF!</f>
        <v>#REF!</v>
      </c>
      <c r="BU9" s="2" t="e">
        <f>'C завтраками| Bed and breakfast'!#REF!</f>
        <v>#REF!</v>
      </c>
      <c r="BV9" s="2" t="e">
        <f>'C завтраками| Bed and breakfast'!#REF!</f>
        <v>#REF!</v>
      </c>
      <c r="BW9" s="2" t="e">
        <f>'C завтраками| Bed and breakfast'!#REF!</f>
        <v>#REF!</v>
      </c>
      <c r="BX9" s="2" t="e">
        <f>'C завтраками| Bed and breakfast'!#REF!</f>
        <v>#REF!</v>
      </c>
      <c r="BY9" s="2" t="e">
        <f>'C завтраками| Bed and breakfast'!#REF!</f>
        <v>#REF!</v>
      </c>
      <c r="BZ9" s="2" t="e">
        <f>'C завтраками| Bed and breakfast'!#REF!</f>
        <v>#REF!</v>
      </c>
    </row>
    <row r="10" spans="1:78" ht="10.7" customHeight="1" x14ac:dyDescent="0.2">
      <c r="A10" s="5" t="s">
        <v>12</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0.7" customHeight="1" x14ac:dyDescent="0.2">
      <c r="A11" s="3">
        <v>1</v>
      </c>
      <c r="B11" s="2" t="e">
        <f>'C завтраками| Bed and breakfast'!#REF!</f>
        <v>#REF!</v>
      </c>
      <c r="C11" s="2" t="e">
        <f>'C завтраками| Bed and breakfast'!#REF!</f>
        <v>#REF!</v>
      </c>
      <c r="D11" s="2" t="e">
        <f>'C завтраками| Bed and breakfast'!#REF!</f>
        <v>#REF!</v>
      </c>
      <c r="E11" s="2" t="e">
        <f>'C завтраками| Bed and breakfast'!#REF!</f>
        <v>#REF!</v>
      </c>
      <c r="F11" s="2" t="e">
        <f>'C завтраками| Bed and breakfast'!#REF!</f>
        <v>#REF!</v>
      </c>
      <c r="G11" s="2" t="e">
        <f>'C завтраками| Bed and breakfast'!#REF!</f>
        <v>#REF!</v>
      </c>
      <c r="H11" s="2" t="e">
        <f>'C завтраками| Bed and breakfast'!#REF!</f>
        <v>#REF!</v>
      </c>
      <c r="I11" s="2" t="e">
        <f>'C завтраками| Bed and breakfast'!#REF!</f>
        <v>#REF!</v>
      </c>
      <c r="J11" s="2" t="e">
        <f>'C завтраками| Bed and breakfast'!#REF!</f>
        <v>#REF!</v>
      </c>
      <c r="K11" s="2" t="e">
        <f>'C завтраками| Bed and breakfast'!#REF!</f>
        <v>#REF!</v>
      </c>
      <c r="L11" s="2" t="e">
        <f>'C завтраками| Bed and breakfast'!#REF!</f>
        <v>#REF!</v>
      </c>
      <c r="M11" s="2" t="e">
        <f>'C завтраками| Bed and breakfast'!#REF!</f>
        <v>#REF!</v>
      </c>
      <c r="N11" s="2" t="e">
        <f>'C завтраками| Bed and breakfast'!#REF!</f>
        <v>#REF!</v>
      </c>
      <c r="O11" s="2" t="e">
        <f>'C завтраками| Bed and breakfast'!#REF!</f>
        <v>#REF!</v>
      </c>
      <c r="P11" s="2" t="e">
        <f>'C завтраками| Bed and breakfast'!#REF!</f>
        <v>#REF!</v>
      </c>
      <c r="Q11" s="2" t="e">
        <f>'C завтраками| Bed and breakfast'!#REF!</f>
        <v>#REF!</v>
      </c>
      <c r="R11" s="2" t="e">
        <f>'C завтраками| Bed and breakfast'!#REF!</f>
        <v>#REF!</v>
      </c>
      <c r="S11" s="2" t="e">
        <f>'C завтраками| Bed and breakfast'!#REF!</f>
        <v>#REF!</v>
      </c>
      <c r="T11" s="2" t="e">
        <f>'C завтраками| Bed and breakfast'!#REF!</f>
        <v>#REF!</v>
      </c>
      <c r="U11" s="2" t="e">
        <f>'C завтраками| Bed and breakfast'!#REF!</f>
        <v>#REF!</v>
      </c>
      <c r="V11" s="2" t="e">
        <f>'C завтраками| Bed and breakfast'!#REF!</f>
        <v>#REF!</v>
      </c>
      <c r="W11" s="2" t="e">
        <f>'C завтраками| Bed and breakfast'!#REF!</f>
        <v>#REF!</v>
      </c>
      <c r="X11" s="2" t="e">
        <f>'C завтраками| Bed and breakfast'!#REF!</f>
        <v>#REF!</v>
      </c>
      <c r="Y11" s="2" t="e">
        <f>'C завтраками| Bed and breakfast'!#REF!</f>
        <v>#REF!</v>
      </c>
      <c r="Z11" s="2" t="e">
        <f>'C завтраками| Bed and breakfast'!#REF!</f>
        <v>#REF!</v>
      </c>
      <c r="AA11" s="2" t="e">
        <f>'C завтраками| Bed and breakfast'!#REF!</f>
        <v>#REF!</v>
      </c>
      <c r="AB11" s="2" t="e">
        <f>'C завтраками| Bed and breakfast'!#REF!</f>
        <v>#REF!</v>
      </c>
      <c r="AC11" s="2" t="e">
        <f>'C завтраками| Bed and breakfast'!#REF!</f>
        <v>#REF!</v>
      </c>
      <c r="AD11" s="2" t="e">
        <f>'C завтраками| Bed and breakfast'!#REF!</f>
        <v>#REF!</v>
      </c>
      <c r="AE11" s="2" t="e">
        <f>'C завтраками| Bed and breakfast'!#REF!</f>
        <v>#REF!</v>
      </c>
      <c r="AF11" s="2" t="e">
        <f>'C завтраками| Bed and breakfast'!#REF!</f>
        <v>#REF!</v>
      </c>
      <c r="AG11" s="2" t="e">
        <f>'C завтраками| Bed and breakfast'!#REF!</f>
        <v>#REF!</v>
      </c>
      <c r="AH11" s="2" t="e">
        <f>'C завтраками| Bed and breakfast'!#REF!</f>
        <v>#REF!</v>
      </c>
      <c r="AI11" s="2" t="e">
        <f>'C завтраками| Bed and breakfast'!#REF!</f>
        <v>#REF!</v>
      </c>
      <c r="AJ11" s="2" t="e">
        <f>'C завтраками| Bed and breakfast'!#REF!</f>
        <v>#REF!</v>
      </c>
      <c r="AK11" s="2" t="e">
        <f>'C завтраками| Bed and breakfast'!#REF!</f>
        <v>#REF!</v>
      </c>
      <c r="AL11" s="2" t="e">
        <f>'C завтраками| Bed and breakfast'!#REF!</f>
        <v>#REF!</v>
      </c>
      <c r="AM11" s="2" t="e">
        <f>'C завтраками| Bed and breakfast'!#REF!</f>
        <v>#REF!</v>
      </c>
      <c r="AN11" s="2" t="e">
        <f>'C завтраками| Bed and breakfast'!#REF!</f>
        <v>#REF!</v>
      </c>
      <c r="AO11" s="2" t="e">
        <f>'C завтраками| Bed and breakfast'!#REF!</f>
        <v>#REF!</v>
      </c>
      <c r="AP11" s="2" t="e">
        <f>'C завтраками| Bed and breakfast'!#REF!</f>
        <v>#REF!</v>
      </c>
      <c r="AQ11" s="2" t="e">
        <f>'C завтраками| Bed and breakfast'!#REF!</f>
        <v>#REF!</v>
      </c>
      <c r="AR11" s="2" t="e">
        <f>'C завтраками| Bed and breakfast'!#REF!</f>
        <v>#REF!</v>
      </c>
      <c r="AS11" s="2" t="e">
        <f>'C завтраками| Bed and breakfast'!#REF!</f>
        <v>#REF!</v>
      </c>
      <c r="AT11" s="2" t="e">
        <f>'C завтраками| Bed and breakfast'!#REF!</f>
        <v>#REF!</v>
      </c>
      <c r="AU11" s="2" t="e">
        <f>'C завтраками| Bed and breakfast'!#REF!</f>
        <v>#REF!</v>
      </c>
      <c r="AV11" s="2" t="e">
        <f>'C завтраками| Bed and breakfast'!#REF!</f>
        <v>#REF!</v>
      </c>
      <c r="AW11" s="2" t="e">
        <f>'C завтраками| Bed and breakfast'!#REF!</f>
        <v>#REF!</v>
      </c>
      <c r="AX11" s="2" t="e">
        <f>'C завтраками| Bed and breakfast'!#REF!</f>
        <v>#REF!</v>
      </c>
      <c r="AY11" s="2" t="e">
        <f>'C завтраками| Bed and breakfast'!#REF!</f>
        <v>#REF!</v>
      </c>
      <c r="AZ11" s="2" t="e">
        <f>'C завтраками| Bed and breakfast'!#REF!</f>
        <v>#REF!</v>
      </c>
      <c r="BA11" s="2" t="e">
        <f>'C завтраками| Bed and breakfast'!#REF!</f>
        <v>#REF!</v>
      </c>
      <c r="BB11" s="2" t="e">
        <f>'C завтраками| Bed and breakfast'!#REF!</f>
        <v>#REF!</v>
      </c>
      <c r="BC11" s="2" t="e">
        <f>'C завтраками| Bed and breakfast'!#REF!</f>
        <v>#REF!</v>
      </c>
      <c r="BD11" s="2" t="e">
        <f>'C завтраками| Bed and breakfast'!#REF!</f>
        <v>#REF!</v>
      </c>
      <c r="BE11" s="2" t="e">
        <f>'C завтраками| Bed and breakfast'!#REF!</f>
        <v>#REF!</v>
      </c>
      <c r="BF11" s="2" t="e">
        <f>'C завтраками| Bed and breakfast'!#REF!</f>
        <v>#REF!</v>
      </c>
      <c r="BG11" s="2" t="e">
        <f>'C завтраками| Bed and breakfast'!#REF!</f>
        <v>#REF!</v>
      </c>
      <c r="BH11" s="2" t="e">
        <f>'C завтраками| Bed and breakfast'!#REF!</f>
        <v>#REF!</v>
      </c>
      <c r="BI11" s="2" t="e">
        <f>'C завтраками| Bed and breakfast'!#REF!</f>
        <v>#REF!</v>
      </c>
      <c r="BJ11" s="2" t="e">
        <f>'C завтраками| Bed and breakfast'!#REF!</f>
        <v>#REF!</v>
      </c>
      <c r="BK11" s="2" t="e">
        <f>'C завтраками| Bed and breakfast'!#REF!</f>
        <v>#REF!</v>
      </c>
      <c r="BL11" s="2" t="e">
        <f>'C завтраками| Bed and breakfast'!#REF!</f>
        <v>#REF!</v>
      </c>
      <c r="BM11" s="2" t="e">
        <f>'C завтраками| Bed and breakfast'!#REF!</f>
        <v>#REF!</v>
      </c>
      <c r="BN11" s="2" t="e">
        <f>'C завтраками| Bed and breakfast'!#REF!</f>
        <v>#REF!</v>
      </c>
      <c r="BO11" s="2" t="e">
        <f>'C завтраками| Bed and breakfast'!#REF!</f>
        <v>#REF!</v>
      </c>
      <c r="BP11" s="2" t="e">
        <f>'C завтраками| Bed and breakfast'!#REF!</f>
        <v>#REF!</v>
      </c>
      <c r="BQ11" s="2" t="e">
        <f>'C завтраками| Bed and breakfast'!#REF!</f>
        <v>#REF!</v>
      </c>
      <c r="BR11" s="2" t="e">
        <f>'C завтраками| Bed and breakfast'!#REF!</f>
        <v>#REF!</v>
      </c>
      <c r="BS11" s="2" t="e">
        <f>'C завтраками| Bed and breakfast'!#REF!</f>
        <v>#REF!</v>
      </c>
      <c r="BT11" s="2" t="e">
        <f>'C завтраками| Bed and breakfast'!#REF!</f>
        <v>#REF!</v>
      </c>
      <c r="BU11" s="2" t="e">
        <f>'C завтраками| Bed and breakfast'!#REF!</f>
        <v>#REF!</v>
      </c>
      <c r="BV11" s="2" t="e">
        <f>'C завтраками| Bed and breakfast'!#REF!</f>
        <v>#REF!</v>
      </c>
      <c r="BW11" s="2" t="e">
        <f>'C завтраками| Bed and breakfast'!#REF!</f>
        <v>#REF!</v>
      </c>
      <c r="BX11" s="2" t="e">
        <f>'C завтраками| Bed and breakfast'!#REF!</f>
        <v>#REF!</v>
      </c>
      <c r="BY11" s="2" t="e">
        <f>'C завтраками| Bed and breakfast'!#REF!</f>
        <v>#REF!</v>
      </c>
      <c r="BZ11" s="2" t="e">
        <f>'C завтраками| Bed and breakfast'!#REF!</f>
        <v>#REF!</v>
      </c>
    </row>
    <row r="12" spans="1:78" ht="10.7" customHeight="1" x14ac:dyDescent="0.2">
      <c r="A12" s="3">
        <v>2</v>
      </c>
      <c r="B12" s="2" t="e">
        <f>'C завтраками| Bed and breakfast'!#REF!</f>
        <v>#REF!</v>
      </c>
      <c r="C12" s="2" t="e">
        <f>'C завтраками| Bed and breakfast'!#REF!</f>
        <v>#REF!</v>
      </c>
      <c r="D12" s="2" t="e">
        <f>'C завтраками| Bed and breakfast'!#REF!</f>
        <v>#REF!</v>
      </c>
      <c r="E12" s="2" t="e">
        <f>'C завтраками| Bed and breakfast'!#REF!</f>
        <v>#REF!</v>
      </c>
      <c r="F12" s="2" t="e">
        <f>'C завтраками| Bed and breakfast'!#REF!</f>
        <v>#REF!</v>
      </c>
      <c r="G12" s="2" t="e">
        <f>'C завтраками| Bed and breakfast'!#REF!</f>
        <v>#REF!</v>
      </c>
      <c r="H12" s="2" t="e">
        <f>'C завтраками| Bed and breakfast'!#REF!</f>
        <v>#REF!</v>
      </c>
      <c r="I12" s="2" t="e">
        <f>'C завтраками| Bed and breakfast'!#REF!</f>
        <v>#REF!</v>
      </c>
      <c r="J12" s="2" t="e">
        <f>'C завтраками| Bed and breakfast'!#REF!</f>
        <v>#REF!</v>
      </c>
      <c r="K12" s="2" t="e">
        <f>'C завтраками| Bed and breakfast'!#REF!</f>
        <v>#REF!</v>
      </c>
      <c r="L12" s="2" t="e">
        <f>'C завтраками| Bed and breakfast'!#REF!</f>
        <v>#REF!</v>
      </c>
      <c r="M12" s="2" t="e">
        <f>'C завтраками| Bed and breakfast'!#REF!</f>
        <v>#REF!</v>
      </c>
      <c r="N12" s="2" t="e">
        <f>'C завтраками| Bed and breakfast'!#REF!</f>
        <v>#REF!</v>
      </c>
      <c r="O12" s="2" t="e">
        <f>'C завтраками| Bed and breakfast'!#REF!</f>
        <v>#REF!</v>
      </c>
      <c r="P12" s="2" t="e">
        <f>'C завтраками| Bed and breakfast'!#REF!</f>
        <v>#REF!</v>
      </c>
      <c r="Q12" s="2" t="e">
        <f>'C завтраками| Bed and breakfast'!#REF!</f>
        <v>#REF!</v>
      </c>
      <c r="R12" s="2" t="e">
        <f>'C завтраками| Bed and breakfast'!#REF!</f>
        <v>#REF!</v>
      </c>
      <c r="S12" s="2" t="e">
        <f>'C завтраками| Bed and breakfast'!#REF!</f>
        <v>#REF!</v>
      </c>
      <c r="T12" s="2" t="e">
        <f>'C завтраками| Bed and breakfast'!#REF!</f>
        <v>#REF!</v>
      </c>
      <c r="U12" s="2" t="e">
        <f>'C завтраками| Bed and breakfast'!#REF!</f>
        <v>#REF!</v>
      </c>
      <c r="V12" s="2" t="e">
        <f>'C завтраками| Bed and breakfast'!#REF!</f>
        <v>#REF!</v>
      </c>
      <c r="W12" s="2" t="e">
        <f>'C завтраками| Bed and breakfast'!#REF!</f>
        <v>#REF!</v>
      </c>
      <c r="X12" s="2" t="e">
        <f>'C завтраками| Bed and breakfast'!#REF!</f>
        <v>#REF!</v>
      </c>
      <c r="Y12" s="2" t="e">
        <f>'C завтраками| Bed and breakfast'!#REF!</f>
        <v>#REF!</v>
      </c>
      <c r="Z12" s="2" t="e">
        <f>'C завтраками| Bed and breakfast'!#REF!</f>
        <v>#REF!</v>
      </c>
      <c r="AA12" s="2" t="e">
        <f>'C завтраками| Bed and breakfast'!#REF!</f>
        <v>#REF!</v>
      </c>
      <c r="AB12" s="2" t="e">
        <f>'C завтраками| Bed and breakfast'!#REF!</f>
        <v>#REF!</v>
      </c>
      <c r="AC12" s="2" t="e">
        <f>'C завтраками| Bed and breakfast'!#REF!</f>
        <v>#REF!</v>
      </c>
      <c r="AD12" s="2" t="e">
        <f>'C завтраками| Bed and breakfast'!#REF!</f>
        <v>#REF!</v>
      </c>
      <c r="AE12" s="2" t="e">
        <f>'C завтраками| Bed and breakfast'!#REF!</f>
        <v>#REF!</v>
      </c>
      <c r="AF12" s="2" t="e">
        <f>'C завтраками| Bed and breakfast'!#REF!</f>
        <v>#REF!</v>
      </c>
      <c r="AG12" s="2" t="e">
        <f>'C завтраками| Bed and breakfast'!#REF!</f>
        <v>#REF!</v>
      </c>
      <c r="AH12" s="2" t="e">
        <f>'C завтраками| Bed and breakfast'!#REF!</f>
        <v>#REF!</v>
      </c>
      <c r="AI12" s="2" t="e">
        <f>'C завтраками| Bed and breakfast'!#REF!</f>
        <v>#REF!</v>
      </c>
      <c r="AJ12" s="2" t="e">
        <f>'C завтраками| Bed and breakfast'!#REF!</f>
        <v>#REF!</v>
      </c>
      <c r="AK12" s="2" t="e">
        <f>'C завтраками| Bed and breakfast'!#REF!</f>
        <v>#REF!</v>
      </c>
      <c r="AL12" s="2" t="e">
        <f>'C завтраками| Bed and breakfast'!#REF!</f>
        <v>#REF!</v>
      </c>
      <c r="AM12" s="2" t="e">
        <f>'C завтраками| Bed and breakfast'!#REF!</f>
        <v>#REF!</v>
      </c>
      <c r="AN12" s="2" t="e">
        <f>'C завтраками| Bed and breakfast'!#REF!</f>
        <v>#REF!</v>
      </c>
      <c r="AO12" s="2" t="e">
        <f>'C завтраками| Bed and breakfast'!#REF!</f>
        <v>#REF!</v>
      </c>
      <c r="AP12" s="2" t="e">
        <f>'C завтраками| Bed and breakfast'!#REF!</f>
        <v>#REF!</v>
      </c>
      <c r="AQ12" s="2" t="e">
        <f>'C завтраками| Bed and breakfast'!#REF!</f>
        <v>#REF!</v>
      </c>
      <c r="AR12" s="2" t="e">
        <f>'C завтраками| Bed and breakfast'!#REF!</f>
        <v>#REF!</v>
      </c>
      <c r="AS12" s="2" t="e">
        <f>'C завтраками| Bed and breakfast'!#REF!</f>
        <v>#REF!</v>
      </c>
      <c r="AT12" s="2" t="e">
        <f>'C завтраками| Bed and breakfast'!#REF!</f>
        <v>#REF!</v>
      </c>
      <c r="AU12" s="2" t="e">
        <f>'C завтраками| Bed and breakfast'!#REF!</f>
        <v>#REF!</v>
      </c>
      <c r="AV12" s="2" t="e">
        <f>'C завтраками| Bed and breakfast'!#REF!</f>
        <v>#REF!</v>
      </c>
      <c r="AW12" s="2" t="e">
        <f>'C завтраками| Bed and breakfast'!#REF!</f>
        <v>#REF!</v>
      </c>
      <c r="AX12" s="2" t="e">
        <f>'C завтраками| Bed and breakfast'!#REF!</f>
        <v>#REF!</v>
      </c>
      <c r="AY12" s="2" t="e">
        <f>'C завтраками| Bed and breakfast'!#REF!</f>
        <v>#REF!</v>
      </c>
      <c r="AZ12" s="2" t="e">
        <f>'C завтраками| Bed and breakfast'!#REF!</f>
        <v>#REF!</v>
      </c>
      <c r="BA12" s="2" t="e">
        <f>'C завтраками| Bed and breakfast'!#REF!</f>
        <v>#REF!</v>
      </c>
      <c r="BB12" s="2" t="e">
        <f>'C завтраками| Bed and breakfast'!#REF!</f>
        <v>#REF!</v>
      </c>
      <c r="BC12" s="2" t="e">
        <f>'C завтраками| Bed and breakfast'!#REF!</f>
        <v>#REF!</v>
      </c>
      <c r="BD12" s="2" t="e">
        <f>'C завтраками| Bed and breakfast'!#REF!</f>
        <v>#REF!</v>
      </c>
      <c r="BE12" s="2" t="e">
        <f>'C завтраками| Bed and breakfast'!#REF!</f>
        <v>#REF!</v>
      </c>
      <c r="BF12" s="2" t="e">
        <f>'C завтраками| Bed and breakfast'!#REF!</f>
        <v>#REF!</v>
      </c>
      <c r="BG12" s="2" t="e">
        <f>'C завтраками| Bed and breakfast'!#REF!</f>
        <v>#REF!</v>
      </c>
      <c r="BH12" s="2" t="e">
        <f>'C завтраками| Bed and breakfast'!#REF!</f>
        <v>#REF!</v>
      </c>
      <c r="BI12" s="2" t="e">
        <f>'C завтраками| Bed and breakfast'!#REF!</f>
        <v>#REF!</v>
      </c>
      <c r="BJ12" s="2" t="e">
        <f>'C завтраками| Bed and breakfast'!#REF!</f>
        <v>#REF!</v>
      </c>
      <c r="BK12" s="2" t="e">
        <f>'C завтраками| Bed and breakfast'!#REF!</f>
        <v>#REF!</v>
      </c>
      <c r="BL12" s="2" t="e">
        <f>'C завтраками| Bed and breakfast'!#REF!</f>
        <v>#REF!</v>
      </c>
      <c r="BM12" s="2" t="e">
        <f>'C завтраками| Bed and breakfast'!#REF!</f>
        <v>#REF!</v>
      </c>
      <c r="BN12" s="2" t="e">
        <f>'C завтраками| Bed and breakfast'!#REF!</f>
        <v>#REF!</v>
      </c>
      <c r="BO12" s="2" t="e">
        <f>'C завтраками| Bed and breakfast'!#REF!</f>
        <v>#REF!</v>
      </c>
      <c r="BP12" s="2" t="e">
        <f>'C завтраками| Bed and breakfast'!#REF!</f>
        <v>#REF!</v>
      </c>
      <c r="BQ12" s="2" t="e">
        <f>'C завтраками| Bed and breakfast'!#REF!</f>
        <v>#REF!</v>
      </c>
      <c r="BR12" s="2" t="e">
        <f>'C завтраками| Bed and breakfast'!#REF!</f>
        <v>#REF!</v>
      </c>
      <c r="BS12" s="2" t="e">
        <f>'C завтраками| Bed and breakfast'!#REF!</f>
        <v>#REF!</v>
      </c>
      <c r="BT12" s="2" t="e">
        <f>'C завтраками| Bed and breakfast'!#REF!</f>
        <v>#REF!</v>
      </c>
      <c r="BU12" s="2" t="e">
        <f>'C завтраками| Bed and breakfast'!#REF!</f>
        <v>#REF!</v>
      </c>
      <c r="BV12" s="2" t="e">
        <f>'C завтраками| Bed and breakfast'!#REF!</f>
        <v>#REF!</v>
      </c>
      <c r="BW12" s="2" t="e">
        <f>'C завтраками| Bed and breakfast'!#REF!</f>
        <v>#REF!</v>
      </c>
      <c r="BX12" s="2" t="e">
        <f>'C завтраками| Bed and breakfast'!#REF!</f>
        <v>#REF!</v>
      </c>
      <c r="BY12" s="2" t="e">
        <f>'C завтраками| Bed and breakfast'!#REF!</f>
        <v>#REF!</v>
      </c>
      <c r="BZ12" s="2" t="e">
        <f>'C завтраками| Bed and breakfast'!#REF!</f>
        <v>#REF!</v>
      </c>
    </row>
    <row r="13" spans="1:78" ht="10.7" customHeight="1" x14ac:dyDescent="0.2">
      <c r="A13" s="4" t="s">
        <v>9</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0.7" customHeight="1" x14ac:dyDescent="0.2">
      <c r="A14" s="3">
        <v>1</v>
      </c>
      <c r="B14" s="2" t="e">
        <f>'C завтраками| Bed and breakfast'!#REF!</f>
        <v>#REF!</v>
      </c>
      <c r="C14" s="2" t="e">
        <f>'C завтраками| Bed and breakfast'!#REF!</f>
        <v>#REF!</v>
      </c>
      <c r="D14" s="2" t="e">
        <f>'C завтраками| Bed and breakfast'!#REF!</f>
        <v>#REF!</v>
      </c>
      <c r="E14" s="2" t="e">
        <f>'C завтраками| Bed and breakfast'!#REF!</f>
        <v>#REF!</v>
      </c>
      <c r="F14" s="2" t="e">
        <f>'C завтраками| Bed and breakfast'!#REF!</f>
        <v>#REF!</v>
      </c>
      <c r="G14" s="2" t="e">
        <f>'C завтраками| Bed and breakfast'!#REF!</f>
        <v>#REF!</v>
      </c>
      <c r="H14" s="2" t="e">
        <f>'C завтраками| Bed and breakfast'!#REF!</f>
        <v>#REF!</v>
      </c>
      <c r="I14" s="2" t="e">
        <f>'C завтраками| Bed and breakfast'!#REF!</f>
        <v>#REF!</v>
      </c>
      <c r="J14" s="2" t="e">
        <f>'C завтраками| Bed and breakfast'!#REF!</f>
        <v>#REF!</v>
      </c>
      <c r="K14" s="2" t="e">
        <f>'C завтраками| Bed and breakfast'!#REF!</f>
        <v>#REF!</v>
      </c>
      <c r="L14" s="2" t="e">
        <f>'C завтраками| Bed and breakfast'!#REF!</f>
        <v>#REF!</v>
      </c>
      <c r="M14" s="2" t="e">
        <f>'C завтраками| Bed and breakfast'!#REF!</f>
        <v>#REF!</v>
      </c>
      <c r="N14" s="2" t="e">
        <f>'C завтраками| Bed and breakfast'!#REF!</f>
        <v>#REF!</v>
      </c>
      <c r="O14" s="2" t="e">
        <f>'C завтраками| Bed and breakfast'!#REF!</f>
        <v>#REF!</v>
      </c>
      <c r="P14" s="2" t="e">
        <f>'C завтраками| Bed and breakfast'!#REF!</f>
        <v>#REF!</v>
      </c>
      <c r="Q14" s="2" t="e">
        <f>'C завтраками| Bed and breakfast'!#REF!</f>
        <v>#REF!</v>
      </c>
      <c r="R14" s="2" t="e">
        <f>'C завтраками| Bed and breakfast'!#REF!</f>
        <v>#REF!</v>
      </c>
      <c r="S14" s="2" t="e">
        <f>'C завтраками| Bed and breakfast'!#REF!</f>
        <v>#REF!</v>
      </c>
      <c r="T14" s="2" t="e">
        <f>'C завтраками| Bed and breakfast'!#REF!</f>
        <v>#REF!</v>
      </c>
      <c r="U14" s="2" t="e">
        <f>'C завтраками| Bed and breakfast'!#REF!</f>
        <v>#REF!</v>
      </c>
      <c r="V14" s="2" t="e">
        <f>'C завтраками| Bed and breakfast'!#REF!</f>
        <v>#REF!</v>
      </c>
      <c r="W14" s="2" t="e">
        <f>'C завтраками| Bed and breakfast'!#REF!</f>
        <v>#REF!</v>
      </c>
      <c r="X14" s="2" t="e">
        <f>'C завтраками| Bed and breakfast'!#REF!</f>
        <v>#REF!</v>
      </c>
      <c r="Y14" s="2" t="e">
        <f>'C завтраками| Bed and breakfast'!#REF!</f>
        <v>#REF!</v>
      </c>
      <c r="Z14" s="2" t="e">
        <f>'C завтраками| Bed and breakfast'!#REF!</f>
        <v>#REF!</v>
      </c>
      <c r="AA14" s="2" t="e">
        <f>'C завтраками| Bed and breakfast'!#REF!</f>
        <v>#REF!</v>
      </c>
      <c r="AB14" s="2" t="e">
        <f>'C завтраками| Bed and breakfast'!#REF!</f>
        <v>#REF!</v>
      </c>
      <c r="AC14" s="2" t="e">
        <f>'C завтраками| Bed and breakfast'!#REF!</f>
        <v>#REF!</v>
      </c>
      <c r="AD14" s="2" t="e">
        <f>'C завтраками| Bed and breakfast'!#REF!</f>
        <v>#REF!</v>
      </c>
      <c r="AE14" s="2" t="e">
        <f>'C завтраками| Bed and breakfast'!#REF!</f>
        <v>#REF!</v>
      </c>
      <c r="AF14" s="2" t="e">
        <f>'C завтраками| Bed and breakfast'!#REF!</f>
        <v>#REF!</v>
      </c>
      <c r="AG14" s="2" t="e">
        <f>'C завтраками| Bed and breakfast'!#REF!</f>
        <v>#REF!</v>
      </c>
      <c r="AH14" s="2" t="e">
        <f>'C завтраками| Bed and breakfast'!#REF!</f>
        <v>#REF!</v>
      </c>
      <c r="AI14" s="2" t="e">
        <f>'C завтраками| Bed and breakfast'!#REF!</f>
        <v>#REF!</v>
      </c>
      <c r="AJ14" s="2" t="e">
        <f>'C завтраками| Bed and breakfast'!#REF!</f>
        <v>#REF!</v>
      </c>
      <c r="AK14" s="2" t="e">
        <f>'C завтраками| Bed and breakfast'!#REF!</f>
        <v>#REF!</v>
      </c>
      <c r="AL14" s="2" t="e">
        <f>'C завтраками| Bed and breakfast'!#REF!</f>
        <v>#REF!</v>
      </c>
      <c r="AM14" s="2" t="e">
        <f>'C завтраками| Bed and breakfast'!#REF!</f>
        <v>#REF!</v>
      </c>
      <c r="AN14" s="2" t="e">
        <f>'C завтраками| Bed and breakfast'!#REF!</f>
        <v>#REF!</v>
      </c>
      <c r="AO14" s="2" t="e">
        <f>'C завтраками| Bed and breakfast'!#REF!</f>
        <v>#REF!</v>
      </c>
      <c r="AP14" s="2" t="e">
        <f>'C завтраками| Bed and breakfast'!#REF!</f>
        <v>#REF!</v>
      </c>
      <c r="AQ14" s="2" t="e">
        <f>'C завтраками| Bed and breakfast'!#REF!</f>
        <v>#REF!</v>
      </c>
      <c r="AR14" s="2" t="e">
        <f>'C завтраками| Bed and breakfast'!#REF!</f>
        <v>#REF!</v>
      </c>
      <c r="AS14" s="2" t="e">
        <f>'C завтраками| Bed and breakfast'!#REF!</f>
        <v>#REF!</v>
      </c>
      <c r="AT14" s="2" t="e">
        <f>'C завтраками| Bed and breakfast'!#REF!</f>
        <v>#REF!</v>
      </c>
      <c r="AU14" s="2" t="e">
        <f>'C завтраками| Bed and breakfast'!#REF!</f>
        <v>#REF!</v>
      </c>
      <c r="AV14" s="2" t="e">
        <f>'C завтраками| Bed and breakfast'!#REF!</f>
        <v>#REF!</v>
      </c>
      <c r="AW14" s="2" t="e">
        <f>'C завтраками| Bed and breakfast'!#REF!</f>
        <v>#REF!</v>
      </c>
      <c r="AX14" s="2" t="e">
        <f>'C завтраками| Bed and breakfast'!#REF!</f>
        <v>#REF!</v>
      </c>
      <c r="AY14" s="2" t="e">
        <f>'C завтраками| Bed and breakfast'!#REF!</f>
        <v>#REF!</v>
      </c>
      <c r="AZ14" s="2" t="e">
        <f>'C завтраками| Bed and breakfast'!#REF!</f>
        <v>#REF!</v>
      </c>
      <c r="BA14" s="2" t="e">
        <f>'C завтраками| Bed and breakfast'!#REF!</f>
        <v>#REF!</v>
      </c>
      <c r="BB14" s="2" t="e">
        <f>'C завтраками| Bed and breakfast'!#REF!</f>
        <v>#REF!</v>
      </c>
      <c r="BC14" s="2" t="e">
        <f>'C завтраками| Bed and breakfast'!#REF!</f>
        <v>#REF!</v>
      </c>
      <c r="BD14" s="2" t="e">
        <f>'C завтраками| Bed and breakfast'!#REF!</f>
        <v>#REF!</v>
      </c>
      <c r="BE14" s="2" t="e">
        <f>'C завтраками| Bed and breakfast'!#REF!</f>
        <v>#REF!</v>
      </c>
      <c r="BF14" s="2" t="e">
        <f>'C завтраками| Bed and breakfast'!#REF!</f>
        <v>#REF!</v>
      </c>
      <c r="BG14" s="2" t="e">
        <f>'C завтраками| Bed and breakfast'!#REF!</f>
        <v>#REF!</v>
      </c>
      <c r="BH14" s="2" t="e">
        <f>'C завтраками| Bed and breakfast'!#REF!</f>
        <v>#REF!</v>
      </c>
      <c r="BI14" s="2" t="e">
        <f>'C завтраками| Bed and breakfast'!#REF!</f>
        <v>#REF!</v>
      </c>
      <c r="BJ14" s="2" t="e">
        <f>'C завтраками| Bed and breakfast'!#REF!</f>
        <v>#REF!</v>
      </c>
      <c r="BK14" s="2" t="e">
        <f>'C завтраками| Bed and breakfast'!#REF!</f>
        <v>#REF!</v>
      </c>
      <c r="BL14" s="2" t="e">
        <f>'C завтраками| Bed and breakfast'!#REF!</f>
        <v>#REF!</v>
      </c>
      <c r="BM14" s="2" t="e">
        <f>'C завтраками| Bed and breakfast'!#REF!</f>
        <v>#REF!</v>
      </c>
      <c r="BN14" s="2" t="e">
        <f>'C завтраками| Bed and breakfast'!#REF!</f>
        <v>#REF!</v>
      </c>
      <c r="BO14" s="2" t="e">
        <f>'C завтраками| Bed and breakfast'!#REF!</f>
        <v>#REF!</v>
      </c>
      <c r="BP14" s="2" t="e">
        <f>'C завтраками| Bed and breakfast'!#REF!</f>
        <v>#REF!</v>
      </c>
      <c r="BQ14" s="2" t="e">
        <f>'C завтраками| Bed and breakfast'!#REF!</f>
        <v>#REF!</v>
      </c>
      <c r="BR14" s="2" t="e">
        <f>'C завтраками| Bed and breakfast'!#REF!</f>
        <v>#REF!</v>
      </c>
      <c r="BS14" s="2" t="e">
        <f>'C завтраками| Bed and breakfast'!#REF!</f>
        <v>#REF!</v>
      </c>
      <c r="BT14" s="2" t="e">
        <f>'C завтраками| Bed and breakfast'!#REF!</f>
        <v>#REF!</v>
      </c>
      <c r="BU14" s="2" t="e">
        <f>'C завтраками| Bed and breakfast'!#REF!</f>
        <v>#REF!</v>
      </c>
      <c r="BV14" s="2" t="e">
        <f>'C завтраками| Bed and breakfast'!#REF!</f>
        <v>#REF!</v>
      </c>
      <c r="BW14" s="2" t="e">
        <f>'C завтраками| Bed and breakfast'!#REF!</f>
        <v>#REF!</v>
      </c>
      <c r="BX14" s="2" t="e">
        <f>'C завтраками| Bed and breakfast'!#REF!</f>
        <v>#REF!</v>
      </c>
      <c r="BY14" s="2" t="e">
        <f>'C завтраками| Bed and breakfast'!#REF!</f>
        <v>#REF!</v>
      </c>
      <c r="BZ14" s="2" t="e">
        <f>'C завтраками| Bed and breakfast'!#REF!</f>
        <v>#REF!</v>
      </c>
    </row>
    <row r="15" spans="1:78" ht="10.7" customHeight="1" x14ac:dyDescent="0.2">
      <c r="A15" s="3">
        <v>2</v>
      </c>
      <c r="B15" s="2" t="e">
        <f>'C завтраками| Bed and breakfast'!#REF!</f>
        <v>#REF!</v>
      </c>
      <c r="C15" s="2" t="e">
        <f>'C завтраками| Bed and breakfast'!#REF!</f>
        <v>#REF!</v>
      </c>
      <c r="D15" s="2" t="e">
        <f>'C завтраками| Bed and breakfast'!#REF!</f>
        <v>#REF!</v>
      </c>
      <c r="E15" s="2" t="e">
        <f>'C завтраками| Bed and breakfast'!#REF!</f>
        <v>#REF!</v>
      </c>
      <c r="F15" s="2" t="e">
        <f>'C завтраками| Bed and breakfast'!#REF!</f>
        <v>#REF!</v>
      </c>
      <c r="G15" s="2" t="e">
        <f>'C завтраками| Bed and breakfast'!#REF!</f>
        <v>#REF!</v>
      </c>
      <c r="H15" s="2" t="e">
        <f>'C завтраками| Bed and breakfast'!#REF!</f>
        <v>#REF!</v>
      </c>
      <c r="I15" s="2" t="e">
        <f>'C завтраками| Bed and breakfast'!#REF!</f>
        <v>#REF!</v>
      </c>
      <c r="J15" s="2" t="e">
        <f>'C завтраками| Bed and breakfast'!#REF!</f>
        <v>#REF!</v>
      </c>
      <c r="K15" s="2" t="e">
        <f>'C завтраками| Bed and breakfast'!#REF!</f>
        <v>#REF!</v>
      </c>
      <c r="L15" s="2" t="e">
        <f>'C завтраками| Bed and breakfast'!#REF!</f>
        <v>#REF!</v>
      </c>
      <c r="M15" s="2" t="e">
        <f>'C завтраками| Bed and breakfast'!#REF!</f>
        <v>#REF!</v>
      </c>
      <c r="N15" s="2" t="e">
        <f>'C завтраками| Bed and breakfast'!#REF!</f>
        <v>#REF!</v>
      </c>
      <c r="O15" s="2" t="e">
        <f>'C завтраками| Bed and breakfast'!#REF!</f>
        <v>#REF!</v>
      </c>
      <c r="P15" s="2" t="e">
        <f>'C завтраками| Bed and breakfast'!#REF!</f>
        <v>#REF!</v>
      </c>
      <c r="Q15" s="2" t="e">
        <f>'C завтраками| Bed and breakfast'!#REF!</f>
        <v>#REF!</v>
      </c>
      <c r="R15" s="2" t="e">
        <f>'C завтраками| Bed and breakfast'!#REF!</f>
        <v>#REF!</v>
      </c>
      <c r="S15" s="2" t="e">
        <f>'C завтраками| Bed and breakfast'!#REF!</f>
        <v>#REF!</v>
      </c>
      <c r="T15" s="2" t="e">
        <f>'C завтраками| Bed and breakfast'!#REF!</f>
        <v>#REF!</v>
      </c>
      <c r="U15" s="2" t="e">
        <f>'C завтраками| Bed and breakfast'!#REF!</f>
        <v>#REF!</v>
      </c>
      <c r="V15" s="2" t="e">
        <f>'C завтраками| Bed and breakfast'!#REF!</f>
        <v>#REF!</v>
      </c>
      <c r="W15" s="2" t="e">
        <f>'C завтраками| Bed and breakfast'!#REF!</f>
        <v>#REF!</v>
      </c>
      <c r="X15" s="2" t="e">
        <f>'C завтраками| Bed and breakfast'!#REF!</f>
        <v>#REF!</v>
      </c>
      <c r="Y15" s="2" t="e">
        <f>'C завтраками| Bed and breakfast'!#REF!</f>
        <v>#REF!</v>
      </c>
      <c r="Z15" s="2" t="e">
        <f>'C завтраками| Bed and breakfast'!#REF!</f>
        <v>#REF!</v>
      </c>
      <c r="AA15" s="2" t="e">
        <f>'C завтраками| Bed and breakfast'!#REF!</f>
        <v>#REF!</v>
      </c>
      <c r="AB15" s="2" t="e">
        <f>'C завтраками| Bed and breakfast'!#REF!</f>
        <v>#REF!</v>
      </c>
      <c r="AC15" s="2" t="e">
        <f>'C завтраками| Bed and breakfast'!#REF!</f>
        <v>#REF!</v>
      </c>
      <c r="AD15" s="2" t="e">
        <f>'C завтраками| Bed and breakfast'!#REF!</f>
        <v>#REF!</v>
      </c>
      <c r="AE15" s="2" t="e">
        <f>'C завтраками| Bed and breakfast'!#REF!</f>
        <v>#REF!</v>
      </c>
      <c r="AF15" s="2" t="e">
        <f>'C завтраками| Bed and breakfast'!#REF!</f>
        <v>#REF!</v>
      </c>
      <c r="AG15" s="2" t="e">
        <f>'C завтраками| Bed and breakfast'!#REF!</f>
        <v>#REF!</v>
      </c>
      <c r="AH15" s="2" t="e">
        <f>'C завтраками| Bed and breakfast'!#REF!</f>
        <v>#REF!</v>
      </c>
      <c r="AI15" s="2" t="e">
        <f>'C завтраками| Bed and breakfast'!#REF!</f>
        <v>#REF!</v>
      </c>
      <c r="AJ15" s="2" t="e">
        <f>'C завтраками| Bed and breakfast'!#REF!</f>
        <v>#REF!</v>
      </c>
      <c r="AK15" s="2" t="e">
        <f>'C завтраками| Bed and breakfast'!#REF!</f>
        <v>#REF!</v>
      </c>
      <c r="AL15" s="2" t="e">
        <f>'C завтраками| Bed and breakfast'!#REF!</f>
        <v>#REF!</v>
      </c>
      <c r="AM15" s="2" t="e">
        <f>'C завтраками| Bed and breakfast'!#REF!</f>
        <v>#REF!</v>
      </c>
      <c r="AN15" s="2" t="e">
        <f>'C завтраками| Bed and breakfast'!#REF!</f>
        <v>#REF!</v>
      </c>
      <c r="AO15" s="2" t="e">
        <f>'C завтраками| Bed and breakfast'!#REF!</f>
        <v>#REF!</v>
      </c>
      <c r="AP15" s="2" t="e">
        <f>'C завтраками| Bed and breakfast'!#REF!</f>
        <v>#REF!</v>
      </c>
      <c r="AQ15" s="2" t="e">
        <f>'C завтраками| Bed and breakfast'!#REF!</f>
        <v>#REF!</v>
      </c>
      <c r="AR15" s="2" t="e">
        <f>'C завтраками| Bed and breakfast'!#REF!</f>
        <v>#REF!</v>
      </c>
      <c r="AS15" s="2" t="e">
        <f>'C завтраками| Bed and breakfast'!#REF!</f>
        <v>#REF!</v>
      </c>
      <c r="AT15" s="2" t="e">
        <f>'C завтраками| Bed and breakfast'!#REF!</f>
        <v>#REF!</v>
      </c>
      <c r="AU15" s="2" t="e">
        <f>'C завтраками| Bed and breakfast'!#REF!</f>
        <v>#REF!</v>
      </c>
      <c r="AV15" s="2" t="e">
        <f>'C завтраками| Bed and breakfast'!#REF!</f>
        <v>#REF!</v>
      </c>
      <c r="AW15" s="2" t="e">
        <f>'C завтраками| Bed and breakfast'!#REF!</f>
        <v>#REF!</v>
      </c>
      <c r="AX15" s="2" t="e">
        <f>'C завтраками| Bed and breakfast'!#REF!</f>
        <v>#REF!</v>
      </c>
      <c r="AY15" s="2" t="e">
        <f>'C завтраками| Bed and breakfast'!#REF!</f>
        <v>#REF!</v>
      </c>
      <c r="AZ15" s="2" t="e">
        <f>'C завтраками| Bed and breakfast'!#REF!</f>
        <v>#REF!</v>
      </c>
      <c r="BA15" s="2" t="e">
        <f>'C завтраками| Bed and breakfast'!#REF!</f>
        <v>#REF!</v>
      </c>
      <c r="BB15" s="2" t="e">
        <f>'C завтраками| Bed and breakfast'!#REF!</f>
        <v>#REF!</v>
      </c>
      <c r="BC15" s="2" t="e">
        <f>'C завтраками| Bed and breakfast'!#REF!</f>
        <v>#REF!</v>
      </c>
      <c r="BD15" s="2" t="e">
        <f>'C завтраками| Bed and breakfast'!#REF!</f>
        <v>#REF!</v>
      </c>
      <c r="BE15" s="2" t="e">
        <f>'C завтраками| Bed and breakfast'!#REF!</f>
        <v>#REF!</v>
      </c>
      <c r="BF15" s="2" t="e">
        <f>'C завтраками| Bed and breakfast'!#REF!</f>
        <v>#REF!</v>
      </c>
      <c r="BG15" s="2" t="e">
        <f>'C завтраками| Bed and breakfast'!#REF!</f>
        <v>#REF!</v>
      </c>
      <c r="BH15" s="2" t="e">
        <f>'C завтраками| Bed and breakfast'!#REF!</f>
        <v>#REF!</v>
      </c>
      <c r="BI15" s="2" t="e">
        <f>'C завтраками| Bed and breakfast'!#REF!</f>
        <v>#REF!</v>
      </c>
      <c r="BJ15" s="2" t="e">
        <f>'C завтраками| Bed and breakfast'!#REF!</f>
        <v>#REF!</v>
      </c>
      <c r="BK15" s="2" t="e">
        <f>'C завтраками| Bed and breakfast'!#REF!</f>
        <v>#REF!</v>
      </c>
      <c r="BL15" s="2" t="e">
        <f>'C завтраками| Bed and breakfast'!#REF!</f>
        <v>#REF!</v>
      </c>
      <c r="BM15" s="2" t="e">
        <f>'C завтраками| Bed and breakfast'!#REF!</f>
        <v>#REF!</v>
      </c>
      <c r="BN15" s="2" t="e">
        <f>'C завтраками| Bed and breakfast'!#REF!</f>
        <v>#REF!</v>
      </c>
      <c r="BO15" s="2" t="e">
        <f>'C завтраками| Bed and breakfast'!#REF!</f>
        <v>#REF!</v>
      </c>
      <c r="BP15" s="2" t="e">
        <f>'C завтраками| Bed and breakfast'!#REF!</f>
        <v>#REF!</v>
      </c>
      <c r="BQ15" s="2" t="e">
        <f>'C завтраками| Bed and breakfast'!#REF!</f>
        <v>#REF!</v>
      </c>
      <c r="BR15" s="2" t="e">
        <f>'C завтраками| Bed and breakfast'!#REF!</f>
        <v>#REF!</v>
      </c>
      <c r="BS15" s="2" t="e">
        <f>'C завтраками| Bed and breakfast'!#REF!</f>
        <v>#REF!</v>
      </c>
      <c r="BT15" s="2" t="e">
        <f>'C завтраками| Bed and breakfast'!#REF!</f>
        <v>#REF!</v>
      </c>
      <c r="BU15" s="2" t="e">
        <f>'C завтраками| Bed and breakfast'!#REF!</f>
        <v>#REF!</v>
      </c>
      <c r="BV15" s="2" t="e">
        <f>'C завтраками| Bed and breakfast'!#REF!</f>
        <v>#REF!</v>
      </c>
      <c r="BW15" s="2" t="e">
        <f>'C завтраками| Bed and breakfast'!#REF!</f>
        <v>#REF!</v>
      </c>
      <c r="BX15" s="2" t="e">
        <f>'C завтраками| Bed and breakfast'!#REF!</f>
        <v>#REF!</v>
      </c>
      <c r="BY15" s="2" t="e">
        <f>'C завтраками| Bed and breakfast'!#REF!</f>
        <v>#REF!</v>
      </c>
      <c r="BZ15" s="2" t="e">
        <f>'C завтраками| Bed and breakfast'!#REF!</f>
        <v>#REF!</v>
      </c>
    </row>
    <row r="16" spans="1:78" ht="10.7" customHeight="1" x14ac:dyDescent="0.2">
      <c r="A16" s="2" t="s">
        <v>13</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0.7" customHeight="1" x14ac:dyDescent="0.2">
      <c r="A17" s="3">
        <v>1</v>
      </c>
      <c r="B17" s="2" t="e">
        <f>'C завтраками| Bed and breakfast'!#REF!</f>
        <v>#REF!</v>
      </c>
      <c r="C17" s="2" t="e">
        <f>'C завтраками| Bed and breakfast'!#REF!</f>
        <v>#REF!</v>
      </c>
      <c r="D17" s="2" t="e">
        <f>'C завтраками| Bed and breakfast'!#REF!</f>
        <v>#REF!</v>
      </c>
      <c r="E17" s="2" t="e">
        <f>'C завтраками| Bed and breakfast'!#REF!</f>
        <v>#REF!</v>
      </c>
      <c r="F17" s="2" t="e">
        <f>'C завтраками| Bed and breakfast'!#REF!</f>
        <v>#REF!</v>
      </c>
      <c r="G17" s="2" t="e">
        <f>'C завтраками| Bed and breakfast'!#REF!</f>
        <v>#REF!</v>
      </c>
      <c r="H17" s="2" t="e">
        <f>'C завтраками| Bed and breakfast'!#REF!</f>
        <v>#REF!</v>
      </c>
      <c r="I17" s="2" t="e">
        <f>'C завтраками| Bed and breakfast'!#REF!</f>
        <v>#REF!</v>
      </c>
      <c r="J17" s="2" t="e">
        <f>'C завтраками| Bed and breakfast'!#REF!</f>
        <v>#REF!</v>
      </c>
      <c r="K17" s="2" t="e">
        <f>'C завтраками| Bed and breakfast'!#REF!</f>
        <v>#REF!</v>
      </c>
      <c r="L17" s="2" t="e">
        <f>'C завтраками| Bed and breakfast'!#REF!</f>
        <v>#REF!</v>
      </c>
      <c r="M17" s="2" t="e">
        <f>'C завтраками| Bed and breakfast'!#REF!</f>
        <v>#REF!</v>
      </c>
      <c r="N17" s="2" t="e">
        <f>'C завтраками| Bed and breakfast'!#REF!</f>
        <v>#REF!</v>
      </c>
      <c r="O17" s="2" t="e">
        <f>'C завтраками| Bed and breakfast'!#REF!</f>
        <v>#REF!</v>
      </c>
      <c r="P17" s="2" t="e">
        <f>'C завтраками| Bed and breakfast'!#REF!</f>
        <v>#REF!</v>
      </c>
      <c r="Q17" s="2" t="e">
        <f>'C завтраками| Bed and breakfast'!#REF!</f>
        <v>#REF!</v>
      </c>
      <c r="R17" s="2" t="e">
        <f>'C завтраками| Bed and breakfast'!#REF!</f>
        <v>#REF!</v>
      </c>
      <c r="S17" s="2" t="e">
        <f>'C завтраками| Bed and breakfast'!#REF!</f>
        <v>#REF!</v>
      </c>
      <c r="T17" s="2" t="e">
        <f>'C завтраками| Bed and breakfast'!#REF!</f>
        <v>#REF!</v>
      </c>
      <c r="U17" s="2" t="e">
        <f>'C завтраками| Bed and breakfast'!#REF!</f>
        <v>#REF!</v>
      </c>
      <c r="V17" s="2" t="e">
        <f>'C завтраками| Bed and breakfast'!#REF!</f>
        <v>#REF!</v>
      </c>
      <c r="W17" s="2" t="e">
        <f>'C завтраками| Bed and breakfast'!#REF!</f>
        <v>#REF!</v>
      </c>
      <c r="X17" s="2" t="e">
        <f>'C завтраками| Bed and breakfast'!#REF!</f>
        <v>#REF!</v>
      </c>
      <c r="Y17" s="2" t="e">
        <f>'C завтраками| Bed and breakfast'!#REF!</f>
        <v>#REF!</v>
      </c>
      <c r="Z17" s="2" t="e">
        <f>'C завтраками| Bed and breakfast'!#REF!</f>
        <v>#REF!</v>
      </c>
      <c r="AA17" s="2" t="e">
        <f>'C завтраками| Bed and breakfast'!#REF!</f>
        <v>#REF!</v>
      </c>
      <c r="AB17" s="2" t="e">
        <f>'C завтраками| Bed and breakfast'!#REF!</f>
        <v>#REF!</v>
      </c>
      <c r="AC17" s="2" t="e">
        <f>'C завтраками| Bed and breakfast'!#REF!</f>
        <v>#REF!</v>
      </c>
      <c r="AD17" s="2" t="e">
        <f>'C завтраками| Bed and breakfast'!#REF!</f>
        <v>#REF!</v>
      </c>
      <c r="AE17" s="2" t="e">
        <f>'C завтраками| Bed and breakfast'!#REF!</f>
        <v>#REF!</v>
      </c>
      <c r="AF17" s="2" t="e">
        <f>'C завтраками| Bed and breakfast'!#REF!</f>
        <v>#REF!</v>
      </c>
      <c r="AG17" s="2" t="e">
        <f>'C завтраками| Bed and breakfast'!#REF!</f>
        <v>#REF!</v>
      </c>
      <c r="AH17" s="2" t="e">
        <f>'C завтраками| Bed and breakfast'!#REF!</f>
        <v>#REF!</v>
      </c>
      <c r="AI17" s="2" t="e">
        <f>'C завтраками| Bed and breakfast'!#REF!</f>
        <v>#REF!</v>
      </c>
      <c r="AJ17" s="2" t="e">
        <f>'C завтраками| Bed and breakfast'!#REF!</f>
        <v>#REF!</v>
      </c>
      <c r="AK17" s="2" t="e">
        <f>'C завтраками| Bed and breakfast'!#REF!</f>
        <v>#REF!</v>
      </c>
      <c r="AL17" s="2" t="e">
        <f>'C завтраками| Bed and breakfast'!#REF!</f>
        <v>#REF!</v>
      </c>
      <c r="AM17" s="2" t="e">
        <f>'C завтраками| Bed and breakfast'!#REF!</f>
        <v>#REF!</v>
      </c>
      <c r="AN17" s="2" t="e">
        <f>'C завтраками| Bed and breakfast'!#REF!</f>
        <v>#REF!</v>
      </c>
      <c r="AO17" s="2" t="e">
        <f>'C завтраками| Bed and breakfast'!#REF!</f>
        <v>#REF!</v>
      </c>
      <c r="AP17" s="2" t="e">
        <f>'C завтраками| Bed and breakfast'!#REF!</f>
        <v>#REF!</v>
      </c>
      <c r="AQ17" s="2" t="e">
        <f>'C завтраками| Bed and breakfast'!#REF!</f>
        <v>#REF!</v>
      </c>
      <c r="AR17" s="2" t="e">
        <f>'C завтраками| Bed and breakfast'!#REF!</f>
        <v>#REF!</v>
      </c>
      <c r="AS17" s="2" t="e">
        <f>'C завтраками| Bed and breakfast'!#REF!</f>
        <v>#REF!</v>
      </c>
      <c r="AT17" s="2" t="e">
        <f>'C завтраками| Bed and breakfast'!#REF!</f>
        <v>#REF!</v>
      </c>
      <c r="AU17" s="2" t="e">
        <f>'C завтраками| Bed and breakfast'!#REF!</f>
        <v>#REF!</v>
      </c>
      <c r="AV17" s="2" t="e">
        <f>'C завтраками| Bed and breakfast'!#REF!</f>
        <v>#REF!</v>
      </c>
      <c r="AW17" s="2" t="e">
        <f>'C завтраками| Bed and breakfast'!#REF!</f>
        <v>#REF!</v>
      </c>
      <c r="AX17" s="2" t="e">
        <f>'C завтраками| Bed and breakfast'!#REF!</f>
        <v>#REF!</v>
      </c>
      <c r="AY17" s="2" t="e">
        <f>'C завтраками| Bed and breakfast'!#REF!</f>
        <v>#REF!</v>
      </c>
      <c r="AZ17" s="2" t="e">
        <f>'C завтраками| Bed and breakfast'!#REF!</f>
        <v>#REF!</v>
      </c>
      <c r="BA17" s="2" t="e">
        <f>'C завтраками| Bed and breakfast'!#REF!</f>
        <v>#REF!</v>
      </c>
      <c r="BB17" s="2" t="e">
        <f>'C завтраками| Bed and breakfast'!#REF!</f>
        <v>#REF!</v>
      </c>
      <c r="BC17" s="2" t="e">
        <f>'C завтраками| Bed and breakfast'!#REF!</f>
        <v>#REF!</v>
      </c>
      <c r="BD17" s="2" t="e">
        <f>'C завтраками| Bed and breakfast'!#REF!</f>
        <v>#REF!</v>
      </c>
      <c r="BE17" s="2" t="e">
        <f>'C завтраками| Bed and breakfast'!#REF!</f>
        <v>#REF!</v>
      </c>
      <c r="BF17" s="2" t="e">
        <f>'C завтраками| Bed and breakfast'!#REF!</f>
        <v>#REF!</v>
      </c>
      <c r="BG17" s="2" t="e">
        <f>'C завтраками| Bed and breakfast'!#REF!</f>
        <v>#REF!</v>
      </c>
      <c r="BH17" s="2" t="e">
        <f>'C завтраками| Bed and breakfast'!#REF!</f>
        <v>#REF!</v>
      </c>
      <c r="BI17" s="2" t="e">
        <f>'C завтраками| Bed and breakfast'!#REF!</f>
        <v>#REF!</v>
      </c>
      <c r="BJ17" s="2" t="e">
        <f>'C завтраками| Bed and breakfast'!#REF!</f>
        <v>#REF!</v>
      </c>
      <c r="BK17" s="2" t="e">
        <f>'C завтраками| Bed and breakfast'!#REF!</f>
        <v>#REF!</v>
      </c>
      <c r="BL17" s="2" t="e">
        <f>'C завтраками| Bed and breakfast'!#REF!</f>
        <v>#REF!</v>
      </c>
      <c r="BM17" s="2" t="e">
        <f>'C завтраками| Bed and breakfast'!#REF!</f>
        <v>#REF!</v>
      </c>
      <c r="BN17" s="2" t="e">
        <f>'C завтраками| Bed and breakfast'!#REF!</f>
        <v>#REF!</v>
      </c>
      <c r="BO17" s="2" t="e">
        <f>'C завтраками| Bed and breakfast'!#REF!</f>
        <v>#REF!</v>
      </c>
      <c r="BP17" s="2" t="e">
        <f>'C завтраками| Bed and breakfast'!#REF!</f>
        <v>#REF!</v>
      </c>
      <c r="BQ17" s="2" t="e">
        <f>'C завтраками| Bed and breakfast'!#REF!</f>
        <v>#REF!</v>
      </c>
      <c r="BR17" s="2" t="e">
        <f>'C завтраками| Bed and breakfast'!#REF!</f>
        <v>#REF!</v>
      </c>
      <c r="BS17" s="2" t="e">
        <f>'C завтраками| Bed and breakfast'!#REF!</f>
        <v>#REF!</v>
      </c>
      <c r="BT17" s="2" t="e">
        <f>'C завтраками| Bed and breakfast'!#REF!</f>
        <v>#REF!</v>
      </c>
      <c r="BU17" s="2" t="e">
        <f>'C завтраками| Bed and breakfast'!#REF!</f>
        <v>#REF!</v>
      </c>
      <c r="BV17" s="2" t="e">
        <f>'C завтраками| Bed and breakfast'!#REF!</f>
        <v>#REF!</v>
      </c>
      <c r="BW17" s="2" t="e">
        <f>'C завтраками| Bed and breakfast'!#REF!</f>
        <v>#REF!</v>
      </c>
      <c r="BX17" s="2" t="e">
        <f>'C завтраками| Bed and breakfast'!#REF!</f>
        <v>#REF!</v>
      </c>
      <c r="BY17" s="2" t="e">
        <f>'C завтраками| Bed and breakfast'!#REF!</f>
        <v>#REF!</v>
      </c>
      <c r="BZ17" s="2" t="e">
        <f>'C завтраками| Bed and breakfast'!#REF!</f>
        <v>#REF!</v>
      </c>
    </row>
    <row r="18" spans="1:78" ht="10.7" customHeight="1" x14ac:dyDescent="0.2">
      <c r="A18" s="3">
        <v>2</v>
      </c>
      <c r="B18" s="2" t="e">
        <f>'C завтраками| Bed and breakfast'!#REF!</f>
        <v>#REF!</v>
      </c>
      <c r="C18" s="2" t="e">
        <f>'C завтраками| Bed and breakfast'!#REF!</f>
        <v>#REF!</v>
      </c>
      <c r="D18" s="2" t="e">
        <f>'C завтраками| Bed and breakfast'!#REF!</f>
        <v>#REF!</v>
      </c>
      <c r="E18" s="2" t="e">
        <f>'C завтраками| Bed and breakfast'!#REF!</f>
        <v>#REF!</v>
      </c>
      <c r="F18" s="2" t="e">
        <f>'C завтраками| Bed and breakfast'!#REF!</f>
        <v>#REF!</v>
      </c>
      <c r="G18" s="2" t="e">
        <f>'C завтраками| Bed and breakfast'!#REF!</f>
        <v>#REF!</v>
      </c>
      <c r="H18" s="2" t="e">
        <f>'C завтраками| Bed and breakfast'!#REF!</f>
        <v>#REF!</v>
      </c>
      <c r="I18" s="2" t="e">
        <f>'C завтраками| Bed and breakfast'!#REF!</f>
        <v>#REF!</v>
      </c>
      <c r="J18" s="2" t="e">
        <f>'C завтраками| Bed and breakfast'!#REF!</f>
        <v>#REF!</v>
      </c>
      <c r="K18" s="2" t="e">
        <f>'C завтраками| Bed and breakfast'!#REF!</f>
        <v>#REF!</v>
      </c>
      <c r="L18" s="2" t="e">
        <f>'C завтраками| Bed and breakfast'!#REF!</f>
        <v>#REF!</v>
      </c>
      <c r="M18" s="2" t="e">
        <f>'C завтраками| Bed and breakfast'!#REF!</f>
        <v>#REF!</v>
      </c>
      <c r="N18" s="2" t="e">
        <f>'C завтраками| Bed and breakfast'!#REF!</f>
        <v>#REF!</v>
      </c>
      <c r="O18" s="2" t="e">
        <f>'C завтраками| Bed and breakfast'!#REF!</f>
        <v>#REF!</v>
      </c>
      <c r="P18" s="2" t="e">
        <f>'C завтраками| Bed and breakfast'!#REF!</f>
        <v>#REF!</v>
      </c>
      <c r="Q18" s="2" t="e">
        <f>'C завтраками| Bed and breakfast'!#REF!</f>
        <v>#REF!</v>
      </c>
      <c r="R18" s="2" t="e">
        <f>'C завтраками| Bed and breakfast'!#REF!</f>
        <v>#REF!</v>
      </c>
      <c r="S18" s="2" t="e">
        <f>'C завтраками| Bed and breakfast'!#REF!</f>
        <v>#REF!</v>
      </c>
      <c r="T18" s="2" t="e">
        <f>'C завтраками| Bed and breakfast'!#REF!</f>
        <v>#REF!</v>
      </c>
      <c r="U18" s="2" t="e">
        <f>'C завтраками| Bed and breakfast'!#REF!</f>
        <v>#REF!</v>
      </c>
      <c r="V18" s="2" t="e">
        <f>'C завтраками| Bed and breakfast'!#REF!</f>
        <v>#REF!</v>
      </c>
      <c r="W18" s="2" t="e">
        <f>'C завтраками| Bed and breakfast'!#REF!</f>
        <v>#REF!</v>
      </c>
      <c r="X18" s="2" t="e">
        <f>'C завтраками| Bed and breakfast'!#REF!</f>
        <v>#REF!</v>
      </c>
      <c r="Y18" s="2" t="e">
        <f>'C завтраками| Bed and breakfast'!#REF!</f>
        <v>#REF!</v>
      </c>
      <c r="Z18" s="2" t="e">
        <f>'C завтраками| Bed and breakfast'!#REF!</f>
        <v>#REF!</v>
      </c>
      <c r="AA18" s="2" t="e">
        <f>'C завтраками| Bed and breakfast'!#REF!</f>
        <v>#REF!</v>
      </c>
      <c r="AB18" s="2" t="e">
        <f>'C завтраками| Bed and breakfast'!#REF!</f>
        <v>#REF!</v>
      </c>
      <c r="AC18" s="2" t="e">
        <f>'C завтраками| Bed and breakfast'!#REF!</f>
        <v>#REF!</v>
      </c>
      <c r="AD18" s="2" t="e">
        <f>'C завтраками| Bed and breakfast'!#REF!</f>
        <v>#REF!</v>
      </c>
      <c r="AE18" s="2" t="e">
        <f>'C завтраками| Bed and breakfast'!#REF!</f>
        <v>#REF!</v>
      </c>
      <c r="AF18" s="2" t="e">
        <f>'C завтраками| Bed and breakfast'!#REF!</f>
        <v>#REF!</v>
      </c>
      <c r="AG18" s="2" t="e">
        <f>'C завтраками| Bed and breakfast'!#REF!</f>
        <v>#REF!</v>
      </c>
      <c r="AH18" s="2" t="e">
        <f>'C завтраками| Bed and breakfast'!#REF!</f>
        <v>#REF!</v>
      </c>
      <c r="AI18" s="2" t="e">
        <f>'C завтраками| Bed and breakfast'!#REF!</f>
        <v>#REF!</v>
      </c>
      <c r="AJ18" s="2" t="e">
        <f>'C завтраками| Bed and breakfast'!#REF!</f>
        <v>#REF!</v>
      </c>
      <c r="AK18" s="2" t="e">
        <f>'C завтраками| Bed and breakfast'!#REF!</f>
        <v>#REF!</v>
      </c>
      <c r="AL18" s="2" t="e">
        <f>'C завтраками| Bed and breakfast'!#REF!</f>
        <v>#REF!</v>
      </c>
      <c r="AM18" s="2" t="e">
        <f>'C завтраками| Bed and breakfast'!#REF!</f>
        <v>#REF!</v>
      </c>
      <c r="AN18" s="2" t="e">
        <f>'C завтраками| Bed and breakfast'!#REF!</f>
        <v>#REF!</v>
      </c>
      <c r="AO18" s="2" t="e">
        <f>'C завтраками| Bed and breakfast'!#REF!</f>
        <v>#REF!</v>
      </c>
      <c r="AP18" s="2" t="e">
        <f>'C завтраками| Bed and breakfast'!#REF!</f>
        <v>#REF!</v>
      </c>
      <c r="AQ18" s="2" t="e">
        <f>'C завтраками| Bed and breakfast'!#REF!</f>
        <v>#REF!</v>
      </c>
      <c r="AR18" s="2" t="e">
        <f>'C завтраками| Bed and breakfast'!#REF!</f>
        <v>#REF!</v>
      </c>
      <c r="AS18" s="2" t="e">
        <f>'C завтраками| Bed and breakfast'!#REF!</f>
        <v>#REF!</v>
      </c>
      <c r="AT18" s="2" t="e">
        <f>'C завтраками| Bed and breakfast'!#REF!</f>
        <v>#REF!</v>
      </c>
      <c r="AU18" s="2" t="e">
        <f>'C завтраками| Bed and breakfast'!#REF!</f>
        <v>#REF!</v>
      </c>
      <c r="AV18" s="2" t="e">
        <f>'C завтраками| Bed and breakfast'!#REF!</f>
        <v>#REF!</v>
      </c>
      <c r="AW18" s="2" t="e">
        <f>'C завтраками| Bed and breakfast'!#REF!</f>
        <v>#REF!</v>
      </c>
      <c r="AX18" s="2" t="e">
        <f>'C завтраками| Bed and breakfast'!#REF!</f>
        <v>#REF!</v>
      </c>
      <c r="AY18" s="2" t="e">
        <f>'C завтраками| Bed and breakfast'!#REF!</f>
        <v>#REF!</v>
      </c>
      <c r="AZ18" s="2" t="e">
        <f>'C завтраками| Bed and breakfast'!#REF!</f>
        <v>#REF!</v>
      </c>
      <c r="BA18" s="2" t="e">
        <f>'C завтраками| Bed and breakfast'!#REF!</f>
        <v>#REF!</v>
      </c>
      <c r="BB18" s="2" t="e">
        <f>'C завтраками| Bed and breakfast'!#REF!</f>
        <v>#REF!</v>
      </c>
      <c r="BC18" s="2" t="e">
        <f>'C завтраками| Bed and breakfast'!#REF!</f>
        <v>#REF!</v>
      </c>
      <c r="BD18" s="2" t="e">
        <f>'C завтраками| Bed and breakfast'!#REF!</f>
        <v>#REF!</v>
      </c>
      <c r="BE18" s="2" t="e">
        <f>'C завтраками| Bed and breakfast'!#REF!</f>
        <v>#REF!</v>
      </c>
      <c r="BF18" s="2" t="e">
        <f>'C завтраками| Bed and breakfast'!#REF!</f>
        <v>#REF!</v>
      </c>
      <c r="BG18" s="2" t="e">
        <f>'C завтраками| Bed and breakfast'!#REF!</f>
        <v>#REF!</v>
      </c>
      <c r="BH18" s="2" t="e">
        <f>'C завтраками| Bed and breakfast'!#REF!</f>
        <v>#REF!</v>
      </c>
      <c r="BI18" s="2" t="e">
        <f>'C завтраками| Bed and breakfast'!#REF!</f>
        <v>#REF!</v>
      </c>
      <c r="BJ18" s="2" t="e">
        <f>'C завтраками| Bed and breakfast'!#REF!</f>
        <v>#REF!</v>
      </c>
      <c r="BK18" s="2" t="e">
        <f>'C завтраками| Bed and breakfast'!#REF!</f>
        <v>#REF!</v>
      </c>
      <c r="BL18" s="2" t="e">
        <f>'C завтраками| Bed and breakfast'!#REF!</f>
        <v>#REF!</v>
      </c>
      <c r="BM18" s="2" t="e">
        <f>'C завтраками| Bed and breakfast'!#REF!</f>
        <v>#REF!</v>
      </c>
      <c r="BN18" s="2" t="e">
        <f>'C завтраками| Bed and breakfast'!#REF!</f>
        <v>#REF!</v>
      </c>
      <c r="BO18" s="2" t="e">
        <f>'C завтраками| Bed and breakfast'!#REF!</f>
        <v>#REF!</v>
      </c>
      <c r="BP18" s="2" t="e">
        <f>'C завтраками| Bed and breakfast'!#REF!</f>
        <v>#REF!</v>
      </c>
      <c r="BQ18" s="2" t="e">
        <f>'C завтраками| Bed and breakfast'!#REF!</f>
        <v>#REF!</v>
      </c>
      <c r="BR18" s="2" t="e">
        <f>'C завтраками| Bed and breakfast'!#REF!</f>
        <v>#REF!</v>
      </c>
      <c r="BS18" s="2" t="e">
        <f>'C завтраками| Bed and breakfast'!#REF!</f>
        <v>#REF!</v>
      </c>
      <c r="BT18" s="2" t="e">
        <f>'C завтраками| Bed and breakfast'!#REF!</f>
        <v>#REF!</v>
      </c>
      <c r="BU18" s="2" t="e">
        <f>'C завтраками| Bed and breakfast'!#REF!</f>
        <v>#REF!</v>
      </c>
      <c r="BV18" s="2" t="e">
        <f>'C завтраками| Bed and breakfast'!#REF!</f>
        <v>#REF!</v>
      </c>
      <c r="BW18" s="2" t="e">
        <f>'C завтраками| Bed and breakfast'!#REF!</f>
        <v>#REF!</v>
      </c>
      <c r="BX18" s="2" t="e">
        <f>'C завтраками| Bed and breakfast'!#REF!</f>
        <v>#REF!</v>
      </c>
      <c r="BY18" s="2" t="e">
        <f>'C завтраками| Bed and breakfast'!#REF!</f>
        <v>#REF!</v>
      </c>
      <c r="BZ18" s="2" t="e">
        <f>'C завтраками| Bed and breakfast'!#REF!</f>
        <v>#REF!</v>
      </c>
    </row>
    <row r="19" spans="1:78" ht="10.7"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row>
    <row r="20" spans="1:78" ht="30" customHeight="1" x14ac:dyDescent="0.2">
      <c r="A20" s="31" t="s">
        <v>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s="28" customFormat="1" ht="25.5" customHeight="1" x14ac:dyDescent="0.2">
      <c r="A21" s="27" t="s">
        <v>0</v>
      </c>
      <c r="B21" s="47" t="e">
        <f t="shared" ref="B21:BM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c r="AZ21" s="47" t="e">
        <f t="shared" si="0"/>
        <v>#REF!</v>
      </c>
      <c r="BA21" s="47" t="e">
        <f t="shared" si="0"/>
        <v>#REF!</v>
      </c>
      <c r="BB21" s="47" t="e">
        <f t="shared" si="0"/>
        <v>#REF!</v>
      </c>
      <c r="BC21" s="47" t="e">
        <f t="shared" si="0"/>
        <v>#REF!</v>
      </c>
      <c r="BD21" s="47" t="e">
        <f t="shared" si="0"/>
        <v>#REF!</v>
      </c>
      <c r="BE21" s="47" t="e">
        <f t="shared" si="0"/>
        <v>#REF!</v>
      </c>
      <c r="BF21" s="47" t="e">
        <f t="shared" si="0"/>
        <v>#REF!</v>
      </c>
      <c r="BG21" s="47" t="e">
        <f t="shared" si="0"/>
        <v>#REF!</v>
      </c>
      <c r="BH21" s="47" t="e">
        <f t="shared" si="0"/>
        <v>#REF!</v>
      </c>
      <c r="BI21" s="47" t="e">
        <f t="shared" si="0"/>
        <v>#REF!</v>
      </c>
      <c r="BJ21" s="47" t="e">
        <f t="shared" si="0"/>
        <v>#REF!</v>
      </c>
      <c r="BK21" s="47" t="e">
        <f t="shared" si="0"/>
        <v>#REF!</v>
      </c>
      <c r="BL21" s="47" t="e">
        <f t="shared" si="0"/>
        <v>#REF!</v>
      </c>
      <c r="BM21" s="47" t="e">
        <f t="shared" si="0"/>
        <v>#REF!</v>
      </c>
      <c r="BN21" s="47" t="e">
        <f t="shared" ref="BN21:BZ22" si="1">BN5</f>
        <v>#REF!</v>
      </c>
      <c r="BO21" s="47" t="e">
        <f t="shared" si="1"/>
        <v>#REF!</v>
      </c>
      <c r="BP21" s="47" t="e">
        <f t="shared" si="1"/>
        <v>#REF!</v>
      </c>
      <c r="BQ21" s="47" t="e">
        <f t="shared" si="1"/>
        <v>#REF!</v>
      </c>
      <c r="BR21" s="47" t="e">
        <f t="shared" si="1"/>
        <v>#REF!</v>
      </c>
      <c r="BS21" s="47" t="e">
        <f t="shared" si="1"/>
        <v>#REF!</v>
      </c>
      <c r="BT21" s="47" t="e">
        <f t="shared" si="1"/>
        <v>#REF!</v>
      </c>
      <c r="BU21" s="47" t="e">
        <f t="shared" si="1"/>
        <v>#REF!</v>
      </c>
      <c r="BV21" s="47" t="e">
        <f t="shared" si="1"/>
        <v>#REF!</v>
      </c>
      <c r="BW21" s="47" t="e">
        <f t="shared" si="1"/>
        <v>#REF!</v>
      </c>
      <c r="BX21" s="47" t="e">
        <f t="shared" si="1"/>
        <v>#REF!</v>
      </c>
      <c r="BY21" s="47" t="e">
        <f t="shared" si="1"/>
        <v>#REF!</v>
      </c>
      <c r="BZ21" s="47" t="e">
        <f t="shared" si="1"/>
        <v>#REF!</v>
      </c>
    </row>
    <row r="22" spans="1:78" s="28" customFormat="1" ht="25.5" customHeight="1" x14ac:dyDescent="0.2">
      <c r="A22" s="34"/>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c r="AZ22" s="47" t="e">
        <f t="shared" si="0"/>
        <v>#REF!</v>
      </c>
      <c r="BA22" s="47" t="e">
        <f t="shared" si="0"/>
        <v>#REF!</v>
      </c>
      <c r="BB22" s="47" t="e">
        <f t="shared" si="0"/>
        <v>#REF!</v>
      </c>
      <c r="BC22" s="47" t="e">
        <f t="shared" si="0"/>
        <v>#REF!</v>
      </c>
      <c r="BD22" s="47" t="e">
        <f t="shared" si="0"/>
        <v>#REF!</v>
      </c>
      <c r="BE22" s="47" t="e">
        <f t="shared" si="0"/>
        <v>#REF!</v>
      </c>
      <c r="BF22" s="47" t="e">
        <f t="shared" si="0"/>
        <v>#REF!</v>
      </c>
      <c r="BG22" s="47" t="e">
        <f t="shared" si="0"/>
        <v>#REF!</v>
      </c>
      <c r="BH22" s="47" t="e">
        <f t="shared" si="0"/>
        <v>#REF!</v>
      </c>
      <c r="BI22" s="47" t="e">
        <f t="shared" si="0"/>
        <v>#REF!</v>
      </c>
      <c r="BJ22" s="47" t="e">
        <f t="shared" si="0"/>
        <v>#REF!</v>
      </c>
      <c r="BK22" s="47" t="e">
        <f t="shared" si="0"/>
        <v>#REF!</v>
      </c>
      <c r="BL22" s="47" t="e">
        <f t="shared" si="0"/>
        <v>#REF!</v>
      </c>
      <c r="BM22" s="47" t="e">
        <f t="shared" si="0"/>
        <v>#REF!</v>
      </c>
      <c r="BN22" s="47" t="e">
        <f t="shared" si="1"/>
        <v>#REF!</v>
      </c>
      <c r="BO22" s="47" t="e">
        <f t="shared" si="1"/>
        <v>#REF!</v>
      </c>
      <c r="BP22" s="47" t="e">
        <f t="shared" si="1"/>
        <v>#REF!</v>
      </c>
      <c r="BQ22" s="47" t="e">
        <f t="shared" si="1"/>
        <v>#REF!</v>
      </c>
      <c r="BR22" s="47" t="e">
        <f t="shared" si="1"/>
        <v>#REF!</v>
      </c>
      <c r="BS22" s="47" t="e">
        <f t="shared" si="1"/>
        <v>#REF!</v>
      </c>
      <c r="BT22" s="47" t="e">
        <f t="shared" si="1"/>
        <v>#REF!</v>
      </c>
      <c r="BU22" s="47" t="e">
        <f t="shared" si="1"/>
        <v>#REF!</v>
      </c>
      <c r="BV22" s="47" t="e">
        <f t="shared" si="1"/>
        <v>#REF!</v>
      </c>
      <c r="BW22" s="47" t="e">
        <f t="shared" si="1"/>
        <v>#REF!</v>
      </c>
      <c r="BX22" s="47" t="e">
        <f t="shared" si="1"/>
        <v>#REF!</v>
      </c>
      <c r="BY22" s="47" t="e">
        <f t="shared" si="1"/>
        <v>#REF!</v>
      </c>
      <c r="BZ22" s="47" t="e">
        <f t="shared" si="1"/>
        <v>#REF!</v>
      </c>
    </row>
    <row r="23" spans="1:78" s="13" customFormat="1" ht="10.7" customHeight="1" x14ac:dyDescent="0.2">
      <c r="A23" s="11" t="s">
        <v>11</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row>
    <row r="24" spans="1:78" ht="10.7" customHeight="1" x14ac:dyDescent="0.2">
      <c r="A24" s="3">
        <v>1</v>
      </c>
      <c r="B24" s="2" t="e">
        <f>ROUND(B8*0.8,)+25</f>
        <v>#REF!</v>
      </c>
      <c r="C24" s="2" t="e">
        <f t="shared" ref="C24:BN25" si="2">ROUND(C8*0.8,)+25</f>
        <v>#REF!</v>
      </c>
      <c r="D24" s="2" t="e">
        <f t="shared" si="2"/>
        <v>#REF!</v>
      </c>
      <c r="E24" s="2" t="e">
        <f t="shared" si="2"/>
        <v>#REF!</v>
      </c>
      <c r="F24" s="2" t="e">
        <f t="shared" si="2"/>
        <v>#REF!</v>
      </c>
      <c r="G24" s="2" t="e">
        <f t="shared" si="2"/>
        <v>#REF!</v>
      </c>
      <c r="H24" s="2" t="e">
        <f t="shared" si="2"/>
        <v>#REF!</v>
      </c>
      <c r="I24" s="2" t="e">
        <f t="shared" si="2"/>
        <v>#REF!</v>
      </c>
      <c r="J24" s="2" t="e">
        <f t="shared" si="2"/>
        <v>#REF!</v>
      </c>
      <c r="K24" s="2" t="e">
        <f t="shared" si="2"/>
        <v>#REF!</v>
      </c>
      <c r="L24" s="2" t="e">
        <f t="shared" si="2"/>
        <v>#REF!</v>
      </c>
      <c r="M24" s="2" t="e">
        <f t="shared" si="2"/>
        <v>#REF!</v>
      </c>
      <c r="N24" s="2" t="e">
        <f t="shared" si="2"/>
        <v>#REF!</v>
      </c>
      <c r="O24" s="2" t="e">
        <f t="shared" si="2"/>
        <v>#REF!</v>
      </c>
      <c r="P24" s="2" t="e">
        <f t="shared" si="2"/>
        <v>#REF!</v>
      </c>
      <c r="Q24" s="2" t="e">
        <f t="shared" si="2"/>
        <v>#REF!</v>
      </c>
      <c r="R24" s="2" t="e">
        <f t="shared" si="2"/>
        <v>#REF!</v>
      </c>
      <c r="S24" s="2" t="e">
        <f t="shared" si="2"/>
        <v>#REF!</v>
      </c>
      <c r="T24" s="2" t="e">
        <f t="shared" si="2"/>
        <v>#REF!</v>
      </c>
      <c r="U24" s="2" t="e">
        <f t="shared" si="2"/>
        <v>#REF!</v>
      </c>
      <c r="V24" s="2" t="e">
        <f t="shared" si="2"/>
        <v>#REF!</v>
      </c>
      <c r="W24" s="2" t="e">
        <f t="shared" si="2"/>
        <v>#REF!</v>
      </c>
      <c r="X24" s="2" t="e">
        <f t="shared" si="2"/>
        <v>#REF!</v>
      </c>
      <c r="Y24" s="2" t="e">
        <f t="shared" si="2"/>
        <v>#REF!</v>
      </c>
      <c r="Z24" s="2" t="e">
        <f t="shared" si="2"/>
        <v>#REF!</v>
      </c>
      <c r="AA24" s="2" t="e">
        <f t="shared" si="2"/>
        <v>#REF!</v>
      </c>
      <c r="AB24" s="2" t="e">
        <f t="shared" si="2"/>
        <v>#REF!</v>
      </c>
      <c r="AC24" s="2" t="e">
        <f t="shared" si="2"/>
        <v>#REF!</v>
      </c>
      <c r="AD24" s="2" t="e">
        <f t="shared" si="2"/>
        <v>#REF!</v>
      </c>
      <c r="AE24" s="2" t="e">
        <f t="shared" si="2"/>
        <v>#REF!</v>
      </c>
      <c r="AF24" s="2" t="e">
        <f t="shared" si="2"/>
        <v>#REF!</v>
      </c>
      <c r="AG24" s="2" t="e">
        <f t="shared" si="2"/>
        <v>#REF!</v>
      </c>
      <c r="AH24" s="2" t="e">
        <f t="shared" si="2"/>
        <v>#REF!</v>
      </c>
      <c r="AI24" s="2" t="e">
        <f t="shared" si="2"/>
        <v>#REF!</v>
      </c>
      <c r="AJ24" s="2" t="e">
        <f t="shared" si="2"/>
        <v>#REF!</v>
      </c>
      <c r="AK24" s="2" t="e">
        <f t="shared" si="2"/>
        <v>#REF!</v>
      </c>
      <c r="AL24" s="2" t="e">
        <f t="shared" si="2"/>
        <v>#REF!</v>
      </c>
      <c r="AM24" s="2" t="e">
        <f t="shared" si="2"/>
        <v>#REF!</v>
      </c>
      <c r="AN24" s="2" t="e">
        <f t="shared" si="2"/>
        <v>#REF!</v>
      </c>
      <c r="AO24" s="2" t="e">
        <f t="shared" si="2"/>
        <v>#REF!</v>
      </c>
      <c r="AP24" s="2" t="e">
        <f t="shared" si="2"/>
        <v>#REF!</v>
      </c>
      <c r="AQ24" s="2" t="e">
        <f t="shared" si="2"/>
        <v>#REF!</v>
      </c>
      <c r="AR24" s="2" t="e">
        <f t="shared" si="2"/>
        <v>#REF!</v>
      </c>
      <c r="AS24" s="2" t="e">
        <f t="shared" si="2"/>
        <v>#REF!</v>
      </c>
      <c r="AT24" s="2" t="e">
        <f t="shared" si="2"/>
        <v>#REF!</v>
      </c>
      <c r="AU24" s="2" t="e">
        <f t="shared" si="2"/>
        <v>#REF!</v>
      </c>
      <c r="AV24" s="2" t="e">
        <f t="shared" si="2"/>
        <v>#REF!</v>
      </c>
      <c r="AW24" s="2" t="e">
        <f t="shared" si="2"/>
        <v>#REF!</v>
      </c>
      <c r="AX24" s="2" t="e">
        <f t="shared" si="2"/>
        <v>#REF!</v>
      </c>
      <c r="AY24" s="2" t="e">
        <f t="shared" si="2"/>
        <v>#REF!</v>
      </c>
      <c r="AZ24" s="2" t="e">
        <f t="shared" si="2"/>
        <v>#REF!</v>
      </c>
      <c r="BA24" s="2" t="e">
        <f t="shared" si="2"/>
        <v>#REF!</v>
      </c>
      <c r="BB24" s="2" t="e">
        <f t="shared" si="2"/>
        <v>#REF!</v>
      </c>
      <c r="BC24" s="2" t="e">
        <f t="shared" si="2"/>
        <v>#REF!</v>
      </c>
      <c r="BD24" s="2" t="e">
        <f t="shared" si="2"/>
        <v>#REF!</v>
      </c>
      <c r="BE24" s="2" t="e">
        <f t="shared" si="2"/>
        <v>#REF!</v>
      </c>
      <c r="BF24" s="2" t="e">
        <f t="shared" si="2"/>
        <v>#REF!</v>
      </c>
      <c r="BG24" s="2" t="e">
        <f t="shared" si="2"/>
        <v>#REF!</v>
      </c>
      <c r="BH24" s="2" t="e">
        <f t="shared" si="2"/>
        <v>#REF!</v>
      </c>
      <c r="BI24" s="2" t="e">
        <f t="shared" si="2"/>
        <v>#REF!</v>
      </c>
      <c r="BJ24" s="2" t="e">
        <f t="shared" si="2"/>
        <v>#REF!</v>
      </c>
      <c r="BK24" s="2" t="e">
        <f t="shared" si="2"/>
        <v>#REF!</v>
      </c>
      <c r="BL24" s="2" t="e">
        <f t="shared" si="2"/>
        <v>#REF!</v>
      </c>
      <c r="BM24" s="2" t="e">
        <f t="shared" si="2"/>
        <v>#REF!</v>
      </c>
      <c r="BN24" s="2" t="e">
        <f t="shared" si="2"/>
        <v>#REF!</v>
      </c>
      <c r="BO24" s="2" t="e">
        <f t="shared" ref="BO24:BZ25" si="3">ROUND(BO8*0.8,)+25</f>
        <v>#REF!</v>
      </c>
      <c r="BP24" s="2" t="e">
        <f t="shared" si="3"/>
        <v>#REF!</v>
      </c>
      <c r="BQ24" s="2" t="e">
        <f t="shared" si="3"/>
        <v>#REF!</v>
      </c>
      <c r="BR24" s="2" t="e">
        <f t="shared" si="3"/>
        <v>#REF!</v>
      </c>
      <c r="BS24" s="2" t="e">
        <f t="shared" si="3"/>
        <v>#REF!</v>
      </c>
      <c r="BT24" s="2" t="e">
        <f t="shared" si="3"/>
        <v>#REF!</v>
      </c>
      <c r="BU24" s="2" t="e">
        <f t="shared" si="3"/>
        <v>#REF!</v>
      </c>
      <c r="BV24" s="2" t="e">
        <f t="shared" si="3"/>
        <v>#REF!</v>
      </c>
      <c r="BW24" s="2" t="e">
        <f t="shared" si="3"/>
        <v>#REF!</v>
      </c>
      <c r="BX24" s="2" t="e">
        <f t="shared" si="3"/>
        <v>#REF!</v>
      </c>
      <c r="BY24" s="2" t="e">
        <f t="shared" si="3"/>
        <v>#REF!</v>
      </c>
      <c r="BZ24" s="2" t="e">
        <f t="shared" si="3"/>
        <v>#REF!</v>
      </c>
    </row>
    <row r="25" spans="1:78" ht="10.7" customHeight="1" x14ac:dyDescent="0.2">
      <c r="A25" s="3">
        <v>2</v>
      </c>
      <c r="B25" s="2" t="e">
        <f t="shared" ref="B25:Q34" si="4">ROUND(B9*0.8,)+25</f>
        <v>#REF!</v>
      </c>
      <c r="C25" s="2" t="e">
        <f t="shared" si="4"/>
        <v>#REF!</v>
      </c>
      <c r="D25" s="2" t="e">
        <f t="shared" si="4"/>
        <v>#REF!</v>
      </c>
      <c r="E25" s="2" t="e">
        <f t="shared" si="4"/>
        <v>#REF!</v>
      </c>
      <c r="F25" s="2" t="e">
        <f t="shared" si="4"/>
        <v>#REF!</v>
      </c>
      <c r="G25" s="2" t="e">
        <f t="shared" si="4"/>
        <v>#REF!</v>
      </c>
      <c r="H25" s="2" t="e">
        <f t="shared" si="4"/>
        <v>#REF!</v>
      </c>
      <c r="I25" s="2" t="e">
        <f t="shared" si="4"/>
        <v>#REF!</v>
      </c>
      <c r="J25" s="2" t="e">
        <f t="shared" si="4"/>
        <v>#REF!</v>
      </c>
      <c r="K25" s="2" t="e">
        <f t="shared" si="4"/>
        <v>#REF!</v>
      </c>
      <c r="L25" s="2" t="e">
        <f t="shared" si="4"/>
        <v>#REF!</v>
      </c>
      <c r="M25" s="2" t="e">
        <f t="shared" si="4"/>
        <v>#REF!</v>
      </c>
      <c r="N25" s="2" t="e">
        <f t="shared" si="4"/>
        <v>#REF!</v>
      </c>
      <c r="O25" s="2" t="e">
        <f t="shared" si="4"/>
        <v>#REF!</v>
      </c>
      <c r="P25" s="2" t="e">
        <f t="shared" si="4"/>
        <v>#REF!</v>
      </c>
      <c r="Q25" s="2" t="e">
        <f t="shared" si="4"/>
        <v>#REF!</v>
      </c>
      <c r="R25" s="2" t="e">
        <f t="shared" si="2"/>
        <v>#REF!</v>
      </c>
      <c r="S25" s="2" t="e">
        <f t="shared" si="2"/>
        <v>#REF!</v>
      </c>
      <c r="T25" s="2" t="e">
        <f t="shared" si="2"/>
        <v>#REF!</v>
      </c>
      <c r="U25" s="2" t="e">
        <f t="shared" si="2"/>
        <v>#REF!</v>
      </c>
      <c r="V25" s="2" t="e">
        <f t="shared" si="2"/>
        <v>#REF!</v>
      </c>
      <c r="W25" s="2" t="e">
        <f t="shared" si="2"/>
        <v>#REF!</v>
      </c>
      <c r="X25" s="2" t="e">
        <f t="shared" si="2"/>
        <v>#REF!</v>
      </c>
      <c r="Y25" s="2" t="e">
        <f t="shared" si="2"/>
        <v>#REF!</v>
      </c>
      <c r="Z25" s="2" t="e">
        <f t="shared" si="2"/>
        <v>#REF!</v>
      </c>
      <c r="AA25" s="2" t="e">
        <f t="shared" si="2"/>
        <v>#REF!</v>
      </c>
      <c r="AB25" s="2" t="e">
        <f t="shared" si="2"/>
        <v>#REF!</v>
      </c>
      <c r="AC25" s="2" t="e">
        <f t="shared" si="2"/>
        <v>#REF!</v>
      </c>
      <c r="AD25" s="2" t="e">
        <f t="shared" si="2"/>
        <v>#REF!</v>
      </c>
      <c r="AE25" s="2" t="e">
        <f t="shared" si="2"/>
        <v>#REF!</v>
      </c>
      <c r="AF25" s="2" t="e">
        <f t="shared" si="2"/>
        <v>#REF!</v>
      </c>
      <c r="AG25" s="2" t="e">
        <f t="shared" si="2"/>
        <v>#REF!</v>
      </c>
      <c r="AH25" s="2" t="e">
        <f t="shared" si="2"/>
        <v>#REF!</v>
      </c>
      <c r="AI25" s="2" t="e">
        <f t="shared" si="2"/>
        <v>#REF!</v>
      </c>
      <c r="AJ25" s="2" t="e">
        <f t="shared" si="2"/>
        <v>#REF!</v>
      </c>
      <c r="AK25" s="2" t="e">
        <f t="shared" si="2"/>
        <v>#REF!</v>
      </c>
      <c r="AL25" s="2" t="e">
        <f t="shared" si="2"/>
        <v>#REF!</v>
      </c>
      <c r="AM25" s="2" t="e">
        <f t="shared" si="2"/>
        <v>#REF!</v>
      </c>
      <c r="AN25" s="2" t="e">
        <f t="shared" si="2"/>
        <v>#REF!</v>
      </c>
      <c r="AO25" s="2" t="e">
        <f t="shared" si="2"/>
        <v>#REF!</v>
      </c>
      <c r="AP25" s="2" t="e">
        <f t="shared" si="2"/>
        <v>#REF!</v>
      </c>
      <c r="AQ25" s="2" t="e">
        <f t="shared" si="2"/>
        <v>#REF!</v>
      </c>
      <c r="AR25" s="2" t="e">
        <f t="shared" si="2"/>
        <v>#REF!</v>
      </c>
      <c r="AS25" s="2" t="e">
        <f t="shared" si="2"/>
        <v>#REF!</v>
      </c>
      <c r="AT25" s="2" t="e">
        <f t="shared" si="2"/>
        <v>#REF!</v>
      </c>
      <c r="AU25" s="2" t="e">
        <f t="shared" si="2"/>
        <v>#REF!</v>
      </c>
      <c r="AV25" s="2" t="e">
        <f t="shared" si="2"/>
        <v>#REF!</v>
      </c>
      <c r="AW25" s="2" t="e">
        <f t="shared" si="2"/>
        <v>#REF!</v>
      </c>
      <c r="AX25" s="2" t="e">
        <f t="shared" si="2"/>
        <v>#REF!</v>
      </c>
      <c r="AY25" s="2" t="e">
        <f t="shared" si="2"/>
        <v>#REF!</v>
      </c>
      <c r="AZ25" s="2" t="e">
        <f t="shared" si="2"/>
        <v>#REF!</v>
      </c>
      <c r="BA25" s="2" t="e">
        <f t="shared" si="2"/>
        <v>#REF!</v>
      </c>
      <c r="BB25" s="2" t="e">
        <f t="shared" si="2"/>
        <v>#REF!</v>
      </c>
      <c r="BC25" s="2" t="e">
        <f t="shared" si="2"/>
        <v>#REF!</v>
      </c>
      <c r="BD25" s="2" t="e">
        <f t="shared" si="2"/>
        <v>#REF!</v>
      </c>
      <c r="BE25" s="2" t="e">
        <f t="shared" si="2"/>
        <v>#REF!</v>
      </c>
      <c r="BF25" s="2" t="e">
        <f t="shared" si="2"/>
        <v>#REF!</v>
      </c>
      <c r="BG25" s="2" t="e">
        <f t="shared" si="2"/>
        <v>#REF!</v>
      </c>
      <c r="BH25" s="2" t="e">
        <f t="shared" si="2"/>
        <v>#REF!</v>
      </c>
      <c r="BI25" s="2" t="e">
        <f t="shared" si="2"/>
        <v>#REF!</v>
      </c>
      <c r="BJ25" s="2" t="e">
        <f t="shared" si="2"/>
        <v>#REF!</v>
      </c>
      <c r="BK25" s="2" t="e">
        <f t="shared" si="2"/>
        <v>#REF!</v>
      </c>
      <c r="BL25" s="2" t="e">
        <f t="shared" si="2"/>
        <v>#REF!</v>
      </c>
      <c r="BM25" s="2" t="e">
        <f t="shared" si="2"/>
        <v>#REF!</v>
      </c>
      <c r="BN25" s="2" t="e">
        <f t="shared" si="2"/>
        <v>#REF!</v>
      </c>
      <c r="BO25" s="2" t="e">
        <f t="shared" si="3"/>
        <v>#REF!</v>
      </c>
      <c r="BP25" s="2" t="e">
        <f t="shared" si="3"/>
        <v>#REF!</v>
      </c>
      <c r="BQ25" s="2" t="e">
        <f t="shared" si="3"/>
        <v>#REF!</v>
      </c>
      <c r="BR25" s="2" t="e">
        <f t="shared" si="3"/>
        <v>#REF!</v>
      </c>
      <c r="BS25" s="2" t="e">
        <f t="shared" si="3"/>
        <v>#REF!</v>
      </c>
      <c r="BT25" s="2" t="e">
        <f t="shared" si="3"/>
        <v>#REF!</v>
      </c>
      <c r="BU25" s="2" t="e">
        <f t="shared" si="3"/>
        <v>#REF!</v>
      </c>
      <c r="BV25" s="2" t="e">
        <f t="shared" si="3"/>
        <v>#REF!</v>
      </c>
      <c r="BW25" s="2" t="e">
        <f t="shared" si="3"/>
        <v>#REF!</v>
      </c>
      <c r="BX25" s="2" t="e">
        <f t="shared" si="3"/>
        <v>#REF!</v>
      </c>
      <c r="BY25" s="2" t="e">
        <f t="shared" si="3"/>
        <v>#REF!</v>
      </c>
      <c r="BZ25" s="2" t="e">
        <f t="shared" si="3"/>
        <v>#REF!</v>
      </c>
    </row>
    <row r="26" spans="1:78" ht="10.7" customHeight="1" x14ac:dyDescent="0.2">
      <c r="A26" s="5" t="s">
        <v>12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0.7" customHeight="1" x14ac:dyDescent="0.2">
      <c r="A27" s="3">
        <v>1</v>
      </c>
      <c r="B27" s="2" t="e">
        <f t="shared" si="4"/>
        <v>#REF!</v>
      </c>
      <c r="C27" s="2" t="e">
        <f t="shared" ref="C27:BN28" si="5">ROUND(C11*0.8,)+25</f>
        <v>#REF!</v>
      </c>
      <c r="D27" s="2" t="e">
        <f t="shared" si="5"/>
        <v>#REF!</v>
      </c>
      <c r="E27" s="2" t="e">
        <f t="shared" si="5"/>
        <v>#REF!</v>
      </c>
      <c r="F27" s="2" t="e">
        <f t="shared" si="5"/>
        <v>#REF!</v>
      </c>
      <c r="G27" s="2" t="e">
        <f t="shared" si="5"/>
        <v>#REF!</v>
      </c>
      <c r="H27" s="2" t="e">
        <f t="shared" si="5"/>
        <v>#REF!</v>
      </c>
      <c r="I27" s="2" t="e">
        <f t="shared" si="5"/>
        <v>#REF!</v>
      </c>
      <c r="J27" s="2" t="e">
        <f t="shared" si="5"/>
        <v>#REF!</v>
      </c>
      <c r="K27" s="2" t="e">
        <f t="shared" si="5"/>
        <v>#REF!</v>
      </c>
      <c r="L27" s="2" t="e">
        <f t="shared" si="5"/>
        <v>#REF!</v>
      </c>
      <c r="M27" s="2" t="e">
        <f t="shared" si="5"/>
        <v>#REF!</v>
      </c>
      <c r="N27" s="2" t="e">
        <f t="shared" si="5"/>
        <v>#REF!</v>
      </c>
      <c r="O27" s="2" t="e">
        <f t="shared" si="5"/>
        <v>#REF!</v>
      </c>
      <c r="P27" s="2" t="e">
        <f t="shared" si="5"/>
        <v>#REF!</v>
      </c>
      <c r="Q27" s="2" t="e">
        <f t="shared" si="5"/>
        <v>#REF!</v>
      </c>
      <c r="R27" s="2" t="e">
        <f t="shared" si="5"/>
        <v>#REF!</v>
      </c>
      <c r="S27" s="2" t="e">
        <f t="shared" si="5"/>
        <v>#REF!</v>
      </c>
      <c r="T27" s="2" t="e">
        <f t="shared" si="5"/>
        <v>#REF!</v>
      </c>
      <c r="U27" s="2" t="e">
        <f t="shared" si="5"/>
        <v>#REF!</v>
      </c>
      <c r="V27" s="2" t="e">
        <f t="shared" si="5"/>
        <v>#REF!</v>
      </c>
      <c r="W27" s="2" t="e">
        <f t="shared" si="5"/>
        <v>#REF!</v>
      </c>
      <c r="X27" s="2" t="e">
        <f t="shared" si="5"/>
        <v>#REF!</v>
      </c>
      <c r="Y27" s="2" t="e">
        <f t="shared" si="5"/>
        <v>#REF!</v>
      </c>
      <c r="Z27" s="2" t="e">
        <f t="shared" si="5"/>
        <v>#REF!</v>
      </c>
      <c r="AA27" s="2" t="e">
        <f t="shared" si="5"/>
        <v>#REF!</v>
      </c>
      <c r="AB27" s="2" t="e">
        <f t="shared" si="5"/>
        <v>#REF!</v>
      </c>
      <c r="AC27" s="2" t="e">
        <f t="shared" si="5"/>
        <v>#REF!</v>
      </c>
      <c r="AD27" s="2" t="e">
        <f t="shared" si="5"/>
        <v>#REF!</v>
      </c>
      <c r="AE27" s="2" t="e">
        <f t="shared" si="5"/>
        <v>#REF!</v>
      </c>
      <c r="AF27" s="2" t="e">
        <f t="shared" si="5"/>
        <v>#REF!</v>
      </c>
      <c r="AG27" s="2" t="e">
        <f t="shared" si="5"/>
        <v>#REF!</v>
      </c>
      <c r="AH27" s="2" t="e">
        <f t="shared" si="5"/>
        <v>#REF!</v>
      </c>
      <c r="AI27" s="2" t="e">
        <f t="shared" si="5"/>
        <v>#REF!</v>
      </c>
      <c r="AJ27" s="2" t="e">
        <f t="shared" si="5"/>
        <v>#REF!</v>
      </c>
      <c r="AK27" s="2" t="e">
        <f t="shared" si="5"/>
        <v>#REF!</v>
      </c>
      <c r="AL27" s="2" t="e">
        <f t="shared" si="5"/>
        <v>#REF!</v>
      </c>
      <c r="AM27" s="2" t="e">
        <f t="shared" si="5"/>
        <v>#REF!</v>
      </c>
      <c r="AN27" s="2" t="e">
        <f t="shared" si="5"/>
        <v>#REF!</v>
      </c>
      <c r="AO27" s="2" t="e">
        <f t="shared" si="5"/>
        <v>#REF!</v>
      </c>
      <c r="AP27" s="2" t="e">
        <f t="shared" si="5"/>
        <v>#REF!</v>
      </c>
      <c r="AQ27" s="2" t="e">
        <f t="shared" si="5"/>
        <v>#REF!</v>
      </c>
      <c r="AR27" s="2" t="e">
        <f t="shared" si="5"/>
        <v>#REF!</v>
      </c>
      <c r="AS27" s="2" t="e">
        <f t="shared" si="5"/>
        <v>#REF!</v>
      </c>
      <c r="AT27" s="2" t="e">
        <f t="shared" si="5"/>
        <v>#REF!</v>
      </c>
      <c r="AU27" s="2" t="e">
        <f t="shared" si="5"/>
        <v>#REF!</v>
      </c>
      <c r="AV27" s="2" t="e">
        <f t="shared" si="5"/>
        <v>#REF!</v>
      </c>
      <c r="AW27" s="2" t="e">
        <f t="shared" si="5"/>
        <v>#REF!</v>
      </c>
      <c r="AX27" s="2" t="e">
        <f t="shared" si="5"/>
        <v>#REF!</v>
      </c>
      <c r="AY27" s="2" t="e">
        <f t="shared" si="5"/>
        <v>#REF!</v>
      </c>
      <c r="AZ27" s="2" t="e">
        <f t="shared" si="5"/>
        <v>#REF!</v>
      </c>
      <c r="BA27" s="2" t="e">
        <f t="shared" si="5"/>
        <v>#REF!</v>
      </c>
      <c r="BB27" s="2" t="e">
        <f t="shared" si="5"/>
        <v>#REF!</v>
      </c>
      <c r="BC27" s="2" t="e">
        <f t="shared" si="5"/>
        <v>#REF!</v>
      </c>
      <c r="BD27" s="2" t="e">
        <f t="shared" si="5"/>
        <v>#REF!</v>
      </c>
      <c r="BE27" s="2" t="e">
        <f t="shared" si="5"/>
        <v>#REF!</v>
      </c>
      <c r="BF27" s="2" t="e">
        <f t="shared" si="5"/>
        <v>#REF!</v>
      </c>
      <c r="BG27" s="2" t="e">
        <f t="shared" si="5"/>
        <v>#REF!</v>
      </c>
      <c r="BH27" s="2" t="e">
        <f t="shared" si="5"/>
        <v>#REF!</v>
      </c>
      <c r="BI27" s="2" t="e">
        <f t="shared" si="5"/>
        <v>#REF!</v>
      </c>
      <c r="BJ27" s="2" t="e">
        <f t="shared" si="5"/>
        <v>#REF!</v>
      </c>
      <c r="BK27" s="2" t="e">
        <f t="shared" si="5"/>
        <v>#REF!</v>
      </c>
      <c r="BL27" s="2" t="e">
        <f t="shared" si="5"/>
        <v>#REF!</v>
      </c>
      <c r="BM27" s="2" t="e">
        <f t="shared" si="5"/>
        <v>#REF!</v>
      </c>
      <c r="BN27" s="2" t="e">
        <f t="shared" si="5"/>
        <v>#REF!</v>
      </c>
      <c r="BO27" s="2" t="e">
        <f t="shared" ref="BO27:BZ28" si="6">ROUND(BO11*0.8,)+25</f>
        <v>#REF!</v>
      </c>
      <c r="BP27" s="2" t="e">
        <f t="shared" si="6"/>
        <v>#REF!</v>
      </c>
      <c r="BQ27" s="2" t="e">
        <f t="shared" si="6"/>
        <v>#REF!</v>
      </c>
      <c r="BR27" s="2" t="e">
        <f t="shared" si="6"/>
        <v>#REF!</v>
      </c>
      <c r="BS27" s="2" t="e">
        <f t="shared" si="6"/>
        <v>#REF!</v>
      </c>
      <c r="BT27" s="2" t="e">
        <f t="shared" si="6"/>
        <v>#REF!</v>
      </c>
      <c r="BU27" s="2" t="e">
        <f t="shared" si="6"/>
        <v>#REF!</v>
      </c>
      <c r="BV27" s="2" t="e">
        <f t="shared" si="6"/>
        <v>#REF!</v>
      </c>
      <c r="BW27" s="2" t="e">
        <f t="shared" si="6"/>
        <v>#REF!</v>
      </c>
      <c r="BX27" s="2" t="e">
        <f t="shared" si="6"/>
        <v>#REF!</v>
      </c>
      <c r="BY27" s="2" t="e">
        <f t="shared" si="6"/>
        <v>#REF!</v>
      </c>
      <c r="BZ27" s="2" t="e">
        <f t="shared" si="6"/>
        <v>#REF!</v>
      </c>
    </row>
    <row r="28" spans="1:78" ht="10.7" customHeight="1" x14ac:dyDescent="0.2">
      <c r="A28" s="3">
        <v>2</v>
      </c>
      <c r="B28" s="2" t="e">
        <f t="shared" si="4"/>
        <v>#REF!</v>
      </c>
      <c r="C28" s="2" t="e">
        <f t="shared" si="5"/>
        <v>#REF!</v>
      </c>
      <c r="D28" s="2" t="e">
        <f t="shared" si="5"/>
        <v>#REF!</v>
      </c>
      <c r="E28" s="2" t="e">
        <f t="shared" si="5"/>
        <v>#REF!</v>
      </c>
      <c r="F28" s="2" t="e">
        <f t="shared" si="5"/>
        <v>#REF!</v>
      </c>
      <c r="G28" s="2" t="e">
        <f t="shared" si="5"/>
        <v>#REF!</v>
      </c>
      <c r="H28" s="2" t="e">
        <f t="shared" si="5"/>
        <v>#REF!</v>
      </c>
      <c r="I28" s="2" t="e">
        <f t="shared" si="5"/>
        <v>#REF!</v>
      </c>
      <c r="J28" s="2" t="e">
        <f t="shared" si="5"/>
        <v>#REF!</v>
      </c>
      <c r="K28" s="2" t="e">
        <f t="shared" si="5"/>
        <v>#REF!</v>
      </c>
      <c r="L28" s="2" t="e">
        <f t="shared" si="5"/>
        <v>#REF!</v>
      </c>
      <c r="M28" s="2" t="e">
        <f t="shared" si="5"/>
        <v>#REF!</v>
      </c>
      <c r="N28" s="2" t="e">
        <f t="shared" si="5"/>
        <v>#REF!</v>
      </c>
      <c r="O28" s="2" t="e">
        <f t="shared" si="5"/>
        <v>#REF!</v>
      </c>
      <c r="P28" s="2" t="e">
        <f t="shared" si="5"/>
        <v>#REF!</v>
      </c>
      <c r="Q28" s="2" t="e">
        <f t="shared" si="5"/>
        <v>#REF!</v>
      </c>
      <c r="R28" s="2" t="e">
        <f t="shared" si="5"/>
        <v>#REF!</v>
      </c>
      <c r="S28" s="2" t="e">
        <f t="shared" si="5"/>
        <v>#REF!</v>
      </c>
      <c r="T28" s="2" t="e">
        <f t="shared" si="5"/>
        <v>#REF!</v>
      </c>
      <c r="U28" s="2" t="e">
        <f t="shared" si="5"/>
        <v>#REF!</v>
      </c>
      <c r="V28" s="2" t="e">
        <f t="shared" si="5"/>
        <v>#REF!</v>
      </c>
      <c r="W28" s="2" t="e">
        <f t="shared" si="5"/>
        <v>#REF!</v>
      </c>
      <c r="X28" s="2" t="e">
        <f t="shared" si="5"/>
        <v>#REF!</v>
      </c>
      <c r="Y28" s="2" t="e">
        <f t="shared" si="5"/>
        <v>#REF!</v>
      </c>
      <c r="Z28" s="2" t="e">
        <f t="shared" si="5"/>
        <v>#REF!</v>
      </c>
      <c r="AA28" s="2" t="e">
        <f t="shared" si="5"/>
        <v>#REF!</v>
      </c>
      <c r="AB28" s="2" t="e">
        <f t="shared" si="5"/>
        <v>#REF!</v>
      </c>
      <c r="AC28" s="2" t="e">
        <f t="shared" si="5"/>
        <v>#REF!</v>
      </c>
      <c r="AD28" s="2" t="e">
        <f t="shared" si="5"/>
        <v>#REF!</v>
      </c>
      <c r="AE28" s="2" t="e">
        <f t="shared" si="5"/>
        <v>#REF!</v>
      </c>
      <c r="AF28" s="2" t="e">
        <f t="shared" si="5"/>
        <v>#REF!</v>
      </c>
      <c r="AG28" s="2" t="e">
        <f t="shared" si="5"/>
        <v>#REF!</v>
      </c>
      <c r="AH28" s="2" t="e">
        <f t="shared" si="5"/>
        <v>#REF!</v>
      </c>
      <c r="AI28" s="2" t="e">
        <f t="shared" si="5"/>
        <v>#REF!</v>
      </c>
      <c r="AJ28" s="2" t="e">
        <f t="shared" si="5"/>
        <v>#REF!</v>
      </c>
      <c r="AK28" s="2" t="e">
        <f t="shared" si="5"/>
        <v>#REF!</v>
      </c>
      <c r="AL28" s="2" t="e">
        <f t="shared" si="5"/>
        <v>#REF!</v>
      </c>
      <c r="AM28" s="2" t="e">
        <f t="shared" si="5"/>
        <v>#REF!</v>
      </c>
      <c r="AN28" s="2" t="e">
        <f t="shared" si="5"/>
        <v>#REF!</v>
      </c>
      <c r="AO28" s="2" t="e">
        <f t="shared" si="5"/>
        <v>#REF!</v>
      </c>
      <c r="AP28" s="2" t="e">
        <f t="shared" si="5"/>
        <v>#REF!</v>
      </c>
      <c r="AQ28" s="2" t="e">
        <f t="shared" si="5"/>
        <v>#REF!</v>
      </c>
      <c r="AR28" s="2" t="e">
        <f t="shared" si="5"/>
        <v>#REF!</v>
      </c>
      <c r="AS28" s="2" t="e">
        <f t="shared" si="5"/>
        <v>#REF!</v>
      </c>
      <c r="AT28" s="2" t="e">
        <f t="shared" si="5"/>
        <v>#REF!</v>
      </c>
      <c r="AU28" s="2" t="e">
        <f t="shared" si="5"/>
        <v>#REF!</v>
      </c>
      <c r="AV28" s="2" t="e">
        <f t="shared" si="5"/>
        <v>#REF!</v>
      </c>
      <c r="AW28" s="2" t="e">
        <f t="shared" si="5"/>
        <v>#REF!</v>
      </c>
      <c r="AX28" s="2" t="e">
        <f t="shared" si="5"/>
        <v>#REF!</v>
      </c>
      <c r="AY28" s="2" t="e">
        <f t="shared" si="5"/>
        <v>#REF!</v>
      </c>
      <c r="AZ28" s="2" t="e">
        <f t="shared" si="5"/>
        <v>#REF!</v>
      </c>
      <c r="BA28" s="2" t="e">
        <f t="shared" si="5"/>
        <v>#REF!</v>
      </c>
      <c r="BB28" s="2" t="e">
        <f t="shared" si="5"/>
        <v>#REF!</v>
      </c>
      <c r="BC28" s="2" t="e">
        <f t="shared" si="5"/>
        <v>#REF!</v>
      </c>
      <c r="BD28" s="2" t="e">
        <f t="shared" si="5"/>
        <v>#REF!</v>
      </c>
      <c r="BE28" s="2" t="e">
        <f t="shared" si="5"/>
        <v>#REF!</v>
      </c>
      <c r="BF28" s="2" t="e">
        <f t="shared" si="5"/>
        <v>#REF!</v>
      </c>
      <c r="BG28" s="2" t="e">
        <f t="shared" si="5"/>
        <v>#REF!</v>
      </c>
      <c r="BH28" s="2" t="e">
        <f t="shared" si="5"/>
        <v>#REF!</v>
      </c>
      <c r="BI28" s="2" t="e">
        <f t="shared" si="5"/>
        <v>#REF!</v>
      </c>
      <c r="BJ28" s="2" t="e">
        <f t="shared" si="5"/>
        <v>#REF!</v>
      </c>
      <c r="BK28" s="2" t="e">
        <f t="shared" si="5"/>
        <v>#REF!</v>
      </c>
      <c r="BL28" s="2" t="e">
        <f t="shared" si="5"/>
        <v>#REF!</v>
      </c>
      <c r="BM28" s="2" t="e">
        <f t="shared" si="5"/>
        <v>#REF!</v>
      </c>
      <c r="BN28" s="2" t="e">
        <f t="shared" si="5"/>
        <v>#REF!</v>
      </c>
      <c r="BO28" s="2" t="e">
        <f t="shared" si="6"/>
        <v>#REF!</v>
      </c>
      <c r="BP28" s="2" t="e">
        <f t="shared" si="6"/>
        <v>#REF!</v>
      </c>
      <c r="BQ28" s="2" t="e">
        <f t="shared" si="6"/>
        <v>#REF!</v>
      </c>
      <c r="BR28" s="2" t="e">
        <f t="shared" si="6"/>
        <v>#REF!</v>
      </c>
      <c r="BS28" s="2" t="e">
        <f t="shared" si="6"/>
        <v>#REF!</v>
      </c>
      <c r="BT28" s="2" t="e">
        <f t="shared" si="6"/>
        <v>#REF!</v>
      </c>
      <c r="BU28" s="2" t="e">
        <f t="shared" si="6"/>
        <v>#REF!</v>
      </c>
      <c r="BV28" s="2" t="e">
        <f t="shared" si="6"/>
        <v>#REF!</v>
      </c>
      <c r="BW28" s="2" t="e">
        <f t="shared" si="6"/>
        <v>#REF!</v>
      </c>
      <c r="BX28" s="2" t="e">
        <f t="shared" si="6"/>
        <v>#REF!</v>
      </c>
      <c r="BY28" s="2" t="e">
        <f t="shared" si="6"/>
        <v>#REF!</v>
      </c>
      <c r="BZ28" s="2" t="e">
        <f t="shared" si="6"/>
        <v>#REF!</v>
      </c>
    </row>
    <row r="29" spans="1:78" ht="10.7" customHeight="1" x14ac:dyDescent="0.2">
      <c r="A29" s="4" t="s">
        <v>9</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0.7" customHeight="1" x14ac:dyDescent="0.2">
      <c r="A30" s="3">
        <v>1</v>
      </c>
      <c r="B30" s="2" t="e">
        <f t="shared" si="4"/>
        <v>#REF!</v>
      </c>
      <c r="C30" s="2" t="e">
        <f t="shared" ref="C30:BN31" si="7">ROUND(C14*0.8,)+25</f>
        <v>#REF!</v>
      </c>
      <c r="D30" s="2" t="e">
        <f t="shared" si="7"/>
        <v>#REF!</v>
      </c>
      <c r="E30" s="2" t="e">
        <f t="shared" si="7"/>
        <v>#REF!</v>
      </c>
      <c r="F30" s="2" t="e">
        <f t="shared" si="7"/>
        <v>#REF!</v>
      </c>
      <c r="G30" s="2" t="e">
        <f t="shared" si="7"/>
        <v>#REF!</v>
      </c>
      <c r="H30" s="2" t="e">
        <f t="shared" si="7"/>
        <v>#REF!</v>
      </c>
      <c r="I30" s="2" t="e">
        <f t="shared" si="7"/>
        <v>#REF!</v>
      </c>
      <c r="J30" s="2" t="e">
        <f t="shared" si="7"/>
        <v>#REF!</v>
      </c>
      <c r="K30" s="2" t="e">
        <f t="shared" si="7"/>
        <v>#REF!</v>
      </c>
      <c r="L30" s="2" t="e">
        <f t="shared" si="7"/>
        <v>#REF!</v>
      </c>
      <c r="M30" s="2" t="e">
        <f t="shared" si="7"/>
        <v>#REF!</v>
      </c>
      <c r="N30" s="2" t="e">
        <f t="shared" si="7"/>
        <v>#REF!</v>
      </c>
      <c r="O30" s="2" t="e">
        <f t="shared" si="7"/>
        <v>#REF!</v>
      </c>
      <c r="P30" s="2" t="e">
        <f t="shared" si="7"/>
        <v>#REF!</v>
      </c>
      <c r="Q30" s="2" t="e">
        <f t="shared" si="7"/>
        <v>#REF!</v>
      </c>
      <c r="R30" s="2" t="e">
        <f t="shared" si="7"/>
        <v>#REF!</v>
      </c>
      <c r="S30" s="2" t="e">
        <f t="shared" si="7"/>
        <v>#REF!</v>
      </c>
      <c r="T30" s="2" t="e">
        <f t="shared" si="7"/>
        <v>#REF!</v>
      </c>
      <c r="U30" s="2" t="e">
        <f t="shared" si="7"/>
        <v>#REF!</v>
      </c>
      <c r="V30" s="2" t="e">
        <f t="shared" si="7"/>
        <v>#REF!</v>
      </c>
      <c r="W30" s="2" t="e">
        <f t="shared" si="7"/>
        <v>#REF!</v>
      </c>
      <c r="X30" s="2" t="e">
        <f t="shared" si="7"/>
        <v>#REF!</v>
      </c>
      <c r="Y30" s="2" t="e">
        <f t="shared" si="7"/>
        <v>#REF!</v>
      </c>
      <c r="Z30" s="2" t="e">
        <f t="shared" si="7"/>
        <v>#REF!</v>
      </c>
      <c r="AA30" s="2" t="e">
        <f t="shared" si="7"/>
        <v>#REF!</v>
      </c>
      <c r="AB30" s="2" t="e">
        <f t="shared" si="7"/>
        <v>#REF!</v>
      </c>
      <c r="AC30" s="2" t="e">
        <f t="shared" si="7"/>
        <v>#REF!</v>
      </c>
      <c r="AD30" s="2" t="e">
        <f t="shared" si="7"/>
        <v>#REF!</v>
      </c>
      <c r="AE30" s="2" t="e">
        <f t="shared" si="7"/>
        <v>#REF!</v>
      </c>
      <c r="AF30" s="2" t="e">
        <f t="shared" si="7"/>
        <v>#REF!</v>
      </c>
      <c r="AG30" s="2" t="e">
        <f t="shared" si="7"/>
        <v>#REF!</v>
      </c>
      <c r="AH30" s="2" t="e">
        <f t="shared" si="7"/>
        <v>#REF!</v>
      </c>
      <c r="AI30" s="2" t="e">
        <f t="shared" si="7"/>
        <v>#REF!</v>
      </c>
      <c r="AJ30" s="2" t="e">
        <f t="shared" si="7"/>
        <v>#REF!</v>
      </c>
      <c r="AK30" s="2" t="e">
        <f t="shared" si="7"/>
        <v>#REF!</v>
      </c>
      <c r="AL30" s="2" t="e">
        <f t="shared" si="7"/>
        <v>#REF!</v>
      </c>
      <c r="AM30" s="2" t="e">
        <f t="shared" si="7"/>
        <v>#REF!</v>
      </c>
      <c r="AN30" s="2" t="e">
        <f t="shared" si="7"/>
        <v>#REF!</v>
      </c>
      <c r="AO30" s="2" t="e">
        <f t="shared" si="7"/>
        <v>#REF!</v>
      </c>
      <c r="AP30" s="2" t="e">
        <f t="shared" si="7"/>
        <v>#REF!</v>
      </c>
      <c r="AQ30" s="2" t="e">
        <f t="shared" si="7"/>
        <v>#REF!</v>
      </c>
      <c r="AR30" s="2" t="e">
        <f t="shared" si="7"/>
        <v>#REF!</v>
      </c>
      <c r="AS30" s="2" t="e">
        <f t="shared" si="7"/>
        <v>#REF!</v>
      </c>
      <c r="AT30" s="2" t="e">
        <f t="shared" si="7"/>
        <v>#REF!</v>
      </c>
      <c r="AU30" s="2" t="e">
        <f t="shared" si="7"/>
        <v>#REF!</v>
      </c>
      <c r="AV30" s="2" t="e">
        <f t="shared" si="7"/>
        <v>#REF!</v>
      </c>
      <c r="AW30" s="2" t="e">
        <f t="shared" si="7"/>
        <v>#REF!</v>
      </c>
      <c r="AX30" s="2" t="e">
        <f t="shared" si="7"/>
        <v>#REF!</v>
      </c>
      <c r="AY30" s="2" t="e">
        <f t="shared" si="7"/>
        <v>#REF!</v>
      </c>
      <c r="AZ30" s="2" t="e">
        <f t="shared" si="7"/>
        <v>#REF!</v>
      </c>
      <c r="BA30" s="2" t="e">
        <f t="shared" si="7"/>
        <v>#REF!</v>
      </c>
      <c r="BB30" s="2" t="e">
        <f t="shared" si="7"/>
        <v>#REF!</v>
      </c>
      <c r="BC30" s="2" t="e">
        <f t="shared" si="7"/>
        <v>#REF!</v>
      </c>
      <c r="BD30" s="2" t="e">
        <f t="shared" si="7"/>
        <v>#REF!</v>
      </c>
      <c r="BE30" s="2" t="e">
        <f t="shared" si="7"/>
        <v>#REF!</v>
      </c>
      <c r="BF30" s="2" t="e">
        <f t="shared" si="7"/>
        <v>#REF!</v>
      </c>
      <c r="BG30" s="2" t="e">
        <f t="shared" si="7"/>
        <v>#REF!</v>
      </c>
      <c r="BH30" s="2" t="e">
        <f t="shared" si="7"/>
        <v>#REF!</v>
      </c>
      <c r="BI30" s="2" t="e">
        <f t="shared" si="7"/>
        <v>#REF!</v>
      </c>
      <c r="BJ30" s="2" t="e">
        <f t="shared" si="7"/>
        <v>#REF!</v>
      </c>
      <c r="BK30" s="2" t="e">
        <f t="shared" si="7"/>
        <v>#REF!</v>
      </c>
      <c r="BL30" s="2" t="e">
        <f t="shared" si="7"/>
        <v>#REF!</v>
      </c>
      <c r="BM30" s="2" t="e">
        <f t="shared" si="7"/>
        <v>#REF!</v>
      </c>
      <c r="BN30" s="2" t="e">
        <f t="shared" si="7"/>
        <v>#REF!</v>
      </c>
      <c r="BO30" s="2" t="e">
        <f t="shared" ref="BO30:BZ31" si="8">ROUND(BO14*0.8,)+25</f>
        <v>#REF!</v>
      </c>
      <c r="BP30" s="2" t="e">
        <f t="shared" si="8"/>
        <v>#REF!</v>
      </c>
      <c r="BQ30" s="2" t="e">
        <f t="shared" si="8"/>
        <v>#REF!</v>
      </c>
      <c r="BR30" s="2" t="e">
        <f t="shared" si="8"/>
        <v>#REF!</v>
      </c>
      <c r="BS30" s="2" t="e">
        <f t="shared" si="8"/>
        <v>#REF!</v>
      </c>
      <c r="BT30" s="2" t="e">
        <f t="shared" si="8"/>
        <v>#REF!</v>
      </c>
      <c r="BU30" s="2" t="e">
        <f t="shared" si="8"/>
        <v>#REF!</v>
      </c>
      <c r="BV30" s="2" t="e">
        <f t="shared" si="8"/>
        <v>#REF!</v>
      </c>
      <c r="BW30" s="2" t="e">
        <f t="shared" si="8"/>
        <v>#REF!</v>
      </c>
      <c r="BX30" s="2" t="e">
        <f t="shared" si="8"/>
        <v>#REF!</v>
      </c>
      <c r="BY30" s="2" t="e">
        <f t="shared" si="8"/>
        <v>#REF!</v>
      </c>
      <c r="BZ30" s="2" t="e">
        <f t="shared" si="8"/>
        <v>#REF!</v>
      </c>
    </row>
    <row r="31" spans="1:78" ht="10.7" customHeight="1" x14ac:dyDescent="0.2">
      <c r="A31" s="3">
        <v>2</v>
      </c>
      <c r="B31" s="2" t="e">
        <f t="shared" si="4"/>
        <v>#REF!</v>
      </c>
      <c r="C31" s="2" t="e">
        <f t="shared" si="7"/>
        <v>#REF!</v>
      </c>
      <c r="D31" s="2" t="e">
        <f t="shared" si="7"/>
        <v>#REF!</v>
      </c>
      <c r="E31" s="2" t="e">
        <f t="shared" si="7"/>
        <v>#REF!</v>
      </c>
      <c r="F31" s="2" t="e">
        <f t="shared" si="7"/>
        <v>#REF!</v>
      </c>
      <c r="G31" s="2" t="e">
        <f t="shared" si="7"/>
        <v>#REF!</v>
      </c>
      <c r="H31" s="2" t="e">
        <f t="shared" si="7"/>
        <v>#REF!</v>
      </c>
      <c r="I31" s="2" t="e">
        <f t="shared" si="7"/>
        <v>#REF!</v>
      </c>
      <c r="J31" s="2" t="e">
        <f t="shared" si="7"/>
        <v>#REF!</v>
      </c>
      <c r="K31" s="2" t="e">
        <f t="shared" si="7"/>
        <v>#REF!</v>
      </c>
      <c r="L31" s="2" t="e">
        <f t="shared" si="7"/>
        <v>#REF!</v>
      </c>
      <c r="M31" s="2" t="e">
        <f t="shared" si="7"/>
        <v>#REF!</v>
      </c>
      <c r="N31" s="2" t="e">
        <f t="shared" si="7"/>
        <v>#REF!</v>
      </c>
      <c r="O31" s="2" t="e">
        <f t="shared" si="7"/>
        <v>#REF!</v>
      </c>
      <c r="P31" s="2" t="e">
        <f t="shared" si="7"/>
        <v>#REF!</v>
      </c>
      <c r="Q31" s="2" t="e">
        <f t="shared" si="7"/>
        <v>#REF!</v>
      </c>
      <c r="R31" s="2" t="e">
        <f t="shared" si="7"/>
        <v>#REF!</v>
      </c>
      <c r="S31" s="2" t="e">
        <f t="shared" si="7"/>
        <v>#REF!</v>
      </c>
      <c r="T31" s="2" t="e">
        <f t="shared" si="7"/>
        <v>#REF!</v>
      </c>
      <c r="U31" s="2" t="e">
        <f t="shared" si="7"/>
        <v>#REF!</v>
      </c>
      <c r="V31" s="2" t="e">
        <f t="shared" si="7"/>
        <v>#REF!</v>
      </c>
      <c r="W31" s="2" t="e">
        <f t="shared" si="7"/>
        <v>#REF!</v>
      </c>
      <c r="X31" s="2" t="e">
        <f t="shared" si="7"/>
        <v>#REF!</v>
      </c>
      <c r="Y31" s="2" t="e">
        <f t="shared" si="7"/>
        <v>#REF!</v>
      </c>
      <c r="Z31" s="2" t="e">
        <f t="shared" si="7"/>
        <v>#REF!</v>
      </c>
      <c r="AA31" s="2" t="e">
        <f t="shared" si="7"/>
        <v>#REF!</v>
      </c>
      <c r="AB31" s="2" t="e">
        <f t="shared" si="7"/>
        <v>#REF!</v>
      </c>
      <c r="AC31" s="2" t="e">
        <f t="shared" si="7"/>
        <v>#REF!</v>
      </c>
      <c r="AD31" s="2" t="e">
        <f t="shared" si="7"/>
        <v>#REF!</v>
      </c>
      <c r="AE31" s="2" t="e">
        <f t="shared" si="7"/>
        <v>#REF!</v>
      </c>
      <c r="AF31" s="2" t="e">
        <f t="shared" si="7"/>
        <v>#REF!</v>
      </c>
      <c r="AG31" s="2" t="e">
        <f t="shared" si="7"/>
        <v>#REF!</v>
      </c>
      <c r="AH31" s="2" t="e">
        <f t="shared" si="7"/>
        <v>#REF!</v>
      </c>
      <c r="AI31" s="2" t="e">
        <f t="shared" si="7"/>
        <v>#REF!</v>
      </c>
      <c r="AJ31" s="2" t="e">
        <f t="shared" si="7"/>
        <v>#REF!</v>
      </c>
      <c r="AK31" s="2" t="e">
        <f t="shared" si="7"/>
        <v>#REF!</v>
      </c>
      <c r="AL31" s="2" t="e">
        <f t="shared" si="7"/>
        <v>#REF!</v>
      </c>
      <c r="AM31" s="2" t="e">
        <f t="shared" si="7"/>
        <v>#REF!</v>
      </c>
      <c r="AN31" s="2" t="e">
        <f t="shared" si="7"/>
        <v>#REF!</v>
      </c>
      <c r="AO31" s="2" t="e">
        <f t="shared" si="7"/>
        <v>#REF!</v>
      </c>
      <c r="AP31" s="2" t="e">
        <f t="shared" si="7"/>
        <v>#REF!</v>
      </c>
      <c r="AQ31" s="2" t="e">
        <f t="shared" si="7"/>
        <v>#REF!</v>
      </c>
      <c r="AR31" s="2" t="e">
        <f t="shared" si="7"/>
        <v>#REF!</v>
      </c>
      <c r="AS31" s="2" t="e">
        <f t="shared" si="7"/>
        <v>#REF!</v>
      </c>
      <c r="AT31" s="2" t="e">
        <f t="shared" si="7"/>
        <v>#REF!</v>
      </c>
      <c r="AU31" s="2" t="e">
        <f t="shared" si="7"/>
        <v>#REF!</v>
      </c>
      <c r="AV31" s="2" t="e">
        <f t="shared" si="7"/>
        <v>#REF!</v>
      </c>
      <c r="AW31" s="2" t="e">
        <f t="shared" si="7"/>
        <v>#REF!</v>
      </c>
      <c r="AX31" s="2" t="e">
        <f t="shared" si="7"/>
        <v>#REF!</v>
      </c>
      <c r="AY31" s="2" t="e">
        <f t="shared" si="7"/>
        <v>#REF!</v>
      </c>
      <c r="AZ31" s="2" t="e">
        <f t="shared" si="7"/>
        <v>#REF!</v>
      </c>
      <c r="BA31" s="2" t="e">
        <f t="shared" si="7"/>
        <v>#REF!</v>
      </c>
      <c r="BB31" s="2" t="e">
        <f t="shared" si="7"/>
        <v>#REF!</v>
      </c>
      <c r="BC31" s="2" t="e">
        <f t="shared" si="7"/>
        <v>#REF!</v>
      </c>
      <c r="BD31" s="2" t="e">
        <f t="shared" si="7"/>
        <v>#REF!</v>
      </c>
      <c r="BE31" s="2" t="e">
        <f t="shared" si="7"/>
        <v>#REF!</v>
      </c>
      <c r="BF31" s="2" t="e">
        <f t="shared" si="7"/>
        <v>#REF!</v>
      </c>
      <c r="BG31" s="2" t="e">
        <f t="shared" si="7"/>
        <v>#REF!</v>
      </c>
      <c r="BH31" s="2" t="e">
        <f t="shared" si="7"/>
        <v>#REF!</v>
      </c>
      <c r="BI31" s="2" t="e">
        <f t="shared" si="7"/>
        <v>#REF!</v>
      </c>
      <c r="BJ31" s="2" t="e">
        <f t="shared" si="7"/>
        <v>#REF!</v>
      </c>
      <c r="BK31" s="2" t="e">
        <f t="shared" si="7"/>
        <v>#REF!</v>
      </c>
      <c r="BL31" s="2" t="e">
        <f t="shared" si="7"/>
        <v>#REF!</v>
      </c>
      <c r="BM31" s="2" t="e">
        <f t="shared" si="7"/>
        <v>#REF!</v>
      </c>
      <c r="BN31" s="2" t="e">
        <f t="shared" si="7"/>
        <v>#REF!</v>
      </c>
      <c r="BO31" s="2" t="e">
        <f t="shared" si="8"/>
        <v>#REF!</v>
      </c>
      <c r="BP31" s="2" t="e">
        <f t="shared" si="8"/>
        <v>#REF!</v>
      </c>
      <c r="BQ31" s="2" t="e">
        <f t="shared" si="8"/>
        <v>#REF!</v>
      </c>
      <c r="BR31" s="2" t="e">
        <f t="shared" si="8"/>
        <v>#REF!</v>
      </c>
      <c r="BS31" s="2" t="e">
        <f t="shared" si="8"/>
        <v>#REF!</v>
      </c>
      <c r="BT31" s="2" t="e">
        <f t="shared" si="8"/>
        <v>#REF!</v>
      </c>
      <c r="BU31" s="2" t="e">
        <f t="shared" si="8"/>
        <v>#REF!</v>
      </c>
      <c r="BV31" s="2" t="e">
        <f t="shared" si="8"/>
        <v>#REF!</v>
      </c>
      <c r="BW31" s="2" t="e">
        <f t="shared" si="8"/>
        <v>#REF!</v>
      </c>
      <c r="BX31" s="2" t="e">
        <f t="shared" si="8"/>
        <v>#REF!</v>
      </c>
      <c r="BY31" s="2" t="e">
        <f t="shared" si="8"/>
        <v>#REF!</v>
      </c>
      <c r="BZ31" s="2" t="e">
        <f t="shared" si="8"/>
        <v>#REF!</v>
      </c>
    </row>
    <row r="32" spans="1:78" ht="10.7" customHeight="1" x14ac:dyDescent="0.2">
      <c r="A32" s="2" t="s">
        <v>13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0.7" customHeight="1" x14ac:dyDescent="0.2">
      <c r="A33" s="3">
        <v>1</v>
      </c>
      <c r="B33" s="2" t="e">
        <f t="shared" si="4"/>
        <v>#REF!</v>
      </c>
      <c r="C33" s="2" t="e">
        <f t="shared" ref="C33:BN34" si="9">ROUND(C17*0.8,)+25</f>
        <v>#REF!</v>
      </c>
      <c r="D33" s="2" t="e">
        <f t="shared" si="9"/>
        <v>#REF!</v>
      </c>
      <c r="E33" s="2" t="e">
        <f t="shared" si="9"/>
        <v>#REF!</v>
      </c>
      <c r="F33" s="2" t="e">
        <f t="shared" si="9"/>
        <v>#REF!</v>
      </c>
      <c r="G33" s="2" t="e">
        <f t="shared" si="9"/>
        <v>#REF!</v>
      </c>
      <c r="H33" s="2" t="e">
        <f t="shared" si="9"/>
        <v>#REF!</v>
      </c>
      <c r="I33" s="2" t="e">
        <f t="shared" si="9"/>
        <v>#REF!</v>
      </c>
      <c r="J33" s="2" t="e">
        <f t="shared" si="9"/>
        <v>#REF!</v>
      </c>
      <c r="K33" s="2" t="e">
        <f t="shared" si="9"/>
        <v>#REF!</v>
      </c>
      <c r="L33" s="2" t="e">
        <f t="shared" si="9"/>
        <v>#REF!</v>
      </c>
      <c r="M33" s="2" t="e">
        <f t="shared" si="9"/>
        <v>#REF!</v>
      </c>
      <c r="N33" s="2" t="e">
        <f t="shared" si="9"/>
        <v>#REF!</v>
      </c>
      <c r="O33" s="2" t="e">
        <f t="shared" si="9"/>
        <v>#REF!</v>
      </c>
      <c r="P33" s="2" t="e">
        <f t="shared" si="9"/>
        <v>#REF!</v>
      </c>
      <c r="Q33" s="2" t="e">
        <f t="shared" si="9"/>
        <v>#REF!</v>
      </c>
      <c r="R33" s="2" t="e">
        <f t="shared" si="9"/>
        <v>#REF!</v>
      </c>
      <c r="S33" s="2" t="e">
        <f t="shared" si="9"/>
        <v>#REF!</v>
      </c>
      <c r="T33" s="2" t="e">
        <f t="shared" si="9"/>
        <v>#REF!</v>
      </c>
      <c r="U33" s="2" t="e">
        <f t="shared" si="9"/>
        <v>#REF!</v>
      </c>
      <c r="V33" s="2" t="e">
        <f t="shared" si="9"/>
        <v>#REF!</v>
      </c>
      <c r="W33" s="2" t="e">
        <f t="shared" si="9"/>
        <v>#REF!</v>
      </c>
      <c r="X33" s="2" t="e">
        <f t="shared" si="9"/>
        <v>#REF!</v>
      </c>
      <c r="Y33" s="2" t="e">
        <f t="shared" si="9"/>
        <v>#REF!</v>
      </c>
      <c r="Z33" s="2" t="e">
        <f t="shared" si="9"/>
        <v>#REF!</v>
      </c>
      <c r="AA33" s="2" t="e">
        <f t="shared" si="9"/>
        <v>#REF!</v>
      </c>
      <c r="AB33" s="2" t="e">
        <f t="shared" si="9"/>
        <v>#REF!</v>
      </c>
      <c r="AC33" s="2" t="e">
        <f t="shared" si="9"/>
        <v>#REF!</v>
      </c>
      <c r="AD33" s="2" t="e">
        <f t="shared" si="9"/>
        <v>#REF!</v>
      </c>
      <c r="AE33" s="2" t="e">
        <f t="shared" si="9"/>
        <v>#REF!</v>
      </c>
      <c r="AF33" s="2" t="e">
        <f t="shared" si="9"/>
        <v>#REF!</v>
      </c>
      <c r="AG33" s="2" t="e">
        <f t="shared" si="9"/>
        <v>#REF!</v>
      </c>
      <c r="AH33" s="2" t="e">
        <f t="shared" si="9"/>
        <v>#REF!</v>
      </c>
      <c r="AI33" s="2" t="e">
        <f t="shared" si="9"/>
        <v>#REF!</v>
      </c>
      <c r="AJ33" s="2" t="e">
        <f t="shared" si="9"/>
        <v>#REF!</v>
      </c>
      <c r="AK33" s="2" t="e">
        <f t="shared" si="9"/>
        <v>#REF!</v>
      </c>
      <c r="AL33" s="2" t="e">
        <f t="shared" si="9"/>
        <v>#REF!</v>
      </c>
      <c r="AM33" s="2" t="e">
        <f t="shared" si="9"/>
        <v>#REF!</v>
      </c>
      <c r="AN33" s="2" t="e">
        <f t="shared" si="9"/>
        <v>#REF!</v>
      </c>
      <c r="AO33" s="2" t="e">
        <f t="shared" si="9"/>
        <v>#REF!</v>
      </c>
      <c r="AP33" s="2" t="e">
        <f t="shared" si="9"/>
        <v>#REF!</v>
      </c>
      <c r="AQ33" s="2" t="e">
        <f t="shared" si="9"/>
        <v>#REF!</v>
      </c>
      <c r="AR33" s="2" t="e">
        <f t="shared" si="9"/>
        <v>#REF!</v>
      </c>
      <c r="AS33" s="2" t="e">
        <f t="shared" si="9"/>
        <v>#REF!</v>
      </c>
      <c r="AT33" s="2" t="e">
        <f t="shared" si="9"/>
        <v>#REF!</v>
      </c>
      <c r="AU33" s="2" t="e">
        <f t="shared" si="9"/>
        <v>#REF!</v>
      </c>
      <c r="AV33" s="2" t="e">
        <f t="shared" si="9"/>
        <v>#REF!</v>
      </c>
      <c r="AW33" s="2" t="e">
        <f t="shared" si="9"/>
        <v>#REF!</v>
      </c>
      <c r="AX33" s="2" t="e">
        <f t="shared" si="9"/>
        <v>#REF!</v>
      </c>
      <c r="AY33" s="2" t="e">
        <f t="shared" si="9"/>
        <v>#REF!</v>
      </c>
      <c r="AZ33" s="2" t="e">
        <f t="shared" si="9"/>
        <v>#REF!</v>
      </c>
      <c r="BA33" s="2" t="e">
        <f t="shared" si="9"/>
        <v>#REF!</v>
      </c>
      <c r="BB33" s="2" t="e">
        <f t="shared" si="9"/>
        <v>#REF!</v>
      </c>
      <c r="BC33" s="2" t="e">
        <f t="shared" si="9"/>
        <v>#REF!</v>
      </c>
      <c r="BD33" s="2" t="e">
        <f t="shared" si="9"/>
        <v>#REF!</v>
      </c>
      <c r="BE33" s="2" t="e">
        <f t="shared" si="9"/>
        <v>#REF!</v>
      </c>
      <c r="BF33" s="2" t="e">
        <f t="shared" si="9"/>
        <v>#REF!</v>
      </c>
      <c r="BG33" s="2" t="e">
        <f t="shared" si="9"/>
        <v>#REF!</v>
      </c>
      <c r="BH33" s="2" t="e">
        <f t="shared" si="9"/>
        <v>#REF!</v>
      </c>
      <c r="BI33" s="2" t="e">
        <f t="shared" si="9"/>
        <v>#REF!</v>
      </c>
      <c r="BJ33" s="2" t="e">
        <f t="shared" si="9"/>
        <v>#REF!</v>
      </c>
      <c r="BK33" s="2" t="e">
        <f t="shared" si="9"/>
        <v>#REF!</v>
      </c>
      <c r="BL33" s="2" t="e">
        <f t="shared" si="9"/>
        <v>#REF!</v>
      </c>
      <c r="BM33" s="2" t="e">
        <f t="shared" si="9"/>
        <v>#REF!</v>
      </c>
      <c r="BN33" s="2" t="e">
        <f t="shared" si="9"/>
        <v>#REF!</v>
      </c>
      <c r="BO33" s="2" t="e">
        <f t="shared" ref="BO33:BZ34" si="10">ROUND(BO17*0.8,)+25</f>
        <v>#REF!</v>
      </c>
      <c r="BP33" s="2" t="e">
        <f t="shared" si="10"/>
        <v>#REF!</v>
      </c>
      <c r="BQ33" s="2" t="e">
        <f t="shared" si="10"/>
        <v>#REF!</v>
      </c>
      <c r="BR33" s="2" t="e">
        <f t="shared" si="10"/>
        <v>#REF!</v>
      </c>
      <c r="BS33" s="2" t="e">
        <f t="shared" si="10"/>
        <v>#REF!</v>
      </c>
      <c r="BT33" s="2" t="e">
        <f t="shared" si="10"/>
        <v>#REF!</v>
      </c>
      <c r="BU33" s="2" t="e">
        <f t="shared" si="10"/>
        <v>#REF!</v>
      </c>
      <c r="BV33" s="2" t="e">
        <f t="shared" si="10"/>
        <v>#REF!</v>
      </c>
      <c r="BW33" s="2" t="e">
        <f t="shared" si="10"/>
        <v>#REF!</v>
      </c>
      <c r="BX33" s="2" t="e">
        <f t="shared" si="10"/>
        <v>#REF!</v>
      </c>
      <c r="BY33" s="2" t="e">
        <f t="shared" si="10"/>
        <v>#REF!</v>
      </c>
      <c r="BZ33" s="2" t="e">
        <f t="shared" si="10"/>
        <v>#REF!</v>
      </c>
    </row>
    <row r="34" spans="1:78" ht="10.7" customHeight="1" x14ac:dyDescent="0.2">
      <c r="A34" s="3">
        <v>2</v>
      </c>
      <c r="B34" s="2" t="e">
        <f t="shared" si="4"/>
        <v>#REF!</v>
      </c>
      <c r="C34" s="2" t="e">
        <f t="shared" si="9"/>
        <v>#REF!</v>
      </c>
      <c r="D34" s="2" t="e">
        <f t="shared" si="9"/>
        <v>#REF!</v>
      </c>
      <c r="E34" s="2" t="e">
        <f t="shared" si="9"/>
        <v>#REF!</v>
      </c>
      <c r="F34" s="2" t="e">
        <f t="shared" si="9"/>
        <v>#REF!</v>
      </c>
      <c r="G34" s="2" t="e">
        <f t="shared" si="9"/>
        <v>#REF!</v>
      </c>
      <c r="H34" s="2" t="e">
        <f t="shared" si="9"/>
        <v>#REF!</v>
      </c>
      <c r="I34" s="2" t="e">
        <f t="shared" si="9"/>
        <v>#REF!</v>
      </c>
      <c r="J34" s="2" t="e">
        <f t="shared" si="9"/>
        <v>#REF!</v>
      </c>
      <c r="K34" s="2" t="e">
        <f t="shared" si="9"/>
        <v>#REF!</v>
      </c>
      <c r="L34" s="2" t="e">
        <f t="shared" si="9"/>
        <v>#REF!</v>
      </c>
      <c r="M34" s="2" t="e">
        <f t="shared" si="9"/>
        <v>#REF!</v>
      </c>
      <c r="N34" s="2" t="e">
        <f t="shared" si="9"/>
        <v>#REF!</v>
      </c>
      <c r="O34" s="2" t="e">
        <f t="shared" si="9"/>
        <v>#REF!</v>
      </c>
      <c r="P34" s="2" t="e">
        <f t="shared" si="9"/>
        <v>#REF!</v>
      </c>
      <c r="Q34" s="2" t="e">
        <f t="shared" si="9"/>
        <v>#REF!</v>
      </c>
      <c r="R34" s="2" t="e">
        <f t="shared" si="9"/>
        <v>#REF!</v>
      </c>
      <c r="S34" s="2" t="e">
        <f t="shared" si="9"/>
        <v>#REF!</v>
      </c>
      <c r="T34" s="2" t="e">
        <f t="shared" si="9"/>
        <v>#REF!</v>
      </c>
      <c r="U34" s="2" t="e">
        <f t="shared" si="9"/>
        <v>#REF!</v>
      </c>
      <c r="V34" s="2" t="e">
        <f t="shared" si="9"/>
        <v>#REF!</v>
      </c>
      <c r="W34" s="2" t="e">
        <f t="shared" si="9"/>
        <v>#REF!</v>
      </c>
      <c r="X34" s="2" t="e">
        <f t="shared" si="9"/>
        <v>#REF!</v>
      </c>
      <c r="Y34" s="2" t="e">
        <f t="shared" si="9"/>
        <v>#REF!</v>
      </c>
      <c r="Z34" s="2" t="e">
        <f t="shared" si="9"/>
        <v>#REF!</v>
      </c>
      <c r="AA34" s="2" t="e">
        <f t="shared" si="9"/>
        <v>#REF!</v>
      </c>
      <c r="AB34" s="2" t="e">
        <f t="shared" si="9"/>
        <v>#REF!</v>
      </c>
      <c r="AC34" s="2" t="e">
        <f t="shared" si="9"/>
        <v>#REF!</v>
      </c>
      <c r="AD34" s="2" t="e">
        <f t="shared" si="9"/>
        <v>#REF!</v>
      </c>
      <c r="AE34" s="2" t="e">
        <f t="shared" si="9"/>
        <v>#REF!</v>
      </c>
      <c r="AF34" s="2" t="e">
        <f t="shared" si="9"/>
        <v>#REF!</v>
      </c>
      <c r="AG34" s="2" t="e">
        <f t="shared" si="9"/>
        <v>#REF!</v>
      </c>
      <c r="AH34" s="2" t="e">
        <f t="shared" si="9"/>
        <v>#REF!</v>
      </c>
      <c r="AI34" s="2" t="e">
        <f t="shared" si="9"/>
        <v>#REF!</v>
      </c>
      <c r="AJ34" s="2" t="e">
        <f t="shared" si="9"/>
        <v>#REF!</v>
      </c>
      <c r="AK34" s="2" t="e">
        <f t="shared" si="9"/>
        <v>#REF!</v>
      </c>
      <c r="AL34" s="2" t="e">
        <f t="shared" si="9"/>
        <v>#REF!</v>
      </c>
      <c r="AM34" s="2" t="e">
        <f t="shared" si="9"/>
        <v>#REF!</v>
      </c>
      <c r="AN34" s="2" t="e">
        <f t="shared" si="9"/>
        <v>#REF!</v>
      </c>
      <c r="AO34" s="2" t="e">
        <f t="shared" si="9"/>
        <v>#REF!</v>
      </c>
      <c r="AP34" s="2" t="e">
        <f t="shared" si="9"/>
        <v>#REF!</v>
      </c>
      <c r="AQ34" s="2" t="e">
        <f t="shared" si="9"/>
        <v>#REF!</v>
      </c>
      <c r="AR34" s="2" t="e">
        <f t="shared" si="9"/>
        <v>#REF!</v>
      </c>
      <c r="AS34" s="2" t="e">
        <f t="shared" si="9"/>
        <v>#REF!</v>
      </c>
      <c r="AT34" s="2" t="e">
        <f t="shared" si="9"/>
        <v>#REF!</v>
      </c>
      <c r="AU34" s="2" t="e">
        <f t="shared" si="9"/>
        <v>#REF!</v>
      </c>
      <c r="AV34" s="2" t="e">
        <f t="shared" si="9"/>
        <v>#REF!</v>
      </c>
      <c r="AW34" s="2" t="e">
        <f t="shared" si="9"/>
        <v>#REF!</v>
      </c>
      <c r="AX34" s="2" t="e">
        <f t="shared" si="9"/>
        <v>#REF!</v>
      </c>
      <c r="AY34" s="2" t="e">
        <f t="shared" si="9"/>
        <v>#REF!</v>
      </c>
      <c r="AZ34" s="2" t="e">
        <f t="shared" si="9"/>
        <v>#REF!</v>
      </c>
      <c r="BA34" s="2" t="e">
        <f t="shared" si="9"/>
        <v>#REF!</v>
      </c>
      <c r="BB34" s="2" t="e">
        <f t="shared" si="9"/>
        <v>#REF!</v>
      </c>
      <c r="BC34" s="2" t="e">
        <f t="shared" si="9"/>
        <v>#REF!</v>
      </c>
      <c r="BD34" s="2" t="e">
        <f t="shared" si="9"/>
        <v>#REF!</v>
      </c>
      <c r="BE34" s="2" t="e">
        <f t="shared" si="9"/>
        <v>#REF!</v>
      </c>
      <c r="BF34" s="2" t="e">
        <f t="shared" si="9"/>
        <v>#REF!</v>
      </c>
      <c r="BG34" s="2" t="e">
        <f t="shared" si="9"/>
        <v>#REF!</v>
      </c>
      <c r="BH34" s="2" t="e">
        <f t="shared" si="9"/>
        <v>#REF!</v>
      </c>
      <c r="BI34" s="2" t="e">
        <f t="shared" si="9"/>
        <v>#REF!</v>
      </c>
      <c r="BJ34" s="2" t="e">
        <f t="shared" si="9"/>
        <v>#REF!</v>
      </c>
      <c r="BK34" s="2" t="e">
        <f t="shared" si="9"/>
        <v>#REF!</v>
      </c>
      <c r="BL34" s="2" t="e">
        <f t="shared" si="9"/>
        <v>#REF!</v>
      </c>
      <c r="BM34" s="2" t="e">
        <f t="shared" si="9"/>
        <v>#REF!</v>
      </c>
      <c r="BN34" s="2" t="e">
        <f t="shared" si="9"/>
        <v>#REF!</v>
      </c>
      <c r="BO34" s="2" t="e">
        <f t="shared" si="10"/>
        <v>#REF!</v>
      </c>
      <c r="BP34" s="2" t="e">
        <f t="shared" si="10"/>
        <v>#REF!</v>
      </c>
      <c r="BQ34" s="2" t="e">
        <f t="shared" si="10"/>
        <v>#REF!</v>
      </c>
      <c r="BR34" s="2" t="e">
        <f t="shared" si="10"/>
        <v>#REF!</v>
      </c>
      <c r="BS34" s="2" t="e">
        <f t="shared" si="10"/>
        <v>#REF!</v>
      </c>
      <c r="BT34" s="2" t="e">
        <f t="shared" si="10"/>
        <v>#REF!</v>
      </c>
      <c r="BU34" s="2" t="e">
        <f t="shared" si="10"/>
        <v>#REF!</v>
      </c>
      <c r="BV34" s="2" t="e">
        <f t="shared" si="10"/>
        <v>#REF!</v>
      </c>
      <c r="BW34" s="2" t="e">
        <f t="shared" si="10"/>
        <v>#REF!</v>
      </c>
      <c r="BX34" s="2" t="e">
        <f t="shared" si="10"/>
        <v>#REF!</v>
      </c>
      <c r="BY34" s="2" t="e">
        <f t="shared" si="10"/>
        <v>#REF!</v>
      </c>
      <c r="BZ34" s="2" t="e">
        <f t="shared" si="10"/>
        <v>#REF!</v>
      </c>
    </row>
    <row r="35" spans="1:78" ht="11.45" customHeight="1" x14ac:dyDescent="0.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row>
    <row r="36" spans="1:78" x14ac:dyDescent="0.2">
      <c r="A36" s="36" t="s">
        <v>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1:78" x14ac:dyDescent="0.2">
      <c r="A37" s="20" t="s">
        <v>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row>
    <row r="38" spans="1:78" x14ac:dyDescent="0.2">
      <c r="A38" s="20" t="s">
        <v>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row>
    <row r="39" spans="1:78" ht="12" customHeight="1" x14ac:dyDescent="0.2">
      <c r="A39" s="21" t="s">
        <v>6</v>
      </c>
    </row>
    <row r="40" spans="1:78" x14ac:dyDescent="0.2">
      <c r="A40" s="90" t="s">
        <v>70</v>
      </c>
    </row>
    <row r="41" spans="1:78" ht="10.7" customHeight="1" thickBot="1" x14ac:dyDescent="0.25">
      <c r="A41" s="20"/>
    </row>
    <row r="42" spans="1:78" ht="22.5" customHeight="1" thickBot="1" x14ac:dyDescent="0.25">
      <c r="A42" s="35" t="s">
        <v>8</v>
      </c>
    </row>
    <row r="43" spans="1:78" ht="144.75" thickBot="1" x14ac:dyDescent="0.25">
      <c r="A43" s="91" t="s">
        <v>68</v>
      </c>
    </row>
  </sheetData>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E9" sqref="E9"/>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27.6" customHeight="1" x14ac:dyDescent="0.2">
      <c r="A20" s="97" t="s">
        <v>2</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ROUNDUP(B8*0.9,)</f>
        <v>#REF!</v>
      </c>
      <c r="C24" s="29" t="e">
        <f t="shared" si="2"/>
        <v>#REF!</v>
      </c>
    </row>
    <row r="25" spans="1:3" ht="11.45" customHeight="1" x14ac:dyDescent="0.2">
      <c r="A25" s="3">
        <v>2</v>
      </c>
      <c r="B25" s="29" t="e">
        <f t="shared" ref="B25:C25" si="3">ROUNDUP(B9*0.9,)</f>
        <v>#REF!</v>
      </c>
      <c r="C25" s="29" t="e">
        <f t="shared" si="3"/>
        <v>#REF!</v>
      </c>
    </row>
    <row r="26" spans="1:3" ht="11.45" customHeight="1" x14ac:dyDescent="0.2">
      <c r="A26" s="5" t="s">
        <v>86</v>
      </c>
      <c r="B26" s="29"/>
      <c r="C26" s="29"/>
    </row>
    <row r="27" spans="1:3" ht="11.45" customHeight="1" x14ac:dyDescent="0.2">
      <c r="A27" s="3">
        <v>1</v>
      </c>
      <c r="B27" s="29" t="e">
        <f t="shared" ref="B27:C27" si="4">ROUNDUP(B11*0.9,)</f>
        <v>#REF!</v>
      </c>
      <c r="C27" s="29" t="e">
        <f t="shared" si="4"/>
        <v>#REF!</v>
      </c>
    </row>
    <row r="28" spans="1:3" ht="11.45" customHeight="1" x14ac:dyDescent="0.2">
      <c r="A28" s="3">
        <v>2</v>
      </c>
      <c r="B28" s="29" t="e">
        <f t="shared" ref="B28:C28" si="5">ROUNDUP(B12*0.9,)</f>
        <v>#REF!</v>
      </c>
      <c r="C28" s="29" t="e">
        <f t="shared" si="5"/>
        <v>#REF!</v>
      </c>
    </row>
    <row r="29" spans="1:3" ht="11.45" customHeight="1" x14ac:dyDescent="0.2">
      <c r="A29" s="4" t="s">
        <v>91</v>
      </c>
      <c r="B29" s="29"/>
      <c r="C29" s="29"/>
    </row>
    <row r="30" spans="1:3" ht="11.45" customHeight="1" x14ac:dyDescent="0.2">
      <c r="A30" s="3">
        <v>1</v>
      </c>
      <c r="B30" s="29" t="e">
        <f t="shared" ref="B30:C30" si="6">ROUNDUP(B14*0.9,)</f>
        <v>#REF!</v>
      </c>
      <c r="C30" s="29" t="e">
        <f t="shared" si="6"/>
        <v>#REF!</v>
      </c>
    </row>
    <row r="31" spans="1:3" ht="11.45" customHeight="1" x14ac:dyDescent="0.2">
      <c r="A31" s="3">
        <v>2</v>
      </c>
      <c r="B31" s="29" t="e">
        <f t="shared" ref="B31:C31" si="7">ROUNDUP(B15*0.9,)</f>
        <v>#REF!</v>
      </c>
      <c r="C31" s="29" t="e">
        <f t="shared" si="7"/>
        <v>#REF!</v>
      </c>
    </row>
    <row r="32" spans="1:3" ht="11.45" customHeight="1" x14ac:dyDescent="0.2">
      <c r="A32" s="2" t="s">
        <v>92</v>
      </c>
      <c r="B32" s="29"/>
      <c r="C32" s="29"/>
    </row>
    <row r="33" spans="1:3" ht="11.45" customHeight="1" x14ac:dyDescent="0.2">
      <c r="A33" s="3">
        <v>1</v>
      </c>
      <c r="B33" s="29" t="e">
        <f t="shared" ref="B33:C33" si="8">ROUNDUP(B17*0.9,)</f>
        <v>#REF!</v>
      </c>
      <c r="C33" s="29" t="e">
        <f t="shared" si="8"/>
        <v>#REF!</v>
      </c>
    </row>
    <row r="34" spans="1:3" ht="11.45" customHeight="1" x14ac:dyDescent="0.2">
      <c r="A34" s="3">
        <v>2</v>
      </c>
      <c r="B34" s="29" t="e">
        <f t="shared" ref="B34:C34" si="9">ROUNDUP(B18*0.9,)</f>
        <v>#REF!</v>
      </c>
      <c r="C34" s="29" t="e">
        <f t="shared" si="9"/>
        <v>#REF!</v>
      </c>
    </row>
    <row r="35" spans="1:3" ht="11.45" customHeight="1" x14ac:dyDescent="0.2">
      <c r="A35" s="24"/>
    </row>
    <row r="36" spans="1:3" x14ac:dyDescent="0.2">
      <c r="A36" s="41" t="s">
        <v>18</v>
      </c>
    </row>
    <row r="37" spans="1:3" x14ac:dyDescent="0.2">
      <c r="A37" s="38" t="s">
        <v>22</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B5" sqref="B5"/>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34.9" customHeight="1" x14ac:dyDescent="0.2">
      <c r="A20" s="97" t="s">
        <v>2</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ROUNDUP(B8*0.87,)</f>
        <v>#REF!</v>
      </c>
      <c r="C24" s="29" t="e">
        <f t="shared" si="2"/>
        <v>#REF!</v>
      </c>
    </row>
    <row r="25" spans="1:3" ht="11.45" customHeight="1" x14ac:dyDescent="0.2">
      <c r="A25" s="3">
        <v>2</v>
      </c>
      <c r="B25" s="29" t="e">
        <f t="shared" ref="B25:C25" si="3">ROUNDUP(B9*0.87,)</f>
        <v>#REF!</v>
      </c>
      <c r="C25" s="29" t="e">
        <f t="shared" si="3"/>
        <v>#REF!</v>
      </c>
    </row>
    <row r="26" spans="1:3" ht="11.45" customHeight="1" x14ac:dyDescent="0.2">
      <c r="A26" s="5" t="s">
        <v>86</v>
      </c>
      <c r="B26" s="29"/>
      <c r="C26" s="29"/>
    </row>
    <row r="27" spans="1:3" ht="11.45" customHeight="1" x14ac:dyDescent="0.2">
      <c r="A27" s="3">
        <v>1</v>
      </c>
      <c r="B27" s="29" t="e">
        <f t="shared" ref="B27:C27" si="4">ROUNDUP(B11*0.87,)</f>
        <v>#REF!</v>
      </c>
      <c r="C27" s="29" t="e">
        <f t="shared" si="4"/>
        <v>#REF!</v>
      </c>
    </row>
    <row r="28" spans="1:3" ht="11.45" customHeight="1" x14ac:dyDescent="0.2">
      <c r="A28" s="3">
        <v>2</v>
      </c>
      <c r="B28" s="29" t="e">
        <f t="shared" ref="B28:C28" si="5">ROUNDUP(B12*0.87,)</f>
        <v>#REF!</v>
      </c>
      <c r="C28" s="29" t="e">
        <f t="shared" si="5"/>
        <v>#REF!</v>
      </c>
    </row>
    <row r="29" spans="1:3" ht="11.45" customHeight="1" x14ac:dyDescent="0.2">
      <c r="A29" s="4" t="s">
        <v>91</v>
      </c>
      <c r="B29" s="29"/>
      <c r="C29" s="29"/>
    </row>
    <row r="30" spans="1:3" ht="11.45" customHeight="1" x14ac:dyDescent="0.2">
      <c r="A30" s="3">
        <v>1</v>
      </c>
      <c r="B30" s="29" t="e">
        <f t="shared" ref="B30:C30" si="6">ROUNDUP(B14*0.87,)</f>
        <v>#REF!</v>
      </c>
      <c r="C30" s="29" t="e">
        <f t="shared" si="6"/>
        <v>#REF!</v>
      </c>
    </row>
    <row r="31" spans="1:3" ht="11.45" customHeight="1" x14ac:dyDescent="0.2">
      <c r="A31" s="3">
        <v>2</v>
      </c>
      <c r="B31" s="29" t="e">
        <f t="shared" ref="B31:C31" si="7">ROUNDUP(B15*0.87,)</f>
        <v>#REF!</v>
      </c>
      <c r="C31" s="29" t="e">
        <f t="shared" si="7"/>
        <v>#REF!</v>
      </c>
    </row>
    <row r="32" spans="1:3" ht="11.45" customHeight="1" x14ac:dyDescent="0.2">
      <c r="A32" s="2" t="s">
        <v>92</v>
      </c>
      <c r="B32" s="29"/>
      <c r="C32" s="29"/>
    </row>
    <row r="33" spans="1:3" ht="11.45" customHeight="1" x14ac:dyDescent="0.2">
      <c r="A33" s="3">
        <v>1</v>
      </c>
      <c r="B33" s="29" t="e">
        <f t="shared" ref="B33:C33" si="8">ROUNDUP(B17*0.87,)</f>
        <v>#REF!</v>
      </c>
      <c r="C33" s="29" t="e">
        <f t="shared" si="8"/>
        <v>#REF!</v>
      </c>
    </row>
    <row r="34" spans="1:3" ht="11.45" customHeight="1" x14ac:dyDescent="0.2">
      <c r="A34" s="3">
        <v>2</v>
      </c>
      <c r="B34" s="29" t="e">
        <f t="shared" ref="B34:C34" si="9">ROUNDUP(B18*0.87,)</f>
        <v>#REF!</v>
      </c>
      <c r="C34" s="29" t="e">
        <f t="shared" si="9"/>
        <v>#REF!</v>
      </c>
    </row>
    <row r="35" spans="1:3" ht="11.45" customHeight="1" x14ac:dyDescent="0.2">
      <c r="A35" s="24"/>
      <c r="B35" s="30"/>
      <c r="C35" s="30"/>
    </row>
    <row r="36" spans="1:3" x14ac:dyDescent="0.2">
      <c r="A36" s="41" t="s">
        <v>18</v>
      </c>
    </row>
    <row r="37" spans="1:3" x14ac:dyDescent="0.2">
      <c r="A37" s="38" t="s">
        <v>22</v>
      </c>
    </row>
    <row r="38" spans="1:3" x14ac:dyDescent="0.2">
      <c r="A38" s="22"/>
    </row>
    <row r="39" spans="1:3" x14ac:dyDescent="0.2">
      <c r="A39" s="41" t="s">
        <v>3</v>
      </c>
    </row>
    <row r="40" spans="1:3" x14ac:dyDescent="0.2">
      <c r="A40" s="23" t="s">
        <v>4</v>
      </c>
    </row>
    <row r="41" spans="1:3" x14ac:dyDescent="0.2">
      <c r="A41" s="23"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'3=4| COMISS'!B5</f>
        <v>#REF!</v>
      </c>
      <c r="C5" s="46" t="e">
        <f>'3=4| COMISS'!C5</f>
        <v>#REF!</v>
      </c>
    </row>
    <row r="6" spans="1:3" s="12" customFormat="1" ht="25.5" customHeight="1" x14ac:dyDescent="0.2">
      <c r="A6" s="37"/>
      <c r="B6" s="129" t="e">
        <f>'3=4| COMISS'!B6</f>
        <v>#REF!</v>
      </c>
      <c r="C6" s="46">
        <f>'3=4| COMISS'!C6</f>
        <v>45285</v>
      </c>
    </row>
    <row r="7" spans="1:3" ht="11.45" customHeight="1" x14ac:dyDescent="0.2">
      <c r="A7" s="11" t="s">
        <v>11</v>
      </c>
      <c r="B7" s="118"/>
      <c r="C7" s="118"/>
    </row>
    <row r="8" spans="1:3" ht="11.45" customHeight="1" x14ac:dyDescent="0.2">
      <c r="A8" s="3">
        <v>1</v>
      </c>
      <c r="B8" s="142" t="e">
        <f>'3=4| COMISS'!B8</f>
        <v>#REF!</v>
      </c>
      <c r="C8" s="142" t="e">
        <f>'3=4| COMISS'!C8</f>
        <v>#REF!</v>
      </c>
    </row>
    <row r="9" spans="1:3" ht="11.45" customHeight="1" x14ac:dyDescent="0.2">
      <c r="A9" s="3">
        <v>2</v>
      </c>
      <c r="B9" s="142" t="e">
        <f>'3=4| COMISS'!B9</f>
        <v>#REF!</v>
      </c>
      <c r="C9" s="142" t="e">
        <f>'3=4| COMISS'!C9</f>
        <v>#REF!</v>
      </c>
    </row>
    <row r="10" spans="1:3" ht="11.45" customHeight="1" x14ac:dyDescent="0.2">
      <c r="A10" s="120" t="s">
        <v>107</v>
      </c>
      <c r="B10" s="142"/>
      <c r="C10" s="142"/>
    </row>
    <row r="11" spans="1:3" ht="11.45" customHeight="1" x14ac:dyDescent="0.2">
      <c r="A11" s="3">
        <v>1</v>
      </c>
      <c r="B11" s="142" t="e">
        <f>'3=4| COMISS'!B11</f>
        <v>#REF!</v>
      </c>
      <c r="C11" s="142" t="e">
        <f>'3=4| COMISS'!C11</f>
        <v>#REF!</v>
      </c>
    </row>
    <row r="12" spans="1:3" ht="11.45" customHeight="1" x14ac:dyDescent="0.2">
      <c r="A12" s="3">
        <v>2</v>
      </c>
      <c r="B12" s="142" t="e">
        <f>'3=4| COMISS'!B12</f>
        <v>#REF!</v>
      </c>
      <c r="C12" s="142" t="e">
        <f>'3=4| COMISS'!C12</f>
        <v>#REF!</v>
      </c>
    </row>
    <row r="13" spans="1:3" ht="11.45" customHeight="1" x14ac:dyDescent="0.2">
      <c r="A13" s="5" t="s">
        <v>86</v>
      </c>
      <c r="B13" s="142"/>
      <c r="C13" s="142"/>
    </row>
    <row r="14" spans="1:3" ht="11.45" customHeight="1" x14ac:dyDescent="0.2">
      <c r="A14" s="3">
        <v>1</v>
      </c>
      <c r="B14" s="142" t="e">
        <f>'3=4| COMISS'!B14</f>
        <v>#REF!</v>
      </c>
      <c r="C14" s="142" t="e">
        <f>'3=4| COMISS'!C14</f>
        <v>#REF!</v>
      </c>
    </row>
    <row r="15" spans="1:3" ht="11.45" customHeight="1" x14ac:dyDescent="0.2">
      <c r="A15" s="3">
        <v>2</v>
      </c>
      <c r="B15" s="142" t="e">
        <f>'3=4| COMISS'!B15</f>
        <v>#REF!</v>
      </c>
      <c r="C15" s="142" t="e">
        <f>'3=4| COMISS'!C15</f>
        <v>#REF!</v>
      </c>
    </row>
    <row r="16" spans="1:3" ht="11.45" customHeight="1" x14ac:dyDescent="0.2">
      <c r="A16" s="4" t="s">
        <v>91</v>
      </c>
      <c r="B16" s="142"/>
      <c r="C16" s="142"/>
    </row>
    <row r="17" spans="1:3" ht="11.45" customHeight="1" x14ac:dyDescent="0.2">
      <c r="A17" s="3">
        <v>1</v>
      </c>
      <c r="B17" s="142" t="e">
        <f>'3=4| COMISS'!B17</f>
        <v>#REF!</v>
      </c>
      <c r="C17" s="142" t="e">
        <f>'3=4| COMISS'!C17</f>
        <v>#REF!</v>
      </c>
    </row>
    <row r="18" spans="1:3" ht="11.45" customHeight="1" x14ac:dyDescent="0.2">
      <c r="A18" s="3">
        <v>2</v>
      </c>
      <c r="B18" s="142" t="e">
        <f>'3=4| COMISS'!B18</f>
        <v>#REF!</v>
      </c>
      <c r="C18" s="142" t="e">
        <f>'3=4| COMISS'!C18</f>
        <v>#REF!</v>
      </c>
    </row>
    <row r="19" spans="1:3" ht="11.45" customHeight="1" x14ac:dyDescent="0.2">
      <c r="A19" s="2" t="s">
        <v>92</v>
      </c>
      <c r="B19" s="142"/>
      <c r="C19" s="142"/>
    </row>
    <row r="20" spans="1:3" ht="11.45" customHeight="1" x14ac:dyDescent="0.2">
      <c r="A20" s="3">
        <v>1</v>
      </c>
      <c r="B20" s="142" t="e">
        <f>'3=4| COMISS'!B20</f>
        <v>#REF!</v>
      </c>
      <c r="C20" s="142" t="e">
        <f>'3=4| COMISS'!C20</f>
        <v>#REF!</v>
      </c>
    </row>
    <row r="21" spans="1:3" ht="11.45" customHeight="1" x14ac:dyDescent="0.2">
      <c r="A21" s="3">
        <v>2</v>
      </c>
      <c r="B21" s="142" t="e">
        <f>'3=4| COMISS'!B21</f>
        <v>#REF!</v>
      </c>
      <c r="C21" s="142" t="e">
        <f>'3=4| COMISS'!C21</f>
        <v>#REF!</v>
      </c>
    </row>
    <row r="22" spans="1:3" ht="11.45" customHeight="1" x14ac:dyDescent="0.2">
      <c r="A22" s="24"/>
      <c r="B22" s="143"/>
      <c r="C22" s="143"/>
    </row>
    <row r="23" spans="1:3" ht="11.45" customHeight="1" x14ac:dyDescent="0.2">
      <c r="A23" s="97" t="s">
        <v>2</v>
      </c>
      <c r="B23" s="143"/>
      <c r="C23" s="143"/>
    </row>
    <row r="24" spans="1:3" ht="24.6" customHeight="1" x14ac:dyDescent="0.2">
      <c r="A24" s="8" t="s">
        <v>0</v>
      </c>
      <c r="B24" s="129" t="e">
        <f t="shared" ref="B24:C24" si="0">B5</f>
        <v>#REF!</v>
      </c>
      <c r="C24" s="46" t="e">
        <f t="shared" si="0"/>
        <v>#REF!</v>
      </c>
    </row>
    <row r="25" spans="1:3" ht="24.6" customHeight="1" x14ac:dyDescent="0.2">
      <c r="A25" s="37"/>
      <c r="B25" s="129" t="e">
        <f t="shared" ref="B25:C25" si="1">B6</f>
        <v>#REF!</v>
      </c>
      <c r="C25" s="46">
        <f t="shared" si="1"/>
        <v>45285</v>
      </c>
    </row>
    <row r="26" spans="1:3" ht="11.45" customHeight="1" x14ac:dyDescent="0.2">
      <c r="A26" s="11" t="s">
        <v>11</v>
      </c>
      <c r="B26" s="118"/>
      <c r="C26" s="118"/>
    </row>
    <row r="27" spans="1:3" ht="11.45" customHeight="1" x14ac:dyDescent="0.2">
      <c r="A27" s="3">
        <v>1</v>
      </c>
      <c r="B27" s="142" t="e">
        <f t="shared" ref="B27:C27" si="2">ROUNDUP(B8*0.9,)</f>
        <v>#REF!</v>
      </c>
      <c r="C27" s="142" t="e">
        <f t="shared" si="2"/>
        <v>#REF!</v>
      </c>
    </row>
    <row r="28" spans="1:3" ht="11.45" customHeight="1" x14ac:dyDescent="0.2">
      <c r="A28" s="3">
        <v>2</v>
      </c>
      <c r="B28" s="142" t="e">
        <f t="shared" ref="B28:C28" si="3">ROUNDUP(B9*0.9,)</f>
        <v>#REF!</v>
      </c>
      <c r="C28" s="142" t="e">
        <f t="shared" si="3"/>
        <v>#REF!</v>
      </c>
    </row>
    <row r="29" spans="1:3" ht="11.45" customHeight="1" x14ac:dyDescent="0.2">
      <c r="A29" s="120" t="s">
        <v>107</v>
      </c>
      <c r="B29" s="142"/>
      <c r="C29" s="142"/>
    </row>
    <row r="30" spans="1:3" ht="11.45" customHeight="1" x14ac:dyDescent="0.2">
      <c r="A30" s="3">
        <v>1</v>
      </c>
      <c r="B30" s="142" t="e">
        <f t="shared" ref="B30:C30" si="4">ROUNDUP(B11*0.9,)</f>
        <v>#REF!</v>
      </c>
      <c r="C30" s="142" t="e">
        <f t="shared" si="4"/>
        <v>#REF!</v>
      </c>
    </row>
    <row r="31" spans="1:3" ht="11.45" customHeight="1" x14ac:dyDescent="0.2">
      <c r="A31" s="3">
        <v>2</v>
      </c>
      <c r="B31" s="142" t="e">
        <f t="shared" ref="B31:C31" si="5">ROUNDUP(B12*0.9,)</f>
        <v>#REF!</v>
      </c>
      <c r="C31" s="142" t="e">
        <f t="shared" si="5"/>
        <v>#REF!</v>
      </c>
    </row>
    <row r="32" spans="1:3" ht="11.45" customHeight="1" x14ac:dyDescent="0.2">
      <c r="A32" s="5" t="s">
        <v>86</v>
      </c>
      <c r="B32" s="142"/>
      <c r="C32" s="142"/>
    </row>
    <row r="33" spans="1:3" ht="11.45" customHeight="1" x14ac:dyDescent="0.2">
      <c r="A33" s="3">
        <v>1</v>
      </c>
      <c r="B33" s="142" t="e">
        <f t="shared" ref="B33:C33" si="6">ROUNDUP(B14*0.9,)</f>
        <v>#REF!</v>
      </c>
      <c r="C33" s="142" t="e">
        <f t="shared" si="6"/>
        <v>#REF!</v>
      </c>
    </row>
    <row r="34" spans="1:3" ht="11.45" customHeight="1" x14ac:dyDescent="0.2">
      <c r="A34" s="3">
        <v>2</v>
      </c>
      <c r="B34" s="142" t="e">
        <f t="shared" ref="B34:C34" si="7">ROUNDUP(B15*0.9,)</f>
        <v>#REF!</v>
      </c>
      <c r="C34" s="142" t="e">
        <f t="shared" si="7"/>
        <v>#REF!</v>
      </c>
    </row>
    <row r="35" spans="1:3" ht="11.45" customHeight="1" x14ac:dyDescent="0.2">
      <c r="A35" s="4" t="s">
        <v>91</v>
      </c>
      <c r="B35" s="142"/>
      <c r="C35" s="142"/>
    </row>
    <row r="36" spans="1:3" ht="11.45" customHeight="1" x14ac:dyDescent="0.2">
      <c r="A36" s="3">
        <v>1</v>
      </c>
      <c r="B36" s="142" t="e">
        <f t="shared" ref="B36:C36" si="8">ROUNDUP(B17*0.9,)</f>
        <v>#REF!</v>
      </c>
      <c r="C36" s="142" t="e">
        <f t="shared" si="8"/>
        <v>#REF!</v>
      </c>
    </row>
    <row r="37" spans="1:3" ht="11.45" customHeight="1" x14ac:dyDescent="0.2">
      <c r="A37" s="3">
        <v>2</v>
      </c>
      <c r="B37" s="142" t="e">
        <f t="shared" ref="B37:C37" si="9">ROUNDUP(B18*0.9,)</f>
        <v>#REF!</v>
      </c>
      <c r="C37" s="142" t="e">
        <f t="shared" si="9"/>
        <v>#REF!</v>
      </c>
    </row>
    <row r="38" spans="1:3" ht="11.45" customHeight="1" x14ac:dyDescent="0.2">
      <c r="A38" s="2" t="s">
        <v>92</v>
      </c>
      <c r="B38" s="142"/>
      <c r="C38" s="142"/>
    </row>
    <row r="39" spans="1:3" ht="11.45" customHeight="1" x14ac:dyDescent="0.2">
      <c r="A39" s="3">
        <v>1</v>
      </c>
      <c r="B39" s="142" t="e">
        <f t="shared" ref="B39:C39" si="10">ROUNDUP(B20*0.9,)</f>
        <v>#REF!</v>
      </c>
      <c r="C39" s="142" t="e">
        <f t="shared" si="10"/>
        <v>#REF!</v>
      </c>
    </row>
    <row r="40" spans="1:3" ht="11.45" customHeight="1" x14ac:dyDescent="0.2">
      <c r="A40" s="3">
        <v>2</v>
      </c>
      <c r="B40" s="142" t="e">
        <f t="shared" ref="B40:C40" si="11">ROUNDUP(B21*0.9,)</f>
        <v>#REF!</v>
      </c>
      <c r="C40" s="142" t="e">
        <f t="shared" si="11"/>
        <v>#REF!</v>
      </c>
    </row>
    <row r="41" spans="1:3" ht="11.45" customHeight="1" x14ac:dyDescent="0.2">
      <c r="A41" s="24"/>
    </row>
    <row r="42" spans="1:3" x14ac:dyDescent="0.2">
      <c r="A42" s="22"/>
    </row>
    <row r="43" spans="1:3" x14ac:dyDescent="0.2">
      <c r="A43" s="41" t="s">
        <v>3</v>
      </c>
    </row>
    <row r="44" spans="1:3" x14ac:dyDescent="0.2">
      <c r="A44" s="42" t="s">
        <v>4</v>
      </c>
    </row>
    <row r="45" spans="1:3" x14ac:dyDescent="0.2">
      <c r="A45" s="42" t="s">
        <v>5</v>
      </c>
    </row>
    <row r="46" spans="1:3" ht="12.6" customHeight="1" x14ac:dyDescent="0.2">
      <c r="A46" s="26" t="s">
        <v>6</v>
      </c>
    </row>
    <row r="47" spans="1:3" x14ac:dyDescent="0.2">
      <c r="A47" s="42" t="s">
        <v>75</v>
      </c>
    </row>
    <row r="48" spans="1:3" ht="12.75" thickBot="1" x14ac:dyDescent="0.25">
      <c r="A48" s="22"/>
    </row>
    <row r="49" spans="1:1" ht="12.75" thickBot="1" x14ac:dyDescent="0.25">
      <c r="A49" s="152" t="s">
        <v>8</v>
      </c>
    </row>
    <row r="50" spans="1:1" ht="72.75" thickBot="1" x14ac:dyDescent="0.25">
      <c r="A50" s="153" t="s">
        <v>50</v>
      </c>
    </row>
    <row r="51" spans="1:1" ht="12.75" thickBot="1" x14ac:dyDescent="0.25">
      <c r="A51" s="61" t="s">
        <v>27</v>
      </c>
    </row>
    <row r="52" spans="1:1" ht="12.75" thickBot="1" x14ac:dyDescent="0.25">
      <c r="A52" s="88" t="s">
        <v>163</v>
      </c>
    </row>
    <row r="53" spans="1:1" x14ac:dyDescent="0.2">
      <c r="A53" s="89" t="s">
        <v>164</v>
      </c>
    </row>
    <row r="54" spans="1:1" ht="12.75" thickBot="1" x14ac:dyDescent="0.25">
      <c r="A54" s="154"/>
    </row>
    <row r="55" spans="1:1" ht="12.75" thickBot="1" x14ac:dyDescent="0.25">
      <c r="A55" s="61" t="s">
        <v>154</v>
      </c>
    </row>
    <row r="56" spans="1:1" x14ac:dyDescent="0.2">
      <c r="A56" s="155" t="s">
        <v>155</v>
      </c>
    </row>
    <row r="57" spans="1:1" x14ac:dyDescent="0.2">
      <c r="A57" s="155" t="s">
        <v>156</v>
      </c>
    </row>
  </sheetData>
  <pageMargins left="0.7" right="0.7" top="0.75" bottom="0.75" header="0.3" footer="0.3"/>
  <pageSetup paperSize="9"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6"/>
  <sheetViews>
    <sheetView topLeftCell="A7" zoomScaleNormal="100" workbookViewId="0">
      <pane xSplit="1" topLeftCell="B1" activePane="topRight" state="frozen"/>
      <selection pane="topRight" activeCell="B24" sqref="B24:AY34"/>
    </sheetView>
  </sheetViews>
  <sheetFormatPr defaultColWidth="8.5703125" defaultRowHeight="12" x14ac:dyDescent="0.2"/>
  <cols>
    <col min="1" max="1" width="84.85546875" style="1" customWidth="1"/>
    <col min="2" max="51" width="9.85546875" style="1" bestFit="1" customWidth="1"/>
    <col min="52" max="16384" width="8.5703125" style="1"/>
  </cols>
  <sheetData>
    <row r="1" spans="1:51" ht="11.45" customHeight="1" x14ac:dyDescent="0.2">
      <c r="A1" s="9" t="s">
        <v>14</v>
      </c>
    </row>
    <row r="2" spans="1:51" ht="11.45" customHeight="1" x14ac:dyDescent="0.2">
      <c r="A2" s="19" t="s">
        <v>16</v>
      </c>
    </row>
    <row r="3" spans="1:51" ht="11.45" customHeight="1" x14ac:dyDescent="0.2">
      <c r="A3" s="9"/>
    </row>
    <row r="4" spans="1:51" ht="11.25" customHeight="1" x14ac:dyDescent="0.2">
      <c r="A4" s="31" t="s">
        <v>1</v>
      </c>
    </row>
    <row r="5" spans="1:51"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ht="11.45" customHeight="1" x14ac:dyDescent="0.2">
      <c r="A7" s="11" t="s">
        <v>11</v>
      </c>
    </row>
    <row r="8" spans="1:51" ht="11.45" customHeight="1" x14ac:dyDescent="0.2">
      <c r="A8" s="3">
        <v>1</v>
      </c>
      <c r="B8" s="29" t="e">
        <f>'C завтраками| Bed and breakfast'!#REF!*0.9</f>
        <v>#REF!</v>
      </c>
      <c r="C8" s="29" t="e">
        <f>'C завтраками| Bed and breakfast'!#REF!*0.9</f>
        <v>#REF!</v>
      </c>
      <c r="D8" s="29" t="e">
        <f>'C завтраками| Bed and breakfast'!#REF!*0.9</f>
        <v>#REF!</v>
      </c>
      <c r="E8" s="29" t="e">
        <f>'C завтраками| Bed and breakfast'!#REF!*0.9</f>
        <v>#REF!</v>
      </c>
      <c r="F8" s="29" t="e">
        <f>'C завтраками| Bed and breakfast'!#REF!*0.9</f>
        <v>#REF!</v>
      </c>
      <c r="G8" s="29" t="e">
        <f>'C завтраками| Bed and breakfast'!#REF!*0.9</f>
        <v>#REF!</v>
      </c>
      <c r="H8" s="29" t="e">
        <f>'C завтраками| Bed and breakfast'!#REF!*0.9</f>
        <v>#REF!</v>
      </c>
      <c r="I8" s="29" t="e">
        <f>'C завтраками| Bed and breakfast'!#REF!*0.9</f>
        <v>#REF!</v>
      </c>
      <c r="J8" s="29" t="e">
        <f>'C завтраками| Bed and breakfast'!#REF!*0.9</f>
        <v>#REF!</v>
      </c>
      <c r="K8" s="29" t="e">
        <f>'C завтраками| Bed and breakfast'!#REF!*0.9</f>
        <v>#REF!</v>
      </c>
      <c r="L8" s="29" t="e">
        <f>'C завтраками| Bed and breakfast'!#REF!*0.9</f>
        <v>#REF!</v>
      </c>
      <c r="M8" s="29" t="e">
        <f>'C завтраками| Bed and breakfast'!#REF!*0.9</f>
        <v>#REF!</v>
      </c>
      <c r="N8" s="29" t="e">
        <f>'C завтраками| Bed and breakfast'!#REF!*0.9</f>
        <v>#REF!</v>
      </c>
      <c r="O8" s="29" t="e">
        <f>'C завтраками| Bed and breakfast'!#REF!*0.9</f>
        <v>#REF!</v>
      </c>
      <c r="P8" s="29" t="e">
        <f>'C завтраками| Bed and breakfast'!#REF!*0.9</f>
        <v>#REF!</v>
      </c>
      <c r="Q8" s="29" t="e">
        <f>'C завтраками| Bed and breakfast'!#REF!*0.9</f>
        <v>#REF!</v>
      </c>
      <c r="R8" s="29" t="e">
        <f>'C завтраками| Bed and breakfast'!#REF!*0.9</f>
        <v>#REF!</v>
      </c>
      <c r="S8" s="29" t="e">
        <f>'C завтраками| Bed and breakfast'!#REF!*0.9</f>
        <v>#REF!</v>
      </c>
      <c r="T8" s="29" t="e">
        <f>'C завтраками| Bed and breakfast'!#REF!*0.9</f>
        <v>#REF!</v>
      </c>
      <c r="U8" s="29" t="e">
        <f>'C завтраками| Bed and breakfast'!#REF!*0.9</f>
        <v>#REF!</v>
      </c>
      <c r="V8" s="29" t="e">
        <f>'C завтраками| Bed and breakfast'!#REF!*0.9</f>
        <v>#REF!</v>
      </c>
      <c r="W8" s="29" t="e">
        <f>'C завтраками| Bed and breakfast'!#REF!*0.9</f>
        <v>#REF!</v>
      </c>
      <c r="X8" s="29" t="e">
        <f>'C завтраками| Bed and breakfast'!#REF!*0.9</f>
        <v>#REF!</v>
      </c>
      <c r="Y8" s="29" t="e">
        <f>'C завтраками| Bed and breakfast'!#REF!*0.9</f>
        <v>#REF!</v>
      </c>
      <c r="Z8" s="29" t="e">
        <f>'C завтраками| Bed and breakfast'!#REF!*0.9</f>
        <v>#REF!</v>
      </c>
      <c r="AA8" s="29" t="e">
        <f>'C завтраками| Bed and breakfast'!#REF!*0.9</f>
        <v>#REF!</v>
      </c>
      <c r="AB8" s="29" t="e">
        <f>'C завтраками| Bed and breakfast'!#REF!*0.9</f>
        <v>#REF!</v>
      </c>
      <c r="AC8" s="29" t="e">
        <f>'C завтраками| Bed and breakfast'!#REF!*0.9</f>
        <v>#REF!</v>
      </c>
      <c r="AD8" s="29" t="e">
        <f>'C завтраками| Bed and breakfast'!#REF!*0.9</f>
        <v>#REF!</v>
      </c>
      <c r="AE8" s="29" t="e">
        <f>'C завтраками| Bed and breakfast'!#REF!*0.9</f>
        <v>#REF!</v>
      </c>
      <c r="AF8" s="29" t="e">
        <f>'C завтраками| Bed and breakfast'!#REF!*0.9</f>
        <v>#REF!</v>
      </c>
      <c r="AG8" s="29" t="e">
        <f>'C завтраками| Bed and breakfast'!#REF!*0.9</f>
        <v>#REF!</v>
      </c>
      <c r="AH8" s="29" t="e">
        <f>'C завтраками| Bed and breakfast'!#REF!*0.9</f>
        <v>#REF!</v>
      </c>
      <c r="AI8" s="29" t="e">
        <f>'C завтраками| Bed and breakfast'!#REF!*0.9</f>
        <v>#REF!</v>
      </c>
      <c r="AJ8" s="29" t="e">
        <f>'C завтраками| Bed and breakfast'!#REF!*0.9</f>
        <v>#REF!</v>
      </c>
      <c r="AK8" s="29" t="e">
        <f>'C завтраками| Bed and breakfast'!#REF!*0.9</f>
        <v>#REF!</v>
      </c>
      <c r="AL8" s="29" t="e">
        <f>'C завтраками| Bed and breakfast'!#REF!*0.9</f>
        <v>#REF!</v>
      </c>
      <c r="AM8" s="29" t="e">
        <f>'C завтраками| Bed and breakfast'!#REF!*0.9</f>
        <v>#REF!</v>
      </c>
      <c r="AN8" s="29" t="e">
        <f>'C завтраками| Bed and breakfast'!#REF!*0.9</f>
        <v>#REF!</v>
      </c>
      <c r="AO8" s="29" t="e">
        <f>'C завтраками| Bed and breakfast'!#REF!*0.9</f>
        <v>#REF!</v>
      </c>
      <c r="AP8" s="29" t="e">
        <f>'C завтраками| Bed and breakfast'!#REF!*0.9</f>
        <v>#REF!</v>
      </c>
      <c r="AQ8" s="29" t="e">
        <f>'C завтраками| Bed and breakfast'!#REF!*0.9</f>
        <v>#REF!</v>
      </c>
      <c r="AR8" s="29" t="e">
        <f>'C завтраками| Bed and breakfast'!#REF!*0.9</f>
        <v>#REF!</v>
      </c>
      <c r="AS8" s="29" t="e">
        <f>'C завтраками| Bed and breakfast'!#REF!*0.9</f>
        <v>#REF!</v>
      </c>
      <c r="AT8" s="29" t="e">
        <f>'C завтраками| Bed and breakfast'!#REF!*0.9</f>
        <v>#REF!</v>
      </c>
      <c r="AU8" s="29" t="e">
        <f>'C завтраками| Bed and breakfast'!#REF!*0.9</f>
        <v>#REF!</v>
      </c>
      <c r="AV8" s="29" t="e">
        <f>'C завтраками| Bed and breakfast'!#REF!*0.9</f>
        <v>#REF!</v>
      </c>
      <c r="AW8" s="29" t="e">
        <f>'C завтраками| Bed and breakfast'!#REF!*0.9</f>
        <v>#REF!</v>
      </c>
      <c r="AX8" s="29" t="e">
        <f>'C завтраками| Bed and breakfast'!#REF!*0.9</f>
        <v>#REF!</v>
      </c>
      <c r="AY8" s="29" t="e">
        <f>'C завтраками| Bed and breakfast'!#REF!*0.9</f>
        <v>#REF!</v>
      </c>
    </row>
    <row r="9" spans="1:51" ht="11.45" customHeight="1" x14ac:dyDescent="0.2">
      <c r="A9" s="3">
        <v>2</v>
      </c>
      <c r="B9" s="29" t="e">
        <f>'C завтраками| Bed and breakfast'!#REF!*0.9</f>
        <v>#REF!</v>
      </c>
      <c r="C9" s="29" t="e">
        <f>'C завтраками| Bed and breakfast'!#REF!*0.9</f>
        <v>#REF!</v>
      </c>
      <c r="D9" s="29" t="e">
        <f>'C завтраками| Bed and breakfast'!#REF!*0.9</f>
        <v>#REF!</v>
      </c>
      <c r="E9" s="29" t="e">
        <f>'C завтраками| Bed and breakfast'!#REF!*0.9</f>
        <v>#REF!</v>
      </c>
      <c r="F9" s="29" t="e">
        <f>'C завтраками| Bed and breakfast'!#REF!*0.9</f>
        <v>#REF!</v>
      </c>
      <c r="G9" s="29" t="e">
        <f>'C завтраками| Bed and breakfast'!#REF!*0.9</f>
        <v>#REF!</v>
      </c>
      <c r="H9" s="29" t="e">
        <f>'C завтраками| Bed and breakfast'!#REF!*0.9</f>
        <v>#REF!</v>
      </c>
      <c r="I9" s="29" t="e">
        <f>'C завтраками| Bed and breakfast'!#REF!*0.9</f>
        <v>#REF!</v>
      </c>
      <c r="J9" s="29" t="e">
        <f>'C завтраками| Bed and breakfast'!#REF!*0.9</f>
        <v>#REF!</v>
      </c>
      <c r="K9" s="29" t="e">
        <f>'C завтраками| Bed and breakfast'!#REF!*0.9</f>
        <v>#REF!</v>
      </c>
      <c r="L9" s="29" t="e">
        <f>'C завтраками| Bed and breakfast'!#REF!*0.9</f>
        <v>#REF!</v>
      </c>
      <c r="M9" s="29" t="e">
        <f>'C завтраками| Bed and breakfast'!#REF!*0.9</f>
        <v>#REF!</v>
      </c>
      <c r="N9" s="29" t="e">
        <f>'C завтраками| Bed and breakfast'!#REF!*0.9</f>
        <v>#REF!</v>
      </c>
      <c r="O9" s="29" t="e">
        <f>'C завтраками| Bed and breakfast'!#REF!*0.9</f>
        <v>#REF!</v>
      </c>
      <c r="P9" s="29" t="e">
        <f>'C завтраками| Bed and breakfast'!#REF!*0.9</f>
        <v>#REF!</v>
      </c>
      <c r="Q9" s="29" t="e">
        <f>'C завтраками| Bed and breakfast'!#REF!*0.9</f>
        <v>#REF!</v>
      </c>
      <c r="R9" s="29" t="e">
        <f>'C завтраками| Bed and breakfast'!#REF!*0.9</f>
        <v>#REF!</v>
      </c>
      <c r="S9" s="29" t="e">
        <f>'C завтраками| Bed and breakfast'!#REF!*0.9</f>
        <v>#REF!</v>
      </c>
      <c r="T9" s="29" t="e">
        <f>'C завтраками| Bed and breakfast'!#REF!*0.9</f>
        <v>#REF!</v>
      </c>
      <c r="U9" s="29" t="e">
        <f>'C завтраками| Bed and breakfast'!#REF!*0.9</f>
        <v>#REF!</v>
      </c>
      <c r="V9" s="29" t="e">
        <f>'C завтраками| Bed and breakfast'!#REF!*0.9</f>
        <v>#REF!</v>
      </c>
      <c r="W9" s="29" t="e">
        <f>'C завтраками| Bed and breakfast'!#REF!*0.9</f>
        <v>#REF!</v>
      </c>
      <c r="X9" s="29" t="e">
        <f>'C завтраками| Bed and breakfast'!#REF!*0.9</f>
        <v>#REF!</v>
      </c>
      <c r="Y9" s="29" t="e">
        <f>'C завтраками| Bed and breakfast'!#REF!*0.9</f>
        <v>#REF!</v>
      </c>
      <c r="Z9" s="29" t="e">
        <f>'C завтраками| Bed and breakfast'!#REF!*0.9</f>
        <v>#REF!</v>
      </c>
      <c r="AA9" s="29" t="e">
        <f>'C завтраками| Bed and breakfast'!#REF!*0.9</f>
        <v>#REF!</v>
      </c>
      <c r="AB9" s="29" t="e">
        <f>'C завтраками| Bed and breakfast'!#REF!*0.9</f>
        <v>#REF!</v>
      </c>
      <c r="AC9" s="29" t="e">
        <f>'C завтраками| Bed and breakfast'!#REF!*0.9</f>
        <v>#REF!</v>
      </c>
      <c r="AD9" s="29" t="e">
        <f>'C завтраками| Bed and breakfast'!#REF!*0.9</f>
        <v>#REF!</v>
      </c>
      <c r="AE9" s="29" t="e">
        <f>'C завтраками| Bed and breakfast'!#REF!*0.9</f>
        <v>#REF!</v>
      </c>
      <c r="AF9" s="29" t="e">
        <f>'C завтраками| Bed and breakfast'!#REF!*0.9</f>
        <v>#REF!</v>
      </c>
      <c r="AG9" s="29" t="e">
        <f>'C завтраками| Bed and breakfast'!#REF!*0.9</f>
        <v>#REF!</v>
      </c>
      <c r="AH9" s="29" t="e">
        <f>'C завтраками| Bed and breakfast'!#REF!*0.9</f>
        <v>#REF!</v>
      </c>
      <c r="AI9" s="29" t="e">
        <f>'C завтраками| Bed and breakfast'!#REF!*0.9</f>
        <v>#REF!</v>
      </c>
      <c r="AJ9" s="29" t="e">
        <f>'C завтраками| Bed and breakfast'!#REF!*0.9</f>
        <v>#REF!</v>
      </c>
      <c r="AK9" s="29" t="e">
        <f>'C завтраками| Bed and breakfast'!#REF!*0.9</f>
        <v>#REF!</v>
      </c>
      <c r="AL9" s="29" t="e">
        <f>'C завтраками| Bed and breakfast'!#REF!*0.9</f>
        <v>#REF!</v>
      </c>
      <c r="AM9" s="29" t="e">
        <f>'C завтраками| Bed and breakfast'!#REF!*0.9</f>
        <v>#REF!</v>
      </c>
      <c r="AN9" s="29" t="e">
        <f>'C завтраками| Bed and breakfast'!#REF!*0.9</f>
        <v>#REF!</v>
      </c>
      <c r="AO9" s="29" t="e">
        <f>'C завтраками| Bed and breakfast'!#REF!*0.9</f>
        <v>#REF!</v>
      </c>
      <c r="AP9" s="29" t="e">
        <f>'C завтраками| Bed and breakfast'!#REF!*0.9</f>
        <v>#REF!</v>
      </c>
      <c r="AQ9" s="29" t="e">
        <f>'C завтраками| Bed and breakfast'!#REF!*0.9</f>
        <v>#REF!</v>
      </c>
      <c r="AR9" s="29" t="e">
        <f>'C завтраками| Bed and breakfast'!#REF!*0.9</f>
        <v>#REF!</v>
      </c>
      <c r="AS9" s="29" t="e">
        <f>'C завтраками| Bed and breakfast'!#REF!*0.9</f>
        <v>#REF!</v>
      </c>
      <c r="AT9" s="29" t="e">
        <f>'C завтраками| Bed and breakfast'!#REF!*0.9</f>
        <v>#REF!</v>
      </c>
      <c r="AU9" s="29" t="e">
        <f>'C завтраками| Bed and breakfast'!#REF!*0.9</f>
        <v>#REF!</v>
      </c>
      <c r="AV9" s="29" t="e">
        <f>'C завтраками| Bed and breakfast'!#REF!*0.9</f>
        <v>#REF!</v>
      </c>
      <c r="AW9" s="29" t="e">
        <f>'C завтраками| Bed and breakfast'!#REF!*0.9</f>
        <v>#REF!</v>
      </c>
      <c r="AX9" s="29" t="e">
        <f>'C завтраками| Bed and breakfast'!#REF!*0.9</f>
        <v>#REF!</v>
      </c>
      <c r="AY9" s="29" t="e">
        <f>'C завтраками| Bed and breakfast'!#REF!*0.9</f>
        <v>#REF!</v>
      </c>
    </row>
    <row r="10" spans="1:51"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1:51" ht="11.45" customHeight="1" x14ac:dyDescent="0.2">
      <c r="A11" s="3">
        <v>1</v>
      </c>
      <c r="B11" s="29" t="e">
        <f>'C завтраками| Bed and breakfast'!#REF!*0.9</f>
        <v>#REF!</v>
      </c>
      <c r="C11" s="29" t="e">
        <f>'C завтраками| Bed and breakfast'!#REF!*0.9</f>
        <v>#REF!</v>
      </c>
      <c r="D11" s="29" t="e">
        <f>'C завтраками| Bed and breakfast'!#REF!*0.9</f>
        <v>#REF!</v>
      </c>
      <c r="E11" s="29" t="e">
        <f>'C завтраками| Bed and breakfast'!#REF!*0.9</f>
        <v>#REF!</v>
      </c>
      <c r="F11" s="29" t="e">
        <f>'C завтраками| Bed and breakfast'!#REF!*0.9</f>
        <v>#REF!</v>
      </c>
      <c r="G11" s="29" t="e">
        <f>'C завтраками| Bed and breakfast'!#REF!*0.9</f>
        <v>#REF!</v>
      </c>
      <c r="H11" s="29" t="e">
        <f>'C завтраками| Bed and breakfast'!#REF!*0.9</f>
        <v>#REF!</v>
      </c>
      <c r="I11" s="29" t="e">
        <f>'C завтраками| Bed and breakfast'!#REF!*0.9</f>
        <v>#REF!</v>
      </c>
      <c r="J11" s="29" t="e">
        <f>'C завтраками| Bed and breakfast'!#REF!*0.9</f>
        <v>#REF!</v>
      </c>
      <c r="K11" s="29" t="e">
        <f>'C завтраками| Bed and breakfast'!#REF!*0.9</f>
        <v>#REF!</v>
      </c>
      <c r="L11" s="29" t="e">
        <f>'C завтраками| Bed and breakfast'!#REF!*0.9</f>
        <v>#REF!</v>
      </c>
      <c r="M11" s="29" t="e">
        <f>'C завтраками| Bed and breakfast'!#REF!*0.9</f>
        <v>#REF!</v>
      </c>
      <c r="N11" s="29" t="e">
        <f>'C завтраками| Bed and breakfast'!#REF!*0.9</f>
        <v>#REF!</v>
      </c>
      <c r="O11" s="29" t="e">
        <f>'C завтраками| Bed and breakfast'!#REF!*0.9</f>
        <v>#REF!</v>
      </c>
      <c r="P11" s="29" t="e">
        <f>'C завтраками| Bed and breakfast'!#REF!*0.9</f>
        <v>#REF!</v>
      </c>
      <c r="Q11" s="29" t="e">
        <f>'C завтраками| Bed and breakfast'!#REF!*0.9</f>
        <v>#REF!</v>
      </c>
      <c r="R11" s="29" t="e">
        <f>'C завтраками| Bed and breakfast'!#REF!*0.9</f>
        <v>#REF!</v>
      </c>
      <c r="S11" s="29" t="e">
        <f>'C завтраками| Bed and breakfast'!#REF!*0.9</f>
        <v>#REF!</v>
      </c>
      <c r="T11" s="29" t="e">
        <f>'C завтраками| Bed and breakfast'!#REF!*0.9</f>
        <v>#REF!</v>
      </c>
      <c r="U11" s="29" t="e">
        <f>'C завтраками| Bed and breakfast'!#REF!*0.9</f>
        <v>#REF!</v>
      </c>
      <c r="V11" s="29" t="e">
        <f>'C завтраками| Bed and breakfast'!#REF!*0.9</f>
        <v>#REF!</v>
      </c>
      <c r="W11" s="29" t="e">
        <f>'C завтраками| Bed and breakfast'!#REF!*0.9</f>
        <v>#REF!</v>
      </c>
      <c r="X11" s="29" t="e">
        <f>'C завтраками| Bed and breakfast'!#REF!*0.9</f>
        <v>#REF!</v>
      </c>
      <c r="Y11" s="29" t="e">
        <f>'C завтраками| Bed and breakfast'!#REF!*0.9</f>
        <v>#REF!</v>
      </c>
      <c r="Z11" s="29" t="e">
        <f>'C завтраками| Bed and breakfast'!#REF!*0.9</f>
        <v>#REF!</v>
      </c>
      <c r="AA11" s="29" t="e">
        <f>'C завтраками| Bed and breakfast'!#REF!*0.9</f>
        <v>#REF!</v>
      </c>
      <c r="AB11" s="29" t="e">
        <f>'C завтраками| Bed and breakfast'!#REF!*0.9</f>
        <v>#REF!</v>
      </c>
      <c r="AC11" s="29" t="e">
        <f>'C завтраками| Bed and breakfast'!#REF!*0.9</f>
        <v>#REF!</v>
      </c>
      <c r="AD11" s="29" t="e">
        <f>'C завтраками| Bed and breakfast'!#REF!*0.9</f>
        <v>#REF!</v>
      </c>
      <c r="AE11" s="29" t="e">
        <f>'C завтраками| Bed and breakfast'!#REF!*0.9</f>
        <v>#REF!</v>
      </c>
      <c r="AF11" s="29" t="e">
        <f>'C завтраками| Bed and breakfast'!#REF!*0.9</f>
        <v>#REF!</v>
      </c>
      <c r="AG11" s="29" t="e">
        <f>'C завтраками| Bed and breakfast'!#REF!*0.9</f>
        <v>#REF!</v>
      </c>
      <c r="AH11" s="29" t="e">
        <f>'C завтраками| Bed and breakfast'!#REF!*0.9</f>
        <v>#REF!</v>
      </c>
      <c r="AI11" s="29" t="e">
        <f>'C завтраками| Bed and breakfast'!#REF!*0.9</f>
        <v>#REF!</v>
      </c>
      <c r="AJ11" s="29" t="e">
        <f>'C завтраками| Bed and breakfast'!#REF!*0.9</f>
        <v>#REF!</v>
      </c>
      <c r="AK11" s="29" t="e">
        <f>'C завтраками| Bed and breakfast'!#REF!*0.9</f>
        <v>#REF!</v>
      </c>
      <c r="AL11" s="29" t="e">
        <f>'C завтраками| Bed and breakfast'!#REF!*0.9</f>
        <v>#REF!</v>
      </c>
      <c r="AM11" s="29" t="e">
        <f>'C завтраками| Bed and breakfast'!#REF!*0.9</f>
        <v>#REF!</v>
      </c>
      <c r="AN11" s="29" t="e">
        <f>'C завтраками| Bed and breakfast'!#REF!*0.9</f>
        <v>#REF!</v>
      </c>
      <c r="AO11" s="29" t="e">
        <f>'C завтраками| Bed and breakfast'!#REF!*0.9</f>
        <v>#REF!</v>
      </c>
      <c r="AP11" s="29" t="e">
        <f>'C завтраками| Bed and breakfast'!#REF!*0.9</f>
        <v>#REF!</v>
      </c>
      <c r="AQ11" s="29" t="e">
        <f>'C завтраками| Bed and breakfast'!#REF!*0.9</f>
        <v>#REF!</v>
      </c>
      <c r="AR11" s="29" t="e">
        <f>'C завтраками| Bed and breakfast'!#REF!*0.9</f>
        <v>#REF!</v>
      </c>
      <c r="AS11" s="29" t="e">
        <f>'C завтраками| Bed and breakfast'!#REF!*0.9</f>
        <v>#REF!</v>
      </c>
      <c r="AT11" s="29" t="e">
        <f>'C завтраками| Bed and breakfast'!#REF!*0.9</f>
        <v>#REF!</v>
      </c>
      <c r="AU11" s="29" t="e">
        <f>'C завтраками| Bed and breakfast'!#REF!*0.9</f>
        <v>#REF!</v>
      </c>
      <c r="AV11" s="29" t="e">
        <f>'C завтраками| Bed and breakfast'!#REF!*0.9</f>
        <v>#REF!</v>
      </c>
      <c r="AW11" s="29" t="e">
        <f>'C завтраками| Bed and breakfast'!#REF!*0.9</f>
        <v>#REF!</v>
      </c>
      <c r="AX11" s="29" t="e">
        <f>'C завтраками| Bed and breakfast'!#REF!*0.9</f>
        <v>#REF!</v>
      </c>
      <c r="AY11" s="29" t="e">
        <f>'C завтраками| Bed and breakfast'!#REF!*0.9</f>
        <v>#REF!</v>
      </c>
    </row>
    <row r="12" spans="1:51" ht="11.45" customHeight="1" x14ac:dyDescent="0.2">
      <c r="A12" s="3">
        <v>2</v>
      </c>
      <c r="B12" s="29" t="e">
        <f>'C завтраками| Bed and breakfast'!#REF!*0.9</f>
        <v>#REF!</v>
      </c>
      <c r="C12" s="29" t="e">
        <f>'C завтраками| Bed and breakfast'!#REF!*0.9</f>
        <v>#REF!</v>
      </c>
      <c r="D12" s="29" t="e">
        <f>'C завтраками| Bed and breakfast'!#REF!*0.9</f>
        <v>#REF!</v>
      </c>
      <c r="E12" s="29" t="e">
        <f>'C завтраками| Bed and breakfast'!#REF!*0.9</f>
        <v>#REF!</v>
      </c>
      <c r="F12" s="29" t="e">
        <f>'C завтраками| Bed and breakfast'!#REF!*0.9</f>
        <v>#REF!</v>
      </c>
      <c r="G12" s="29" t="e">
        <f>'C завтраками| Bed and breakfast'!#REF!*0.9</f>
        <v>#REF!</v>
      </c>
      <c r="H12" s="29" t="e">
        <f>'C завтраками| Bed and breakfast'!#REF!*0.9</f>
        <v>#REF!</v>
      </c>
      <c r="I12" s="29" t="e">
        <f>'C завтраками| Bed and breakfast'!#REF!*0.9</f>
        <v>#REF!</v>
      </c>
      <c r="J12" s="29" t="e">
        <f>'C завтраками| Bed and breakfast'!#REF!*0.9</f>
        <v>#REF!</v>
      </c>
      <c r="K12" s="29" t="e">
        <f>'C завтраками| Bed and breakfast'!#REF!*0.9</f>
        <v>#REF!</v>
      </c>
      <c r="L12" s="29" t="e">
        <f>'C завтраками| Bed and breakfast'!#REF!*0.9</f>
        <v>#REF!</v>
      </c>
      <c r="M12" s="29" t="e">
        <f>'C завтраками| Bed and breakfast'!#REF!*0.9</f>
        <v>#REF!</v>
      </c>
      <c r="N12" s="29" t="e">
        <f>'C завтраками| Bed and breakfast'!#REF!*0.9</f>
        <v>#REF!</v>
      </c>
      <c r="O12" s="29" t="e">
        <f>'C завтраками| Bed and breakfast'!#REF!*0.9</f>
        <v>#REF!</v>
      </c>
      <c r="P12" s="29" t="e">
        <f>'C завтраками| Bed and breakfast'!#REF!*0.9</f>
        <v>#REF!</v>
      </c>
      <c r="Q12" s="29" t="e">
        <f>'C завтраками| Bed and breakfast'!#REF!*0.9</f>
        <v>#REF!</v>
      </c>
      <c r="R12" s="29" t="e">
        <f>'C завтраками| Bed and breakfast'!#REF!*0.9</f>
        <v>#REF!</v>
      </c>
      <c r="S12" s="29" t="e">
        <f>'C завтраками| Bed and breakfast'!#REF!*0.9</f>
        <v>#REF!</v>
      </c>
      <c r="T12" s="29" t="e">
        <f>'C завтраками| Bed and breakfast'!#REF!*0.9</f>
        <v>#REF!</v>
      </c>
      <c r="U12" s="29" t="e">
        <f>'C завтраками| Bed and breakfast'!#REF!*0.9</f>
        <v>#REF!</v>
      </c>
      <c r="V12" s="29" t="e">
        <f>'C завтраками| Bed and breakfast'!#REF!*0.9</f>
        <v>#REF!</v>
      </c>
      <c r="W12" s="29" t="e">
        <f>'C завтраками| Bed and breakfast'!#REF!*0.9</f>
        <v>#REF!</v>
      </c>
      <c r="X12" s="29" t="e">
        <f>'C завтраками| Bed and breakfast'!#REF!*0.9</f>
        <v>#REF!</v>
      </c>
      <c r="Y12" s="29" t="e">
        <f>'C завтраками| Bed and breakfast'!#REF!*0.9</f>
        <v>#REF!</v>
      </c>
      <c r="Z12" s="29" t="e">
        <f>'C завтраками| Bed and breakfast'!#REF!*0.9</f>
        <v>#REF!</v>
      </c>
      <c r="AA12" s="29" t="e">
        <f>'C завтраками| Bed and breakfast'!#REF!*0.9</f>
        <v>#REF!</v>
      </c>
      <c r="AB12" s="29" t="e">
        <f>'C завтраками| Bed and breakfast'!#REF!*0.9</f>
        <v>#REF!</v>
      </c>
      <c r="AC12" s="29" t="e">
        <f>'C завтраками| Bed and breakfast'!#REF!*0.9</f>
        <v>#REF!</v>
      </c>
      <c r="AD12" s="29" t="e">
        <f>'C завтраками| Bed and breakfast'!#REF!*0.9</f>
        <v>#REF!</v>
      </c>
      <c r="AE12" s="29" t="e">
        <f>'C завтраками| Bed and breakfast'!#REF!*0.9</f>
        <v>#REF!</v>
      </c>
      <c r="AF12" s="29" t="e">
        <f>'C завтраками| Bed and breakfast'!#REF!*0.9</f>
        <v>#REF!</v>
      </c>
      <c r="AG12" s="29" t="e">
        <f>'C завтраками| Bed and breakfast'!#REF!*0.9</f>
        <v>#REF!</v>
      </c>
      <c r="AH12" s="29" t="e">
        <f>'C завтраками| Bed and breakfast'!#REF!*0.9</f>
        <v>#REF!</v>
      </c>
      <c r="AI12" s="29" t="e">
        <f>'C завтраками| Bed and breakfast'!#REF!*0.9</f>
        <v>#REF!</v>
      </c>
      <c r="AJ12" s="29" t="e">
        <f>'C завтраками| Bed and breakfast'!#REF!*0.9</f>
        <v>#REF!</v>
      </c>
      <c r="AK12" s="29" t="e">
        <f>'C завтраками| Bed and breakfast'!#REF!*0.9</f>
        <v>#REF!</v>
      </c>
      <c r="AL12" s="29" t="e">
        <f>'C завтраками| Bed and breakfast'!#REF!*0.9</f>
        <v>#REF!</v>
      </c>
      <c r="AM12" s="29" t="e">
        <f>'C завтраками| Bed and breakfast'!#REF!*0.9</f>
        <v>#REF!</v>
      </c>
      <c r="AN12" s="29" t="e">
        <f>'C завтраками| Bed and breakfast'!#REF!*0.9</f>
        <v>#REF!</v>
      </c>
      <c r="AO12" s="29" t="e">
        <f>'C завтраками| Bed and breakfast'!#REF!*0.9</f>
        <v>#REF!</v>
      </c>
      <c r="AP12" s="29" t="e">
        <f>'C завтраками| Bed and breakfast'!#REF!*0.9</f>
        <v>#REF!</v>
      </c>
      <c r="AQ12" s="29" t="e">
        <f>'C завтраками| Bed and breakfast'!#REF!*0.9</f>
        <v>#REF!</v>
      </c>
      <c r="AR12" s="29" t="e">
        <f>'C завтраками| Bed and breakfast'!#REF!*0.9</f>
        <v>#REF!</v>
      </c>
      <c r="AS12" s="29" t="e">
        <f>'C завтраками| Bed and breakfast'!#REF!*0.9</f>
        <v>#REF!</v>
      </c>
      <c r="AT12" s="29" t="e">
        <f>'C завтраками| Bed and breakfast'!#REF!*0.9</f>
        <v>#REF!</v>
      </c>
      <c r="AU12" s="29" t="e">
        <f>'C завтраками| Bed and breakfast'!#REF!*0.9</f>
        <v>#REF!</v>
      </c>
      <c r="AV12" s="29" t="e">
        <f>'C завтраками| Bed and breakfast'!#REF!*0.9</f>
        <v>#REF!</v>
      </c>
      <c r="AW12" s="29" t="e">
        <f>'C завтраками| Bed and breakfast'!#REF!*0.9</f>
        <v>#REF!</v>
      </c>
      <c r="AX12" s="29" t="e">
        <f>'C завтраками| Bed and breakfast'!#REF!*0.9</f>
        <v>#REF!</v>
      </c>
      <c r="AY12" s="29" t="e">
        <f>'C завтраками| Bed and breakfast'!#REF!*0.9</f>
        <v>#REF!</v>
      </c>
    </row>
    <row r="13" spans="1:51"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row>
    <row r="14" spans="1:51" ht="11.45" customHeight="1" x14ac:dyDescent="0.2">
      <c r="A14" s="3">
        <v>1</v>
      </c>
      <c r="B14" s="29" t="e">
        <f>'C завтраками| Bed and breakfast'!#REF!*0.9</f>
        <v>#REF!</v>
      </c>
      <c r="C14" s="29" t="e">
        <f>'C завтраками| Bed and breakfast'!#REF!*0.9</f>
        <v>#REF!</v>
      </c>
      <c r="D14" s="29" t="e">
        <f>'C завтраками| Bed and breakfast'!#REF!*0.9</f>
        <v>#REF!</v>
      </c>
      <c r="E14" s="29" t="e">
        <f>'C завтраками| Bed and breakfast'!#REF!*0.9</f>
        <v>#REF!</v>
      </c>
      <c r="F14" s="29" t="e">
        <f>'C завтраками| Bed and breakfast'!#REF!*0.9</f>
        <v>#REF!</v>
      </c>
      <c r="G14" s="29" t="e">
        <f>'C завтраками| Bed and breakfast'!#REF!*0.9</f>
        <v>#REF!</v>
      </c>
      <c r="H14" s="29" t="e">
        <f>'C завтраками| Bed and breakfast'!#REF!*0.9</f>
        <v>#REF!</v>
      </c>
      <c r="I14" s="29" t="e">
        <f>'C завтраками| Bed and breakfast'!#REF!*0.9</f>
        <v>#REF!</v>
      </c>
      <c r="J14" s="29" t="e">
        <f>'C завтраками| Bed and breakfast'!#REF!*0.9</f>
        <v>#REF!</v>
      </c>
      <c r="K14" s="29" t="e">
        <f>'C завтраками| Bed and breakfast'!#REF!*0.9</f>
        <v>#REF!</v>
      </c>
      <c r="L14" s="29" t="e">
        <f>'C завтраками| Bed and breakfast'!#REF!*0.9</f>
        <v>#REF!</v>
      </c>
      <c r="M14" s="29" t="e">
        <f>'C завтраками| Bed and breakfast'!#REF!*0.9</f>
        <v>#REF!</v>
      </c>
      <c r="N14" s="29" t="e">
        <f>'C завтраками| Bed and breakfast'!#REF!*0.9</f>
        <v>#REF!</v>
      </c>
      <c r="O14" s="29" t="e">
        <f>'C завтраками| Bed and breakfast'!#REF!*0.9</f>
        <v>#REF!</v>
      </c>
      <c r="P14" s="29" t="e">
        <f>'C завтраками| Bed and breakfast'!#REF!*0.9</f>
        <v>#REF!</v>
      </c>
      <c r="Q14" s="29" t="e">
        <f>'C завтраками| Bed and breakfast'!#REF!*0.9</f>
        <v>#REF!</v>
      </c>
      <c r="R14" s="29" t="e">
        <f>'C завтраками| Bed and breakfast'!#REF!*0.9</f>
        <v>#REF!</v>
      </c>
      <c r="S14" s="29" t="e">
        <f>'C завтраками| Bed and breakfast'!#REF!*0.9</f>
        <v>#REF!</v>
      </c>
      <c r="T14" s="29" t="e">
        <f>'C завтраками| Bed and breakfast'!#REF!*0.9</f>
        <v>#REF!</v>
      </c>
      <c r="U14" s="29" t="e">
        <f>'C завтраками| Bed and breakfast'!#REF!*0.9</f>
        <v>#REF!</v>
      </c>
      <c r="V14" s="29" t="e">
        <f>'C завтраками| Bed and breakfast'!#REF!*0.9</f>
        <v>#REF!</v>
      </c>
      <c r="W14" s="29" t="e">
        <f>'C завтраками| Bed and breakfast'!#REF!*0.9</f>
        <v>#REF!</v>
      </c>
      <c r="X14" s="29" t="e">
        <f>'C завтраками| Bed and breakfast'!#REF!*0.9</f>
        <v>#REF!</v>
      </c>
      <c r="Y14" s="29" t="e">
        <f>'C завтраками| Bed and breakfast'!#REF!*0.9</f>
        <v>#REF!</v>
      </c>
      <c r="Z14" s="29" t="e">
        <f>'C завтраками| Bed and breakfast'!#REF!*0.9</f>
        <v>#REF!</v>
      </c>
      <c r="AA14" s="29" t="e">
        <f>'C завтраками| Bed and breakfast'!#REF!*0.9</f>
        <v>#REF!</v>
      </c>
      <c r="AB14" s="29" t="e">
        <f>'C завтраками| Bed and breakfast'!#REF!*0.9</f>
        <v>#REF!</v>
      </c>
      <c r="AC14" s="29" t="e">
        <f>'C завтраками| Bed and breakfast'!#REF!*0.9</f>
        <v>#REF!</v>
      </c>
      <c r="AD14" s="29" t="e">
        <f>'C завтраками| Bed and breakfast'!#REF!*0.9</f>
        <v>#REF!</v>
      </c>
      <c r="AE14" s="29" t="e">
        <f>'C завтраками| Bed and breakfast'!#REF!*0.9</f>
        <v>#REF!</v>
      </c>
      <c r="AF14" s="29" t="e">
        <f>'C завтраками| Bed and breakfast'!#REF!*0.9</f>
        <v>#REF!</v>
      </c>
      <c r="AG14" s="29" t="e">
        <f>'C завтраками| Bed and breakfast'!#REF!*0.9</f>
        <v>#REF!</v>
      </c>
      <c r="AH14" s="29" t="e">
        <f>'C завтраками| Bed and breakfast'!#REF!*0.9</f>
        <v>#REF!</v>
      </c>
      <c r="AI14" s="29" t="e">
        <f>'C завтраками| Bed and breakfast'!#REF!*0.9</f>
        <v>#REF!</v>
      </c>
      <c r="AJ14" s="29" t="e">
        <f>'C завтраками| Bed and breakfast'!#REF!*0.9</f>
        <v>#REF!</v>
      </c>
      <c r="AK14" s="29" t="e">
        <f>'C завтраками| Bed and breakfast'!#REF!*0.9</f>
        <v>#REF!</v>
      </c>
      <c r="AL14" s="29" t="e">
        <f>'C завтраками| Bed and breakfast'!#REF!*0.9</f>
        <v>#REF!</v>
      </c>
      <c r="AM14" s="29" t="e">
        <f>'C завтраками| Bed and breakfast'!#REF!*0.9</f>
        <v>#REF!</v>
      </c>
      <c r="AN14" s="29" t="e">
        <f>'C завтраками| Bed and breakfast'!#REF!*0.9</f>
        <v>#REF!</v>
      </c>
      <c r="AO14" s="29" t="e">
        <f>'C завтраками| Bed and breakfast'!#REF!*0.9</f>
        <v>#REF!</v>
      </c>
      <c r="AP14" s="29" t="e">
        <f>'C завтраками| Bed and breakfast'!#REF!*0.9</f>
        <v>#REF!</v>
      </c>
      <c r="AQ14" s="29" t="e">
        <f>'C завтраками| Bed and breakfast'!#REF!*0.9</f>
        <v>#REF!</v>
      </c>
      <c r="AR14" s="29" t="e">
        <f>'C завтраками| Bed and breakfast'!#REF!*0.9</f>
        <v>#REF!</v>
      </c>
      <c r="AS14" s="29" t="e">
        <f>'C завтраками| Bed and breakfast'!#REF!*0.9</f>
        <v>#REF!</v>
      </c>
      <c r="AT14" s="29" t="e">
        <f>'C завтраками| Bed and breakfast'!#REF!*0.9</f>
        <v>#REF!</v>
      </c>
      <c r="AU14" s="29" t="e">
        <f>'C завтраками| Bed and breakfast'!#REF!*0.9</f>
        <v>#REF!</v>
      </c>
      <c r="AV14" s="29" t="e">
        <f>'C завтраками| Bed and breakfast'!#REF!*0.9</f>
        <v>#REF!</v>
      </c>
      <c r="AW14" s="29" t="e">
        <f>'C завтраками| Bed and breakfast'!#REF!*0.9</f>
        <v>#REF!</v>
      </c>
      <c r="AX14" s="29" t="e">
        <f>'C завтраками| Bed and breakfast'!#REF!*0.9</f>
        <v>#REF!</v>
      </c>
      <c r="AY14" s="29" t="e">
        <f>'C завтраками| Bed and breakfast'!#REF!*0.9</f>
        <v>#REF!</v>
      </c>
    </row>
    <row r="15" spans="1:51" ht="11.45" customHeight="1" x14ac:dyDescent="0.2">
      <c r="A15" s="3">
        <v>2</v>
      </c>
      <c r="B15" s="29" t="e">
        <f>'C завтраками| Bed and breakfast'!#REF!*0.9</f>
        <v>#REF!</v>
      </c>
      <c r="C15" s="29" t="e">
        <f>'C завтраками| Bed and breakfast'!#REF!*0.9</f>
        <v>#REF!</v>
      </c>
      <c r="D15" s="29" t="e">
        <f>'C завтраками| Bed and breakfast'!#REF!*0.9</f>
        <v>#REF!</v>
      </c>
      <c r="E15" s="29" t="e">
        <f>'C завтраками| Bed and breakfast'!#REF!*0.9</f>
        <v>#REF!</v>
      </c>
      <c r="F15" s="29" t="e">
        <f>'C завтраками| Bed and breakfast'!#REF!*0.9</f>
        <v>#REF!</v>
      </c>
      <c r="G15" s="29" t="e">
        <f>'C завтраками| Bed and breakfast'!#REF!*0.9</f>
        <v>#REF!</v>
      </c>
      <c r="H15" s="29" t="e">
        <f>'C завтраками| Bed and breakfast'!#REF!*0.9</f>
        <v>#REF!</v>
      </c>
      <c r="I15" s="29" t="e">
        <f>'C завтраками| Bed and breakfast'!#REF!*0.9</f>
        <v>#REF!</v>
      </c>
      <c r="J15" s="29" t="e">
        <f>'C завтраками| Bed and breakfast'!#REF!*0.9</f>
        <v>#REF!</v>
      </c>
      <c r="K15" s="29" t="e">
        <f>'C завтраками| Bed and breakfast'!#REF!*0.9</f>
        <v>#REF!</v>
      </c>
      <c r="L15" s="29" t="e">
        <f>'C завтраками| Bed and breakfast'!#REF!*0.9</f>
        <v>#REF!</v>
      </c>
      <c r="M15" s="29" t="e">
        <f>'C завтраками| Bed and breakfast'!#REF!*0.9</f>
        <v>#REF!</v>
      </c>
      <c r="N15" s="29" t="e">
        <f>'C завтраками| Bed and breakfast'!#REF!*0.9</f>
        <v>#REF!</v>
      </c>
      <c r="O15" s="29" t="e">
        <f>'C завтраками| Bed and breakfast'!#REF!*0.9</f>
        <v>#REF!</v>
      </c>
      <c r="P15" s="29" t="e">
        <f>'C завтраками| Bed and breakfast'!#REF!*0.9</f>
        <v>#REF!</v>
      </c>
      <c r="Q15" s="29" t="e">
        <f>'C завтраками| Bed and breakfast'!#REF!*0.9</f>
        <v>#REF!</v>
      </c>
      <c r="R15" s="29" t="e">
        <f>'C завтраками| Bed and breakfast'!#REF!*0.9</f>
        <v>#REF!</v>
      </c>
      <c r="S15" s="29" t="e">
        <f>'C завтраками| Bed and breakfast'!#REF!*0.9</f>
        <v>#REF!</v>
      </c>
      <c r="T15" s="29" t="e">
        <f>'C завтраками| Bed and breakfast'!#REF!*0.9</f>
        <v>#REF!</v>
      </c>
      <c r="U15" s="29" t="e">
        <f>'C завтраками| Bed and breakfast'!#REF!*0.9</f>
        <v>#REF!</v>
      </c>
      <c r="V15" s="29" t="e">
        <f>'C завтраками| Bed and breakfast'!#REF!*0.9</f>
        <v>#REF!</v>
      </c>
      <c r="W15" s="29" t="e">
        <f>'C завтраками| Bed and breakfast'!#REF!*0.9</f>
        <v>#REF!</v>
      </c>
      <c r="X15" s="29" t="e">
        <f>'C завтраками| Bed and breakfast'!#REF!*0.9</f>
        <v>#REF!</v>
      </c>
      <c r="Y15" s="29" t="e">
        <f>'C завтраками| Bed and breakfast'!#REF!*0.9</f>
        <v>#REF!</v>
      </c>
      <c r="Z15" s="29" t="e">
        <f>'C завтраками| Bed and breakfast'!#REF!*0.9</f>
        <v>#REF!</v>
      </c>
      <c r="AA15" s="29" t="e">
        <f>'C завтраками| Bed and breakfast'!#REF!*0.9</f>
        <v>#REF!</v>
      </c>
      <c r="AB15" s="29" t="e">
        <f>'C завтраками| Bed and breakfast'!#REF!*0.9</f>
        <v>#REF!</v>
      </c>
      <c r="AC15" s="29" t="e">
        <f>'C завтраками| Bed and breakfast'!#REF!*0.9</f>
        <v>#REF!</v>
      </c>
      <c r="AD15" s="29" t="e">
        <f>'C завтраками| Bed and breakfast'!#REF!*0.9</f>
        <v>#REF!</v>
      </c>
      <c r="AE15" s="29" t="e">
        <f>'C завтраками| Bed and breakfast'!#REF!*0.9</f>
        <v>#REF!</v>
      </c>
      <c r="AF15" s="29" t="e">
        <f>'C завтраками| Bed and breakfast'!#REF!*0.9</f>
        <v>#REF!</v>
      </c>
      <c r="AG15" s="29" t="e">
        <f>'C завтраками| Bed and breakfast'!#REF!*0.9</f>
        <v>#REF!</v>
      </c>
      <c r="AH15" s="29" t="e">
        <f>'C завтраками| Bed and breakfast'!#REF!*0.9</f>
        <v>#REF!</v>
      </c>
      <c r="AI15" s="29" t="e">
        <f>'C завтраками| Bed and breakfast'!#REF!*0.9</f>
        <v>#REF!</v>
      </c>
      <c r="AJ15" s="29" t="e">
        <f>'C завтраками| Bed and breakfast'!#REF!*0.9</f>
        <v>#REF!</v>
      </c>
      <c r="AK15" s="29" t="e">
        <f>'C завтраками| Bed and breakfast'!#REF!*0.9</f>
        <v>#REF!</v>
      </c>
      <c r="AL15" s="29" t="e">
        <f>'C завтраками| Bed and breakfast'!#REF!*0.9</f>
        <v>#REF!</v>
      </c>
      <c r="AM15" s="29" t="e">
        <f>'C завтраками| Bed and breakfast'!#REF!*0.9</f>
        <v>#REF!</v>
      </c>
      <c r="AN15" s="29" t="e">
        <f>'C завтраками| Bed and breakfast'!#REF!*0.9</f>
        <v>#REF!</v>
      </c>
      <c r="AO15" s="29" t="e">
        <f>'C завтраками| Bed and breakfast'!#REF!*0.9</f>
        <v>#REF!</v>
      </c>
      <c r="AP15" s="29" t="e">
        <f>'C завтраками| Bed and breakfast'!#REF!*0.9</f>
        <v>#REF!</v>
      </c>
      <c r="AQ15" s="29" t="e">
        <f>'C завтраками| Bed and breakfast'!#REF!*0.9</f>
        <v>#REF!</v>
      </c>
      <c r="AR15" s="29" t="e">
        <f>'C завтраками| Bed and breakfast'!#REF!*0.9</f>
        <v>#REF!</v>
      </c>
      <c r="AS15" s="29" t="e">
        <f>'C завтраками| Bed and breakfast'!#REF!*0.9</f>
        <v>#REF!</v>
      </c>
      <c r="AT15" s="29" t="e">
        <f>'C завтраками| Bed and breakfast'!#REF!*0.9</f>
        <v>#REF!</v>
      </c>
      <c r="AU15" s="29" t="e">
        <f>'C завтраками| Bed and breakfast'!#REF!*0.9</f>
        <v>#REF!</v>
      </c>
      <c r="AV15" s="29" t="e">
        <f>'C завтраками| Bed and breakfast'!#REF!*0.9</f>
        <v>#REF!</v>
      </c>
      <c r="AW15" s="29" t="e">
        <f>'C завтраками| Bed and breakfast'!#REF!*0.9</f>
        <v>#REF!</v>
      </c>
      <c r="AX15" s="29" t="e">
        <f>'C завтраками| Bed and breakfast'!#REF!*0.9</f>
        <v>#REF!</v>
      </c>
      <c r="AY15" s="29" t="e">
        <f>'C завтраками| Bed and breakfast'!#REF!*0.9</f>
        <v>#REF!</v>
      </c>
    </row>
    <row r="16" spans="1:51"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1:51" ht="11.45" customHeight="1" x14ac:dyDescent="0.2">
      <c r="A17" s="3">
        <v>1</v>
      </c>
      <c r="B17" s="29" t="e">
        <f>'C завтраками| Bed and breakfast'!#REF!*0.9</f>
        <v>#REF!</v>
      </c>
      <c r="C17" s="29" t="e">
        <f>'C завтраками| Bed and breakfast'!#REF!*0.9</f>
        <v>#REF!</v>
      </c>
      <c r="D17" s="29" t="e">
        <f>'C завтраками| Bed and breakfast'!#REF!*0.9</f>
        <v>#REF!</v>
      </c>
      <c r="E17" s="29" t="e">
        <f>'C завтраками| Bed and breakfast'!#REF!*0.9</f>
        <v>#REF!</v>
      </c>
      <c r="F17" s="29" t="e">
        <f>'C завтраками| Bed and breakfast'!#REF!*0.9</f>
        <v>#REF!</v>
      </c>
      <c r="G17" s="29" t="e">
        <f>'C завтраками| Bed and breakfast'!#REF!*0.9</f>
        <v>#REF!</v>
      </c>
      <c r="H17" s="29" t="e">
        <f>'C завтраками| Bed and breakfast'!#REF!*0.9</f>
        <v>#REF!</v>
      </c>
      <c r="I17" s="29" t="e">
        <f>'C завтраками| Bed and breakfast'!#REF!*0.9</f>
        <v>#REF!</v>
      </c>
      <c r="J17" s="29" t="e">
        <f>'C завтраками| Bed and breakfast'!#REF!*0.9</f>
        <v>#REF!</v>
      </c>
      <c r="K17" s="29" t="e">
        <f>'C завтраками| Bed and breakfast'!#REF!*0.9</f>
        <v>#REF!</v>
      </c>
      <c r="L17" s="29" t="e">
        <f>'C завтраками| Bed and breakfast'!#REF!*0.9</f>
        <v>#REF!</v>
      </c>
      <c r="M17" s="29" t="e">
        <f>'C завтраками| Bed and breakfast'!#REF!*0.9</f>
        <v>#REF!</v>
      </c>
      <c r="N17" s="29" t="e">
        <f>'C завтраками| Bed and breakfast'!#REF!*0.9</f>
        <v>#REF!</v>
      </c>
      <c r="O17" s="29" t="e">
        <f>'C завтраками| Bed and breakfast'!#REF!*0.9</f>
        <v>#REF!</v>
      </c>
      <c r="P17" s="29" t="e">
        <f>'C завтраками| Bed and breakfast'!#REF!*0.9</f>
        <v>#REF!</v>
      </c>
      <c r="Q17" s="29" t="e">
        <f>'C завтраками| Bed and breakfast'!#REF!*0.9</f>
        <v>#REF!</v>
      </c>
      <c r="R17" s="29" t="e">
        <f>'C завтраками| Bed and breakfast'!#REF!*0.9</f>
        <v>#REF!</v>
      </c>
      <c r="S17" s="29" t="e">
        <f>'C завтраками| Bed and breakfast'!#REF!*0.9</f>
        <v>#REF!</v>
      </c>
      <c r="T17" s="29" t="e">
        <f>'C завтраками| Bed and breakfast'!#REF!*0.9</f>
        <v>#REF!</v>
      </c>
      <c r="U17" s="29" t="e">
        <f>'C завтраками| Bed and breakfast'!#REF!*0.9</f>
        <v>#REF!</v>
      </c>
      <c r="V17" s="29" t="e">
        <f>'C завтраками| Bed and breakfast'!#REF!*0.9</f>
        <v>#REF!</v>
      </c>
      <c r="W17" s="29" t="e">
        <f>'C завтраками| Bed and breakfast'!#REF!*0.9</f>
        <v>#REF!</v>
      </c>
      <c r="X17" s="29" t="e">
        <f>'C завтраками| Bed and breakfast'!#REF!*0.9</f>
        <v>#REF!</v>
      </c>
      <c r="Y17" s="29" t="e">
        <f>'C завтраками| Bed and breakfast'!#REF!*0.9</f>
        <v>#REF!</v>
      </c>
      <c r="Z17" s="29" t="e">
        <f>'C завтраками| Bed and breakfast'!#REF!*0.9</f>
        <v>#REF!</v>
      </c>
      <c r="AA17" s="29" t="e">
        <f>'C завтраками| Bed and breakfast'!#REF!*0.9</f>
        <v>#REF!</v>
      </c>
      <c r="AB17" s="29" t="e">
        <f>'C завтраками| Bed and breakfast'!#REF!*0.9</f>
        <v>#REF!</v>
      </c>
      <c r="AC17" s="29" t="e">
        <f>'C завтраками| Bed and breakfast'!#REF!*0.9</f>
        <v>#REF!</v>
      </c>
      <c r="AD17" s="29" t="e">
        <f>'C завтраками| Bed and breakfast'!#REF!*0.9</f>
        <v>#REF!</v>
      </c>
      <c r="AE17" s="29" t="e">
        <f>'C завтраками| Bed and breakfast'!#REF!*0.9</f>
        <v>#REF!</v>
      </c>
      <c r="AF17" s="29" t="e">
        <f>'C завтраками| Bed and breakfast'!#REF!*0.9</f>
        <v>#REF!</v>
      </c>
      <c r="AG17" s="29" t="e">
        <f>'C завтраками| Bed and breakfast'!#REF!*0.9</f>
        <v>#REF!</v>
      </c>
      <c r="AH17" s="29" t="e">
        <f>'C завтраками| Bed and breakfast'!#REF!*0.9</f>
        <v>#REF!</v>
      </c>
      <c r="AI17" s="29" t="e">
        <f>'C завтраками| Bed and breakfast'!#REF!*0.9</f>
        <v>#REF!</v>
      </c>
      <c r="AJ17" s="29" t="e">
        <f>'C завтраками| Bed and breakfast'!#REF!*0.9</f>
        <v>#REF!</v>
      </c>
      <c r="AK17" s="29" t="e">
        <f>'C завтраками| Bed and breakfast'!#REF!*0.9</f>
        <v>#REF!</v>
      </c>
      <c r="AL17" s="29" t="e">
        <f>'C завтраками| Bed and breakfast'!#REF!*0.9</f>
        <v>#REF!</v>
      </c>
      <c r="AM17" s="29" t="e">
        <f>'C завтраками| Bed and breakfast'!#REF!*0.9</f>
        <v>#REF!</v>
      </c>
      <c r="AN17" s="29" t="e">
        <f>'C завтраками| Bed and breakfast'!#REF!*0.9</f>
        <v>#REF!</v>
      </c>
      <c r="AO17" s="29" t="e">
        <f>'C завтраками| Bed and breakfast'!#REF!*0.9</f>
        <v>#REF!</v>
      </c>
      <c r="AP17" s="29" t="e">
        <f>'C завтраками| Bed and breakfast'!#REF!*0.9</f>
        <v>#REF!</v>
      </c>
      <c r="AQ17" s="29" t="e">
        <f>'C завтраками| Bed and breakfast'!#REF!*0.9</f>
        <v>#REF!</v>
      </c>
      <c r="AR17" s="29" t="e">
        <f>'C завтраками| Bed and breakfast'!#REF!*0.9</f>
        <v>#REF!</v>
      </c>
      <c r="AS17" s="29" t="e">
        <f>'C завтраками| Bed and breakfast'!#REF!*0.9</f>
        <v>#REF!</v>
      </c>
      <c r="AT17" s="29" t="e">
        <f>'C завтраками| Bed and breakfast'!#REF!*0.9</f>
        <v>#REF!</v>
      </c>
      <c r="AU17" s="29" t="e">
        <f>'C завтраками| Bed and breakfast'!#REF!*0.9</f>
        <v>#REF!</v>
      </c>
      <c r="AV17" s="29" t="e">
        <f>'C завтраками| Bed and breakfast'!#REF!*0.9</f>
        <v>#REF!</v>
      </c>
      <c r="AW17" s="29" t="e">
        <f>'C завтраками| Bed and breakfast'!#REF!*0.9</f>
        <v>#REF!</v>
      </c>
      <c r="AX17" s="29" t="e">
        <f>'C завтраками| Bed and breakfast'!#REF!*0.9</f>
        <v>#REF!</v>
      </c>
      <c r="AY17" s="29" t="e">
        <f>'C завтраками| Bed and breakfast'!#REF!*0.9</f>
        <v>#REF!</v>
      </c>
    </row>
    <row r="18" spans="1:51" ht="11.45" customHeight="1" x14ac:dyDescent="0.2">
      <c r="A18" s="3">
        <v>2</v>
      </c>
      <c r="B18" s="29" t="e">
        <f>'C завтраками| Bed and breakfast'!#REF!*0.9</f>
        <v>#REF!</v>
      </c>
      <c r="C18" s="29" t="e">
        <f>'C завтраками| Bed and breakfast'!#REF!*0.9</f>
        <v>#REF!</v>
      </c>
      <c r="D18" s="29" t="e">
        <f>'C завтраками| Bed and breakfast'!#REF!*0.9</f>
        <v>#REF!</v>
      </c>
      <c r="E18" s="29" t="e">
        <f>'C завтраками| Bed and breakfast'!#REF!*0.9</f>
        <v>#REF!</v>
      </c>
      <c r="F18" s="29" t="e">
        <f>'C завтраками| Bed and breakfast'!#REF!*0.9</f>
        <v>#REF!</v>
      </c>
      <c r="G18" s="29" t="e">
        <f>'C завтраками| Bed and breakfast'!#REF!*0.9</f>
        <v>#REF!</v>
      </c>
      <c r="H18" s="29" t="e">
        <f>'C завтраками| Bed and breakfast'!#REF!*0.9</f>
        <v>#REF!</v>
      </c>
      <c r="I18" s="29" t="e">
        <f>'C завтраками| Bed and breakfast'!#REF!*0.9</f>
        <v>#REF!</v>
      </c>
      <c r="J18" s="29" t="e">
        <f>'C завтраками| Bed and breakfast'!#REF!*0.9</f>
        <v>#REF!</v>
      </c>
      <c r="K18" s="29" t="e">
        <f>'C завтраками| Bed and breakfast'!#REF!*0.9</f>
        <v>#REF!</v>
      </c>
      <c r="L18" s="29" t="e">
        <f>'C завтраками| Bed and breakfast'!#REF!*0.9</f>
        <v>#REF!</v>
      </c>
      <c r="M18" s="29" t="e">
        <f>'C завтраками| Bed and breakfast'!#REF!*0.9</f>
        <v>#REF!</v>
      </c>
      <c r="N18" s="29" t="e">
        <f>'C завтраками| Bed and breakfast'!#REF!*0.9</f>
        <v>#REF!</v>
      </c>
      <c r="O18" s="29" t="e">
        <f>'C завтраками| Bed and breakfast'!#REF!*0.9</f>
        <v>#REF!</v>
      </c>
      <c r="P18" s="29" t="e">
        <f>'C завтраками| Bed and breakfast'!#REF!*0.9</f>
        <v>#REF!</v>
      </c>
      <c r="Q18" s="29" t="e">
        <f>'C завтраками| Bed and breakfast'!#REF!*0.9</f>
        <v>#REF!</v>
      </c>
      <c r="R18" s="29" t="e">
        <f>'C завтраками| Bed and breakfast'!#REF!*0.9</f>
        <v>#REF!</v>
      </c>
      <c r="S18" s="29" t="e">
        <f>'C завтраками| Bed and breakfast'!#REF!*0.9</f>
        <v>#REF!</v>
      </c>
      <c r="T18" s="29" t="e">
        <f>'C завтраками| Bed and breakfast'!#REF!*0.9</f>
        <v>#REF!</v>
      </c>
      <c r="U18" s="29" t="e">
        <f>'C завтраками| Bed and breakfast'!#REF!*0.9</f>
        <v>#REF!</v>
      </c>
      <c r="V18" s="29" t="e">
        <f>'C завтраками| Bed and breakfast'!#REF!*0.9</f>
        <v>#REF!</v>
      </c>
      <c r="W18" s="29" t="e">
        <f>'C завтраками| Bed and breakfast'!#REF!*0.9</f>
        <v>#REF!</v>
      </c>
      <c r="X18" s="29" t="e">
        <f>'C завтраками| Bed and breakfast'!#REF!*0.9</f>
        <v>#REF!</v>
      </c>
      <c r="Y18" s="29" t="e">
        <f>'C завтраками| Bed and breakfast'!#REF!*0.9</f>
        <v>#REF!</v>
      </c>
      <c r="Z18" s="29" t="e">
        <f>'C завтраками| Bed and breakfast'!#REF!*0.9</f>
        <v>#REF!</v>
      </c>
      <c r="AA18" s="29" t="e">
        <f>'C завтраками| Bed and breakfast'!#REF!*0.9</f>
        <v>#REF!</v>
      </c>
      <c r="AB18" s="29" t="e">
        <f>'C завтраками| Bed and breakfast'!#REF!*0.9</f>
        <v>#REF!</v>
      </c>
      <c r="AC18" s="29" t="e">
        <f>'C завтраками| Bed and breakfast'!#REF!*0.9</f>
        <v>#REF!</v>
      </c>
      <c r="AD18" s="29" t="e">
        <f>'C завтраками| Bed and breakfast'!#REF!*0.9</f>
        <v>#REF!</v>
      </c>
      <c r="AE18" s="29" t="e">
        <f>'C завтраками| Bed and breakfast'!#REF!*0.9</f>
        <v>#REF!</v>
      </c>
      <c r="AF18" s="29" t="e">
        <f>'C завтраками| Bed and breakfast'!#REF!*0.9</f>
        <v>#REF!</v>
      </c>
      <c r="AG18" s="29" t="e">
        <f>'C завтраками| Bed and breakfast'!#REF!*0.9</f>
        <v>#REF!</v>
      </c>
      <c r="AH18" s="29" t="e">
        <f>'C завтраками| Bed and breakfast'!#REF!*0.9</f>
        <v>#REF!</v>
      </c>
      <c r="AI18" s="29" t="e">
        <f>'C завтраками| Bed and breakfast'!#REF!*0.9</f>
        <v>#REF!</v>
      </c>
      <c r="AJ18" s="29" t="e">
        <f>'C завтраками| Bed and breakfast'!#REF!*0.9</f>
        <v>#REF!</v>
      </c>
      <c r="AK18" s="29" t="e">
        <f>'C завтраками| Bed and breakfast'!#REF!*0.9</f>
        <v>#REF!</v>
      </c>
      <c r="AL18" s="29" t="e">
        <f>'C завтраками| Bed and breakfast'!#REF!*0.9</f>
        <v>#REF!</v>
      </c>
      <c r="AM18" s="29" t="e">
        <f>'C завтраками| Bed and breakfast'!#REF!*0.9</f>
        <v>#REF!</v>
      </c>
      <c r="AN18" s="29" t="e">
        <f>'C завтраками| Bed and breakfast'!#REF!*0.9</f>
        <v>#REF!</v>
      </c>
      <c r="AO18" s="29" t="e">
        <f>'C завтраками| Bed and breakfast'!#REF!*0.9</f>
        <v>#REF!</v>
      </c>
      <c r="AP18" s="29" t="e">
        <f>'C завтраками| Bed and breakfast'!#REF!*0.9</f>
        <v>#REF!</v>
      </c>
      <c r="AQ18" s="29" t="e">
        <f>'C завтраками| Bed and breakfast'!#REF!*0.9</f>
        <v>#REF!</v>
      </c>
      <c r="AR18" s="29" t="e">
        <f>'C завтраками| Bed and breakfast'!#REF!*0.9</f>
        <v>#REF!</v>
      </c>
      <c r="AS18" s="29" t="e">
        <f>'C завтраками| Bed and breakfast'!#REF!*0.9</f>
        <v>#REF!</v>
      </c>
      <c r="AT18" s="29" t="e">
        <f>'C завтраками| Bed and breakfast'!#REF!*0.9</f>
        <v>#REF!</v>
      </c>
      <c r="AU18" s="29" t="e">
        <f>'C завтраками| Bed and breakfast'!#REF!*0.9</f>
        <v>#REF!</v>
      </c>
      <c r="AV18" s="29" t="e">
        <f>'C завтраками| Bed and breakfast'!#REF!*0.9</f>
        <v>#REF!</v>
      </c>
      <c r="AW18" s="29" t="e">
        <f>'C завтраками| Bed and breakfast'!#REF!*0.9</f>
        <v>#REF!</v>
      </c>
      <c r="AX18" s="29" t="e">
        <f>'C завтраками| Bed and breakfast'!#REF!*0.9</f>
        <v>#REF!</v>
      </c>
      <c r="AY18" s="29" t="e">
        <f>'C завтраками| Bed and breakfast'!#REF!*0.9</f>
        <v>#REF!</v>
      </c>
    </row>
    <row r="19" spans="1:51"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ht="24.6" customHeight="1" x14ac:dyDescent="0.2">
      <c r="A21" s="8" t="s">
        <v>0</v>
      </c>
      <c r="B21" s="47" t="e">
        <f t="shared" ref="B21:AY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row>
    <row r="22" spans="1:51"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row>
    <row r="23" spans="1:51" ht="11.45" customHeight="1" x14ac:dyDescent="0.2">
      <c r="A23" s="11" t="s">
        <v>11</v>
      </c>
    </row>
    <row r="24" spans="1:51" ht="11.45" customHeight="1" x14ac:dyDescent="0.2">
      <c r="A24" s="3">
        <v>1</v>
      </c>
      <c r="B24" s="29" t="e">
        <f>ROUND(B8*0.87,)+25</f>
        <v>#REF!</v>
      </c>
      <c r="C24" s="29" t="e">
        <f t="shared" ref="C24:AY31" si="1">ROUND(C8*0.87,)+25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c r="AA24" s="29" t="e">
        <f t="shared" si="1"/>
        <v>#REF!</v>
      </c>
      <c r="AB24" s="29" t="e">
        <f t="shared" si="1"/>
        <v>#REF!</v>
      </c>
      <c r="AC24" s="29" t="e">
        <f t="shared" si="1"/>
        <v>#REF!</v>
      </c>
      <c r="AD24" s="29" t="e">
        <f t="shared" si="1"/>
        <v>#REF!</v>
      </c>
      <c r="AE24" s="29" t="e">
        <f t="shared" si="1"/>
        <v>#REF!</v>
      </c>
      <c r="AF24" s="29" t="e">
        <f t="shared" si="1"/>
        <v>#REF!</v>
      </c>
      <c r="AG24" s="29" t="e">
        <f t="shared" si="1"/>
        <v>#REF!</v>
      </c>
      <c r="AH24" s="29" t="e">
        <f t="shared" si="1"/>
        <v>#REF!</v>
      </c>
      <c r="AI24" s="29" t="e">
        <f t="shared" si="1"/>
        <v>#REF!</v>
      </c>
      <c r="AJ24" s="29" t="e">
        <f t="shared" si="1"/>
        <v>#REF!</v>
      </c>
      <c r="AK24" s="29" t="e">
        <f t="shared" si="1"/>
        <v>#REF!</v>
      </c>
      <c r="AL24" s="29" t="e">
        <f t="shared" si="1"/>
        <v>#REF!</v>
      </c>
      <c r="AM24" s="29" t="e">
        <f t="shared" si="1"/>
        <v>#REF!</v>
      </c>
      <c r="AN24" s="29" t="e">
        <f t="shared" si="1"/>
        <v>#REF!</v>
      </c>
      <c r="AO24" s="29" t="e">
        <f t="shared" si="1"/>
        <v>#REF!</v>
      </c>
      <c r="AP24" s="29" t="e">
        <f t="shared" si="1"/>
        <v>#REF!</v>
      </c>
      <c r="AQ24" s="29" t="e">
        <f t="shared" si="1"/>
        <v>#REF!</v>
      </c>
      <c r="AR24" s="29" t="e">
        <f t="shared" si="1"/>
        <v>#REF!</v>
      </c>
      <c r="AS24" s="29" t="e">
        <f t="shared" si="1"/>
        <v>#REF!</v>
      </c>
      <c r="AT24" s="29" t="e">
        <f t="shared" si="1"/>
        <v>#REF!</v>
      </c>
      <c r="AU24" s="29" t="e">
        <f t="shared" si="1"/>
        <v>#REF!</v>
      </c>
      <c r="AV24" s="29" t="e">
        <f t="shared" si="1"/>
        <v>#REF!</v>
      </c>
      <c r="AW24" s="29" t="e">
        <f t="shared" si="1"/>
        <v>#REF!</v>
      </c>
      <c r="AX24" s="29" t="e">
        <f t="shared" si="1"/>
        <v>#REF!</v>
      </c>
      <c r="AY24" s="29" t="e">
        <f t="shared" si="1"/>
        <v>#REF!</v>
      </c>
    </row>
    <row r="25" spans="1:51" ht="11.45" customHeight="1" x14ac:dyDescent="0.2">
      <c r="A25" s="3">
        <v>2</v>
      </c>
      <c r="B25" s="29" t="e">
        <f t="shared" ref="B25:Q34" si="2">ROUND(B9*0.87,)+25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c r="AA25" s="29" t="e">
        <f t="shared" si="1"/>
        <v>#REF!</v>
      </c>
      <c r="AB25" s="29" t="e">
        <f t="shared" si="1"/>
        <v>#REF!</v>
      </c>
      <c r="AC25" s="29" t="e">
        <f t="shared" si="1"/>
        <v>#REF!</v>
      </c>
      <c r="AD25" s="29" t="e">
        <f t="shared" si="1"/>
        <v>#REF!</v>
      </c>
      <c r="AE25" s="29" t="e">
        <f t="shared" si="1"/>
        <v>#REF!</v>
      </c>
      <c r="AF25" s="29" t="e">
        <f t="shared" si="1"/>
        <v>#REF!</v>
      </c>
      <c r="AG25" s="29" t="e">
        <f t="shared" si="1"/>
        <v>#REF!</v>
      </c>
      <c r="AH25" s="29" t="e">
        <f t="shared" si="1"/>
        <v>#REF!</v>
      </c>
      <c r="AI25" s="29" t="e">
        <f t="shared" si="1"/>
        <v>#REF!</v>
      </c>
      <c r="AJ25" s="29" t="e">
        <f t="shared" si="1"/>
        <v>#REF!</v>
      </c>
      <c r="AK25" s="29" t="e">
        <f t="shared" si="1"/>
        <v>#REF!</v>
      </c>
      <c r="AL25" s="29" t="e">
        <f t="shared" si="1"/>
        <v>#REF!</v>
      </c>
      <c r="AM25" s="29" t="e">
        <f t="shared" si="1"/>
        <v>#REF!</v>
      </c>
      <c r="AN25" s="29" t="e">
        <f t="shared" si="1"/>
        <v>#REF!</v>
      </c>
      <c r="AO25" s="29" t="e">
        <f t="shared" si="1"/>
        <v>#REF!</v>
      </c>
      <c r="AP25" s="29" t="e">
        <f t="shared" si="1"/>
        <v>#REF!</v>
      </c>
      <c r="AQ25" s="29" t="e">
        <f t="shared" si="1"/>
        <v>#REF!</v>
      </c>
      <c r="AR25" s="29" t="e">
        <f t="shared" si="1"/>
        <v>#REF!</v>
      </c>
      <c r="AS25" s="29" t="e">
        <f t="shared" si="1"/>
        <v>#REF!</v>
      </c>
      <c r="AT25" s="29" t="e">
        <f t="shared" si="1"/>
        <v>#REF!</v>
      </c>
      <c r="AU25" s="29" t="e">
        <f t="shared" si="1"/>
        <v>#REF!</v>
      </c>
      <c r="AV25" s="29" t="e">
        <f t="shared" si="1"/>
        <v>#REF!</v>
      </c>
      <c r="AW25" s="29" t="e">
        <f t="shared" si="1"/>
        <v>#REF!</v>
      </c>
      <c r="AX25" s="29" t="e">
        <f t="shared" si="1"/>
        <v>#REF!</v>
      </c>
      <c r="AY25" s="29" t="e">
        <f t="shared" si="1"/>
        <v>#REF!</v>
      </c>
    </row>
    <row r="26" spans="1:51"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c r="Z27" s="29" t="e">
        <f t="shared" si="1"/>
        <v>#REF!</v>
      </c>
      <c r="AA27" s="29" t="e">
        <f t="shared" si="1"/>
        <v>#REF!</v>
      </c>
      <c r="AB27" s="29" t="e">
        <f t="shared" si="1"/>
        <v>#REF!</v>
      </c>
      <c r="AC27" s="29" t="e">
        <f t="shared" si="1"/>
        <v>#REF!</v>
      </c>
      <c r="AD27" s="29" t="e">
        <f t="shared" si="1"/>
        <v>#REF!</v>
      </c>
      <c r="AE27" s="29" t="e">
        <f t="shared" si="1"/>
        <v>#REF!</v>
      </c>
      <c r="AF27" s="29" t="e">
        <f t="shared" si="1"/>
        <v>#REF!</v>
      </c>
      <c r="AG27" s="29" t="e">
        <f t="shared" si="1"/>
        <v>#REF!</v>
      </c>
      <c r="AH27" s="29" t="e">
        <f t="shared" si="1"/>
        <v>#REF!</v>
      </c>
      <c r="AI27" s="29" t="e">
        <f t="shared" si="1"/>
        <v>#REF!</v>
      </c>
      <c r="AJ27" s="29" t="e">
        <f t="shared" si="1"/>
        <v>#REF!</v>
      </c>
      <c r="AK27" s="29" t="e">
        <f t="shared" si="1"/>
        <v>#REF!</v>
      </c>
      <c r="AL27" s="29" t="e">
        <f t="shared" si="1"/>
        <v>#REF!</v>
      </c>
      <c r="AM27" s="29" t="e">
        <f t="shared" si="1"/>
        <v>#REF!</v>
      </c>
      <c r="AN27" s="29" t="e">
        <f t="shared" si="1"/>
        <v>#REF!</v>
      </c>
      <c r="AO27" s="29" t="e">
        <f t="shared" si="1"/>
        <v>#REF!</v>
      </c>
      <c r="AP27" s="29" t="e">
        <f t="shared" si="1"/>
        <v>#REF!</v>
      </c>
      <c r="AQ27" s="29" t="e">
        <f t="shared" si="1"/>
        <v>#REF!</v>
      </c>
      <c r="AR27" s="29" t="e">
        <f t="shared" si="1"/>
        <v>#REF!</v>
      </c>
      <c r="AS27" s="29" t="e">
        <f t="shared" si="1"/>
        <v>#REF!</v>
      </c>
      <c r="AT27" s="29" t="e">
        <f t="shared" si="1"/>
        <v>#REF!</v>
      </c>
      <c r="AU27" s="29" t="e">
        <f t="shared" si="1"/>
        <v>#REF!</v>
      </c>
      <c r="AV27" s="29" t="e">
        <f t="shared" si="1"/>
        <v>#REF!</v>
      </c>
      <c r="AW27" s="29" t="e">
        <f t="shared" si="1"/>
        <v>#REF!</v>
      </c>
      <c r="AX27" s="29" t="e">
        <f t="shared" si="1"/>
        <v>#REF!</v>
      </c>
      <c r="AY27" s="29" t="e">
        <f t="shared" si="1"/>
        <v>#REF!</v>
      </c>
    </row>
    <row r="28" spans="1:51"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c r="Z28" s="29" t="e">
        <f t="shared" si="1"/>
        <v>#REF!</v>
      </c>
      <c r="AA28" s="29" t="e">
        <f t="shared" si="1"/>
        <v>#REF!</v>
      </c>
      <c r="AB28" s="29" t="e">
        <f t="shared" si="1"/>
        <v>#REF!</v>
      </c>
      <c r="AC28" s="29" t="e">
        <f t="shared" si="1"/>
        <v>#REF!</v>
      </c>
      <c r="AD28" s="29" t="e">
        <f t="shared" si="1"/>
        <v>#REF!</v>
      </c>
      <c r="AE28" s="29" t="e">
        <f t="shared" si="1"/>
        <v>#REF!</v>
      </c>
      <c r="AF28" s="29" t="e">
        <f t="shared" si="1"/>
        <v>#REF!</v>
      </c>
      <c r="AG28" s="29" t="e">
        <f t="shared" si="1"/>
        <v>#REF!</v>
      </c>
      <c r="AH28" s="29" t="e">
        <f t="shared" si="1"/>
        <v>#REF!</v>
      </c>
      <c r="AI28" s="29" t="e">
        <f t="shared" si="1"/>
        <v>#REF!</v>
      </c>
      <c r="AJ28" s="29" t="e">
        <f t="shared" si="1"/>
        <v>#REF!</v>
      </c>
      <c r="AK28" s="29" t="e">
        <f t="shared" si="1"/>
        <v>#REF!</v>
      </c>
      <c r="AL28" s="29" t="e">
        <f t="shared" si="1"/>
        <v>#REF!</v>
      </c>
      <c r="AM28" s="29" t="e">
        <f t="shared" si="1"/>
        <v>#REF!</v>
      </c>
      <c r="AN28" s="29" t="e">
        <f t="shared" si="1"/>
        <v>#REF!</v>
      </c>
      <c r="AO28" s="29" t="e">
        <f t="shared" si="1"/>
        <v>#REF!</v>
      </c>
      <c r="AP28" s="29" t="e">
        <f t="shared" si="1"/>
        <v>#REF!</v>
      </c>
      <c r="AQ28" s="29" t="e">
        <f t="shared" si="1"/>
        <v>#REF!</v>
      </c>
      <c r="AR28" s="29" t="e">
        <f t="shared" si="1"/>
        <v>#REF!</v>
      </c>
      <c r="AS28" s="29" t="e">
        <f t="shared" si="1"/>
        <v>#REF!</v>
      </c>
      <c r="AT28" s="29" t="e">
        <f t="shared" si="1"/>
        <v>#REF!</v>
      </c>
      <c r="AU28" s="29" t="e">
        <f t="shared" si="1"/>
        <v>#REF!</v>
      </c>
      <c r="AV28" s="29" t="e">
        <f t="shared" si="1"/>
        <v>#REF!</v>
      </c>
      <c r="AW28" s="29" t="e">
        <f t="shared" si="1"/>
        <v>#REF!</v>
      </c>
      <c r="AX28" s="29" t="e">
        <f t="shared" si="1"/>
        <v>#REF!</v>
      </c>
      <c r="AY28" s="29" t="e">
        <f t="shared" si="1"/>
        <v>#REF!</v>
      </c>
    </row>
    <row r="29" spans="1:51"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c r="Z30" s="29" t="e">
        <f t="shared" si="1"/>
        <v>#REF!</v>
      </c>
      <c r="AA30" s="29" t="e">
        <f t="shared" si="1"/>
        <v>#REF!</v>
      </c>
      <c r="AB30" s="29" t="e">
        <f t="shared" si="1"/>
        <v>#REF!</v>
      </c>
      <c r="AC30" s="29" t="e">
        <f t="shared" si="1"/>
        <v>#REF!</v>
      </c>
      <c r="AD30" s="29" t="e">
        <f t="shared" si="1"/>
        <v>#REF!</v>
      </c>
      <c r="AE30" s="29" t="e">
        <f t="shared" si="1"/>
        <v>#REF!</v>
      </c>
      <c r="AF30" s="29" t="e">
        <f t="shared" si="1"/>
        <v>#REF!</v>
      </c>
      <c r="AG30" s="29" t="e">
        <f t="shared" si="1"/>
        <v>#REF!</v>
      </c>
      <c r="AH30" s="29" t="e">
        <f t="shared" si="1"/>
        <v>#REF!</v>
      </c>
      <c r="AI30" s="29" t="e">
        <f t="shared" si="1"/>
        <v>#REF!</v>
      </c>
      <c r="AJ30" s="29" t="e">
        <f t="shared" si="1"/>
        <v>#REF!</v>
      </c>
      <c r="AK30" s="29" t="e">
        <f t="shared" si="1"/>
        <v>#REF!</v>
      </c>
      <c r="AL30" s="29" t="e">
        <f t="shared" si="1"/>
        <v>#REF!</v>
      </c>
      <c r="AM30" s="29" t="e">
        <f t="shared" si="1"/>
        <v>#REF!</v>
      </c>
      <c r="AN30" s="29" t="e">
        <f t="shared" si="1"/>
        <v>#REF!</v>
      </c>
      <c r="AO30" s="29" t="e">
        <f t="shared" si="1"/>
        <v>#REF!</v>
      </c>
      <c r="AP30" s="29" t="e">
        <f t="shared" si="1"/>
        <v>#REF!</v>
      </c>
      <c r="AQ30" s="29" t="e">
        <f t="shared" si="1"/>
        <v>#REF!</v>
      </c>
      <c r="AR30" s="29" t="e">
        <f t="shared" si="1"/>
        <v>#REF!</v>
      </c>
      <c r="AS30" s="29" t="e">
        <f t="shared" si="1"/>
        <v>#REF!</v>
      </c>
      <c r="AT30" s="29" t="e">
        <f t="shared" si="1"/>
        <v>#REF!</v>
      </c>
      <c r="AU30" s="29" t="e">
        <f t="shared" si="1"/>
        <v>#REF!</v>
      </c>
      <c r="AV30" s="29" t="e">
        <f t="shared" si="1"/>
        <v>#REF!</v>
      </c>
      <c r="AW30" s="29" t="e">
        <f t="shared" si="1"/>
        <v>#REF!</v>
      </c>
      <c r="AX30" s="29" t="e">
        <f t="shared" si="1"/>
        <v>#REF!</v>
      </c>
      <c r="AY30" s="29" t="e">
        <f t="shared" si="1"/>
        <v>#REF!</v>
      </c>
    </row>
    <row r="31" spans="1:51"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c r="Z31" s="29" t="e">
        <f t="shared" si="1"/>
        <v>#REF!</v>
      </c>
      <c r="AA31" s="29" t="e">
        <f t="shared" si="1"/>
        <v>#REF!</v>
      </c>
      <c r="AB31" s="29" t="e">
        <f t="shared" ref="C31:AY34" si="3">ROUND(AB15*0.87,)+25</f>
        <v>#REF!</v>
      </c>
      <c r="AC31" s="29" t="e">
        <f t="shared" si="3"/>
        <v>#REF!</v>
      </c>
      <c r="AD31" s="29" t="e">
        <f t="shared" si="3"/>
        <v>#REF!</v>
      </c>
      <c r="AE31" s="29" t="e">
        <f t="shared" si="3"/>
        <v>#REF!</v>
      </c>
      <c r="AF31" s="29" t="e">
        <f t="shared" si="3"/>
        <v>#REF!</v>
      </c>
      <c r="AG31" s="29" t="e">
        <f t="shared" si="3"/>
        <v>#REF!</v>
      </c>
      <c r="AH31" s="29" t="e">
        <f t="shared" si="3"/>
        <v>#REF!</v>
      </c>
      <c r="AI31" s="29" t="e">
        <f t="shared" si="3"/>
        <v>#REF!</v>
      </c>
      <c r="AJ31" s="29" t="e">
        <f t="shared" si="3"/>
        <v>#REF!</v>
      </c>
      <c r="AK31" s="29" t="e">
        <f t="shared" si="3"/>
        <v>#REF!</v>
      </c>
      <c r="AL31" s="29" t="e">
        <f t="shared" si="3"/>
        <v>#REF!</v>
      </c>
      <c r="AM31" s="29" t="e">
        <f t="shared" si="3"/>
        <v>#REF!</v>
      </c>
      <c r="AN31" s="29" t="e">
        <f t="shared" si="3"/>
        <v>#REF!</v>
      </c>
      <c r="AO31" s="29" t="e">
        <f t="shared" si="3"/>
        <v>#REF!</v>
      </c>
      <c r="AP31" s="29" t="e">
        <f t="shared" si="3"/>
        <v>#REF!</v>
      </c>
      <c r="AQ31" s="29" t="e">
        <f t="shared" si="3"/>
        <v>#REF!</v>
      </c>
      <c r="AR31" s="29" t="e">
        <f t="shared" si="3"/>
        <v>#REF!</v>
      </c>
      <c r="AS31" s="29" t="e">
        <f t="shared" si="3"/>
        <v>#REF!</v>
      </c>
      <c r="AT31" s="29" t="e">
        <f t="shared" si="3"/>
        <v>#REF!</v>
      </c>
      <c r="AU31" s="29" t="e">
        <f t="shared" si="3"/>
        <v>#REF!</v>
      </c>
      <c r="AV31" s="29" t="e">
        <f t="shared" si="3"/>
        <v>#REF!</v>
      </c>
      <c r="AW31" s="29" t="e">
        <f t="shared" si="3"/>
        <v>#REF!</v>
      </c>
      <c r="AX31" s="29" t="e">
        <f t="shared" si="3"/>
        <v>#REF!</v>
      </c>
      <c r="AY31" s="29" t="e">
        <f t="shared" si="3"/>
        <v>#REF!</v>
      </c>
    </row>
    <row r="32" spans="1:51"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1:51" ht="11.45" customHeight="1" x14ac:dyDescent="0.2">
      <c r="A33" s="3">
        <v>1</v>
      </c>
      <c r="B33" s="29" t="e">
        <f t="shared" si="2"/>
        <v>#REF!</v>
      </c>
      <c r="C33" s="29" t="e">
        <f t="shared" si="3"/>
        <v>#REF!</v>
      </c>
      <c r="D33" s="29" t="e">
        <f t="shared" si="3"/>
        <v>#REF!</v>
      </c>
      <c r="E33" s="29" t="e">
        <f t="shared" si="3"/>
        <v>#REF!</v>
      </c>
      <c r="F33" s="29" t="e">
        <f t="shared" si="3"/>
        <v>#REF!</v>
      </c>
      <c r="G33" s="29" t="e">
        <f t="shared" si="3"/>
        <v>#REF!</v>
      </c>
      <c r="H33" s="29" t="e">
        <f t="shared" si="3"/>
        <v>#REF!</v>
      </c>
      <c r="I33" s="29" t="e">
        <f t="shared" si="3"/>
        <v>#REF!</v>
      </c>
      <c r="J33" s="29" t="e">
        <f t="shared" si="3"/>
        <v>#REF!</v>
      </c>
      <c r="K33" s="29" t="e">
        <f t="shared" si="3"/>
        <v>#REF!</v>
      </c>
      <c r="L33" s="29" t="e">
        <f t="shared" si="3"/>
        <v>#REF!</v>
      </c>
      <c r="M33" s="29" t="e">
        <f t="shared" si="3"/>
        <v>#REF!</v>
      </c>
      <c r="N33" s="29" t="e">
        <f t="shared" si="3"/>
        <v>#REF!</v>
      </c>
      <c r="O33" s="29" t="e">
        <f t="shared" si="3"/>
        <v>#REF!</v>
      </c>
      <c r="P33" s="29" t="e">
        <f t="shared" si="3"/>
        <v>#REF!</v>
      </c>
      <c r="Q33" s="29" t="e">
        <f t="shared" si="3"/>
        <v>#REF!</v>
      </c>
      <c r="R33" s="29" t="e">
        <f t="shared" si="3"/>
        <v>#REF!</v>
      </c>
      <c r="S33" s="29" t="e">
        <f t="shared" si="3"/>
        <v>#REF!</v>
      </c>
      <c r="T33" s="29" t="e">
        <f t="shared" si="3"/>
        <v>#REF!</v>
      </c>
      <c r="U33" s="29" t="e">
        <f t="shared" si="3"/>
        <v>#REF!</v>
      </c>
      <c r="V33" s="29" t="e">
        <f t="shared" si="3"/>
        <v>#REF!</v>
      </c>
      <c r="W33" s="29" t="e">
        <f t="shared" si="3"/>
        <v>#REF!</v>
      </c>
      <c r="X33" s="29" t="e">
        <f t="shared" si="3"/>
        <v>#REF!</v>
      </c>
      <c r="Y33" s="29" t="e">
        <f t="shared" si="3"/>
        <v>#REF!</v>
      </c>
      <c r="Z33" s="29" t="e">
        <f t="shared" si="3"/>
        <v>#REF!</v>
      </c>
      <c r="AA33" s="29" t="e">
        <f t="shared" si="3"/>
        <v>#REF!</v>
      </c>
      <c r="AB33" s="29" t="e">
        <f t="shared" si="3"/>
        <v>#REF!</v>
      </c>
      <c r="AC33" s="29" t="e">
        <f t="shared" si="3"/>
        <v>#REF!</v>
      </c>
      <c r="AD33" s="29" t="e">
        <f t="shared" si="3"/>
        <v>#REF!</v>
      </c>
      <c r="AE33" s="29" t="e">
        <f t="shared" si="3"/>
        <v>#REF!</v>
      </c>
      <c r="AF33" s="29" t="e">
        <f t="shared" si="3"/>
        <v>#REF!</v>
      </c>
      <c r="AG33" s="29" t="e">
        <f t="shared" si="3"/>
        <v>#REF!</v>
      </c>
      <c r="AH33" s="29" t="e">
        <f t="shared" si="3"/>
        <v>#REF!</v>
      </c>
      <c r="AI33" s="29" t="e">
        <f t="shared" si="3"/>
        <v>#REF!</v>
      </c>
      <c r="AJ33" s="29" t="e">
        <f t="shared" si="3"/>
        <v>#REF!</v>
      </c>
      <c r="AK33" s="29" t="e">
        <f t="shared" si="3"/>
        <v>#REF!</v>
      </c>
      <c r="AL33" s="29" t="e">
        <f t="shared" si="3"/>
        <v>#REF!</v>
      </c>
      <c r="AM33" s="29" t="e">
        <f t="shared" si="3"/>
        <v>#REF!</v>
      </c>
      <c r="AN33" s="29" t="e">
        <f t="shared" si="3"/>
        <v>#REF!</v>
      </c>
      <c r="AO33" s="29" t="e">
        <f t="shared" si="3"/>
        <v>#REF!</v>
      </c>
      <c r="AP33" s="29" t="e">
        <f t="shared" si="3"/>
        <v>#REF!</v>
      </c>
      <c r="AQ33" s="29" t="e">
        <f t="shared" si="3"/>
        <v>#REF!</v>
      </c>
      <c r="AR33" s="29" t="e">
        <f t="shared" si="3"/>
        <v>#REF!</v>
      </c>
      <c r="AS33" s="29" t="e">
        <f t="shared" si="3"/>
        <v>#REF!</v>
      </c>
      <c r="AT33" s="29" t="e">
        <f t="shared" si="3"/>
        <v>#REF!</v>
      </c>
      <c r="AU33" s="29" t="e">
        <f t="shared" si="3"/>
        <v>#REF!</v>
      </c>
      <c r="AV33" s="29" t="e">
        <f t="shared" si="3"/>
        <v>#REF!</v>
      </c>
      <c r="AW33" s="29" t="e">
        <f t="shared" si="3"/>
        <v>#REF!</v>
      </c>
      <c r="AX33" s="29" t="e">
        <f t="shared" si="3"/>
        <v>#REF!</v>
      </c>
      <c r="AY33" s="29" t="e">
        <f t="shared" si="3"/>
        <v>#REF!</v>
      </c>
    </row>
    <row r="34" spans="1:51" ht="11.45" customHeight="1" x14ac:dyDescent="0.2">
      <c r="A34" s="3">
        <v>2</v>
      </c>
      <c r="B34" s="29" t="e">
        <f t="shared" si="2"/>
        <v>#REF!</v>
      </c>
      <c r="C34" s="29" t="e">
        <f t="shared" si="3"/>
        <v>#REF!</v>
      </c>
      <c r="D34" s="29" t="e">
        <f t="shared" si="3"/>
        <v>#REF!</v>
      </c>
      <c r="E34" s="29" t="e">
        <f t="shared" si="3"/>
        <v>#REF!</v>
      </c>
      <c r="F34" s="29" t="e">
        <f t="shared" si="3"/>
        <v>#REF!</v>
      </c>
      <c r="G34" s="29" t="e">
        <f t="shared" si="3"/>
        <v>#REF!</v>
      </c>
      <c r="H34" s="29" t="e">
        <f t="shared" si="3"/>
        <v>#REF!</v>
      </c>
      <c r="I34" s="29" t="e">
        <f t="shared" si="3"/>
        <v>#REF!</v>
      </c>
      <c r="J34" s="29" t="e">
        <f t="shared" si="3"/>
        <v>#REF!</v>
      </c>
      <c r="K34" s="29" t="e">
        <f t="shared" si="3"/>
        <v>#REF!</v>
      </c>
      <c r="L34" s="29" t="e">
        <f t="shared" si="3"/>
        <v>#REF!</v>
      </c>
      <c r="M34" s="29" t="e">
        <f t="shared" si="3"/>
        <v>#REF!</v>
      </c>
      <c r="N34" s="29" t="e">
        <f t="shared" si="3"/>
        <v>#REF!</v>
      </c>
      <c r="O34" s="29" t="e">
        <f t="shared" si="3"/>
        <v>#REF!</v>
      </c>
      <c r="P34" s="29" t="e">
        <f t="shared" si="3"/>
        <v>#REF!</v>
      </c>
      <c r="Q34" s="29" t="e">
        <f t="shared" si="3"/>
        <v>#REF!</v>
      </c>
      <c r="R34" s="29" t="e">
        <f t="shared" si="3"/>
        <v>#REF!</v>
      </c>
      <c r="S34" s="29" t="e">
        <f t="shared" si="3"/>
        <v>#REF!</v>
      </c>
      <c r="T34" s="29" t="e">
        <f t="shared" si="3"/>
        <v>#REF!</v>
      </c>
      <c r="U34" s="29" t="e">
        <f t="shared" si="3"/>
        <v>#REF!</v>
      </c>
      <c r="V34" s="29" t="e">
        <f t="shared" si="3"/>
        <v>#REF!</v>
      </c>
      <c r="W34" s="29" t="e">
        <f t="shared" si="3"/>
        <v>#REF!</v>
      </c>
      <c r="X34" s="29" t="e">
        <f t="shared" si="3"/>
        <v>#REF!</v>
      </c>
      <c r="Y34" s="29" t="e">
        <f t="shared" si="3"/>
        <v>#REF!</v>
      </c>
      <c r="Z34" s="29" t="e">
        <f t="shared" si="3"/>
        <v>#REF!</v>
      </c>
      <c r="AA34" s="29" t="e">
        <f t="shared" si="3"/>
        <v>#REF!</v>
      </c>
      <c r="AB34" s="29" t="e">
        <f t="shared" si="3"/>
        <v>#REF!</v>
      </c>
      <c r="AC34" s="29" t="e">
        <f t="shared" si="3"/>
        <v>#REF!</v>
      </c>
      <c r="AD34" s="29" t="e">
        <f t="shared" si="3"/>
        <v>#REF!</v>
      </c>
      <c r="AE34" s="29" t="e">
        <f t="shared" si="3"/>
        <v>#REF!</v>
      </c>
      <c r="AF34" s="29" t="e">
        <f t="shared" si="3"/>
        <v>#REF!</v>
      </c>
      <c r="AG34" s="29" t="e">
        <f t="shared" si="3"/>
        <v>#REF!</v>
      </c>
      <c r="AH34" s="29" t="e">
        <f t="shared" si="3"/>
        <v>#REF!</v>
      </c>
      <c r="AI34" s="29" t="e">
        <f t="shared" si="3"/>
        <v>#REF!</v>
      </c>
      <c r="AJ34" s="29" t="e">
        <f t="shared" si="3"/>
        <v>#REF!</v>
      </c>
      <c r="AK34" s="29" t="e">
        <f t="shared" si="3"/>
        <v>#REF!</v>
      </c>
      <c r="AL34" s="29" t="e">
        <f t="shared" si="3"/>
        <v>#REF!</v>
      </c>
      <c r="AM34" s="29" t="e">
        <f t="shared" si="3"/>
        <v>#REF!</v>
      </c>
      <c r="AN34" s="29" t="e">
        <f t="shared" si="3"/>
        <v>#REF!</v>
      </c>
      <c r="AO34" s="29" t="e">
        <f t="shared" si="3"/>
        <v>#REF!</v>
      </c>
      <c r="AP34" s="29" t="e">
        <f t="shared" si="3"/>
        <v>#REF!</v>
      </c>
      <c r="AQ34" s="29" t="e">
        <f t="shared" si="3"/>
        <v>#REF!</v>
      </c>
      <c r="AR34" s="29" t="e">
        <f t="shared" si="3"/>
        <v>#REF!</v>
      </c>
      <c r="AS34" s="29" t="e">
        <f t="shared" si="3"/>
        <v>#REF!</v>
      </c>
      <c r="AT34" s="29" t="e">
        <f t="shared" si="3"/>
        <v>#REF!</v>
      </c>
      <c r="AU34" s="29" t="e">
        <f t="shared" si="3"/>
        <v>#REF!</v>
      </c>
      <c r="AV34" s="29" t="e">
        <f t="shared" si="3"/>
        <v>#REF!</v>
      </c>
      <c r="AW34" s="29" t="e">
        <f t="shared" si="3"/>
        <v>#REF!</v>
      </c>
      <c r="AX34" s="29" t="e">
        <f t="shared" si="3"/>
        <v>#REF!</v>
      </c>
      <c r="AY34" s="29" t="e">
        <f t="shared" si="3"/>
        <v>#REF!</v>
      </c>
    </row>
    <row r="35" spans="1:51"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x14ac:dyDescent="0.2">
      <c r="A36" s="41" t="s">
        <v>18</v>
      </c>
    </row>
    <row r="37" spans="1:51" x14ac:dyDescent="0.2">
      <c r="A37" s="38" t="s">
        <v>22</v>
      </c>
    </row>
    <row r="38" spans="1:51" x14ac:dyDescent="0.2">
      <c r="A38" s="22"/>
    </row>
    <row r="39" spans="1:51" x14ac:dyDescent="0.2">
      <c r="A39" s="41" t="s">
        <v>3</v>
      </c>
    </row>
    <row r="40" spans="1:51" x14ac:dyDescent="0.2">
      <c r="A40" s="42" t="s">
        <v>4</v>
      </c>
    </row>
    <row r="41" spans="1:51" x14ac:dyDescent="0.2">
      <c r="A41" s="42" t="s">
        <v>5</v>
      </c>
    </row>
    <row r="42" spans="1:51" ht="12.6" customHeight="1" x14ac:dyDescent="0.2">
      <c r="A42" s="26" t="s">
        <v>6</v>
      </c>
    </row>
    <row r="43" spans="1:51" x14ac:dyDescent="0.2">
      <c r="A43" s="90" t="s">
        <v>70</v>
      </c>
    </row>
    <row r="44" spans="1:51" x14ac:dyDescent="0.2">
      <c r="A44" s="22"/>
    </row>
    <row r="45" spans="1:51" x14ac:dyDescent="0.2">
      <c r="A45" s="39" t="s">
        <v>8</v>
      </c>
    </row>
    <row r="46" spans="1:51" ht="48" x14ac:dyDescent="0.2">
      <c r="A46" s="40" t="s">
        <v>17</v>
      </c>
    </row>
  </sheetData>
  <pageMargins left="0.7" right="0.7" top="0.75" bottom="0.75" header="0.3" footer="0.3"/>
  <pageSetup paperSize="9"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topLeftCell="B1" activePane="topRight" state="frozen"/>
      <selection pane="topRight" activeCell="C14" sqref="C14"/>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86</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91</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92</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row>
    <row r="20" spans="1:3" ht="11.45" customHeight="1" x14ac:dyDescent="0.2">
      <c r="A20" s="24"/>
    </row>
    <row r="21" spans="1:3" x14ac:dyDescent="0.2">
      <c r="A21" s="41" t="s">
        <v>18</v>
      </c>
    </row>
    <row r="22" spans="1:3" x14ac:dyDescent="0.2">
      <c r="A22" s="38" t="s">
        <v>22</v>
      </c>
    </row>
    <row r="23" spans="1:3" x14ac:dyDescent="0.2">
      <c r="A23" s="22"/>
    </row>
    <row r="24" spans="1:3" x14ac:dyDescent="0.2">
      <c r="A24" s="41" t="s">
        <v>3</v>
      </c>
    </row>
    <row r="25" spans="1:3" x14ac:dyDescent="0.2">
      <c r="A25" s="42" t="s">
        <v>4</v>
      </c>
    </row>
    <row r="26" spans="1:3" x14ac:dyDescent="0.2">
      <c r="A26" s="42" t="s">
        <v>5</v>
      </c>
    </row>
    <row r="27" spans="1:3" ht="12.6" customHeight="1" x14ac:dyDescent="0.2">
      <c r="A27" s="26" t="s">
        <v>6</v>
      </c>
    </row>
    <row r="28" spans="1:3" x14ac:dyDescent="0.2">
      <c r="A28" s="42" t="s">
        <v>75</v>
      </c>
    </row>
    <row r="29" spans="1:3" x14ac:dyDescent="0.2">
      <c r="A29" s="22"/>
    </row>
    <row r="30" spans="1:3" x14ac:dyDescent="0.2">
      <c r="A30" s="39" t="s">
        <v>8</v>
      </c>
    </row>
    <row r="31" spans="1:3" ht="48" x14ac:dyDescent="0.2">
      <c r="A31" s="40" t="s">
        <v>17</v>
      </c>
    </row>
  </sheetData>
  <pageMargins left="0.7" right="0.7" top="0.75" bottom="0.75" header="0.3" footer="0.3"/>
  <pageSetup paperSize="9"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6"/>
  <sheetViews>
    <sheetView topLeftCell="A13" zoomScaleNormal="100" workbookViewId="0">
      <pane xSplit="1" topLeftCell="B1" activePane="topRight" state="frozen"/>
      <selection pane="topRight" activeCell="B24" sqref="B24:Y35"/>
    </sheetView>
  </sheetViews>
  <sheetFormatPr defaultColWidth="8.5703125" defaultRowHeight="12" x14ac:dyDescent="0.2"/>
  <cols>
    <col min="1" max="1" width="84.85546875" style="1" customWidth="1"/>
    <col min="2" max="25" width="9.85546875" style="1" bestFit="1" customWidth="1"/>
    <col min="26" max="16384" width="8.5703125" style="1"/>
  </cols>
  <sheetData>
    <row r="1" spans="1:25" ht="11.45" customHeight="1" x14ac:dyDescent="0.2">
      <c r="A1" s="9" t="s">
        <v>14</v>
      </c>
    </row>
    <row r="2" spans="1:25" ht="11.45" customHeight="1" x14ac:dyDescent="0.2">
      <c r="A2" s="19" t="s">
        <v>16</v>
      </c>
    </row>
    <row r="3" spans="1:25" ht="11.45" customHeight="1" x14ac:dyDescent="0.2">
      <c r="A3" s="9"/>
    </row>
    <row r="4" spans="1:25" ht="11.25" customHeight="1" x14ac:dyDescent="0.2">
      <c r="A4" s="31" t="s">
        <v>1</v>
      </c>
    </row>
    <row r="5" spans="1:25"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row>
    <row r="6" spans="1:25"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row>
    <row r="7" spans="1:25" ht="11.45" customHeight="1" x14ac:dyDescent="0.2">
      <c r="A7" s="11" t="s">
        <v>11</v>
      </c>
    </row>
    <row r="8" spans="1:25" ht="11.45" customHeight="1" x14ac:dyDescent="0.2">
      <c r="A8" s="3">
        <v>1</v>
      </c>
      <c r="B8" s="29" t="e">
        <f>'C завтраками| Bed and breakfast'!#REF!*0.9</f>
        <v>#REF!</v>
      </c>
      <c r="C8" s="29" t="e">
        <f>'C завтраками| Bed and breakfast'!#REF!*0.9</f>
        <v>#REF!</v>
      </c>
      <c r="D8" s="29" t="e">
        <f>'C завтраками| Bed and breakfast'!#REF!*0.9</f>
        <v>#REF!</v>
      </c>
      <c r="E8" s="29" t="e">
        <f>'C завтраками| Bed and breakfast'!#REF!*0.9</f>
        <v>#REF!</v>
      </c>
      <c r="F8" s="29" t="e">
        <f>'C завтраками| Bed and breakfast'!#REF!*0.9</f>
        <v>#REF!</v>
      </c>
      <c r="G8" s="29" t="e">
        <f>'C завтраками| Bed and breakfast'!#REF!*0.9</f>
        <v>#REF!</v>
      </c>
      <c r="H8" s="29" t="e">
        <f>'C завтраками| Bed and breakfast'!#REF!*0.9</f>
        <v>#REF!</v>
      </c>
      <c r="I8" s="29" t="e">
        <f>'C завтраками| Bed and breakfast'!#REF!*0.9</f>
        <v>#REF!</v>
      </c>
      <c r="J8" s="29" t="e">
        <f>'C завтраками| Bed and breakfast'!#REF!*0.9</f>
        <v>#REF!</v>
      </c>
      <c r="K8" s="29" t="e">
        <f>'C завтраками| Bed and breakfast'!#REF!*0.9</f>
        <v>#REF!</v>
      </c>
      <c r="L8" s="29" t="e">
        <f>'C завтраками| Bed and breakfast'!#REF!*0.9</f>
        <v>#REF!</v>
      </c>
      <c r="M8" s="29" t="e">
        <f>'C завтраками| Bed and breakfast'!#REF!*0.9</f>
        <v>#REF!</v>
      </c>
      <c r="N8" s="29" t="e">
        <f>'C завтраками| Bed and breakfast'!#REF!*0.9</f>
        <v>#REF!</v>
      </c>
      <c r="O8" s="29" t="e">
        <f>'C завтраками| Bed and breakfast'!#REF!*0.9</f>
        <v>#REF!</v>
      </c>
      <c r="P8" s="29" t="e">
        <f>'C завтраками| Bed and breakfast'!#REF!*0.9</f>
        <v>#REF!</v>
      </c>
      <c r="Q8" s="29" t="e">
        <f>'C завтраками| Bed and breakfast'!#REF!*0.9</f>
        <v>#REF!</v>
      </c>
      <c r="R8" s="29" t="e">
        <f>'C завтраками| Bed and breakfast'!#REF!*0.9</f>
        <v>#REF!</v>
      </c>
      <c r="S8" s="29" t="e">
        <f>'C завтраками| Bed and breakfast'!#REF!*0.9</f>
        <v>#REF!</v>
      </c>
      <c r="T8" s="29" t="e">
        <f>'C завтраками| Bed and breakfast'!#REF!*0.9</f>
        <v>#REF!</v>
      </c>
      <c r="U8" s="29" t="e">
        <f>'C завтраками| Bed and breakfast'!#REF!*0.9</f>
        <v>#REF!</v>
      </c>
      <c r="V8" s="29" t="e">
        <f>'C завтраками| Bed and breakfast'!#REF!*0.9</f>
        <v>#REF!</v>
      </c>
      <c r="W8" s="29" t="e">
        <f>'C завтраками| Bed and breakfast'!#REF!*0.9</f>
        <v>#REF!</v>
      </c>
      <c r="X8" s="29" t="e">
        <f>'C завтраками| Bed and breakfast'!#REF!*0.9</f>
        <v>#REF!</v>
      </c>
      <c r="Y8" s="29" t="e">
        <f>'C завтраками| Bed and breakfast'!#REF!*0.9</f>
        <v>#REF!</v>
      </c>
    </row>
    <row r="9" spans="1:25" ht="11.45" customHeight="1" x14ac:dyDescent="0.2">
      <c r="A9" s="3">
        <v>2</v>
      </c>
      <c r="B9" s="29" t="e">
        <f>'C завтраками| Bed and breakfast'!#REF!*0.9</f>
        <v>#REF!</v>
      </c>
      <c r="C9" s="29" t="e">
        <f>'C завтраками| Bed and breakfast'!#REF!*0.9</f>
        <v>#REF!</v>
      </c>
      <c r="D9" s="29" t="e">
        <f>'C завтраками| Bed and breakfast'!#REF!*0.9</f>
        <v>#REF!</v>
      </c>
      <c r="E9" s="29" t="e">
        <f>'C завтраками| Bed and breakfast'!#REF!*0.9</f>
        <v>#REF!</v>
      </c>
      <c r="F9" s="29" t="e">
        <f>'C завтраками| Bed and breakfast'!#REF!*0.9</f>
        <v>#REF!</v>
      </c>
      <c r="G9" s="29" t="e">
        <f>'C завтраками| Bed and breakfast'!#REF!*0.9</f>
        <v>#REF!</v>
      </c>
      <c r="H9" s="29" t="e">
        <f>'C завтраками| Bed and breakfast'!#REF!*0.9</f>
        <v>#REF!</v>
      </c>
      <c r="I9" s="29" t="e">
        <f>'C завтраками| Bed and breakfast'!#REF!*0.9</f>
        <v>#REF!</v>
      </c>
      <c r="J9" s="29" t="e">
        <f>'C завтраками| Bed and breakfast'!#REF!*0.9</f>
        <v>#REF!</v>
      </c>
      <c r="K9" s="29" t="e">
        <f>'C завтраками| Bed and breakfast'!#REF!*0.9</f>
        <v>#REF!</v>
      </c>
      <c r="L9" s="29" t="e">
        <f>'C завтраками| Bed and breakfast'!#REF!*0.9</f>
        <v>#REF!</v>
      </c>
      <c r="M9" s="29" t="e">
        <f>'C завтраками| Bed and breakfast'!#REF!*0.9</f>
        <v>#REF!</v>
      </c>
      <c r="N9" s="29" t="e">
        <f>'C завтраками| Bed and breakfast'!#REF!*0.9</f>
        <v>#REF!</v>
      </c>
      <c r="O9" s="29" t="e">
        <f>'C завтраками| Bed and breakfast'!#REF!*0.9</f>
        <v>#REF!</v>
      </c>
      <c r="P9" s="29" t="e">
        <f>'C завтраками| Bed and breakfast'!#REF!*0.9</f>
        <v>#REF!</v>
      </c>
      <c r="Q9" s="29" t="e">
        <f>'C завтраками| Bed and breakfast'!#REF!*0.9</f>
        <v>#REF!</v>
      </c>
      <c r="R9" s="29" t="e">
        <f>'C завтраками| Bed and breakfast'!#REF!*0.9</f>
        <v>#REF!</v>
      </c>
      <c r="S9" s="29" t="e">
        <f>'C завтраками| Bed and breakfast'!#REF!*0.9</f>
        <v>#REF!</v>
      </c>
      <c r="T9" s="29" t="e">
        <f>'C завтраками| Bed and breakfast'!#REF!*0.9</f>
        <v>#REF!</v>
      </c>
      <c r="U9" s="29" t="e">
        <f>'C завтраками| Bed and breakfast'!#REF!*0.9</f>
        <v>#REF!</v>
      </c>
      <c r="V9" s="29" t="e">
        <f>'C завтраками| Bed and breakfast'!#REF!*0.9</f>
        <v>#REF!</v>
      </c>
      <c r="W9" s="29" t="e">
        <f>'C завтраками| Bed and breakfast'!#REF!*0.9</f>
        <v>#REF!</v>
      </c>
      <c r="X9" s="29" t="e">
        <f>'C завтраками| Bed and breakfast'!#REF!*0.9</f>
        <v>#REF!</v>
      </c>
      <c r="Y9" s="29" t="e">
        <f>'C завтраками| Bed and breakfast'!#REF!*0.9</f>
        <v>#REF!</v>
      </c>
    </row>
    <row r="10" spans="1:25"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1.45" customHeight="1" x14ac:dyDescent="0.2">
      <c r="A11" s="3">
        <v>1</v>
      </c>
      <c r="B11" s="29" t="e">
        <f>'C завтраками| Bed and breakfast'!#REF!*0.9</f>
        <v>#REF!</v>
      </c>
      <c r="C11" s="29" t="e">
        <f>'C завтраками| Bed and breakfast'!#REF!*0.9</f>
        <v>#REF!</v>
      </c>
      <c r="D11" s="29" t="e">
        <f>'C завтраками| Bed and breakfast'!#REF!*0.9</f>
        <v>#REF!</v>
      </c>
      <c r="E11" s="29" t="e">
        <f>'C завтраками| Bed and breakfast'!#REF!*0.9</f>
        <v>#REF!</v>
      </c>
      <c r="F11" s="29" t="e">
        <f>'C завтраками| Bed and breakfast'!#REF!*0.9</f>
        <v>#REF!</v>
      </c>
      <c r="G11" s="29" t="e">
        <f>'C завтраками| Bed and breakfast'!#REF!*0.9</f>
        <v>#REF!</v>
      </c>
      <c r="H11" s="29" t="e">
        <f>'C завтраками| Bed and breakfast'!#REF!*0.9</f>
        <v>#REF!</v>
      </c>
      <c r="I11" s="29" t="e">
        <f>'C завтраками| Bed and breakfast'!#REF!*0.9</f>
        <v>#REF!</v>
      </c>
      <c r="J11" s="29" t="e">
        <f>'C завтраками| Bed and breakfast'!#REF!*0.9</f>
        <v>#REF!</v>
      </c>
      <c r="K11" s="29" t="e">
        <f>'C завтраками| Bed and breakfast'!#REF!*0.9</f>
        <v>#REF!</v>
      </c>
      <c r="L11" s="29" t="e">
        <f>'C завтраками| Bed and breakfast'!#REF!*0.9</f>
        <v>#REF!</v>
      </c>
      <c r="M11" s="29" t="e">
        <f>'C завтраками| Bed and breakfast'!#REF!*0.9</f>
        <v>#REF!</v>
      </c>
      <c r="N11" s="29" t="e">
        <f>'C завтраками| Bed and breakfast'!#REF!*0.9</f>
        <v>#REF!</v>
      </c>
      <c r="O11" s="29" t="e">
        <f>'C завтраками| Bed and breakfast'!#REF!*0.9</f>
        <v>#REF!</v>
      </c>
      <c r="P11" s="29" t="e">
        <f>'C завтраками| Bed and breakfast'!#REF!*0.9</f>
        <v>#REF!</v>
      </c>
      <c r="Q11" s="29" t="e">
        <f>'C завтраками| Bed and breakfast'!#REF!*0.9</f>
        <v>#REF!</v>
      </c>
      <c r="R11" s="29" t="e">
        <f>'C завтраками| Bed and breakfast'!#REF!*0.9</f>
        <v>#REF!</v>
      </c>
      <c r="S11" s="29" t="e">
        <f>'C завтраками| Bed and breakfast'!#REF!*0.9</f>
        <v>#REF!</v>
      </c>
      <c r="T11" s="29" t="e">
        <f>'C завтраками| Bed and breakfast'!#REF!*0.9</f>
        <v>#REF!</v>
      </c>
      <c r="U11" s="29" t="e">
        <f>'C завтраками| Bed and breakfast'!#REF!*0.9</f>
        <v>#REF!</v>
      </c>
      <c r="V11" s="29" t="e">
        <f>'C завтраками| Bed and breakfast'!#REF!*0.9</f>
        <v>#REF!</v>
      </c>
      <c r="W11" s="29" t="e">
        <f>'C завтраками| Bed and breakfast'!#REF!*0.9</f>
        <v>#REF!</v>
      </c>
      <c r="X11" s="29" t="e">
        <f>'C завтраками| Bed and breakfast'!#REF!*0.9</f>
        <v>#REF!</v>
      </c>
      <c r="Y11" s="29" t="e">
        <f>'C завтраками| Bed and breakfast'!#REF!*0.9</f>
        <v>#REF!</v>
      </c>
    </row>
    <row r="12" spans="1:25" ht="11.45" customHeight="1" x14ac:dyDescent="0.2">
      <c r="A12" s="3">
        <v>2</v>
      </c>
      <c r="B12" s="29" t="e">
        <f>'C завтраками| Bed and breakfast'!#REF!*0.9</f>
        <v>#REF!</v>
      </c>
      <c r="C12" s="29" t="e">
        <f>'C завтраками| Bed and breakfast'!#REF!*0.9</f>
        <v>#REF!</v>
      </c>
      <c r="D12" s="29" t="e">
        <f>'C завтраками| Bed and breakfast'!#REF!*0.9</f>
        <v>#REF!</v>
      </c>
      <c r="E12" s="29" t="e">
        <f>'C завтраками| Bed and breakfast'!#REF!*0.9</f>
        <v>#REF!</v>
      </c>
      <c r="F12" s="29" t="e">
        <f>'C завтраками| Bed and breakfast'!#REF!*0.9</f>
        <v>#REF!</v>
      </c>
      <c r="G12" s="29" t="e">
        <f>'C завтраками| Bed and breakfast'!#REF!*0.9</f>
        <v>#REF!</v>
      </c>
      <c r="H12" s="29" t="e">
        <f>'C завтраками| Bed and breakfast'!#REF!*0.9</f>
        <v>#REF!</v>
      </c>
      <c r="I12" s="29" t="e">
        <f>'C завтраками| Bed and breakfast'!#REF!*0.9</f>
        <v>#REF!</v>
      </c>
      <c r="J12" s="29" t="e">
        <f>'C завтраками| Bed and breakfast'!#REF!*0.9</f>
        <v>#REF!</v>
      </c>
      <c r="K12" s="29" t="e">
        <f>'C завтраками| Bed and breakfast'!#REF!*0.9</f>
        <v>#REF!</v>
      </c>
      <c r="L12" s="29" t="e">
        <f>'C завтраками| Bed and breakfast'!#REF!*0.9</f>
        <v>#REF!</v>
      </c>
      <c r="M12" s="29" t="e">
        <f>'C завтраками| Bed and breakfast'!#REF!*0.9</f>
        <v>#REF!</v>
      </c>
      <c r="N12" s="29" t="e">
        <f>'C завтраками| Bed and breakfast'!#REF!*0.9</f>
        <v>#REF!</v>
      </c>
      <c r="O12" s="29" t="e">
        <f>'C завтраками| Bed and breakfast'!#REF!*0.9</f>
        <v>#REF!</v>
      </c>
      <c r="P12" s="29" t="e">
        <f>'C завтраками| Bed and breakfast'!#REF!*0.9</f>
        <v>#REF!</v>
      </c>
      <c r="Q12" s="29" t="e">
        <f>'C завтраками| Bed and breakfast'!#REF!*0.9</f>
        <v>#REF!</v>
      </c>
      <c r="R12" s="29" t="e">
        <f>'C завтраками| Bed and breakfast'!#REF!*0.9</f>
        <v>#REF!</v>
      </c>
      <c r="S12" s="29" t="e">
        <f>'C завтраками| Bed and breakfast'!#REF!*0.9</f>
        <v>#REF!</v>
      </c>
      <c r="T12" s="29" t="e">
        <f>'C завтраками| Bed and breakfast'!#REF!*0.9</f>
        <v>#REF!</v>
      </c>
      <c r="U12" s="29" t="e">
        <f>'C завтраками| Bed and breakfast'!#REF!*0.9</f>
        <v>#REF!</v>
      </c>
      <c r="V12" s="29" t="e">
        <f>'C завтраками| Bed and breakfast'!#REF!*0.9</f>
        <v>#REF!</v>
      </c>
      <c r="W12" s="29" t="e">
        <f>'C завтраками| Bed and breakfast'!#REF!*0.9</f>
        <v>#REF!</v>
      </c>
      <c r="X12" s="29" t="e">
        <f>'C завтраками| Bed and breakfast'!#REF!*0.9</f>
        <v>#REF!</v>
      </c>
      <c r="Y12" s="29" t="e">
        <f>'C завтраками| Bed and breakfast'!#REF!*0.9</f>
        <v>#REF!</v>
      </c>
    </row>
    <row r="13" spans="1:25"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1.45" customHeight="1" x14ac:dyDescent="0.2">
      <c r="A14" s="3">
        <v>1</v>
      </c>
      <c r="B14" s="29" t="e">
        <f>'C завтраками| Bed and breakfast'!#REF!*0.9</f>
        <v>#REF!</v>
      </c>
      <c r="C14" s="29" t="e">
        <f>'C завтраками| Bed and breakfast'!#REF!*0.9</f>
        <v>#REF!</v>
      </c>
      <c r="D14" s="29" t="e">
        <f>'C завтраками| Bed and breakfast'!#REF!*0.9</f>
        <v>#REF!</v>
      </c>
      <c r="E14" s="29" t="e">
        <f>'C завтраками| Bed and breakfast'!#REF!*0.9</f>
        <v>#REF!</v>
      </c>
      <c r="F14" s="29" t="e">
        <f>'C завтраками| Bed and breakfast'!#REF!*0.9</f>
        <v>#REF!</v>
      </c>
      <c r="G14" s="29" t="e">
        <f>'C завтраками| Bed and breakfast'!#REF!*0.9</f>
        <v>#REF!</v>
      </c>
      <c r="H14" s="29" t="e">
        <f>'C завтраками| Bed and breakfast'!#REF!*0.9</f>
        <v>#REF!</v>
      </c>
      <c r="I14" s="29" t="e">
        <f>'C завтраками| Bed and breakfast'!#REF!*0.9</f>
        <v>#REF!</v>
      </c>
      <c r="J14" s="29" t="e">
        <f>'C завтраками| Bed and breakfast'!#REF!*0.9</f>
        <v>#REF!</v>
      </c>
      <c r="K14" s="29" t="e">
        <f>'C завтраками| Bed and breakfast'!#REF!*0.9</f>
        <v>#REF!</v>
      </c>
      <c r="L14" s="29" t="e">
        <f>'C завтраками| Bed and breakfast'!#REF!*0.9</f>
        <v>#REF!</v>
      </c>
      <c r="M14" s="29" t="e">
        <f>'C завтраками| Bed and breakfast'!#REF!*0.9</f>
        <v>#REF!</v>
      </c>
      <c r="N14" s="29" t="e">
        <f>'C завтраками| Bed and breakfast'!#REF!*0.9</f>
        <v>#REF!</v>
      </c>
      <c r="O14" s="29" t="e">
        <f>'C завтраками| Bed and breakfast'!#REF!*0.9</f>
        <v>#REF!</v>
      </c>
      <c r="P14" s="29" t="e">
        <f>'C завтраками| Bed and breakfast'!#REF!*0.9</f>
        <v>#REF!</v>
      </c>
      <c r="Q14" s="29" t="e">
        <f>'C завтраками| Bed and breakfast'!#REF!*0.9</f>
        <v>#REF!</v>
      </c>
      <c r="R14" s="29" t="e">
        <f>'C завтраками| Bed and breakfast'!#REF!*0.9</f>
        <v>#REF!</v>
      </c>
      <c r="S14" s="29" t="e">
        <f>'C завтраками| Bed and breakfast'!#REF!*0.9</f>
        <v>#REF!</v>
      </c>
      <c r="T14" s="29" t="e">
        <f>'C завтраками| Bed and breakfast'!#REF!*0.9</f>
        <v>#REF!</v>
      </c>
      <c r="U14" s="29" t="e">
        <f>'C завтраками| Bed and breakfast'!#REF!*0.9</f>
        <v>#REF!</v>
      </c>
      <c r="V14" s="29" t="e">
        <f>'C завтраками| Bed and breakfast'!#REF!*0.9</f>
        <v>#REF!</v>
      </c>
      <c r="W14" s="29" t="e">
        <f>'C завтраками| Bed and breakfast'!#REF!*0.9</f>
        <v>#REF!</v>
      </c>
      <c r="X14" s="29" t="e">
        <f>'C завтраками| Bed and breakfast'!#REF!*0.9</f>
        <v>#REF!</v>
      </c>
      <c r="Y14" s="29" t="e">
        <f>'C завтраками| Bed and breakfast'!#REF!*0.9</f>
        <v>#REF!</v>
      </c>
    </row>
    <row r="15" spans="1:25" ht="11.45" customHeight="1" x14ac:dyDescent="0.2">
      <c r="A15" s="3">
        <v>2</v>
      </c>
      <c r="B15" s="29" t="e">
        <f>'C завтраками| Bed and breakfast'!#REF!*0.9</f>
        <v>#REF!</v>
      </c>
      <c r="C15" s="29" t="e">
        <f>'C завтраками| Bed and breakfast'!#REF!*0.9</f>
        <v>#REF!</v>
      </c>
      <c r="D15" s="29" t="e">
        <f>'C завтраками| Bed and breakfast'!#REF!*0.9</f>
        <v>#REF!</v>
      </c>
      <c r="E15" s="29" t="e">
        <f>'C завтраками| Bed and breakfast'!#REF!*0.9</f>
        <v>#REF!</v>
      </c>
      <c r="F15" s="29" t="e">
        <f>'C завтраками| Bed and breakfast'!#REF!*0.9</f>
        <v>#REF!</v>
      </c>
      <c r="G15" s="29" t="e">
        <f>'C завтраками| Bed and breakfast'!#REF!*0.9</f>
        <v>#REF!</v>
      </c>
      <c r="H15" s="29" t="e">
        <f>'C завтраками| Bed and breakfast'!#REF!*0.9</f>
        <v>#REF!</v>
      </c>
      <c r="I15" s="29" t="e">
        <f>'C завтраками| Bed and breakfast'!#REF!*0.9</f>
        <v>#REF!</v>
      </c>
      <c r="J15" s="29" t="e">
        <f>'C завтраками| Bed and breakfast'!#REF!*0.9</f>
        <v>#REF!</v>
      </c>
      <c r="K15" s="29" t="e">
        <f>'C завтраками| Bed and breakfast'!#REF!*0.9</f>
        <v>#REF!</v>
      </c>
      <c r="L15" s="29" t="e">
        <f>'C завтраками| Bed and breakfast'!#REF!*0.9</f>
        <v>#REF!</v>
      </c>
      <c r="M15" s="29" t="e">
        <f>'C завтраками| Bed and breakfast'!#REF!*0.9</f>
        <v>#REF!</v>
      </c>
      <c r="N15" s="29" t="e">
        <f>'C завтраками| Bed and breakfast'!#REF!*0.9</f>
        <v>#REF!</v>
      </c>
      <c r="O15" s="29" t="e">
        <f>'C завтраками| Bed and breakfast'!#REF!*0.9</f>
        <v>#REF!</v>
      </c>
      <c r="P15" s="29" t="e">
        <f>'C завтраками| Bed and breakfast'!#REF!*0.9</f>
        <v>#REF!</v>
      </c>
      <c r="Q15" s="29" t="e">
        <f>'C завтраками| Bed and breakfast'!#REF!*0.9</f>
        <v>#REF!</v>
      </c>
      <c r="R15" s="29" t="e">
        <f>'C завтраками| Bed and breakfast'!#REF!*0.9</f>
        <v>#REF!</v>
      </c>
      <c r="S15" s="29" t="e">
        <f>'C завтраками| Bed and breakfast'!#REF!*0.9</f>
        <v>#REF!</v>
      </c>
      <c r="T15" s="29" t="e">
        <f>'C завтраками| Bed and breakfast'!#REF!*0.9</f>
        <v>#REF!</v>
      </c>
      <c r="U15" s="29" t="e">
        <f>'C завтраками| Bed and breakfast'!#REF!*0.9</f>
        <v>#REF!</v>
      </c>
      <c r="V15" s="29" t="e">
        <f>'C завтраками| Bed and breakfast'!#REF!*0.9</f>
        <v>#REF!</v>
      </c>
      <c r="W15" s="29" t="e">
        <f>'C завтраками| Bed and breakfast'!#REF!*0.9</f>
        <v>#REF!</v>
      </c>
      <c r="X15" s="29" t="e">
        <f>'C завтраками| Bed and breakfast'!#REF!*0.9</f>
        <v>#REF!</v>
      </c>
      <c r="Y15" s="29" t="e">
        <f>'C завтраками| Bed and breakfast'!#REF!*0.9</f>
        <v>#REF!</v>
      </c>
    </row>
    <row r="16" spans="1:25"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ht="11.45" customHeight="1" x14ac:dyDescent="0.2">
      <c r="A17" s="3">
        <v>1</v>
      </c>
      <c r="B17" s="29" t="e">
        <f>'C завтраками| Bed and breakfast'!#REF!*0.9</f>
        <v>#REF!</v>
      </c>
      <c r="C17" s="29" t="e">
        <f>'C завтраками| Bed and breakfast'!#REF!*0.9</f>
        <v>#REF!</v>
      </c>
      <c r="D17" s="29" t="e">
        <f>'C завтраками| Bed and breakfast'!#REF!*0.9</f>
        <v>#REF!</v>
      </c>
      <c r="E17" s="29" t="e">
        <f>'C завтраками| Bed and breakfast'!#REF!*0.9</f>
        <v>#REF!</v>
      </c>
      <c r="F17" s="29" t="e">
        <f>'C завтраками| Bed and breakfast'!#REF!*0.9</f>
        <v>#REF!</v>
      </c>
      <c r="G17" s="29" t="e">
        <f>'C завтраками| Bed and breakfast'!#REF!*0.9</f>
        <v>#REF!</v>
      </c>
      <c r="H17" s="29" t="e">
        <f>'C завтраками| Bed and breakfast'!#REF!*0.9</f>
        <v>#REF!</v>
      </c>
      <c r="I17" s="29" t="e">
        <f>'C завтраками| Bed and breakfast'!#REF!*0.9</f>
        <v>#REF!</v>
      </c>
      <c r="J17" s="29" t="e">
        <f>'C завтраками| Bed and breakfast'!#REF!*0.9</f>
        <v>#REF!</v>
      </c>
      <c r="K17" s="29" t="e">
        <f>'C завтраками| Bed and breakfast'!#REF!*0.9</f>
        <v>#REF!</v>
      </c>
      <c r="L17" s="29" t="e">
        <f>'C завтраками| Bed and breakfast'!#REF!*0.9</f>
        <v>#REF!</v>
      </c>
      <c r="M17" s="29" t="e">
        <f>'C завтраками| Bed and breakfast'!#REF!*0.9</f>
        <v>#REF!</v>
      </c>
      <c r="N17" s="29" t="e">
        <f>'C завтраками| Bed and breakfast'!#REF!*0.9</f>
        <v>#REF!</v>
      </c>
      <c r="O17" s="29" t="e">
        <f>'C завтраками| Bed and breakfast'!#REF!*0.9</f>
        <v>#REF!</v>
      </c>
      <c r="P17" s="29" t="e">
        <f>'C завтраками| Bed and breakfast'!#REF!*0.9</f>
        <v>#REF!</v>
      </c>
      <c r="Q17" s="29" t="e">
        <f>'C завтраками| Bed and breakfast'!#REF!*0.9</f>
        <v>#REF!</v>
      </c>
      <c r="R17" s="29" t="e">
        <f>'C завтраками| Bed and breakfast'!#REF!*0.9</f>
        <v>#REF!</v>
      </c>
      <c r="S17" s="29" t="e">
        <f>'C завтраками| Bed and breakfast'!#REF!*0.9</f>
        <v>#REF!</v>
      </c>
      <c r="T17" s="29" t="e">
        <f>'C завтраками| Bed and breakfast'!#REF!*0.9</f>
        <v>#REF!</v>
      </c>
      <c r="U17" s="29" t="e">
        <f>'C завтраками| Bed and breakfast'!#REF!*0.9</f>
        <v>#REF!</v>
      </c>
      <c r="V17" s="29" t="e">
        <f>'C завтраками| Bed and breakfast'!#REF!*0.9</f>
        <v>#REF!</v>
      </c>
      <c r="W17" s="29" t="e">
        <f>'C завтраками| Bed and breakfast'!#REF!*0.9</f>
        <v>#REF!</v>
      </c>
      <c r="X17" s="29" t="e">
        <f>'C завтраками| Bed and breakfast'!#REF!*0.9</f>
        <v>#REF!</v>
      </c>
      <c r="Y17" s="29" t="e">
        <f>'C завтраками| Bed and breakfast'!#REF!*0.9</f>
        <v>#REF!</v>
      </c>
    </row>
    <row r="18" spans="1:25" ht="11.45" customHeight="1" x14ac:dyDescent="0.2">
      <c r="A18" s="3">
        <v>2</v>
      </c>
      <c r="B18" s="29" t="e">
        <f>'C завтраками| Bed and breakfast'!#REF!*0.9</f>
        <v>#REF!</v>
      </c>
      <c r="C18" s="29" t="e">
        <f>'C завтраками| Bed and breakfast'!#REF!*0.9</f>
        <v>#REF!</v>
      </c>
      <c r="D18" s="29" t="e">
        <f>'C завтраками| Bed and breakfast'!#REF!*0.9</f>
        <v>#REF!</v>
      </c>
      <c r="E18" s="29" t="e">
        <f>'C завтраками| Bed and breakfast'!#REF!*0.9</f>
        <v>#REF!</v>
      </c>
      <c r="F18" s="29" t="e">
        <f>'C завтраками| Bed and breakfast'!#REF!*0.9</f>
        <v>#REF!</v>
      </c>
      <c r="G18" s="29" t="e">
        <f>'C завтраками| Bed and breakfast'!#REF!*0.9</f>
        <v>#REF!</v>
      </c>
      <c r="H18" s="29" t="e">
        <f>'C завтраками| Bed and breakfast'!#REF!*0.9</f>
        <v>#REF!</v>
      </c>
      <c r="I18" s="29" t="e">
        <f>'C завтраками| Bed and breakfast'!#REF!*0.9</f>
        <v>#REF!</v>
      </c>
      <c r="J18" s="29" t="e">
        <f>'C завтраками| Bed and breakfast'!#REF!*0.9</f>
        <v>#REF!</v>
      </c>
      <c r="K18" s="29" t="e">
        <f>'C завтраками| Bed and breakfast'!#REF!*0.9</f>
        <v>#REF!</v>
      </c>
      <c r="L18" s="29" t="e">
        <f>'C завтраками| Bed and breakfast'!#REF!*0.9</f>
        <v>#REF!</v>
      </c>
      <c r="M18" s="29" t="e">
        <f>'C завтраками| Bed and breakfast'!#REF!*0.9</f>
        <v>#REF!</v>
      </c>
      <c r="N18" s="29" t="e">
        <f>'C завтраками| Bed and breakfast'!#REF!*0.9</f>
        <v>#REF!</v>
      </c>
      <c r="O18" s="29" t="e">
        <f>'C завтраками| Bed and breakfast'!#REF!*0.9</f>
        <v>#REF!</v>
      </c>
      <c r="P18" s="29" t="e">
        <f>'C завтраками| Bed and breakfast'!#REF!*0.9</f>
        <v>#REF!</v>
      </c>
      <c r="Q18" s="29" t="e">
        <f>'C завтраками| Bed and breakfast'!#REF!*0.9</f>
        <v>#REF!</v>
      </c>
      <c r="R18" s="29" t="e">
        <f>'C завтраками| Bed and breakfast'!#REF!*0.9</f>
        <v>#REF!</v>
      </c>
      <c r="S18" s="29" t="e">
        <f>'C завтраками| Bed and breakfast'!#REF!*0.9</f>
        <v>#REF!</v>
      </c>
      <c r="T18" s="29" t="e">
        <f>'C завтраками| Bed and breakfast'!#REF!*0.9</f>
        <v>#REF!</v>
      </c>
      <c r="U18" s="29" t="e">
        <f>'C завтраками| Bed and breakfast'!#REF!*0.9</f>
        <v>#REF!</v>
      </c>
      <c r="V18" s="29" t="e">
        <f>'C завтраками| Bed and breakfast'!#REF!*0.9</f>
        <v>#REF!</v>
      </c>
      <c r="W18" s="29" t="e">
        <f>'C завтраками| Bed and breakfast'!#REF!*0.9</f>
        <v>#REF!</v>
      </c>
      <c r="X18" s="29" t="e">
        <f>'C завтраками| Bed and breakfast'!#REF!*0.9</f>
        <v>#REF!</v>
      </c>
      <c r="Y18" s="29" t="e">
        <f>'C завтраками| Bed and breakfast'!#REF!*0.9</f>
        <v>#REF!</v>
      </c>
    </row>
    <row r="19" spans="1:25"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ht="24.6" customHeight="1" x14ac:dyDescent="0.2">
      <c r="A21" s="8" t="s">
        <v>0</v>
      </c>
      <c r="B21" s="46" t="e">
        <f t="shared" ref="B21:Y22" si="0">B5</f>
        <v>#REF!</v>
      </c>
      <c r="C21" s="46" t="e">
        <f t="shared" si="0"/>
        <v>#REF!</v>
      </c>
      <c r="D21" s="46" t="e">
        <f t="shared" si="0"/>
        <v>#REF!</v>
      </c>
      <c r="E21" s="46" t="e">
        <f t="shared" si="0"/>
        <v>#REF!</v>
      </c>
      <c r="F21" s="46" t="e">
        <f t="shared" si="0"/>
        <v>#REF!</v>
      </c>
      <c r="G21" s="46" t="e">
        <f t="shared" si="0"/>
        <v>#REF!</v>
      </c>
      <c r="H21" s="46" t="e">
        <f t="shared" si="0"/>
        <v>#REF!</v>
      </c>
      <c r="I21" s="46" t="e">
        <f t="shared" si="0"/>
        <v>#REF!</v>
      </c>
      <c r="J21" s="46" t="e">
        <f t="shared" si="0"/>
        <v>#REF!</v>
      </c>
      <c r="K21" s="46" t="e">
        <f t="shared" si="0"/>
        <v>#REF!</v>
      </c>
      <c r="L21" s="46" t="e">
        <f t="shared" si="0"/>
        <v>#REF!</v>
      </c>
      <c r="M21" s="46" t="e">
        <f t="shared" si="0"/>
        <v>#REF!</v>
      </c>
      <c r="N21" s="46" t="e">
        <f t="shared" si="0"/>
        <v>#REF!</v>
      </c>
      <c r="O21" s="46" t="e">
        <f t="shared" si="0"/>
        <v>#REF!</v>
      </c>
      <c r="P21" s="46" t="e">
        <f t="shared" si="0"/>
        <v>#REF!</v>
      </c>
      <c r="Q21" s="46" t="e">
        <f t="shared" si="0"/>
        <v>#REF!</v>
      </c>
      <c r="R21" s="46" t="e">
        <f t="shared" si="0"/>
        <v>#REF!</v>
      </c>
      <c r="S21" s="46" t="e">
        <f t="shared" si="0"/>
        <v>#REF!</v>
      </c>
      <c r="T21" s="46" t="e">
        <f t="shared" si="0"/>
        <v>#REF!</v>
      </c>
      <c r="U21" s="46" t="e">
        <f t="shared" si="0"/>
        <v>#REF!</v>
      </c>
      <c r="V21" s="46" t="e">
        <f t="shared" si="0"/>
        <v>#REF!</v>
      </c>
      <c r="W21" s="46" t="e">
        <f t="shared" si="0"/>
        <v>#REF!</v>
      </c>
      <c r="X21" s="46" t="e">
        <f t="shared" si="0"/>
        <v>#REF!</v>
      </c>
      <c r="Y21" s="46" t="e">
        <f t="shared" si="0"/>
        <v>#REF!</v>
      </c>
    </row>
    <row r="22" spans="1:25" ht="24.6" customHeight="1" x14ac:dyDescent="0.2">
      <c r="A22" s="37"/>
      <c r="B22" s="46" t="e">
        <f t="shared" si="0"/>
        <v>#REF!</v>
      </c>
      <c r="C22" s="46" t="e">
        <f t="shared" si="0"/>
        <v>#REF!</v>
      </c>
      <c r="D22" s="46" t="e">
        <f t="shared" si="0"/>
        <v>#REF!</v>
      </c>
      <c r="E22" s="46" t="e">
        <f t="shared" si="0"/>
        <v>#REF!</v>
      </c>
      <c r="F22" s="46" t="e">
        <f t="shared" si="0"/>
        <v>#REF!</v>
      </c>
      <c r="G22" s="46" t="e">
        <f t="shared" si="0"/>
        <v>#REF!</v>
      </c>
      <c r="H22" s="46" t="e">
        <f t="shared" si="0"/>
        <v>#REF!</v>
      </c>
      <c r="I22" s="46" t="e">
        <f t="shared" si="0"/>
        <v>#REF!</v>
      </c>
      <c r="J22" s="46" t="e">
        <f t="shared" si="0"/>
        <v>#REF!</v>
      </c>
      <c r="K22" s="46" t="e">
        <f t="shared" si="0"/>
        <v>#REF!</v>
      </c>
      <c r="L22" s="46" t="e">
        <f t="shared" si="0"/>
        <v>#REF!</v>
      </c>
      <c r="M22" s="46" t="e">
        <f t="shared" si="0"/>
        <v>#REF!</v>
      </c>
      <c r="N22" s="46" t="e">
        <f t="shared" si="0"/>
        <v>#REF!</v>
      </c>
      <c r="O22" s="46" t="e">
        <f t="shared" si="0"/>
        <v>#REF!</v>
      </c>
      <c r="P22" s="46" t="e">
        <f t="shared" si="0"/>
        <v>#REF!</v>
      </c>
      <c r="Q22" s="46" t="e">
        <f t="shared" si="0"/>
        <v>#REF!</v>
      </c>
      <c r="R22" s="46" t="e">
        <f t="shared" si="0"/>
        <v>#REF!</v>
      </c>
      <c r="S22" s="46" t="e">
        <f t="shared" si="0"/>
        <v>#REF!</v>
      </c>
      <c r="T22" s="46" t="e">
        <f t="shared" si="0"/>
        <v>#REF!</v>
      </c>
      <c r="U22" s="46" t="e">
        <f t="shared" si="0"/>
        <v>#REF!</v>
      </c>
      <c r="V22" s="46" t="e">
        <f t="shared" si="0"/>
        <v>#REF!</v>
      </c>
      <c r="W22" s="46" t="e">
        <f t="shared" si="0"/>
        <v>#REF!</v>
      </c>
      <c r="X22" s="46" t="e">
        <f t="shared" si="0"/>
        <v>#REF!</v>
      </c>
      <c r="Y22" s="46" t="e">
        <f t="shared" si="0"/>
        <v>#REF!</v>
      </c>
    </row>
    <row r="23" spans="1:25" ht="11.45" customHeight="1" x14ac:dyDescent="0.2">
      <c r="A23" s="11" t="s">
        <v>11</v>
      </c>
    </row>
    <row r="24" spans="1:25" ht="11.45" customHeight="1" x14ac:dyDescent="0.2">
      <c r="A24" s="3">
        <v>1</v>
      </c>
      <c r="B24" s="29" t="e">
        <f>ROUNDUP(B8*0.87,)+25</f>
        <v>#REF!</v>
      </c>
      <c r="C24" s="29" t="e">
        <f t="shared" ref="C24:Y34" si="1">ROUNDUP(C8*0.87,)+25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row>
    <row r="25" spans="1:25" ht="11.45" customHeight="1" x14ac:dyDescent="0.2">
      <c r="A25" s="3">
        <v>2</v>
      </c>
      <c r="B25" s="29" t="e">
        <f t="shared" ref="B25:Q34" si="2">ROUNDUP(B9*0.87,)+25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row>
    <row r="26" spans="1:25"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row>
    <row r="28" spans="1:25"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row>
    <row r="29" spans="1:25"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row>
    <row r="31" spans="1:25"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row>
    <row r="32" spans="1:25"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1.45" customHeight="1" x14ac:dyDescent="0.2">
      <c r="A33" s="3">
        <v>1</v>
      </c>
      <c r="B33" s="29" t="e">
        <f t="shared" si="2"/>
        <v>#REF!</v>
      </c>
      <c r="C33" s="29" t="e">
        <f t="shared" si="1"/>
        <v>#REF!</v>
      </c>
      <c r="D33" s="29" t="e">
        <f t="shared" si="1"/>
        <v>#REF!</v>
      </c>
      <c r="E33" s="29" t="e">
        <f t="shared" si="1"/>
        <v>#REF!</v>
      </c>
      <c r="F33" s="29" t="e">
        <f t="shared" si="1"/>
        <v>#REF!</v>
      </c>
      <c r="G33" s="29" t="e">
        <f t="shared" si="1"/>
        <v>#REF!</v>
      </c>
      <c r="H33" s="29" t="e">
        <f t="shared" si="1"/>
        <v>#REF!</v>
      </c>
      <c r="I33" s="29" t="e">
        <f t="shared" si="1"/>
        <v>#REF!</v>
      </c>
      <c r="J33" s="29" t="e">
        <f t="shared" si="1"/>
        <v>#REF!</v>
      </c>
      <c r="K33" s="29" t="e">
        <f t="shared" si="1"/>
        <v>#REF!</v>
      </c>
      <c r="L33" s="29" t="e">
        <f t="shared" si="1"/>
        <v>#REF!</v>
      </c>
      <c r="M33" s="29" t="e">
        <f t="shared" si="1"/>
        <v>#REF!</v>
      </c>
      <c r="N33" s="29" t="e">
        <f t="shared" si="1"/>
        <v>#REF!</v>
      </c>
      <c r="O33" s="29" t="e">
        <f t="shared" si="1"/>
        <v>#REF!</v>
      </c>
      <c r="P33" s="29" t="e">
        <f t="shared" si="1"/>
        <v>#REF!</v>
      </c>
      <c r="Q33" s="29" t="e">
        <f t="shared" si="1"/>
        <v>#REF!</v>
      </c>
      <c r="R33" s="29" t="e">
        <f t="shared" si="1"/>
        <v>#REF!</v>
      </c>
      <c r="S33" s="29" t="e">
        <f t="shared" si="1"/>
        <v>#REF!</v>
      </c>
      <c r="T33" s="29" t="e">
        <f t="shared" si="1"/>
        <v>#REF!</v>
      </c>
      <c r="U33" s="29" t="e">
        <f t="shared" si="1"/>
        <v>#REF!</v>
      </c>
      <c r="V33" s="29" t="e">
        <f t="shared" si="1"/>
        <v>#REF!</v>
      </c>
      <c r="W33" s="29" t="e">
        <f t="shared" si="1"/>
        <v>#REF!</v>
      </c>
      <c r="X33" s="29" t="e">
        <f t="shared" si="1"/>
        <v>#REF!</v>
      </c>
      <c r="Y33" s="29" t="e">
        <f t="shared" si="1"/>
        <v>#REF!</v>
      </c>
    </row>
    <row r="34" spans="1:25" ht="11.45" customHeight="1" x14ac:dyDescent="0.2">
      <c r="A34" s="3">
        <v>2</v>
      </c>
      <c r="B34" s="29" t="e">
        <f t="shared" si="2"/>
        <v>#REF!</v>
      </c>
      <c r="C34" s="29" t="e">
        <f t="shared" si="1"/>
        <v>#REF!</v>
      </c>
      <c r="D34" s="29" t="e">
        <f t="shared" si="1"/>
        <v>#REF!</v>
      </c>
      <c r="E34" s="29" t="e">
        <f t="shared" si="1"/>
        <v>#REF!</v>
      </c>
      <c r="F34" s="29" t="e">
        <f t="shared" si="1"/>
        <v>#REF!</v>
      </c>
      <c r="G34" s="29" t="e">
        <f t="shared" si="1"/>
        <v>#REF!</v>
      </c>
      <c r="H34" s="29" t="e">
        <f t="shared" si="1"/>
        <v>#REF!</v>
      </c>
      <c r="I34" s="29" t="e">
        <f t="shared" si="1"/>
        <v>#REF!</v>
      </c>
      <c r="J34" s="29" t="e">
        <f t="shared" si="1"/>
        <v>#REF!</v>
      </c>
      <c r="K34" s="29" t="e">
        <f t="shared" si="1"/>
        <v>#REF!</v>
      </c>
      <c r="L34" s="29" t="e">
        <f t="shared" si="1"/>
        <v>#REF!</v>
      </c>
      <c r="M34" s="29" t="e">
        <f t="shared" si="1"/>
        <v>#REF!</v>
      </c>
      <c r="N34" s="29" t="e">
        <f t="shared" si="1"/>
        <v>#REF!</v>
      </c>
      <c r="O34" s="29" t="e">
        <f t="shared" si="1"/>
        <v>#REF!</v>
      </c>
      <c r="P34" s="29" t="e">
        <f t="shared" si="1"/>
        <v>#REF!</v>
      </c>
      <c r="Q34" s="29" t="e">
        <f t="shared" si="1"/>
        <v>#REF!</v>
      </c>
      <c r="R34" s="29" t="e">
        <f t="shared" si="1"/>
        <v>#REF!</v>
      </c>
      <c r="S34" s="29" t="e">
        <f t="shared" si="1"/>
        <v>#REF!</v>
      </c>
      <c r="T34" s="29" t="e">
        <f t="shared" si="1"/>
        <v>#REF!</v>
      </c>
      <c r="U34" s="29" t="e">
        <f t="shared" si="1"/>
        <v>#REF!</v>
      </c>
      <c r="V34" s="29" t="e">
        <f t="shared" si="1"/>
        <v>#REF!</v>
      </c>
      <c r="W34" s="29" t="e">
        <f t="shared" si="1"/>
        <v>#REF!</v>
      </c>
      <c r="X34" s="29" t="e">
        <f t="shared" si="1"/>
        <v>#REF!</v>
      </c>
      <c r="Y34" s="29" t="e">
        <f t="shared" si="1"/>
        <v>#REF!</v>
      </c>
    </row>
    <row r="35" spans="1:25" ht="11.45" customHeight="1" x14ac:dyDescent="0.2">
      <c r="A35" s="24"/>
    </row>
    <row r="36" spans="1:25" x14ac:dyDescent="0.2">
      <c r="A36" s="41" t="s">
        <v>18</v>
      </c>
    </row>
    <row r="37" spans="1:25" x14ac:dyDescent="0.2">
      <c r="A37" s="38" t="s">
        <v>22</v>
      </c>
    </row>
    <row r="38" spans="1:25" x14ac:dyDescent="0.2">
      <c r="A38" s="22"/>
    </row>
    <row r="39" spans="1:25" x14ac:dyDescent="0.2">
      <c r="A39" s="41" t="s">
        <v>3</v>
      </c>
    </row>
    <row r="40" spans="1:25" x14ac:dyDescent="0.2">
      <c r="A40" s="42" t="s">
        <v>4</v>
      </c>
    </row>
    <row r="41" spans="1:25" x14ac:dyDescent="0.2">
      <c r="A41" s="42" t="s">
        <v>5</v>
      </c>
    </row>
    <row r="42" spans="1:25" ht="12.6" customHeight="1" x14ac:dyDescent="0.2">
      <c r="A42" s="26" t="s">
        <v>6</v>
      </c>
    </row>
    <row r="43" spans="1:25" x14ac:dyDescent="0.2">
      <c r="A43" s="90" t="s">
        <v>70</v>
      </c>
    </row>
    <row r="44" spans="1:25" x14ac:dyDescent="0.2">
      <c r="A44" s="22"/>
    </row>
    <row r="45" spans="1:25" x14ac:dyDescent="0.2">
      <c r="A45" s="39" t="s">
        <v>8</v>
      </c>
    </row>
    <row r="46" spans="1:25" ht="48" x14ac:dyDescent="0.2">
      <c r="A46" s="40" t="s">
        <v>17</v>
      </c>
    </row>
  </sheetData>
  <pageMargins left="0.7" right="0.7" top="0.75" bottom="0.75" header="0.3" footer="0.3"/>
  <pageSetup paperSize="9"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C17" sqref="C17"/>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97" t="s">
        <v>2</v>
      </c>
      <c r="B20" s="30"/>
      <c r="C20" s="30"/>
    </row>
    <row r="21" spans="1:3" ht="24.6" customHeight="1" x14ac:dyDescent="0.2">
      <c r="A21" s="8" t="s">
        <v>0</v>
      </c>
      <c r="B21" s="47" t="e">
        <f t="shared" ref="B21" si="0">B5</f>
        <v>#REF!</v>
      </c>
      <c r="C21" s="47" t="e">
        <f t="shared" ref="C21" si="1">C5</f>
        <v>#REF!</v>
      </c>
    </row>
    <row r="22" spans="1:3" ht="24.6" customHeight="1" x14ac:dyDescent="0.2">
      <c r="A22" s="37"/>
      <c r="B22" s="47" t="e">
        <f t="shared" ref="B22" si="2">B6</f>
        <v>#REF!</v>
      </c>
      <c r="C22" s="47" t="e">
        <f t="shared" ref="C22" si="3">C6</f>
        <v>#REF!</v>
      </c>
    </row>
    <row r="23" spans="1:3" ht="11.45" customHeight="1" x14ac:dyDescent="0.2">
      <c r="A23" s="11" t="s">
        <v>11</v>
      </c>
    </row>
    <row r="24" spans="1:3" ht="11.45" customHeight="1" x14ac:dyDescent="0.2">
      <c r="A24" s="3">
        <v>1</v>
      </c>
      <c r="B24" s="29" t="e">
        <f t="shared" ref="B24" si="4">ROUNDUP(B8*0.9,)</f>
        <v>#REF!</v>
      </c>
      <c r="C24" s="29" t="e">
        <f t="shared" ref="C24" si="5">ROUNDUP(C8*0.9,)</f>
        <v>#REF!</v>
      </c>
    </row>
    <row r="25" spans="1:3" ht="11.45" customHeight="1" x14ac:dyDescent="0.2">
      <c r="A25" s="3">
        <v>2</v>
      </c>
      <c r="B25" s="29" t="e">
        <f t="shared" ref="B25" si="6">ROUNDUP(B9*0.9,)</f>
        <v>#REF!</v>
      </c>
      <c r="C25" s="29" t="e">
        <f t="shared" ref="C25" si="7">ROUNDUP(C9*0.9,)</f>
        <v>#REF!</v>
      </c>
    </row>
    <row r="26" spans="1:3" ht="11.45" customHeight="1" x14ac:dyDescent="0.2">
      <c r="A26" s="5" t="s">
        <v>86</v>
      </c>
      <c r="B26" s="29"/>
      <c r="C26" s="29"/>
    </row>
    <row r="27" spans="1:3" ht="11.45" customHeight="1" x14ac:dyDescent="0.2">
      <c r="A27" s="3">
        <v>1</v>
      </c>
      <c r="B27" s="29" t="e">
        <f t="shared" ref="B27" si="8">ROUNDUP(B11*0.9,)</f>
        <v>#REF!</v>
      </c>
      <c r="C27" s="29" t="e">
        <f t="shared" ref="C27" si="9">ROUNDUP(C11*0.9,)</f>
        <v>#REF!</v>
      </c>
    </row>
    <row r="28" spans="1:3" ht="11.45" customHeight="1" x14ac:dyDescent="0.2">
      <c r="A28" s="3">
        <v>2</v>
      </c>
      <c r="B28" s="29" t="e">
        <f t="shared" ref="B28" si="10">ROUNDUP(B12*0.9,)</f>
        <v>#REF!</v>
      </c>
      <c r="C28" s="29" t="e">
        <f t="shared" ref="C28" si="11">ROUNDUP(C12*0.9,)</f>
        <v>#REF!</v>
      </c>
    </row>
    <row r="29" spans="1:3" ht="11.45" customHeight="1" x14ac:dyDescent="0.2">
      <c r="A29" s="4" t="s">
        <v>91</v>
      </c>
      <c r="B29" s="29"/>
      <c r="C29" s="29"/>
    </row>
    <row r="30" spans="1:3" ht="11.45" customHeight="1" x14ac:dyDescent="0.2">
      <c r="A30" s="3">
        <v>1</v>
      </c>
      <c r="B30" s="29" t="e">
        <f t="shared" ref="B30" si="12">ROUNDUP(B14*0.9,)</f>
        <v>#REF!</v>
      </c>
      <c r="C30" s="29" t="e">
        <f t="shared" ref="C30" si="13">ROUNDUP(C14*0.9,)</f>
        <v>#REF!</v>
      </c>
    </row>
    <row r="31" spans="1:3" ht="11.45" customHeight="1" x14ac:dyDescent="0.2">
      <c r="A31" s="3">
        <v>2</v>
      </c>
      <c r="B31" s="29" t="e">
        <f t="shared" ref="B31" si="14">ROUNDUP(B15*0.9,)</f>
        <v>#REF!</v>
      </c>
      <c r="C31" s="29" t="e">
        <f t="shared" ref="C31" si="15">ROUNDUP(C15*0.9,)</f>
        <v>#REF!</v>
      </c>
    </row>
    <row r="32" spans="1:3" ht="11.45" customHeight="1" x14ac:dyDescent="0.2">
      <c r="A32" s="2" t="s">
        <v>92</v>
      </c>
      <c r="B32" s="29"/>
      <c r="C32" s="29"/>
    </row>
    <row r="33" spans="1:3" ht="11.45" customHeight="1" x14ac:dyDescent="0.2">
      <c r="A33" s="3">
        <v>1</v>
      </c>
      <c r="B33" s="29" t="e">
        <f t="shared" ref="B33" si="16">ROUNDUP(B17*0.9,)</f>
        <v>#REF!</v>
      </c>
      <c r="C33" s="29" t="e">
        <f t="shared" ref="C33" si="17">ROUNDUP(C17*0.9,)</f>
        <v>#REF!</v>
      </c>
    </row>
    <row r="34" spans="1:3" ht="11.45" customHeight="1" x14ac:dyDescent="0.2">
      <c r="A34" s="3">
        <v>2</v>
      </c>
      <c r="B34" s="29" t="e">
        <f t="shared" ref="B34" si="18">ROUNDUP(B18*0.9,)</f>
        <v>#REF!</v>
      </c>
      <c r="C34" s="29" t="e">
        <f t="shared" ref="C34" si="19">ROUNDUP(C18*0.9,)</f>
        <v>#REF!</v>
      </c>
    </row>
    <row r="35" spans="1:3" ht="11.45" customHeight="1" x14ac:dyDescent="0.2">
      <c r="A35" s="24"/>
    </row>
    <row r="36" spans="1:3" x14ac:dyDescent="0.2">
      <c r="A36" s="41" t="s">
        <v>18</v>
      </c>
    </row>
    <row r="37" spans="1:3" x14ac:dyDescent="0.2">
      <c r="A37" s="22" t="s">
        <v>69</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Normal="100" workbookViewId="0">
      <pane xSplit="1" topLeftCell="B1" activePane="topRight" state="frozen"/>
      <selection pane="topRight" activeCell="D9" sqref="D9"/>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97" t="s">
        <v>2</v>
      </c>
      <c r="B20" s="30"/>
      <c r="C20" s="30"/>
    </row>
    <row r="21" spans="1:3" ht="24.6" customHeight="1" x14ac:dyDescent="0.2">
      <c r="A21" s="8" t="s">
        <v>0</v>
      </c>
      <c r="B21" s="47" t="e">
        <f t="shared" ref="B21" si="0">B5</f>
        <v>#REF!</v>
      </c>
      <c r="C21" s="47" t="e">
        <f t="shared" ref="C21" si="1">C5</f>
        <v>#REF!</v>
      </c>
    </row>
    <row r="22" spans="1:3" ht="24.6" customHeight="1" x14ac:dyDescent="0.2">
      <c r="A22" s="37"/>
      <c r="B22" s="47" t="e">
        <f t="shared" ref="B22" si="2">B6</f>
        <v>#REF!</v>
      </c>
      <c r="C22" s="47" t="e">
        <f t="shared" ref="C22" si="3">C6</f>
        <v>#REF!</v>
      </c>
    </row>
    <row r="23" spans="1:3" ht="11.45" customHeight="1" x14ac:dyDescent="0.2">
      <c r="A23" s="11" t="s">
        <v>11</v>
      </c>
    </row>
    <row r="24" spans="1:3" ht="11.45" customHeight="1" x14ac:dyDescent="0.2">
      <c r="A24" s="3">
        <v>1</v>
      </c>
      <c r="B24" s="29" t="e">
        <f t="shared" ref="B24" si="4">ROUNDUP(B8*0.87,)</f>
        <v>#REF!</v>
      </c>
      <c r="C24" s="29" t="e">
        <f t="shared" ref="C24" si="5">ROUNDUP(C8*0.87,)</f>
        <v>#REF!</v>
      </c>
    </row>
    <row r="25" spans="1:3" ht="11.45" customHeight="1" x14ac:dyDescent="0.2">
      <c r="A25" s="3">
        <v>2</v>
      </c>
      <c r="B25" s="29" t="e">
        <f t="shared" ref="B25" si="6">ROUNDUP(B9*0.87,)</f>
        <v>#REF!</v>
      </c>
      <c r="C25" s="29" t="e">
        <f t="shared" ref="C25" si="7">ROUNDUP(C9*0.87,)</f>
        <v>#REF!</v>
      </c>
    </row>
    <row r="26" spans="1:3" ht="11.45" customHeight="1" x14ac:dyDescent="0.2">
      <c r="A26" s="5" t="s">
        <v>86</v>
      </c>
      <c r="B26" s="29"/>
      <c r="C26" s="29"/>
    </row>
    <row r="27" spans="1:3" ht="11.45" customHeight="1" x14ac:dyDescent="0.2">
      <c r="A27" s="3">
        <v>1</v>
      </c>
      <c r="B27" s="29" t="e">
        <f t="shared" ref="B27" si="8">ROUNDUP(B11*0.87,)</f>
        <v>#REF!</v>
      </c>
      <c r="C27" s="29" t="e">
        <f t="shared" ref="C27" si="9">ROUNDUP(C11*0.87,)</f>
        <v>#REF!</v>
      </c>
    </row>
    <row r="28" spans="1:3" ht="11.45" customHeight="1" x14ac:dyDescent="0.2">
      <c r="A28" s="3">
        <v>2</v>
      </c>
      <c r="B28" s="29" t="e">
        <f t="shared" ref="B28" si="10">ROUNDUP(B12*0.87,)</f>
        <v>#REF!</v>
      </c>
      <c r="C28" s="29" t="e">
        <f t="shared" ref="C28" si="11">ROUNDUP(C12*0.87,)</f>
        <v>#REF!</v>
      </c>
    </row>
    <row r="29" spans="1:3" ht="11.45" customHeight="1" x14ac:dyDescent="0.2">
      <c r="A29" s="4" t="s">
        <v>91</v>
      </c>
      <c r="B29" s="29"/>
      <c r="C29" s="29"/>
    </row>
    <row r="30" spans="1:3" ht="11.45" customHeight="1" x14ac:dyDescent="0.2">
      <c r="A30" s="3">
        <v>1</v>
      </c>
      <c r="B30" s="29" t="e">
        <f t="shared" ref="B30" si="12">ROUNDUP(B14*0.87,)</f>
        <v>#REF!</v>
      </c>
      <c r="C30" s="29" t="e">
        <f t="shared" ref="C30" si="13">ROUNDUP(C14*0.87,)</f>
        <v>#REF!</v>
      </c>
    </row>
    <row r="31" spans="1:3" ht="11.45" customHeight="1" x14ac:dyDescent="0.2">
      <c r="A31" s="3">
        <v>2</v>
      </c>
      <c r="B31" s="29" t="e">
        <f t="shared" ref="B31" si="14">ROUNDUP(B15*0.87,)</f>
        <v>#REF!</v>
      </c>
      <c r="C31" s="29" t="e">
        <f t="shared" ref="C31" si="15">ROUNDUP(C15*0.87,)</f>
        <v>#REF!</v>
      </c>
    </row>
    <row r="32" spans="1:3" ht="11.45" customHeight="1" x14ac:dyDescent="0.2">
      <c r="A32" s="2" t="s">
        <v>92</v>
      </c>
      <c r="B32" s="29"/>
      <c r="C32" s="29"/>
    </row>
    <row r="33" spans="1:3" ht="11.45" customHeight="1" x14ac:dyDescent="0.2">
      <c r="A33" s="3">
        <v>1</v>
      </c>
      <c r="B33" s="29" t="e">
        <f t="shared" ref="B33" si="16">ROUNDUP(B17*0.87,)</f>
        <v>#REF!</v>
      </c>
      <c r="C33" s="29" t="e">
        <f t="shared" ref="C33" si="17">ROUNDUP(C17*0.87,)</f>
        <v>#REF!</v>
      </c>
    </row>
    <row r="34" spans="1:3" ht="11.45" customHeight="1" x14ac:dyDescent="0.2">
      <c r="A34" s="3">
        <v>2</v>
      </c>
      <c r="B34" s="29" t="e">
        <f t="shared" ref="B34" si="18">ROUNDUP(B18*0.87,)</f>
        <v>#REF!</v>
      </c>
      <c r="C34" s="29" t="e">
        <f t="shared" ref="C34" si="19">ROUNDUP(C18*0.87,)</f>
        <v>#REF!</v>
      </c>
    </row>
    <row r="35" spans="1:3" ht="11.45" customHeight="1" x14ac:dyDescent="0.2">
      <c r="A35" s="24"/>
      <c r="B35" s="30"/>
      <c r="C35" s="30"/>
    </row>
    <row r="36" spans="1:3" x14ac:dyDescent="0.2">
      <c r="A36" s="41" t="s">
        <v>18</v>
      </c>
    </row>
    <row r="37" spans="1:3" x14ac:dyDescent="0.2">
      <c r="A37" s="22" t="s">
        <v>69</v>
      </c>
    </row>
    <row r="38" spans="1:3" x14ac:dyDescent="0.2">
      <c r="A38" s="22"/>
    </row>
    <row r="39" spans="1:3" x14ac:dyDescent="0.2">
      <c r="A39" s="41" t="s">
        <v>3</v>
      </c>
    </row>
    <row r="40" spans="1:3" x14ac:dyDescent="0.2">
      <c r="A40" s="42" t="s">
        <v>4</v>
      </c>
    </row>
    <row r="41" spans="1:3" x14ac:dyDescent="0.2">
      <c r="A41" s="42" t="s">
        <v>5</v>
      </c>
    </row>
    <row r="42" spans="1:3" ht="12.6" customHeight="1" x14ac:dyDescent="0.2">
      <c r="A42" s="26" t="s">
        <v>6</v>
      </c>
    </row>
    <row r="43" spans="1:3" x14ac:dyDescent="0.2">
      <c r="A43" s="42" t="s">
        <v>75</v>
      </c>
    </row>
    <row r="44" spans="1:3" x14ac:dyDescent="0.2">
      <c r="A44" s="22"/>
    </row>
    <row r="45" spans="1:3" x14ac:dyDescent="0.2">
      <c r="A45" s="39" t="s">
        <v>8</v>
      </c>
    </row>
    <row r="46" spans="1:3" ht="48" x14ac:dyDescent="0.2">
      <c r="A46" s="40" t="s">
        <v>17</v>
      </c>
    </row>
  </sheetData>
  <pageMargins left="0.7" right="0.7" top="0.75" bottom="0.75" header="0.3" footer="0.3"/>
  <pageSetup paperSize="9"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6"/>
  <sheetViews>
    <sheetView topLeftCell="A10" zoomScaleNormal="100" workbookViewId="0">
      <pane xSplit="1" topLeftCell="B1" activePane="topRight" state="frozen"/>
      <selection pane="topRight" activeCell="A37" sqref="A37"/>
    </sheetView>
  </sheetViews>
  <sheetFormatPr defaultColWidth="8.5703125" defaultRowHeight="12" x14ac:dyDescent="0.2"/>
  <cols>
    <col min="1" max="1" width="84.85546875" style="1" customWidth="1"/>
    <col min="2" max="51" width="9.85546875" style="1" bestFit="1" customWidth="1"/>
    <col min="52" max="16384" width="8.5703125" style="1"/>
  </cols>
  <sheetData>
    <row r="1" spans="1:51" ht="11.45" customHeight="1" x14ac:dyDescent="0.2">
      <c r="A1" s="9" t="s">
        <v>14</v>
      </c>
    </row>
    <row r="2" spans="1:51" ht="11.45" customHeight="1" x14ac:dyDescent="0.2">
      <c r="A2" s="19" t="s">
        <v>16</v>
      </c>
    </row>
    <row r="3" spans="1:51" ht="11.45" customHeight="1" x14ac:dyDescent="0.2">
      <c r="A3" s="9"/>
    </row>
    <row r="4" spans="1:51" ht="11.25" customHeight="1" x14ac:dyDescent="0.2">
      <c r="A4" s="31" t="s">
        <v>1</v>
      </c>
    </row>
    <row r="5" spans="1:51"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ht="11.45" customHeight="1" x14ac:dyDescent="0.2">
      <c r="A7" s="11" t="s">
        <v>11</v>
      </c>
    </row>
    <row r="8" spans="1:51" ht="11.45" customHeight="1" x14ac:dyDescent="0.2">
      <c r="A8" s="3">
        <v>1</v>
      </c>
      <c r="B8" s="29" t="e">
        <f>'C завтраками| Bed and breakfast'!#REF!*0.85</f>
        <v>#REF!</v>
      </c>
      <c r="C8" s="29" t="e">
        <f>'C завтраками| Bed and breakfast'!#REF!*0.85</f>
        <v>#REF!</v>
      </c>
      <c r="D8" s="29" t="e">
        <f>'C завтраками| Bed and breakfast'!#REF!*0.85</f>
        <v>#REF!</v>
      </c>
      <c r="E8" s="29" t="e">
        <f>'C завтраками| Bed and breakfast'!#REF!*0.85</f>
        <v>#REF!</v>
      </c>
      <c r="F8" s="29" t="e">
        <f>'C завтраками| Bed and breakfast'!#REF!*0.85</f>
        <v>#REF!</v>
      </c>
      <c r="G8" s="29" t="e">
        <f>'C завтраками| Bed and breakfast'!#REF!*0.85</f>
        <v>#REF!</v>
      </c>
      <c r="H8" s="29" t="e">
        <f>'C завтраками| Bed and breakfast'!#REF!*0.85</f>
        <v>#REF!</v>
      </c>
      <c r="I8" s="29" t="e">
        <f>'C завтраками| Bed and breakfast'!#REF!*0.85</f>
        <v>#REF!</v>
      </c>
      <c r="J8" s="29" t="e">
        <f>'C завтраками| Bed and breakfast'!#REF!*0.85</f>
        <v>#REF!</v>
      </c>
      <c r="K8" s="29" t="e">
        <f>'C завтраками| Bed and breakfast'!#REF!*0.85</f>
        <v>#REF!</v>
      </c>
      <c r="L8" s="29" t="e">
        <f>'C завтраками| Bed and breakfast'!#REF!*0.85</f>
        <v>#REF!</v>
      </c>
      <c r="M8" s="29" t="e">
        <f>'C завтраками| Bed and breakfast'!#REF!*0.85</f>
        <v>#REF!</v>
      </c>
      <c r="N8" s="29" t="e">
        <f>'C завтраками| Bed and breakfast'!#REF!*0.85</f>
        <v>#REF!</v>
      </c>
      <c r="O8" s="29" t="e">
        <f>'C завтраками| Bed and breakfast'!#REF!*0.85</f>
        <v>#REF!</v>
      </c>
      <c r="P8" s="29" t="e">
        <f>'C завтраками| Bed and breakfast'!#REF!*0.85</f>
        <v>#REF!</v>
      </c>
      <c r="Q8" s="29" t="e">
        <f>'C завтраками| Bed and breakfast'!#REF!*0.85</f>
        <v>#REF!</v>
      </c>
      <c r="R8" s="29" t="e">
        <f>'C завтраками| Bed and breakfast'!#REF!*0.85</f>
        <v>#REF!</v>
      </c>
      <c r="S8" s="29" t="e">
        <f>'C завтраками| Bed and breakfast'!#REF!*0.85</f>
        <v>#REF!</v>
      </c>
      <c r="T8" s="29" t="e">
        <f>'C завтраками| Bed and breakfast'!#REF!*0.85</f>
        <v>#REF!</v>
      </c>
      <c r="U8" s="29" t="e">
        <f>'C завтраками| Bed and breakfast'!#REF!*0.85</f>
        <v>#REF!</v>
      </c>
      <c r="V8" s="29" t="e">
        <f>'C завтраками| Bed and breakfast'!#REF!*0.85</f>
        <v>#REF!</v>
      </c>
      <c r="W8" s="29" t="e">
        <f>'C завтраками| Bed and breakfast'!#REF!*0.85</f>
        <v>#REF!</v>
      </c>
      <c r="X8" s="29" t="e">
        <f>'C завтраками| Bed and breakfast'!#REF!*0.85</f>
        <v>#REF!</v>
      </c>
      <c r="Y8" s="29" t="e">
        <f>'C завтраками| Bed and breakfast'!#REF!*0.85</f>
        <v>#REF!</v>
      </c>
      <c r="Z8" s="29" t="e">
        <f>'C завтраками| Bed and breakfast'!#REF!*0.85</f>
        <v>#REF!</v>
      </c>
      <c r="AA8" s="29" t="e">
        <f>'C завтраками| Bed and breakfast'!#REF!*0.85</f>
        <v>#REF!</v>
      </c>
      <c r="AB8" s="29" t="e">
        <f>'C завтраками| Bed and breakfast'!#REF!*0.85</f>
        <v>#REF!</v>
      </c>
      <c r="AC8" s="29" t="e">
        <f>'C завтраками| Bed and breakfast'!#REF!*0.85</f>
        <v>#REF!</v>
      </c>
      <c r="AD8" s="29" t="e">
        <f>'C завтраками| Bed and breakfast'!#REF!*0.85</f>
        <v>#REF!</v>
      </c>
      <c r="AE8" s="29" t="e">
        <f>'C завтраками| Bed and breakfast'!#REF!*0.85</f>
        <v>#REF!</v>
      </c>
      <c r="AF8" s="29" t="e">
        <f>'C завтраками| Bed and breakfast'!#REF!*0.85</f>
        <v>#REF!</v>
      </c>
      <c r="AG8" s="29" t="e">
        <f>'C завтраками| Bed and breakfast'!#REF!*0.85</f>
        <v>#REF!</v>
      </c>
      <c r="AH8" s="29" t="e">
        <f>'C завтраками| Bed and breakfast'!#REF!*0.85</f>
        <v>#REF!</v>
      </c>
      <c r="AI8" s="29" t="e">
        <f>'C завтраками| Bed and breakfast'!#REF!*0.85</f>
        <v>#REF!</v>
      </c>
      <c r="AJ8" s="29" t="e">
        <f>'C завтраками| Bed and breakfast'!#REF!*0.85</f>
        <v>#REF!</v>
      </c>
      <c r="AK8" s="29" t="e">
        <f>'C завтраками| Bed and breakfast'!#REF!*0.85</f>
        <v>#REF!</v>
      </c>
      <c r="AL8" s="29" t="e">
        <f>'C завтраками| Bed and breakfast'!#REF!*0.85</f>
        <v>#REF!</v>
      </c>
      <c r="AM8" s="29" t="e">
        <f>'C завтраками| Bed and breakfast'!#REF!*0.85</f>
        <v>#REF!</v>
      </c>
      <c r="AN8" s="29" t="e">
        <f>'C завтраками| Bed and breakfast'!#REF!*0.85</f>
        <v>#REF!</v>
      </c>
      <c r="AO8" s="29" t="e">
        <f>'C завтраками| Bed and breakfast'!#REF!*0.85</f>
        <v>#REF!</v>
      </c>
      <c r="AP8" s="29" t="e">
        <f>'C завтраками| Bed and breakfast'!#REF!*0.85</f>
        <v>#REF!</v>
      </c>
      <c r="AQ8" s="29" t="e">
        <f>'C завтраками| Bed and breakfast'!#REF!*0.85</f>
        <v>#REF!</v>
      </c>
      <c r="AR8" s="29" t="e">
        <f>'C завтраками| Bed and breakfast'!#REF!*0.85</f>
        <v>#REF!</v>
      </c>
      <c r="AS8" s="29" t="e">
        <f>'C завтраками| Bed and breakfast'!#REF!*0.85</f>
        <v>#REF!</v>
      </c>
      <c r="AT8" s="29" t="e">
        <f>'C завтраками| Bed and breakfast'!#REF!*0.85</f>
        <v>#REF!</v>
      </c>
      <c r="AU8" s="29" t="e">
        <f>'C завтраками| Bed and breakfast'!#REF!*0.85</f>
        <v>#REF!</v>
      </c>
      <c r="AV8" s="29" t="e">
        <f>'C завтраками| Bed and breakfast'!#REF!*0.85</f>
        <v>#REF!</v>
      </c>
      <c r="AW8" s="29" t="e">
        <f>'C завтраками| Bed and breakfast'!#REF!*0.85</f>
        <v>#REF!</v>
      </c>
      <c r="AX8" s="29" t="e">
        <f>'C завтраками| Bed and breakfast'!#REF!*0.85</f>
        <v>#REF!</v>
      </c>
      <c r="AY8" s="29" t="e">
        <f>'C завтраками| Bed and breakfast'!#REF!*0.85</f>
        <v>#REF!</v>
      </c>
    </row>
    <row r="9" spans="1:51" ht="11.45" customHeight="1" x14ac:dyDescent="0.2">
      <c r="A9" s="3">
        <v>2</v>
      </c>
      <c r="B9" s="29" t="e">
        <f>'C завтраками| Bed and breakfast'!#REF!*0.85</f>
        <v>#REF!</v>
      </c>
      <c r="C9" s="29" t="e">
        <f>'C завтраками| Bed and breakfast'!#REF!*0.85</f>
        <v>#REF!</v>
      </c>
      <c r="D9" s="29" t="e">
        <f>'C завтраками| Bed and breakfast'!#REF!*0.85</f>
        <v>#REF!</v>
      </c>
      <c r="E9" s="29" t="e">
        <f>'C завтраками| Bed and breakfast'!#REF!*0.85</f>
        <v>#REF!</v>
      </c>
      <c r="F9" s="29" t="e">
        <f>'C завтраками| Bed and breakfast'!#REF!*0.85</f>
        <v>#REF!</v>
      </c>
      <c r="G9" s="29" t="e">
        <f>'C завтраками| Bed and breakfast'!#REF!*0.85</f>
        <v>#REF!</v>
      </c>
      <c r="H9" s="29" t="e">
        <f>'C завтраками| Bed and breakfast'!#REF!*0.85</f>
        <v>#REF!</v>
      </c>
      <c r="I9" s="29" t="e">
        <f>'C завтраками| Bed and breakfast'!#REF!*0.85</f>
        <v>#REF!</v>
      </c>
      <c r="J9" s="29" t="e">
        <f>'C завтраками| Bed and breakfast'!#REF!*0.85</f>
        <v>#REF!</v>
      </c>
      <c r="K9" s="29" t="e">
        <f>'C завтраками| Bed and breakfast'!#REF!*0.85</f>
        <v>#REF!</v>
      </c>
      <c r="L9" s="29" t="e">
        <f>'C завтраками| Bed and breakfast'!#REF!*0.85</f>
        <v>#REF!</v>
      </c>
      <c r="M9" s="29" t="e">
        <f>'C завтраками| Bed and breakfast'!#REF!*0.85</f>
        <v>#REF!</v>
      </c>
      <c r="N9" s="29" t="e">
        <f>'C завтраками| Bed and breakfast'!#REF!*0.85</f>
        <v>#REF!</v>
      </c>
      <c r="O9" s="29" t="e">
        <f>'C завтраками| Bed and breakfast'!#REF!*0.85</f>
        <v>#REF!</v>
      </c>
      <c r="P9" s="29" t="e">
        <f>'C завтраками| Bed and breakfast'!#REF!*0.85</f>
        <v>#REF!</v>
      </c>
      <c r="Q9" s="29" t="e">
        <f>'C завтраками| Bed and breakfast'!#REF!*0.85</f>
        <v>#REF!</v>
      </c>
      <c r="R9" s="29" t="e">
        <f>'C завтраками| Bed and breakfast'!#REF!*0.85</f>
        <v>#REF!</v>
      </c>
      <c r="S9" s="29" t="e">
        <f>'C завтраками| Bed and breakfast'!#REF!*0.85</f>
        <v>#REF!</v>
      </c>
      <c r="T9" s="29" t="e">
        <f>'C завтраками| Bed and breakfast'!#REF!*0.85</f>
        <v>#REF!</v>
      </c>
      <c r="U9" s="29" t="e">
        <f>'C завтраками| Bed and breakfast'!#REF!*0.85</f>
        <v>#REF!</v>
      </c>
      <c r="V9" s="29" t="e">
        <f>'C завтраками| Bed and breakfast'!#REF!*0.85</f>
        <v>#REF!</v>
      </c>
      <c r="W9" s="29" t="e">
        <f>'C завтраками| Bed and breakfast'!#REF!*0.85</f>
        <v>#REF!</v>
      </c>
      <c r="X9" s="29" t="e">
        <f>'C завтраками| Bed and breakfast'!#REF!*0.85</f>
        <v>#REF!</v>
      </c>
      <c r="Y9" s="29" t="e">
        <f>'C завтраками| Bed and breakfast'!#REF!*0.85</f>
        <v>#REF!</v>
      </c>
      <c r="Z9" s="29" t="e">
        <f>'C завтраками| Bed and breakfast'!#REF!*0.85</f>
        <v>#REF!</v>
      </c>
      <c r="AA9" s="29" t="e">
        <f>'C завтраками| Bed and breakfast'!#REF!*0.85</f>
        <v>#REF!</v>
      </c>
      <c r="AB9" s="29" t="e">
        <f>'C завтраками| Bed and breakfast'!#REF!*0.85</f>
        <v>#REF!</v>
      </c>
      <c r="AC9" s="29" t="e">
        <f>'C завтраками| Bed and breakfast'!#REF!*0.85</f>
        <v>#REF!</v>
      </c>
      <c r="AD9" s="29" t="e">
        <f>'C завтраками| Bed and breakfast'!#REF!*0.85</f>
        <v>#REF!</v>
      </c>
      <c r="AE9" s="29" t="e">
        <f>'C завтраками| Bed and breakfast'!#REF!*0.85</f>
        <v>#REF!</v>
      </c>
      <c r="AF9" s="29" t="e">
        <f>'C завтраками| Bed and breakfast'!#REF!*0.85</f>
        <v>#REF!</v>
      </c>
      <c r="AG9" s="29" t="e">
        <f>'C завтраками| Bed and breakfast'!#REF!*0.85</f>
        <v>#REF!</v>
      </c>
      <c r="AH9" s="29" t="e">
        <f>'C завтраками| Bed and breakfast'!#REF!*0.85</f>
        <v>#REF!</v>
      </c>
      <c r="AI9" s="29" t="e">
        <f>'C завтраками| Bed and breakfast'!#REF!*0.85</f>
        <v>#REF!</v>
      </c>
      <c r="AJ9" s="29" t="e">
        <f>'C завтраками| Bed and breakfast'!#REF!*0.85</f>
        <v>#REF!</v>
      </c>
      <c r="AK9" s="29" t="e">
        <f>'C завтраками| Bed and breakfast'!#REF!*0.85</f>
        <v>#REF!</v>
      </c>
      <c r="AL9" s="29" t="e">
        <f>'C завтраками| Bed and breakfast'!#REF!*0.85</f>
        <v>#REF!</v>
      </c>
      <c r="AM9" s="29" t="e">
        <f>'C завтраками| Bed and breakfast'!#REF!*0.85</f>
        <v>#REF!</v>
      </c>
      <c r="AN9" s="29" t="e">
        <f>'C завтраками| Bed and breakfast'!#REF!*0.85</f>
        <v>#REF!</v>
      </c>
      <c r="AO9" s="29" t="e">
        <f>'C завтраками| Bed and breakfast'!#REF!*0.85</f>
        <v>#REF!</v>
      </c>
      <c r="AP9" s="29" t="e">
        <f>'C завтраками| Bed and breakfast'!#REF!*0.85</f>
        <v>#REF!</v>
      </c>
      <c r="AQ9" s="29" t="e">
        <f>'C завтраками| Bed and breakfast'!#REF!*0.85</f>
        <v>#REF!</v>
      </c>
      <c r="AR9" s="29" t="e">
        <f>'C завтраками| Bed and breakfast'!#REF!*0.85</f>
        <v>#REF!</v>
      </c>
      <c r="AS9" s="29" t="e">
        <f>'C завтраками| Bed and breakfast'!#REF!*0.85</f>
        <v>#REF!</v>
      </c>
      <c r="AT9" s="29" t="e">
        <f>'C завтраками| Bed and breakfast'!#REF!*0.85</f>
        <v>#REF!</v>
      </c>
      <c r="AU9" s="29" t="e">
        <f>'C завтраками| Bed and breakfast'!#REF!*0.85</f>
        <v>#REF!</v>
      </c>
      <c r="AV9" s="29" t="e">
        <f>'C завтраками| Bed and breakfast'!#REF!*0.85</f>
        <v>#REF!</v>
      </c>
      <c r="AW9" s="29" t="e">
        <f>'C завтраками| Bed and breakfast'!#REF!*0.85</f>
        <v>#REF!</v>
      </c>
      <c r="AX9" s="29" t="e">
        <f>'C завтраками| Bed and breakfast'!#REF!*0.85</f>
        <v>#REF!</v>
      </c>
      <c r="AY9" s="29" t="e">
        <f>'C завтраками| Bed and breakfast'!#REF!*0.85</f>
        <v>#REF!</v>
      </c>
    </row>
    <row r="10" spans="1:51"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1:51" ht="11.45" customHeight="1" x14ac:dyDescent="0.2">
      <c r="A11" s="3">
        <v>1</v>
      </c>
      <c r="B11" s="29" t="e">
        <f>'C завтраками| Bed and breakfast'!#REF!*0.85</f>
        <v>#REF!</v>
      </c>
      <c r="C11" s="29" t="e">
        <f>'C завтраками| Bed and breakfast'!#REF!*0.85</f>
        <v>#REF!</v>
      </c>
      <c r="D11" s="29" t="e">
        <f>'C завтраками| Bed and breakfast'!#REF!*0.85</f>
        <v>#REF!</v>
      </c>
      <c r="E11" s="29" t="e">
        <f>'C завтраками| Bed and breakfast'!#REF!*0.85</f>
        <v>#REF!</v>
      </c>
      <c r="F11" s="29" t="e">
        <f>'C завтраками| Bed and breakfast'!#REF!*0.85</f>
        <v>#REF!</v>
      </c>
      <c r="G11" s="29" t="e">
        <f>'C завтраками| Bed and breakfast'!#REF!*0.85</f>
        <v>#REF!</v>
      </c>
      <c r="H11" s="29" t="e">
        <f>'C завтраками| Bed and breakfast'!#REF!*0.85</f>
        <v>#REF!</v>
      </c>
      <c r="I11" s="29" t="e">
        <f>'C завтраками| Bed and breakfast'!#REF!*0.85</f>
        <v>#REF!</v>
      </c>
      <c r="J11" s="29" t="e">
        <f>'C завтраками| Bed and breakfast'!#REF!*0.85</f>
        <v>#REF!</v>
      </c>
      <c r="K11" s="29" t="e">
        <f>'C завтраками| Bed and breakfast'!#REF!*0.85</f>
        <v>#REF!</v>
      </c>
      <c r="L11" s="29" t="e">
        <f>'C завтраками| Bed and breakfast'!#REF!*0.85</f>
        <v>#REF!</v>
      </c>
      <c r="M11" s="29" t="e">
        <f>'C завтраками| Bed and breakfast'!#REF!*0.85</f>
        <v>#REF!</v>
      </c>
      <c r="N11" s="29" t="e">
        <f>'C завтраками| Bed and breakfast'!#REF!*0.85</f>
        <v>#REF!</v>
      </c>
      <c r="O11" s="29" t="e">
        <f>'C завтраками| Bed and breakfast'!#REF!*0.85</f>
        <v>#REF!</v>
      </c>
      <c r="P11" s="29" t="e">
        <f>'C завтраками| Bed and breakfast'!#REF!*0.85</f>
        <v>#REF!</v>
      </c>
      <c r="Q11" s="29" t="e">
        <f>'C завтраками| Bed and breakfast'!#REF!*0.85</f>
        <v>#REF!</v>
      </c>
      <c r="R11" s="29" t="e">
        <f>'C завтраками| Bed and breakfast'!#REF!*0.85</f>
        <v>#REF!</v>
      </c>
      <c r="S11" s="29" t="e">
        <f>'C завтраками| Bed and breakfast'!#REF!*0.85</f>
        <v>#REF!</v>
      </c>
      <c r="T11" s="29" t="e">
        <f>'C завтраками| Bed and breakfast'!#REF!*0.85</f>
        <v>#REF!</v>
      </c>
      <c r="U11" s="29" t="e">
        <f>'C завтраками| Bed and breakfast'!#REF!*0.85</f>
        <v>#REF!</v>
      </c>
      <c r="V11" s="29" t="e">
        <f>'C завтраками| Bed and breakfast'!#REF!*0.85</f>
        <v>#REF!</v>
      </c>
      <c r="W11" s="29" t="e">
        <f>'C завтраками| Bed and breakfast'!#REF!*0.85</f>
        <v>#REF!</v>
      </c>
      <c r="X11" s="29" t="e">
        <f>'C завтраками| Bed and breakfast'!#REF!*0.85</f>
        <v>#REF!</v>
      </c>
      <c r="Y11" s="29" t="e">
        <f>'C завтраками| Bed and breakfast'!#REF!*0.85</f>
        <v>#REF!</v>
      </c>
      <c r="Z11" s="29" t="e">
        <f>'C завтраками| Bed and breakfast'!#REF!*0.85</f>
        <v>#REF!</v>
      </c>
      <c r="AA11" s="29" t="e">
        <f>'C завтраками| Bed and breakfast'!#REF!*0.85</f>
        <v>#REF!</v>
      </c>
      <c r="AB11" s="29" t="e">
        <f>'C завтраками| Bed and breakfast'!#REF!*0.85</f>
        <v>#REF!</v>
      </c>
      <c r="AC11" s="29" t="e">
        <f>'C завтраками| Bed and breakfast'!#REF!*0.85</f>
        <v>#REF!</v>
      </c>
      <c r="AD11" s="29" t="e">
        <f>'C завтраками| Bed and breakfast'!#REF!*0.85</f>
        <v>#REF!</v>
      </c>
      <c r="AE11" s="29" t="e">
        <f>'C завтраками| Bed and breakfast'!#REF!*0.85</f>
        <v>#REF!</v>
      </c>
      <c r="AF11" s="29" t="e">
        <f>'C завтраками| Bed and breakfast'!#REF!*0.85</f>
        <v>#REF!</v>
      </c>
      <c r="AG11" s="29" t="e">
        <f>'C завтраками| Bed and breakfast'!#REF!*0.85</f>
        <v>#REF!</v>
      </c>
      <c r="AH11" s="29" t="e">
        <f>'C завтраками| Bed and breakfast'!#REF!*0.85</f>
        <v>#REF!</v>
      </c>
      <c r="AI11" s="29" t="e">
        <f>'C завтраками| Bed and breakfast'!#REF!*0.85</f>
        <v>#REF!</v>
      </c>
      <c r="AJ11" s="29" t="e">
        <f>'C завтраками| Bed and breakfast'!#REF!*0.85</f>
        <v>#REF!</v>
      </c>
      <c r="AK11" s="29" t="e">
        <f>'C завтраками| Bed and breakfast'!#REF!*0.85</f>
        <v>#REF!</v>
      </c>
      <c r="AL11" s="29" t="e">
        <f>'C завтраками| Bed and breakfast'!#REF!*0.85</f>
        <v>#REF!</v>
      </c>
      <c r="AM11" s="29" t="e">
        <f>'C завтраками| Bed and breakfast'!#REF!*0.85</f>
        <v>#REF!</v>
      </c>
      <c r="AN11" s="29" t="e">
        <f>'C завтраками| Bed and breakfast'!#REF!*0.85</f>
        <v>#REF!</v>
      </c>
      <c r="AO11" s="29" t="e">
        <f>'C завтраками| Bed and breakfast'!#REF!*0.85</f>
        <v>#REF!</v>
      </c>
      <c r="AP11" s="29" t="e">
        <f>'C завтраками| Bed and breakfast'!#REF!*0.85</f>
        <v>#REF!</v>
      </c>
      <c r="AQ11" s="29" t="e">
        <f>'C завтраками| Bed and breakfast'!#REF!*0.85</f>
        <v>#REF!</v>
      </c>
      <c r="AR11" s="29" t="e">
        <f>'C завтраками| Bed and breakfast'!#REF!*0.85</f>
        <v>#REF!</v>
      </c>
      <c r="AS11" s="29" t="e">
        <f>'C завтраками| Bed and breakfast'!#REF!*0.85</f>
        <v>#REF!</v>
      </c>
      <c r="AT11" s="29" t="e">
        <f>'C завтраками| Bed and breakfast'!#REF!*0.85</f>
        <v>#REF!</v>
      </c>
      <c r="AU11" s="29" t="e">
        <f>'C завтраками| Bed and breakfast'!#REF!*0.85</f>
        <v>#REF!</v>
      </c>
      <c r="AV11" s="29" t="e">
        <f>'C завтраками| Bed and breakfast'!#REF!*0.85</f>
        <v>#REF!</v>
      </c>
      <c r="AW11" s="29" t="e">
        <f>'C завтраками| Bed and breakfast'!#REF!*0.85</f>
        <v>#REF!</v>
      </c>
      <c r="AX11" s="29" t="e">
        <f>'C завтраками| Bed and breakfast'!#REF!*0.85</f>
        <v>#REF!</v>
      </c>
      <c r="AY11" s="29" t="e">
        <f>'C завтраками| Bed and breakfast'!#REF!*0.85</f>
        <v>#REF!</v>
      </c>
    </row>
    <row r="12" spans="1:51" ht="11.45" customHeight="1" x14ac:dyDescent="0.2">
      <c r="A12" s="3">
        <v>2</v>
      </c>
      <c r="B12" s="29" t="e">
        <f>'C завтраками| Bed and breakfast'!#REF!*0.85</f>
        <v>#REF!</v>
      </c>
      <c r="C12" s="29" t="e">
        <f>'C завтраками| Bed and breakfast'!#REF!*0.85</f>
        <v>#REF!</v>
      </c>
      <c r="D12" s="29" t="e">
        <f>'C завтраками| Bed and breakfast'!#REF!*0.85</f>
        <v>#REF!</v>
      </c>
      <c r="E12" s="29" t="e">
        <f>'C завтраками| Bed and breakfast'!#REF!*0.85</f>
        <v>#REF!</v>
      </c>
      <c r="F12" s="29" t="e">
        <f>'C завтраками| Bed and breakfast'!#REF!*0.85</f>
        <v>#REF!</v>
      </c>
      <c r="G12" s="29" t="e">
        <f>'C завтраками| Bed and breakfast'!#REF!*0.85</f>
        <v>#REF!</v>
      </c>
      <c r="H12" s="29" t="e">
        <f>'C завтраками| Bed and breakfast'!#REF!*0.85</f>
        <v>#REF!</v>
      </c>
      <c r="I12" s="29" t="e">
        <f>'C завтраками| Bed and breakfast'!#REF!*0.85</f>
        <v>#REF!</v>
      </c>
      <c r="J12" s="29" t="e">
        <f>'C завтраками| Bed and breakfast'!#REF!*0.85</f>
        <v>#REF!</v>
      </c>
      <c r="K12" s="29" t="e">
        <f>'C завтраками| Bed and breakfast'!#REF!*0.85</f>
        <v>#REF!</v>
      </c>
      <c r="L12" s="29" t="e">
        <f>'C завтраками| Bed and breakfast'!#REF!*0.85</f>
        <v>#REF!</v>
      </c>
      <c r="M12" s="29" t="e">
        <f>'C завтраками| Bed and breakfast'!#REF!*0.85</f>
        <v>#REF!</v>
      </c>
      <c r="N12" s="29" t="e">
        <f>'C завтраками| Bed and breakfast'!#REF!*0.85</f>
        <v>#REF!</v>
      </c>
      <c r="O12" s="29" t="e">
        <f>'C завтраками| Bed and breakfast'!#REF!*0.85</f>
        <v>#REF!</v>
      </c>
      <c r="P12" s="29" t="e">
        <f>'C завтраками| Bed and breakfast'!#REF!*0.85</f>
        <v>#REF!</v>
      </c>
      <c r="Q12" s="29" t="e">
        <f>'C завтраками| Bed and breakfast'!#REF!*0.85</f>
        <v>#REF!</v>
      </c>
      <c r="R12" s="29" t="e">
        <f>'C завтраками| Bed and breakfast'!#REF!*0.85</f>
        <v>#REF!</v>
      </c>
      <c r="S12" s="29" t="e">
        <f>'C завтраками| Bed and breakfast'!#REF!*0.85</f>
        <v>#REF!</v>
      </c>
      <c r="T12" s="29" t="e">
        <f>'C завтраками| Bed and breakfast'!#REF!*0.85</f>
        <v>#REF!</v>
      </c>
      <c r="U12" s="29" t="e">
        <f>'C завтраками| Bed and breakfast'!#REF!*0.85</f>
        <v>#REF!</v>
      </c>
      <c r="V12" s="29" t="e">
        <f>'C завтраками| Bed and breakfast'!#REF!*0.85</f>
        <v>#REF!</v>
      </c>
      <c r="W12" s="29" t="e">
        <f>'C завтраками| Bed and breakfast'!#REF!*0.85</f>
        <v>#REF!</v>
      </c>
      <c r="X12" s="29" t="e">
        <f>'C завтраками| Bed and breakfast'!#REF!*0.85</f>
        <v>#REF!</v>
      </c>
      <c r="Y12" s="29" t="e">
        <f>'C завтраками| Bed and breakfast'!#REF!*0.85</f>
        <v>#REF!</v>
      </c>
      <c r="Z12" s="29" t="e">
        <f>'C завтраками| Bed and breakfast'!#REF!*0.85</f>
        <v>#REF!</v>
      </c>
      <c r="AA12" s="29" t="e">
        <f>'C завтраками| Bed and breakfast'!#REF!*0.85</f>
        <v>#REF!</v>
      </c>
      <c r="AB12" s="29" t="e">
        <f>'C завтраками| Bed and breakfast'!#REF!*0.85</f>
        <v>#REF!</v>
      </c>
      <c r="AC12" s="29" t="e">
        <f>'C завтраками| Bed and breakfast'!#REF!*0.85</f>
        <v>#REF!</v>
      </c>
      <c r="AD12" s="29" t="e">
        <f>'C завтраками| Bed and breakfast'!#REF!*0.85</f>
        <v>#REF!</v>
      </c>
      <c r="AE12" s="29" t="e">
        <f>'C завтраками| Bed and breakfast'!#REF!*0.85</f>
        <v>#REF!</v>
      </c>
      <c r="AF12" s="29" t="e">
        <f>'C завтраками| Bed and breakfast'!#REF!*0.85</f>
        <v>#REF!</v>
      </c>
      <c r="AG12" s="29" t="e">
        <f>'C завтраками| Bed and breakfast'!#REF!*0.85</f>
        <v>#REF!</v>
      </c>
      <c r="AH12" s="29" t="e">
        <f>'C завтраками| Bed and breakfast'!#REF!*0.85</f>
        <v>#REF!</v>
      </c>
      <c r="AI12" s="29" t="e">
        <f>'C завтраками| Bed and breakfast'!#REF!*0.85</f>
        <v>#REF!</v>
      </c>
      <c r="AJ12" s="29" t="e">
        <f>'C завтраками| Bed and breakfast'!#REF!*0.85</f>
        <v>#REF!</v>
      </c>
      <c r="AK12" s="29" t="e">
        <f>'C завтраками| Bed and breakfast'!#REF!*0.85</f>
        <v>#REF!</v>
      </c>
      <c r="AL12" s="29" t="e">
        <f>'C завтраками| Bed and breakfast'!#REF!*0.85</f>
        <v>#REF!</v>
      </c>
      <c r="AM12" s="29" t="e">
        <f>'C завтраками| Bed and breakfast'!#REF!*0.85</f>
        <v>#REF!</v>
      </c>
      <c r="AN12" s="29" t="e">
        <f>'C завтраками| Bed and breakfast'!#REF!*0.85</f>
        <v>#REF!</v>
      </c>
      <c r="AO12" s="29" t="e">
        <f>'C завтраками| Bed and breakfast'!#REF!*0.85</f>
        <v>#REF!</v>
      </c>
      <c r="AP12" s="29" t="e">
        <f>'C завтраками| Bed and breakfast'!#REF!*0.85</f>
        <v>#REF!</v>
      </c>
      <c r="AQ12" s="29" t="e">
        <f>'C завтраками| Bed and breakfast'!#REF!*0.85</f>
        <v>#REF!</v>
      </c>
      <c r="AR12" s="29" t="e">
        <f>'C завтраками| Bed and breakfast'!#REF!*0.85</f>
        <v>#REF!</v>
      </c>
      <c r="AS12" s="29" t="e">
        <f>'C завтраками| Bed and breakfast'!#REF!*0.85</f>
        <v>#REF!</v>
      </c>
      <c r="AT12" s="29" t="e">
        <f>'C завтраками| Bed and breakfast'!#REF!*0.85</f>
        <v>#REF!</v>
      </c>
      <c r="AU12" s="29" t="e">
        <f>'C завтраками| Bed and breakfast'!#REF!*0.85</f>
        <v>#REF!</v>
      </c>
      <c r="AV12" s="29" t="e">
        <f>'C завтраками| Bed and breakfast'!#REF!*0.85</f>
        <v>#REF!</v>
      </c>
      <c r="AW12" s="29" t="e">
        <f>'C завтраками| Bed and breakfast'!#REF!*0.85</f>
        <v>#REF!</v>
      </c>
      <c r="AX12" s="29" t="e">
        <f>'C завтраками| Bed and breakfast'!#REF!*0.85</f>
        <v>#REF!</v>
      </c>
      <c r="AY12" s="29" t="e">
        <f>'C завтраками| Bed and breakfast'!#REF!*0.85</f>
        <v>#REF!</v>
      </c>
    </row>
    <row r="13" spans="1:51"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row>
    <row r="14" spans="1:51" ht="11.45" customHeight="1" x14ac:dyDescent="0.2">
      <c r="A14" s="3">
        <v>1</v>
      </c>
      <c r="B14" s="29" t="e">
        <f>'C завтраками| Bed and breakfast'!#REF!*0.85</f>
        <v>#REF!</v>
      </c>
      <c r="C14" s="29" t="e">
        <f>'C завтраками| Bed and breakfast'!#REF!*0.85</f>
        <v>#REF!</v>
      </c>
      <c r="D14" s="29" t="e">
        <f>'C завтраками| Bed and breakfast'!#REF!*0.85</f>
        <v>#REF!</v>
      </c>
      <c r="E14" s="29" t="e">
        <f>'C завтраками| Bed and breakfast'!#REF!*0.85</f>
        <v>#REF!</v>
      </c>
      <c r="F14" s="29" t="e">
        <f>'C завтраками| Bed and breakfast'!#REF!*0.85</f>
        <v>#REF!</v>
      </c>
      <c r="G14" s="29" t="e">
        <f>'C завтраками| Bed and breakfast'!#REF!*0.85</f>
        <v>#REF!</v>
      </c>
      <c r="H14" s="29" t="e">
        <f>'C завтраками| Bed and breakfast'!#REF!*0.85</f>
        <v>#REF!</v>
      </c>
      <c r="I14" s="29" t="e">
        <f>'C завтраками| Bed and breakfast'!#REF!*0.85</f>
        <v>#REF!</v>
      </c>
      <c r="J14" s="29" t="e">
        <f>'C завтраками| Bed and breakfast'!#REF!*0.85</f>
        <v>#REF!</v>
      </c>
      <c r="K14" s="29" t="e">
        <f>'C завтраками| Bed and breakfast'!#REF!*0.85</f>
        <v>#REF!</v>
      </c>
      <c r="L14" s="29" t="e">
        <f>'C завтраками| Bed and breakfast'!#REF!*0.85</f>
        <v>#REF!</v>
      </c>
      <c r="M14" s="29" t="e">
        <f>'C завтраками| Bed and breakfast'!#REF!*0.85</f>
        <v>#REF!</v>
      </c>
      <c r="N14" s="29" t="e">
        <f>'C завтраками| Bed and breakfast'!#REF!*0.85</f>
        <v>#REF!</v>
      </c>
      <c r="O14" s="29" t="e">
        <f>'C завтраками| Bed and breakfast'!#REF!*0.85</f>
        <v>#REF!</v>
      </c>
      <c r="P14" s="29" t="e">
        <f>'C завтраками| Bed and breakfast'!#REF!*0.85</f>
        <v>#REF!</v>
      </c>
      <c r="Q14" s="29" t="e">
        <f>'C завтраками| Bed and breakfast'!#REF!*0.85</f>
        <v>#REF!</v>
      </c>
      <c r="R14" s="29" t="e">
        <f>'C завтраками| Bed and breakfast'!#REF!*0.85</f>
        <v>#REF!</v>
      </c>
      <c r="S14" s="29" t="e">
        <f>'C завтраками| Bed and breakfast'!#REF!*0.85</f>
        <v>#REF!</v>
      </c>
      <c r="T14" s="29" t="e">
        <f>'C завтраками| Bed and breakfast'!#REF!*0.85</f>
        <v>#REF!</v>
      </c>
      <c r="U14" s="29" t="e">
        <f>'C завтраками| Bed and breakfast'!#REF!*0.85</f>
        <v>#REF!</v>
      </c>
      <c r="V14" s="29" t="e">
        <f>'C завтраками| Bed and breakfast'!#REF!*0.85</f>
        <v>#REF!</v>
      </c>
      <c r="W14" s="29" t="e">
        <f>'C завтраками| Bed and breakfast'!#REF!*0.85</f>
        <v>#REF!</v>
      </c>
      <c r="X14" s="29" t="e">
        <f>'C завтраками| Bed and breakfast'!#REF!*0.85</f>
        <v>#REF!</v>
      </c>
      <c r="Y14" s="29" t="e">
        <f>'C завтраками| Bed and breakfast'!#REF!*0.85</f>
        <v>#REF!</v>
      </c>
      <c r="Z14" s="29" t="e">
        <f>'C завтраками| Bed and breakfast'!#REF!*0.85</f>
        <v>#REF!</v>
      </c>
      <c r="AA14" s="29" t="e">
        <f>'C завтраками| Bed and breakfast'!#REF!*0.85</f>
        <v>#REF!</v>
      </c>
      <c r="AB14" s="29" t="e">
        <f>'C завтраками| Bed and breakfast'!#REF!*0.85</f>
        <v>#REF!</v>
      </c>
      <c r="AC14" s="29" t="e">
        <f>'C завтраками| Bed and breakfast'!#REF!*0.85</f>
        <v>#REF!</v>
      </c>
      <c r="AD14" s="29" t="e">
        <f>'C завтраками| Bed and breakfast'!#REF!*0.85</f>
        <v>#REF!</v>
      </c>
      <c r="AE14" s="29" t="e">
        <f>'C завтраками| Bed and breakfast'!#REF!*0.85</f>
        <v>#REF!</v>
      </c>
      <c r="AF14" s="29" t="e">
        <f>'C завтраками| Bed and breakfast'!#REF!*0.85</f>
        <v>#REF!</v>
      </c>
      <c r="AG14" s="29" t="e">
        <f>'C завтраками| Bed and breakfast'!#REF!*0.85</f>
        <v>#REF!</v>
      </c>
      <c r="AH14" s="29" t="e">
        <f>'C завтраками| Bed and breakfast'!#REF!*0.85</f>
        <v>#REF!</v>
      </c>
      <c r="AI14" s="29" t="e">
        <f>'C завтраками| Bed and breakfast'!#REF!*0.85</f>
        <v>#REF!</v>
      </c>
      <c r="AJ14" s="29" t="e">
        <f>'C завтраками| Bed and breakfast'!#REF!*0.85</f>
        <v>#REF!</v>
      </c>
      <c r="AK14" s="29" t="e">
        <f>'C завтраками| Bed and breakfast'!#REF!*0.85</f>
        <v>#REF!</v>
      </c>
      <c r="AL14" s="29" t="e">
        <f>'C завтраками| Bed and breakfast'!#REF!*0.85</f>
        <v>#REF!</v>
      </c>
      <c r="AM14" s="29" t="e">
        <f>'C завтраками| Bed and breakfast'!#REF!*0.85</f>
        <v>#REF!</v>
      </c>
      <c r="AN14" s="29" t="e">
        <f>'C завтраками| Bed and breakfast'!#REF!*0.85</f>
        <v>#REF!</v>
      </c>
      <c r="AO14" s="29" t="e">
        <f>'C завтраками| Bed and breakfast'!#REF!*0.85</f>
        <v>#REF!</v>
      </c>
      <c r="AP14" s="29" t="e">
        <f>'C завтраками| Bed and breakfast'!#REF!*0.85</f>
        <v>#REF!</v>
      </c>
      <c r="AQ14" s="29" t="e">
        <f>'C завтраками| Bed and breakfast'!#REF!*0.85</f>
        <v>#REF!</v>
      </c>
      <c r="AR14" s="29" t="e">
        <f>'C завтраками| Bed and breakfast'!#REF!*0.85</f>
        <v>#REF!</v>
      </c>
      <c r="AS14" s="29" t="e">
        <f>'C завтраками| Bed and breakfast'!#REF!*0.85</f>
        <v>#REF!</v>
      </c>
      <c r="AT14" s="29" t="e">
        <f>'C завтраками| Bed and breakfast'!#REF!*0.85</f>
        <v>#REF!</v>
      </c>
      <c r="AU14" s="29" t="e">
        <f>'C завтраками| Bed and breakfast'!#REF!*0.85</f>
        <v>#REF!</v>
      </c>
      <c r="AV14" s="29" t="e">
        <f>'C завтраками| Bed and breakfast'!#REF!*0.85</f>
        <v>#REF!</v>
      </c>
      <c r="AW14" s="29" t="e">
        <f>'C завтраками| Bed and breakfast'!#REF!*0.85</f>
        <v>#REF!</v>
      </c>
      <c r="AX14" s="29" t="e">
        <f>'C завтраками| Bed and breakfast'!#REF!*0.85</f>
        <v>#REF!</v>
      </c>
      <c r="AY14" s="29" t="e">
        <f>'C завтраками| Bed and breakfast'!#REF!*0.85</f>
        <v>#REF!</v>
      </c>
    </row>
    <row r="15" spans="1:51" ht="11.45" customHeight="1" x14ac:dyDescent="0.2">
      <c r="A15" s="3">
        <v>2</v>
      </c>
      <c r="B15" s="29" t="e">
        <f>'C завтраками| Bed and breakfast'!#REF!*0.85</f>
        <v>#REF!</v>
      </c>
      <c r="C15" s="29" t="e">
        <f>'C завтраками| Bed and breakfast'!#REF!*0.85</f>
        <v>#REF!</v>
      </c>
      <c r="D15" s="29" t="e">
        <f>'C завтраками| Bed and breakfast'!#REF!*0.85</f>
        <v>#REF!</v>
      </c>
      <c r="E15" s="29" t="e">
        <f>'C завтраками| Bed and breakfast'!#REF!*0.85</f>
        <v>#REF!</v>
      </c>
      <c r="F15" s="29" t="e">
        <f>'C завтраками| Bed and breakfast'!#REF!*0.85</f>
        <v>#REF!</v>
      </c>
      <c r="G15" s="29" t="e">
        <f>'C завтраками| Bed and breakfast'!#REF!*0.85</f>
        <v>#REF!</v>
      </c>
      <c r="H15" s="29" t="e">
        <f>'C завтраками| Bed and breakfast'!#REF!*0.85</f>
        <v>#REF!</v>
      </c>
      <c r="I15" s="29" t="e">
        <f>'C завтраками| Bed and breakfast'!#REF!*0.85</f>
        <v>#REF!</v>
      </c>
      <c r="J15" s="29" t="e">
        <f>'C завтраками| Bed and breakfast'!#REF!*0.85</f>
        <v>#REF!</v>
      </c>
      <c r="K15" s="29" t="e">
        <f>'C завтраками| Bed and breakfast'!#REF!*0.85</f>
        <v>#REF!</v>
      </c>
      <c r="L15" s="29" t="e">
        <f>'C завтраками| Bed and breakfast'!#REF!*0.85</f>
        <v>#REF!</v>
      </c>
      <c r="M15" s="29" t="e">
        <f>'C завтраками| Bed and breakfast'!#REF!*0.85</f>
        <v>#REF!</v>
      </c>
      <c r="N15" s="29" t="e">
        <f>'C завтраками| Bed and breakfast'!#REF!*0.85</f>
        <v>#REF!</v>
      </c>
      <c r="O15" s="29" t="e">
        <f>'C завтраками| Bed and breakfast'!#REF!*0.85</f>
        <v>#REF!</v>
      </c>
      <c r="P15" s="29" t="e">
        <f>'C завтраками| Bed and breakfast'!#REF!*0.85</f>
        <v>#REF!</v>
      </c>
      <c r="Q15" s="29" t="e">
        <f>'C завтраками| Bed and breakfast'!#REF!*0.85</f>
        <v>#REF!</v>
      </c>
      <c r="R15" s="29" t="e">
        <f>'C завтраками| Bed and breakfast'!#REF!*0.85</f>
        <v>#REF!</v>
      </c>
      <c r="S15" s="29" t="e">
        <f>'C завтраками| Bed and breakfast'!#REF!*0.85</f>
        <v>#REF!</v>
      </c>
      <c r="T15" s="29" t="e">
        <f>'C завтраками| Bed and breakfast'!#REF!*0.85</f>
        <v>#REF!</v>
      </c>
      <c r="U15" s="29" t="e">
        <f>'C завтраками| Bed and breakfast'!#REF!*0.85</f>
        <v>#REF!</v>
      </c>
      <c r="V15" s="29" t="e">
        <f>'C завтраками| Bed and breakfast'!#REF!*0.85</f>
        <v>#REF!</v>
      </c>
      <c r="W15" s="29" t="e">
        <f>'C завтраками| Bed and breakfast'!#REF!*0.85</f>
        <v>#REF!</v>
      </c>
      <c r="X15" s="29" t="e">
        <f>'C завтраками| Bed and breakfast'!#REF!*0.85</f>
        <v>#REF!</v>
      </c>
      <c r="Y15" s="29" t="e">
        <f>'C завтраками| Bed and breakfast'!#REF!*0.85</f>
        <v>#REF!</v>
      </c>
      <c r="Z15" s="29" t="e">
        <f>'C завтраками| Bed and breakfast'!#REF!*0.85</f>
        <v>#REF!</v>
      </c>
      <c r="AA15" s="29" t="e">
        <f>'C завтраками| Bed and breakfast'!#REF!*0.85</f>
        <v>#REF!</v>
      </c>
      <c r="AB15" s="29" t="e">
        <f>'C завтраками| Bed and breakfast'!#REF!*0.85</f>
        <v>#REF!</v>
      </c>
      <c r="AC15" s="29" t="e">
        <f>'C завтраками| Bed and breakfast'!#REF!*0.85</f>
        <v>#REF!</v>
      </c>
      <c r="AD15" s="29" t="e">
        <f>'C завтраками| Bed and breakfast'!#REF!*0.85</f>
        <v>#REF!</v>
      </c>
      <c r="AE15" s="29" t="e">
        <f>'C завтраками| Bed and breakfast'!#REF!*0.85</f>
        <v>#REF!</v>
      </c>
      <c r="AF15" s="29" t="e">
        <f>'C завтраками| Bed and breakfast'!#REF!*0.85</f>
        <v>#REF!</v>
      </c>
      <c r="AG15" s="29" t="e">
        <f>'C завтраками| Bed and breakfast'!#REF!*0.85</f>
        <v>#REF!</v>
      </c>
      <c r="AH15" s="29" t="e">
        <f>'C завтраками| Bed and breakfast'!#REF!*0.85</f>
        <v>#REF!</v>
      </c>
      <c r="AI15" s="29" t="e">
        <f>'C завтраками| Bed and breakfast'!#REF!*0.85</f>
        <v>#REF!</v>
      </c>
      <c r="AJ15" s="29" t="e">
        <f>'C завтраками| Bed and breakfast'!#REF!*0.85</f>
        <v>#REF!</v>
      </c>
      <c r="AK15" s="29" t="e">
        <f>'C завтраками| Bed and breakfast'!#REF!*0.85</f>
        <v>#REF!</v>
      </c>
      <c r="AL15" s="29" t="e">
        <f>'C завтраками| Bed and breakfast'!#REF!*0.85</f>
        <v>#REF!</v>
      </c>
      <c r="AM15" s="29" t="e">
        <f>'C завтраками| Bed and breakfast'!#REF!*0.85</f>
        <v>#REF!</v>
      </c>
      <c r="AN15" s="29" t="e">
        <f>'C завтраками| Bed and breakfast'!#REF!*0.85</f>
        <v>#REF!</v>
      </c>
      <c r="AO15" s="29" t="e">
        <f>'C завтраками| Bed and breakfast'!#REF!*0.85</f>
        <v>#REF!</v>
      </c>
      <c r="AP15" s="29" t="e">
        <f>'C завтраками| Bed and breakfast'!#REF!*0.85</f>
        <v>#REF!</v>
      </c>
      <c r="AQ15" s="29" t="e">
        <f>'C завтраками| Bed and breakfast'!#REF!*0.85</f>
        <v>#REF!</v>
      </c>
      <c r="AR15" s="29" t="e">
        <f>'C завтраками| Bed and breakfast'!#REF!*0.85</f>
        <v>#REF!</v>
      </c>
      <c r="AS15" s="29" t="e">
        <f>'C завтраками| Bed and breakfast'!#REF!*0.85</f>
        <v>#REF!</v>
      </c>
      <c r="AT15" s="29" t="e">
        <f>'C завтраками| Bed and breakfast'!#REF!*0.85</f>
        <v>#REF!</v>
      </c>
      <c r="AU15" s="29" t="e">
        <f>'C завтраками| Bed and breakfast'!#REF!*0.85</f>
        <v>#REF!</v>
      </c>
      <c r="AV15" s="29" t="e">
        <f>'C завтраками| Bed and breakfast'!#REF!*0.85</f>
        <v>#REF!</v>
      </c>
      <c r="AW15" s="29" t="e">
        <f>'C завтраками| Bed and breakfast'!#REF!*0.85</f>
        <v>#REF!</v>
      </c>
      <c r="AX15" s="29" t="e">
        <f>'C завтраками| Bed and breakfast'!#REF!*0.85</f>
        <v>#REF!</v>
      </c>
      <c r="AY15" s="29" t="e">
        <f>'C завтраками| Bed and breakfast'!#REF!*0.85</f>
        <v>#REF!</v>
      </c>
    </row>
    <row r="16" spans="1:51"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1:51" ht="11.45" customHeight="1" x14ac:dyDescent="0.2">
      <c r="A17" s="3">
        <v>1</v>
      </c>
      <c r="B17" s="29" t="e">
        <f>'C завтраками| Bed and breakfast'!#REF!*0.85</f>
        <v>#REF!</v>
      </c>
      <c r="C17" s="29" t="e">
        <f>'C завтраками| Bed and breakfast'!#REF!*0.85</f>
        <v>#REF!</v>
      </c>
      <c r="D17" s="29" t="e">
        <f>'C завтраками| Bed and breakfast'!#REF!*0.85</f>
        <v>#REF!</v>
      </c>
      <c r="E17" s="29" t="e">
        <f>'C завтраками| Bed and breakfast'!#REF!*0.85</f>
        <v>#REF!</v>
      </c>
      <c r="F17" s="29" t="e">
        <f>'C завтраками| Bed and breakfast'!#REF!*0.85</f>
        <v>#REF!</v>
      </c>
      <c r="G17" s="29" t="e">
        <f>'C завтраками| Bed and breakfast'!#REF!*0.85</f>
        <v>#REF!</v>
      </c>
      <c r="H17" s="29" t="e">
        <f>'C завтраками| Bed and breakfast'!#REF!*0.85</f>
        <v>#REF!</v>
      </c>
      <c r="I17" s="29" t="e">
        <f>'C завтраками| Bed and breakfast'!#REF!*0.85</f>
        <v>#REF!</v>
      </c>
      <c r="J17" s="29" t="e">
        <f>'C завтраками| Bed and breakfast'!#REF!*0.85</f>
        <v>#REF!</v>
      </c>
      <c r="K17" s="29" t="e">
        <f>'C завтраками| Bed and breakfast'!#REF!*0.85</f>
        <v>#REF!</v>
      </c>
      <c r="L17" s="29" t="e">
        <f>'C завтраками| Bed and breakfast'!#REF!*0.85</f>
        <v>#REF!</v>
      </c>
      <c r="M17" s="29" t="e">
        <f>'C завтраками| Bed and breakfast'!#REF!*0.85</f>
        <v>#REF!</v>
      </c>
      <c r="N17" s="29" t="e">
        <f>'C завтраками| Bed and breakfast'!#REF!*0.85</f>
        <v>#REF!</v>
      </c>
      <c r="O17" s="29" t="e">
        <f>'C завтраками| Bed and breakfast'!#REF!*0.85</f>
        <v>#REF!</v>
      </c>
      <c r="P17" s="29" t="e">
        <f>'C завтраками| Bed and breakfast'!#REF!*0.85</f>
        <v>#REF!</v>
      </c>
      <c r="Q17" s="29" t="e">
        <f>'C завтраками| Bed and breakfast'!#REF!*0.85</f>
        <v>#REF!</v>
      </c>
      <c r="R17" s="29" t="e">
        <f>'C завтраками| Bed and breakfast'!#REF!*0.85</f>
        <v>#REF!</v>
      </c>
      <c r="S17" s="29" t="e">
        <f>'C завтраками| Bed and breakfast'!#REF!*0.85</f>
        <v>#REF!</v>
      </c>
      <c r="T17" s="29" t="e">
        <f>'C завтраками| Bed and breakfast'!#REF!*0.85</f>
        <v>#REF!</v>
      </c>
      <c r="U17" s="29" t="e">
        <f>'C завтраками| Bed and breakfast'!#REF!*0.85</f>
        <v>#REF!</v>
      </c>
      <c r="V17" s="29" t="e">
        <f>'C завтраками| Bed and breakfast'!#REF!*0.85</f>
        <v>#REF!</v>
      </c>
      <c r="W17" s="29" t="e">
        <f>'C завтраками| Bed and breakfast'!#REF!*0.85</f>
        <v>#REF!</v>
      </c>
      <c r="X17" s="29" t="e">
        <f>'C завтраками| Bed and breakfast'!#REF!*0.85</f>
        <v>#REF!</v>
      </c>
      <c r="Y17" s="29" t="e">
        <f>'C завтраками| Bed and breakfast'!#REF!*0.85</f>
        <v>#REF!</v>
      </c>
      <c r="Z17" s="29" t="e">
        <f>'C завтраками| Bed and breakfast'!#REF!*0.85</f>
        <v>#REF!</v>
      </c>
      <c r="AA17" s="29" t="e">
        <f>'C завтраками| Bed and breakfast'!#REF!*0.85</f>
        <v>#REF!</v>
      </c>
      <c r="AB17" s="29" t="e">
        <f>'C завтраками| Bed and breakfast'!#REF!*0.85</f>
        <v>#REF!</v>
      </c>
      <c r="AC17" s="29" t="e">
        <f>'C завтраками| Bed and breakfast'!#REF!*0.85</f>
        <v>#REF!</v>
      </c>
      <c r="AD17" s="29" t="e">
        <f>'C завтраками| Bed and breakfast'!#REF!*0.85</f>
        <v>#REF!</v>
      </c>
      <c r="AE17" s="29" t="e">
        <f>'C завтраками| Bed and breakfast'!#REF!*0.85</f>
        <v>#REF!</v>
      </c>
      <c r="AF17" s="29" t="e">
        <f>'C завтраками| Bed and breakfast'!#REF!*0.85</f>
        <v>#REF!</v>
      </c>
      <c r="AG17" s="29" t="e">
        <f>'C завтраками| Bed and breakfast'!#REF!*0.85</f>
        <v>#REF!</v>
      </c>
      <c r="AH17" s="29" t="e">
        <f>'C завтраками| Bed and breakfast'!#REF!*0.85</f>
        <v>#REF!</v>
      </c>
      <c r="AI17" s="29" t="e">
        <f>'C завтраками| Bed and breakfast'!#REF!*0.85</f>
        <v>#REF!</v>
      </c>
      <c r="AJ17" s="29" t="e">
        <f>'C завтраками| Bed and breakfast'!#REF!*0.85</f>
        <v>#REF!</v>
      </c>
      <c r="AK17" s="29" t="e">
        <f>'C завтраками| Bed and breakfast'!#REF!*0.85</f>
        <v>#REF!</v>
      </c>
      <c r="AL17" s="29" t="e">
        <f>'C завтраками| Bed and breakfast'!#REF!*0.85</f>
        <v>#REF!</v>
      </c>
      <c r="AM17" s="29" t="e">
        <f>'C завтраками| Bed and breakfast'!#REF!*0.85</f>
        <v>#REF!</v>
      </c>
      <c r="AN17" s="29" t="e">
        <f>'C завтраками| Bed and breakfast'!#REF!*0.85</f>
        <v>#REF!</v>
      </c>
      <c r="AO17" s="29" t="e">
        <f>'C завтраками| Bed and breakfast'!#REF!*0.85</f>
        <v>#REF!</v>
      </c>
      <c r="AP17" s="29" t="e">
        <f>'C завтраками| Bed and breakfast'!#REF!*0.85</f>
        <v>#REF!</v>
      </c>
      <c r="AQ17" s="29" t="e">
        <f>'C завтраками| Bed and breakfast'!#REF!*0.85</f>
        <v>#REF!</v>
      </c>
      <c r="AR17" s="29" t="e">
        <f>'C завтраками| Bed and breakfast'!#REF!*0.85</f>
        <v>#REF!</v>
      </c>
      <c r="AS17" s="29" t="e">
        <f>'C завтраками| Bed and breakfast'!#REF!*0.85</f>
        <v>#REF!</v>
      </c>
      <c r="AT17" s="29" t="e">
        <f>'C завтраками| Bed and breakfast'!#REF!*0.85</f>
        <v>#REF!</v>
      </c>
      <c r="AU17" s="29" t="e">
        <f>'C завтраками| Bed and breakfast'!#REF!*0.85</f>
        <v>#REF!</v>
      </c>
      <c r="AV17" s="29" t="e">
        <f>'C завтраками| Bed and breakfast'!#REF!*0.85</f>
        <v>#REF!</v>
      </c>
      <c r="AW17" s="29" t="e">
        <f>'C завтраками| Bed and breakfast'!#REF!*0.85</f>
        <v>#REF!</v>
      </c>
      <c r="AX17" s="29" t="e">
        <f>'C завтраками| Bed and breakfast'!#REF!*0.85</f>
        <v>#REF!</v>
      </c>
      <c r="AY17" s="29" t="e">
        <f>'C завтраками| Bed and breakfast'!#REF!*0.85</f>
        <v>#REF!</v>
      </c>
    </row>
    <row r="18" spans="1:51" ht="11.45" customHeight="1" x14ac:dyDescent="0.2">
      <c r="A18" s="3">
        <v>2</v>
      </c>
      <c r="B18" s="29" t="e">
        <f>'C завтраками| Bed and breakfast'!#REF!*0.85</f>
        <v>#REF!</v>
      </c>
      <c r="C18" s="29" t="e">
        <f>'C завтраками| Bed and breakfast'!#REF!*0.85</f>
        <v>#REF!</v>
      </c>
      <c r="D18" s="29" t="e">
        <f>'C завтраками| Bed and breakfast'!#REF!*0.85</f>
        <v>#REF!</v>
      </c>
      <c r="E18" s="29" t="e">
        <f>'C завтраками| Bed and breakfast'!#REF!*0.85</f>
        <v>#REF!</v>
      </c>
      <c r="F18" s="29" t="e">
        <f>'C завтраками| Bed and breakfast'!#REF!*0.85</f>
        <v>#REF!</v>
      </c>
      <c r="G18" s="29" t="e">
        <f>'C завтраками| Bed and breakfast'!#REF!*0.85</f>
        <v>#REF!</v>
      </c>
      <c r="H18" s="29" t="e">
        <f>'C завтраками| Bed and breakfast'!#REF!*0.85</f>
        <v>#REF!</v>
      </c>
      <c r="I18" s="29" t="e">
        <f>'C завтраками| Bed and breakfast'!#REF!*0.85</f>
        <v>#REF!</v>
      </c>
      <c r="J18" s="29" t="e">
        <f>'C завтраками| Bed and breakfast'!#REF!*0.85</f>
        <v>#REF!</v>
      </c>
      <c r="K18" s="29" t="e">
        <f>'C завтраками| Bed and breakfast'!#REF!*0.85</f>
        <v>#REF!</v>
      </c>
      <c r="L18" s="29" t="e">
        <f>'C завтраками| Bed and breakfast'!#REF!*0.85</f>
        <v>#REF!</v>
      </c>
      <c r="M18" s="29" t="e">
        <f>'C завтраками| Bed and breakfast'!#REF!*0.85</f>
        <v>#REF!</v>
      </c>
      <c r="N18" s="29" t="e">
        <f>'C завтраками| Bed and breakfast'!#REF!*0.85</f>
        <v>#REF!</v>
      </c>
      <c r="O18" s="29" t="e">
        <f>'C завтраками| Bed and breakfast'!#REF!*0.85</f>
        <v>#REF!</v>
      </c>
      <c r="P18" s="29" t="e">
        <f>'C завтраками| Bed and breakfast'!#REF!*0.85</f>
        <v>#REF!</v>
      </c>
      <c r="Q18" s="29" t="e">
        <f>'C завтраками| Bed and breakfast'!#REF!*0.85</f>
        <v>#REF!</v>
      </c>
      <c r="R18" s="29" t="e">
        <f>'C завтраками| Bed and breakfast'!#REF!*0.85</f>
        <v>#REF!</v>
      </c>
      <c r="S18" s="29" t="e">
        <f>'C завтраками| Bed and breakfast'!#REF!*0.85</f>
        <v>#REF!</v>
      </c>
      <c r="T18" s="29" t="e">
        <f>'C завтраками| Bed and breakfast'!#REF!*0.85</f>
        <v>#REF!</v>
      </c>
      <c r="U18" s="29" t="e">
        <f>'C завтраками| Bed and breakfast'!#REF!*0.85</f>
        <v>#REF!</v>
      </c>
      <c r="V18" s="29" t="e">
        <f>'C завтраками| Bed and breakfast'!#REF!*0.85</f>
        <v>#REF!</v>
      </c>
      <c r="W18" s="29" t="e">
        <f>'C завтраками| Bed and breakfast'!#REF!*0.85</f>
        <v>#REF!</v>
      </c>
      <c r="X18" s="29" t="e">
        <f>'C завтраками| Bed and breakfast'!#REF!*0.85</f>
        <v>#REF!</v>
      </c>
      <c r="Y18" s="29" t="e">
        <f>'C завтраками| Bed and breakfast'!#REF!*0.85</f>
        <v>#REF!</v>
      </c>
      <c r="Z18" s="29" t="e">
        <f>'C завтраками| Bed and breakfast'!#REF!*0.85</f>
        <v>#REF!</v>
      </c>
      <c r="AA18" s="29" t="e">
        <f>'C завтраками| Bed and breakfast'!#REF!*0.85</f>
        <v>#REF!</v>
      </c>
      <c r="AB18" s="29" t="e">
        <f>'C завтраками| Bed and breakfast'!#REF!*0.85</f>
        <v>#REF!</v>
      </c>
      <c r="AC18" s="29" t="e">
        <f>'C завтраками| Bed and breakfast'!#REF!*0.85</f>
        <v>#REF!</v>
      </c>
      <c r="AD18" s="29" t="e">
        <f>'C завтраками| Bed and breakfast'!#REF!*0.85</f>
        <v>#REF!</v>
      </c>
      <c r="AE18" s="29" t="e">
        <f>'C завтраками| Bed and breakfast'!#REF!*0.85</f>
        <v>#REF!</v>
      </c>
      <c r="AF18" s="29" t="e">
        <f>'C завтраками| Bed and breakfast'!#REF!*0.85</f>
        <v>#REF!</v>
      </c>
      <c r="AG18" s="29" t="e">
        <f>'C завтраками| Bed and breakfast'!#REF!*0.85</f>
        <v>#REF!</v>
      </c>
      <c r="AH18" s="29" t="e">
        <f>'C завтраками| Bed and breakfast'!#REF!*0.85</f>
        <v>#REF!</v>
      </c>
      <c r="AI18" s="29" t="e">
        <f>'C завтраками| Bed and breakfast'!#REF!*0.85</f>
        <v>#REF!</v>
      </c>
      <c r="AJ18" s="29" t="e">
        <f>'C завтраками| Bed and breakfast'!#REF!*0.85</f>
        <v>#REF!</v>
      </c>
      <c r="AK18" s="29" t="e">
        <f>'C завтраками| Bed and breakfast'!#REF!*0.85</f>
        <v>#REF!</v>
      </c>
      <c r="AL18" s="29" t="e">
        <f>'C завтраками| Bed and breakfast'!#REF!*0.85</f>
        <v>#REF!</v>
      </c>
      <c r="AM18" s="29" t="e">
        <f>'C завтраками| Bed and breakfast'!#REF!*0.85</f>
        <v>#REF!</v>
      </c>
      <c r="AN18" s="29" t="e">
        <f>'C завтраками| Bed and breakfast'!#REF!*0.85</f>
        <v>#REF!</v>
      </c>
      <c r="AO18" s="29" t="e">
        <f>'C завтраками| Bed and breakfast'!#REF!*0.85</f>
        <v>#REF!</v>
      </c>
      <c r="AP18" s="29" t="e">
        <f>'C завтраками| Bed and breakfast'!#REF!*0.85</f>
        <v>#REF!</v>
      </c>
      <c r="AQ18" s="29" t="e">
        <f>'C завтраками| Bed and breakfast'!#REF!*0.85</f>
        <v>#REF!</v>
      </c>
      <c r="AR18" s="29" t="e">
        <f>'C завтраками| Bed and breakfast'!#REF!*0.85</f>
        <v>#REF!</v>
      </c>
      <c r="AS18" s="29" t="e">
        <f>'C завтраками| Bed and breakfast'!#REF!*0.85</f>
        <v>#REF!</v>
      </c>
      <c r="AT18" s="29" t="e">
        <f>'C завтраками| Bed and breakfast'!#REF!*0.85</f>
        <v>#REF!</v>
      </c>
      <c r="AU18" s="29" t="e">
        <f>'C завтраками| Bed and breakfast'!#REF!*0.85</f>
        <v>#REF!</v>
      </c>
      <c r="AV18" s="29" t="e">
        <f>'C завтраками| Bed and breakfast'!#REF!*0.85</f>
        <v>#REF!</v>
      </c>
      <c r="AW18" s="29" t="e">
        <f>'C завтраками| Bed and breakfast'!#REF!*0.85</f>
        <v>#REF!</v>
      </c>
      <c r="AX18" s="29" t="e">
        <f>'C завтраками| Bed and breakfast'!#REF!*0.85</f>
        <v>#REF!</v>
      </c>
      <c r="AY18" s="29" t="e">
        <f>'C завтраками| Bed and breakfast'!#REF!*0.85</f>
        <v>#REF!</v>
      </c>
    </row>
    <row r="19" spans="1:51"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ht="11.45" customHeight="1" x14ac:dyDescent="0.2">
      <c r="A20" s="32" t="s">
        <v>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ht="24.6" customHeight="1" x14ac:dyDescent="0.2">
      <c r="A21" s="8" t="s">
        <v>0</v>
      </c>
      <c r="B21" s="47" t="e">
        <f t="shared" ref="B21:AY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c r="AA21" s="47" t="e">
        <f t="shared" si="0"/>
        <v>#REF!</v>
      </c>
      <c r="AB21" s="47" t="e">
        <f t="shared" si="0"/>
        <v>#REF!</v>
      </c>
      <c r="AC21" s="47" t="e">
        <f t="shared" si="0"/>
        <v>#REF!</v>
      </c>
      <c r="AD21" s="47" t="e">
        <f t="shared" si="0"/>
        <v>#REF!</v>
      </c>
      <c r="AE21" s="47" t="e">
        <f t="shared" si="0"/>
        <v>#REF!</v>
      </c>
      <c r="AF21" s="47" t="e">
        <f t="shared" si="0"/>
        <v>#REF!</v>
      </c>
      <c r="AG21" s="47" t="e">
        <f t="shared" si="0"/>
        <v>#REF!</v>
      </c>
      <c r="AH21" s="47" t="e">
        <f t="shared" si="0"/>
        <v>#REF!</v>
      </c>
      <c r="AI21" s="47" t="e">
        <f t="shared" si="0"/>
        <v>#REF!</v>
      </c>
      <c r="AJ21" s="47" t="e">
        <f t="shared" si="0"/>
        <v>#REF!</v>
      </c>
      <c r="AK21" s="47" t="e">
        <f t="shared" si="0"/>
        <v>#REF!</v>
      </c>
      <c r="AL21" s="47" t="e">
        <f t="shared" si="0"/>
        <v>#REF!</v>
      </c>
      <c r="AM21" s="47" t="e">
        <f t="shared" si="0"/>
        <v>#REF!</v>
      </c>
      <c r="AN21" s="47" t="e">
        <f t="shared" si="0"/>
        <v>#REF!</v>
      </c>
      <c r="AO21" s="47" t="e">
        <f t="shared" si="0"/>
        <v>#REF!</v>
      </c>
      <c r="AP21" s="47" t="e">
        <f t="shared" si="0"/>
        <v>#REF!</v>
      </c>
      <c r="AQ21" s="47" t="e">
        <f t="shared" si="0"/>
        <v>#REF!</v>
      </c>
      <c r="AR21" s="47" t="e">
        <f t="shared" si="0"/>
        <v>#REF!</v>
      </c>
      <c r="AS21" s="47" t="e">
        <f t="shared" si="0"/>
        <v>#REF!</v>
      </c>
      <c r="AT21" s="47" t="e">
        <f t="shared" si="0"/>
        <v>#REF!</v>
      </c>
      <c r="AU21" s="47" t="e">
        <f t="shared" si="0"/>
        <v>#REF!</v>
      </c>
      <c r="AV21" s="47" t="e">
        <f t="shared" si="0"/>
        <v>#REF!</v>
      </c>
      <c r="AW21" s="47" t="e">
        <f t="shared" si="0"/>
        <v>#REF!</v>
      </c>
      <c r="AX21" s="47" t="e">
        <f t="shared" si="0"/>
        <v>#REF!</v>
      </c>
      <c r="AY21" s="47" t="e">
        <f t="shared" si="0"/>
        <v>#REF!</v>
      </c>
    </row>
    <row r="22" spans="1:51"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c r="AA22" s="47" t="e">
        <f t="shared" si="0"/>
        <v>#REF!</v>
      </c>
      <c r="AB22" s="47" t="e">
        <f t="shared" si="0"/>
        <v>#REF!</v>
      </c>
      <c r="AC22" s="47" t="e">
        <f t="shared" si="0"/>
        <v>#REF!</v>
      </c>
      <c r="AD22" s="47" t="e">
        <f t="shared" si="0"/>
        <v>#REF!</v>
      </c>
      <c r="AE22" s="47" t="e">
        <f t="shared" si="0"/>
        <v>#REF!</v>
      </c>
      <c r="AF22" s="47" t="e">
        <f t="shared" si="0"/>
        <v>#REF!</v>
      </c>
      <c r="AG22" s="47" t="e">
        <f t="shared" si="0"/>
        <v>#REF!</v>
      </c>
      <c r="AH22" s="47" t="e">
        <f t="shared" si="0"/>
        <v>#REF!</v>
      </c>
      <c r="AI22" s="47" t="e">
        <f t="shared" si="0"/>
        <v>#REF!</v>
      </c>
      <c r="AJ22" s="47" t="e">
        <f t="shared" si="0"/>
        <v>#REF!</v>
      </c>
      <c r="AK22" s="47" t="e">
        <f t="shared" si="0"/>
        <v>#REF!</v>
      </c>
      <c r="AL22" s="47" t="e">
        <f t="shared" si="0"/>
        <v>#REF!</v>
      </c>
      <c r="AM22" s="47" t="e">
        <f t="shared" si="0"/>
        <v>#REF!</v>
      </c>
      <c r="AN22" s="47" t="e">
        <f t="shared" si="0"/>
        <v>#REF!</v>
      </c>
      <c r="AO22" s="47" t="e">
        <f t="shared" si="0"/>
        <v>#REF!</v>
      </c>
      <c r="AP22" s="47" t="e">
        <f t="shared" si="0"/>
        <v>#REF!</v>
      </c>
      <c r="AQ22" s="47" t="e">
        <f t="shared" si="0"/>
        <v>#REF!</v>
      </c>
      <c r="AR22" s="47" t="e">
        <f t="shared" si="0"/>
        <v>#REF!</v>
      </c>
      <c r="AS22" s="47" t="e">
        <f t="shared" si="0"/>
        <v>#REF!</v>
      </c>
      <c r="AT22" s="47" t="e">
        <f t="shared" si="0"/>
        <v>#REF!</v>
      </c>
      <c r="AU22" s="47" t="e">
        <f t="shared" si="0"/>
        <v>#REF!</v>
      </c>
      <c r="AV22" s="47" t="e">
        <f t="shared" si="0"/>
        <v>#REF!</v>
      </c>
      <c r="AW22" s="47" t="e">
        <f t="shared" si="0"/>
        <v>#REF!</v>
      </c>
      <c r="AX22" s="47" t="e">
        <f t="shared" si="0"/>
        <v>#REF!</v>
      </c>
      <c r="AY22" s="47" t="e">
        <f t="shared" si="0"/>
        <v>#REF!</v>
      </c>
    </row>
    <row r="23" spans="1:51" ht="11.45" customHeight="1" x14ac:dyDescent="0.2">
      <c r="A23" s="11" t="s">
        <v>11</v>
      </c>
    </row>
    <row r="24" spans="1:51" ht="11.45" customHeight="1" x14ac:dyDescent="0.2">
      <c r="A24" s="3">
        <v>1</v>
      </c>
      <c r="B24" s="29" t="e">
        <f t="shared" ref="B24:AY25" si="1">ROUNDUP(B8*0.87,)</f>
        <v>#REF!</v>
      </c>
      <c r="C24" s="29" t="e">
        <f t="shared" si="1"/>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c r="AA24" s="29" t="e">
        <f t="shared" si="1"/>
        <v>#REF!</v>
      </c>
      <c r="AB24" s="29" t="e">
        <f t="shared" si="1"/>
        <v>#REF!</v>
      </c>
      <c r="AC24" s="29" t="e">
        <f t="shared" si="1"/>
        <v>#REF!</v>
      </c>
      <c r="AD24" s="29" t="e">
        <f t="shared" si="1"/>
        <v>#REF!</v>
      </c>
      <c r="AE24" s="29" t="e">
        <f t="shared" si="1"/>
        <v>#REF!</v>
      </c>
      <c r="AF24" s="29" t="e">
        <f t="shared" si="1"/>
        <v>#REF!</v>
      </c>
      <c r="AG24" s="29" t="e">
        <f t="shared" si="1"/>
        <v>#REF!</v>
      </c>
      <c r="AH24" s="29" t="e">
        <f t="shared" si="1"/>
        <v>#REF!</v>
      </c>
      <c r="AI24" s="29" t="e">
        <f t="shared" si="1"/>
        <v>#REF!</v>
      </c>
      <c r="AJ24" s="29" t="e">
        <f t="shared" si="1"/>
        <v>#REF!</v>
      </c>
      <c r="AK24" s="29" t="e">
        <f t="shared" si="1"/>
        <v>#REF!</v>
      </c>
      <c r="AL24" s="29" t="e">
        <f t="shared" si="1"/>
        <v>#REF!</v>
      </c>
      <c r="AM24" s="29" t="e">
        <f t="shared" si="1"/>
        <v>#REF!</v>
      </c>
      <c r="AN24" s="29" t="e">
        <f t="shared" si="1"/>
        <v>#REF!</v>
      </c>
      <c r="AO24" s="29" t="e">
        <f t="shared" si="1"/>
        <v>#REF!</v>
      </c>
      <c r="AP24" s="29" t="e">
        <f t="shared" si="1"/>
        <v>#REF!</v>
      </c>
      <c r="AQ24" s="29" t="e">
        <f t="shared" si="1"/>
        <v>#REF!</v>
      </c>
      <c r="AR24" s="29" t="e">
        <f t="shared" si="1"/>
        <v>#REF!</v>
      </c>
      <c r="AS24" s="29" t="e">
        <f t="shared" si="1"/>
        <v>#REF!</v>
      </c>
      <c r="AT24" s="29" t="e">
        <f t="shared" si="1"/>
        <v>#REF!</v>
      </c>
      <c r="AU24" s="29" t="e">
        <f t="shared" si="1"/>
        <v>#REF!</v>
      </c>
      <c r="AV24" s="29" t="e">
        <f t="shared" si="1"/>
        <v>#REF!</v>
      </c>
      <c r="AW24" s="29" t="e">
        <f t="shared" si="1"/>
        <v>#REF!</v>
      </c>
      <c r="AX24" s="29" t="e">
        <f t="shared" si="1"/>
        <v>#REF!</v>
      </c>
      <c r="AY24" s="29" t="e">
        <f t="shared" si="1"/>
        <v>#REF!</v>
      </c>
    </row>
    <row r="25" spans="1:51" ht="11.45" customHeight="1" x14ac:dyDescent="0.2">
      <c r="A25" s="3">
        <v>2</v>
      </c>
      <c r="B25" s="29" t="e">
        <f t="shared" si="1"/>
        <v>#REF!</v>
      </c>
      <c r="C25" s="29" t="e">
        <f t="shared" si="1"/>
        <v>#REF!</v>
      </c>
      <c r="D25" s="29" t="e">
        <f t="shared" si="1"/>
        <v>#REF!</v>
      </c>
      <c r="E25" s="29" t="e">
        <f t="shared" si="1"/>
        <v>#REF!</v>
      </c>
      <c r="F25" s="29" t="e">
        <f t="shared" si="1"/>
        <v>#REF!</v>
      </c>
      <c r="G25" s="29" t="e">
        <f t="shared" si="1"/>
        <v>#REF!</v>
      </c>
      <c r="H25" s="29" t="e">
        <f t="shared" si="1"/>
        <v>#REF!</v>
      </c>
      <c r="I25" s="29" t="e">
        <f t="shared" si="1"/>
        <v>#REF!</v>
      </c>
      <c r="J25" s="29" t="e">
        <f t="shared" si="1"/>
        <v>#REF!</v>
      </c>
      <c r="K25" s="29" t="e">
        <f t="shared" si="1"/>
        <v>#REF!</v>
      </c>
      <c r="L25" s="29" t="e">
        <f t="shared" si="1"/>
        <v>#REF!</v>
      </c>
      <c r="M25" s="29" t="e">
        <f t="shared" si="1"/>
        <v>#REF!</v>
      </c>
      <c r="N25" s="29" t="e">
        <f t="shared" si="1"/>
        <v>#REF!</v>
      </c>
      <c r="O25" s="29" t="e">
        <f t="shared" si="1"/>
        <v>#REF!</v>
      </c>
      <c r="P25" s="29" t="e">
        <f t="shared" si="1"/>
        <v>#REF!</v>
      </c>
      <c r="Q25" s="29" t="e">
        <f t="shared" si="1"/>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c r="AA25" s="29" t="e">
        <f t="shared" si="1"/>
        <v>#REF!</v>
      </c>
      <c r="AB25" s="29" t="e">
        <f t="shared" si="1"/>
        <v>#REF!</v>
      </c>
      <c r="AC25" s="29" t="e">
        <f t="shared" si="1"/>
        <v>#REF!</v>
      </c>
      <c r="AD25" s="29" t="e">
        <f t="shared" si="1"/>
        <v>#REF!</v>
      </c>
      <c r="AE25" s="29" t="e">
        <f t="shared" si="1"/>
        <v>#REF!</v>
      </c>
      <c r="AF25" s="29" t="e">
        <f t="shared" si="1"/>
        <v>#REF!</v>
      </c>
      <c r="AG25" s="29" t="e">
        <f t="shared" si="1"/>
        <v>#REF!</v>
      </c>
      <c r="AH25" s="29" t="e">
        <f t="shared" si="1"/>
        <v>#REF!</v>
      </c>
      <c r="AI25" s="29" t="e">
        <f t="shared" si="1"/>
        <v>#REF!</v>
      </c>
      <c r="AJ25" s="29" t="e">
        <f t="shared" si="1"/>
        <v>#REF!</v>
      </c>
      <c r="AK25" s="29" t="e">
        <f t="shared" si="1"/>
        <v>#REF!</v>
      </c>
      <c r="AL25" s="29" t="e">
        <f t="shared" si="1"/>
        <v>#REF!</v>
      </c>
      <c r="AM25" s="29" t="e">
        <f t="shared" si="1"/>
        <v>#REF!</v>
      </c>
      <c r="AN25" s="29" t="e">
        <f t="shared" si="1"/>
        <v>#REF!</v>
      </c>
      <c r="AO25" s="29" t="e">
        <f t="shared" si="1"/>
        <v>#REF!</v>
      </c>
      <c r="AP25" s="29" t="e">
        <f t="shared" si="1"/>
        <v>#REF!</v>
      </c>
      <c r="AQ25" s="29" t="e">
        <f t="shared" si="1"/>
        <v>#REF!</v>
      </c>
      <c r="AR25" s="29" t="e">
        <f t="shared" si="1"/>
        <v>#REF!</v>
      </c>
      <c r="AS25" s="29" t="e">
        <f t="shared" si="1"/>
        <v>#REF!</v>
      </c>
      <c r="AT25" s="29" t="e">
        <f t="shared" si="1"/>
        <v>#REF!</v>
      </c>
      <c r="AU25" s="29" t="e">
        <f t="shared" si="1"/>
        <v>#REF!</v>
      </c>
      <c r="AV25" s="29" t="e">
        <f t="shared" si="1"/>
        <v>#REF!</v>
      </c>
      <c r="AW25" s="29" t="e">
        <f t="shared" si="1"/>
        <v>#REF!</v>
      </c>
      <c r="AX25" s="29" t="e">
        <f t="shared" si="1"/>
        <v>#REF!</v>
      </c>
      <c r="AY25" s="29" t="e">
        <f t="shared" si="1"/>
        <v>#REF!</v>
      </c>
    </row>
    <row r="26" spans="1:51"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11.45" customHeight="1" x14ac:dyDescent="0.2">
      <c r="A27" s="3">
        <v>1</v>
      </c>
      <c r="B27" s="29" t="e">
        <f t="shared" ref="B27:AY28" si="2">ROUNDUP(B11*0.87,)</f>
        <v>#REF!</v>
      </c>
      <c r="C27" s="29" t="e">
        <f t="shared" si="2"/>
        <v>#REF!</v>
      </c>
      <c r="D27" s="29" t="e">
        <f t="shared" si="2"/>
        <v>#REF!</v>
      </c>
      <c r="E27" s="29" t="e">
        <f t="shared" si="2"/>
        <v>#REF!</v>
      </c>
      <c r="F27" s="29" t="e">
        <f t="shared" si="2"/>
        <v>#REF!</v>
      </c>
      <c r="G27" s="29" t="e">
        <f t="shared" si="2"/>
        <v>#REF!</v>
      </c>
      <c r="H27" s="29" t="e">
        <f t="shared" si="2"/>
        <v>#REF!</v>
      </c>
      <c r="I27" s="29" t="e">
        <f t="shared" si="2"/>
        <v>#REF!</v>
      </c>
      <c r="J27" s="29" t="e">
        <f t="shared" si="2"/>
        <v>#REF!</v>
      </c>
      <c r="K27" s="29" t="e">
        <f t="shared" si="2"/>
        <v>#REF!</v>
      </c>
      <c r="L27" s="29" t="e">
        <f t="shared" si="2"/>
        <v>#REF!</v>
      </c>
      <c r="M27" s="29" t="e">
        <f t="shared" si="2"/>
        <v>#REF!</v>
      </c>
      <c r="N27" s="29" t="e">
        <f t="shared" si="2"/>
        <v>#REF!</v>
      </c>
      <c r="O27" s="29" t="e">
        <f t="shared" si="2"/>
        <v>#REF!</v>
      </c>
      <c r="P27" s="29" t="e">
        <f t="shared" si="2"/>
        <v>#REF!</v>
      </c>
      <c r="Q27" s="29" t="e">
        <f t="shared" si="2"/>
        <v>#REF!</v>
      </c>
      <c r="R27" s="29" t="e">
        <f t="shared" si="2"/>
        <v>#REF!</v>
      </c>
      <c r="S27" s="29" t="e">
        <f t="shared" si="2"/>
        <v>#REF!</v>
      </c>
      <c r="T27" s="29" t="e">
        <f t="shared" si="2"/>
        <v>#REF!</v>
      </c>
      <c r="U27" s="29" t="e">
        <f t="shared" si="2"/>
        <v>#REF!</v>
      </c>
      <c r="V27" s="29" t="e">
        <f t="shared" si="2"/>
        <v>#REF!</v>
      </c>
      <c r="W27" s="29" t="e">
        <f t="shared" si="2"/>
        <v>#REF!</v>
      </c>
      <c r="X27" s="29" t="e">
        <f t="shared" si="2"/>
        <v>#REF!</v>
      </c>
      <c r="Y27" s="29" t="e">
        <f t="shared" si="2"/>
        <v>#REF!</v>
      </c>
      <c r="Z27" s="29" t="e">
        <f t="shared" si="2"/>
        <v>#REF!</v>
      </c>
      <c r="AA27" s="29" t="e">
        <f t="shared" si="2"/>
        <v>#REF!</v>
      </c>
      <c r="AB27" s="29" t="e">
        <f t="shared" si="2"/>
        <v>#REF!</v>
      </c>
      <c r="AC27" s="29" t="e">
        <f t="shared" si="2"/>
        <v>#REF!</v>
      </c>
      <c r="AD27" s="29" t="e">
        <f t="shared" si="2"/>
        <v>#REF!</v>
      </c>
      <c r="AE27" s="29" t="e">
        <f t="shared" si="2"/>
        <v>#REF!</v>
      </c>
      <c r="AF27" s="29" t="e">
        <f t="shared" si="2"/>
        <v>#REF!</v>
      </c>
      <c r="AG27" s="29" t="e">
        <f t="shared" si="2"/>
        <v>#REF!</v>
      </c>
      <c r="AH27" s="29" t="e">
        <f t="shared" si="2"/>
        <v>#REF!</v>
      </c>
      <c r="AI27" s="29" t="e">
        <f t="shared" si="2"/>
        <v>#REF!</v>
      </c>
      <c r="AJ27" s="29" t="e">
        <f t="shared" si="2"/>
        <v>#REF!</v>
      </c>
      <c r="AK27" s="29" t="e">
        <f t="shared" si="2"/>
        <v>#REF!</v>
      </c>
      <c r="AL27" s="29" t="e">
        <f t="shared" si="2"/>
        <v>#REF!</v>
      </c>
      <c r="AM27" s="29" t="e">
        <f t="shared" si="2"/>
        <v>#REF!</v>
      </c>
      <c r="AN27" s="29" t="e">
        <f t="shared" si="2"/>
        <v>#REF!</v>
      </c>
      <c r="AO27" s="29" t="e">
        <f t="shared" si="2"/>
        <v>#REF!</v>
      </c>
      <c r="AP27" s="29" t="e">
        <f t="shared" si="2"/>
        <v>#REF!</v>
      </c>
      <c r="AQ27" s="29" t="e">
        <f t="shared" si="2"/>
        <v>#REF!</v>
      </c>
      <c r="AR27" s="29" t="e">
        <f t="shared" si="2"/>
        <v>#REF!</v>
      </c>
      <c r="AS27" s="29" t="e">
        <f t="shared" si="2"/>
        <v>#REF!</v>
      </c>
      <c r="AT27" s="29" t="e">
        <f t="shared" si="2"/>
        <v>#REF!</v>
      </c>
      <c r="AU27" s="29" t="e">
        <f t="shared" si="2"/>
        <v>#REF!</v>
      </c>
      <c r="AV27" s="29" t="e">
        <f t="shared" si="2"/>
        <v>#REF!</v>
      </c>
      <c r="AW27" s="29" t="e">
        <f t="shared" si="2"/>
        <v>#REF!</v>
      </c>
      <c r="AX27" s="29" t="e">
        <f t="shared" si="2"/>
        <v>#REF!</v>
      </c>
      <c r="AY27" s="29" t="e">
        <f t="shared" si="2"/>
        <v>#REF!</v>
      </c>
    </row>
    <row r="28" spans="1:51" ht="11.45" customHeight="1" x14ac:dyDescent="0.2">
      <c r="A28" s="3">
        <v>2</v>
      </c>
      <c r="B28" s="29" t="e">
        <f t="shared" si="2"/>
        <v>#REF!</v>
      </c>
      <c r="C28" s="29" t="e">
        <f t="shared" si="2"/>
        <v>#REF!</v>
      </c>
      <c r="D28" s="29" t="e">
        <f t="shared" si="2"/>
        <v>#REF!</v>
      </c>
      <c r="E28" s="29" t="e">
        <f t="shared" si="2"/>
        <v>#REF!</v>
      </c>
      <c r="F28" s="29" t="e">
        <f t="shared" si="2"/>
        <v>#REF!</v>
      </c>
      <c r="G28" s="29" t="e">
        <f t="shared" si="2"/>
        <v>#REF!</v>
      </c>
      <c r="H28" s="29" t="e">
        <f t="shared" si="2"/>
        <v>#REF!</v>
      </c>
      <c r="I28" s="29" t="e">
        <f t="shared" si="2"/>
        <v>#REF!</v>
      </c>
      <c r="J28" s="29" t="e">
        <f t="shared" si="2"/>
        <v>#REF!</v>
      </c>
      <c r="K28" s="29" t="e">
        <f t="shared" si="2"/>
        <v>#REF!</v>
      </c>
      <c r="L28" s="29" t="e">
        <f t="shared" si="2"/>
        <v>#REF!</v>
      </c>
      <c r="M28" s="29" t="e">
        <f t="shared" si="2"/>
        <v>#REF!</v>
      </c>
      <c r="N28" s="29" t="e">
        <f t="shared" si="2"/>
        <v>#REF!</v>
      </c>
      <c r="O28" s="29" t="e">
        <f t="shared" si="2"/>
        <v>#REF!</v>
      </c>
      <c r="P28" s="29" t="e">
        <f t="shared" si="2"/>
        <v>#REF!</v>
      </c>
      <c r="Q28" s="29" t="e">
        <f t="shared" si="2"/>
        <v>#REF!</v>
      </c>
      <c r="R28" s="29" t="e">
        <f t="shared" si="2"/>
        <v>#REF!</v>
      </c>
      <c r="S28" s="29" t="e">
        <f t="shared" si="2"/>
        <v>#REF!</v>
      </c>
      <c r="T28" s="29" t="e">
        <f t="shared" si="2"/>
        <v>#REF!</v>
      </c>
      <c r="U28" s="29" t="e">
        <f t="shared" si="2"/>
        <v>#REF!</v>
      </c>
      <c r="V28" s="29" t="e">
        <f t="shared" si="2"/>
        <v>#REF!</v>
      </c>
      <c r="W28" s="29" t="e">
        <f t="shared" si="2"/>
        <v>#REF!</v>
      </c>
      <c r="X28" s="29" t="e">
        <f t="shared" si="2"/>
        <v>#REF!</v>
      </c>
      <c r="Y28" s="29" t="e">
        <f t="shared" si="2"/>
        <v>#REF!</v>
      </c>
      <c r="Z28" s="29" t="e">
        <f t="shared" si="2"/>
        <v>#REF!</v>
      </c>
      <c r="AA28" s="29" t="e">
        <f t="shared" si="2"/>
        <v>#REF!</v>
      </c>
      <c r="AB28" s="29" t="e">
        <f t="shared" si="2"/>
        <v>#REF!</v>
      </c>
      <c r="AC28" s="29" t="e">
        <f t="shared" si="2"/>
        <v>#REF!</v>
      </c>
      <c r="AD28" s="29" t="e">
        <f t="shared" si="2"/>
        <v>#REF!</v>
      </c>
      <c r="AE28" s="29" t="e">
        <f t="shared" si="2"/>
        <v>#REF!</v>
      </c>
      <c r="AF28" s="29" t="e">
        <f t="shared" si="2"/>
        <v>#REF!</v>
      </c>
      <c r="AG28" s="29" t="e">
        <f t="shared" si="2"/>
        <v>#REF!</v>
      </c>
      <c r="AH28" s="29" t="e">
        <f t="shared" si="2"/>
        <v>#REF!</v>
      </c>
      <c r="AI28" s="29" t="e">
        <f t="shared" si="2"/>
        <v>#REF!</v>
      </c>
      <c r="AJ28" s="29" t="e">
        <f t="shared" si="2"/>
        <v>#REF!</v>
      </c>
      <c r="AK28" s="29" t="e">
        <f t="shared" si="2"/>
        <v>#REF!</v>
      </c>
      <c r="AL28" s="29" t="e">
        <f t="shared" si="2"/>
        <v>#REF!</v>
      </c>
      <c r="AM28" s="29" t="e">
        <f t="shared" si="2"/>
        <v>#REF!</v>
      </c>
      <c r="AN28" s="29" t="e">
        <f t="shared" si="2"/>
        <v>#REF!</v>
      </c>
      <c r="AO28" s="29" t="e">
        <f t="shared" si="2"/>
        <v>#REF!</v>
      </c>
      <c r="AP28" s="29" t="e">
        <f t="shared" si="2"/>
        <v>#REF!</v>
      </c>
      <c r="AQ28" s="29" t="e">
        <f t="shared" si="2"/>
        <v>#REF!</v>
      </c>
      <c r="AR28" s="29" t="e">
        <f t="shared" si="2"/>
        <v>#REF!</v>
      </c>
      <c r="AS28" s="29" t="e">
        <f t="shared" si="2"/>
        <v>#REF!</v>
      </c>
      <c r="AT28" s="29" t="e">
        <f t="shared" si="2"/>
        <v>#REF!</v>
      </c>
      <c r="AU28" s="29" t="e">
        <f t="shared" si="2"/>
        <v>#REF!</v>
      </c>
      <c r="AV28" s="29" t="e">
        <f t="shared" si="2"/>
        <v>#REF!</v>
      </c>
      <c r="AW28" s="29" t="e">
        <f t="shared" si="2"/>
        <v>#REF!</v>
      </c>
      <c r="AX28" s="29" t="e">
        <f t="shared" si="2"/>
        <v>#REF!</v>
      </c>
      <c r="AY28" s="29" t="e">
        <f t="shared" si="2"/>
        <v>#REF!</v>
      </c>
    </row>
    <row r="29" spans="1:51"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1:51" ht="11.45" customHeight="1" x14ac:dyDescent="0.2">
      <c r="A30" s="3">
        <v>1</v>
      </c>
      <c r="B30" s="29" t="e">
        <f t="shared" ref="B30:AY31" si="3">ROUNDUP(B14*0.87,)</f>
        <v>#REF!</v>
      </c>
      <c r="C30" s="29" t="e">
        <f t="shared" si="3"/>
        <v>#REF!</v>
      </c>
      <c r="D30" s="29" t="e">
        <f t="shared" si="3"/>
        <v>#REF!</v>
      </c>
      <c r="E30" s="29" t="e">
        <f t="shared" si="3"/>
        <v>#REF!</v>
      </c>
      <c r="F30" s="29" t="e">
        <f t="shared" si="3"/>
        <v>#REF!</v>
      </c>
      <c r="G30" s="29" t="e">
        <f t="shared" si="3"/>
        <v>#REF!</v>
      </c>
      <c r="H30" s="29" t="e">
        <f t="shared" si="3"/>
        <v>#REF!</v>
      </c>
      <c r="I30" s="29" t="e">
        <f t="shared" si="3"/>
        <v>#REF!</v>
      </c>
      <c r="J30" s="29" t="e">
        <f t="shared" si="3"/>
        <v>#REF!</v>
      </c>
      <c r="K30" s="29" t="e">
        <f t="shared" si="3"/>
        <v>#REF!</v>
      </c>
      <c r="L30" s="29" t="e">
        <f t="shared" si="3"/>
        <v>#REF!</v>
      </c>
      <c r="M30" s="29" t="e">
        <f t="shared" si="3"/>
        <v>#REF!</v>
      </c>
      <c r="N30" s="29" t="e">
        <f t="shared" si="3"/>
        <v>#REF!</v>
      </c>
      <c r="O30" s="29" t="e">
        <f t="shared" si="3"/>
        <v>#REF!</v>
      </c>
      <c r="P30" s="29" t="e">
        <f t="shared" si="3"/>
        <v>#REF!</v>
      </c>
      <c r="Q30" s="29" t="e">
        <f t="shared" si="3"/>
        <v>#REF!</v>
      </c>
      <c r="R30" s="29" t="e">
        <f t="shared" si="3"/>
        <v>#REF!</v>
      </c>
      <c r="S30" s="29" t="e">
        <f t="shared" si="3"/>
        <v>#REF!</v>
      </c>
      <c r="T30" s="29" t="e">
        <f t="shared" si="3"/>
        <v>#REF!</v>
      </c>
      <c r="U30" s="29" t="e">
        <f t="shared" si="3"/>
        <v>#REF!</v>
      </c>
      <c r="V30" s="29" t="e">
        <f t="shared" si="3"/>
        <v>#REF!</v>
      </c>
      <c r="W30" s="29" t="e">
        <f t="shared" si="3"/>
        <v>#REF!</v>
      </c>
      <c r="X30" s="29" t="e">
        <f t="shared" si="3"/>
        <v>#REF!</v>
      </c>
      <c r="Y30" s="29" t="e">
        <f t="shared" si="3"/>
        <v>#REF!</v>
      </c>
      <c r="Z30" s="29" t="e">
        <f t="shared" si="3"/>
        <v>#REF!</v>
      </c>
      <c r="AA30" s="29" t="e">
        <f t="shared" si="3"/>
        <v>#REF!</v>
      </c>
      <c r="AB30" s="29" t="e">
        <f t="shared" si="3"/>
        <v>#REF!</v>
      </c>
      <c r="AC30" s="29" t="e">
        <f t="shared" si="3"/>
        <v>#REF!</v>
      </c>
      <c r="AD30" s="29" t="e">
        <f t="shared" si="3"/>
        <v>#REF!</v>
      </c>
      <c r="AE30" s="29" t="e">
        <f t="shared" si="3"/>
        <v>#REF!</v>
      </c>
      <c r="AF30" s="29" t="e">
        <f t="shared" si="3"/>
        <v>#REF!</v>
      </c>
      <c r="AG30" s="29" t="e">
        <f t="shared" si="3"/>
        <v>#REF!</v>
      </c>
      <c r="AH30" s="29" t="e">
        <f t="shared" si="3"/>
        <v>#REF!</v>
      </c>
      <c r="AI30" s="29" t="e">
        <f t="shared" si="3"/>
        <v>#REF!</v>
      </c>
      <c r="AJ30" s="29" t="e">
        <f t="shared" si="3"/>
        <v>#REF!</v>
      </c>
      <c r="AK30" s="29" t="e">
        <f t="shared" si="3"/>
        <v>#REF!</v>
      </c>
      <c r="AL30" s="29" t="e">
        <f t="shared" si="3"/>
        <v>#REF!</v>
      </c>
      <c r="AM30" s="29" t="e">
        <f t="shared" si="3"/>
        <v>#REF!</v>
      </c>
      <c r="AN30" s="29" t="e">
        <f t="shared" si="3"/>
        <v>#REF!</v>
      </c>
      <c r="AO30" s="29" t="e">
        <f t="shared" si="3"/>
        <v>#REF!</v>
      </c>
      <c r="AP30" s="29" t="e">
        <f t="shared" si="3"/>
        <v>#REF!</v>
      </c>
      <c r="AQ30" s="29" t="e">
        <f t="shared" si="3"/>
        <v>#REF!</v>
      </c>
      <c r="AR30" s="29" t="e">
        <f t="shared" si="3"/>
        <v>#REF!</v>
      </c>
      <c r="AS30" s="29" t="e">
        <f t="shared" si="3"/>
        <v>#REF!</v>
      </c>
      <c r="AT30" s="29" t="e">
        <f t="shared" si="3"/>
        <v>#REF!</v>
      </c>
      <c r="AU30" s="29" t="e">
        <f t="shared" si="3"/>
        <v>#REF!</v>
      </c>
      <c r="AV30" s="29" t="e">
        <f t="shared" si="3"/>
        <v>#REF!</v>
      </c>
      <c r="AW30" s="29" t="e">
        <f t="shared" si="3"/>
        <v>#REF!</v>
      </c>
      <c r="AX30" s="29" t="e">
        <f t="shared" si="3"/>
        <v>#REF!</v>
      </c>
      <c r="AY30" s="29" t="e">
        <f t="shared" si="3"/>
        <v>#REF!</v>
      </c>
    </row>
    <row r="31" spans="1:51" ht="11.45" customHeight="1" x14ac:dyDescent="0.2">
      <c r="A31" s="3">
        <v>2</v>
      </c>
      <c r="B31" s="29" t="e">
        <f t="shared" si="3"/>
        <v>#REF!</v>
      </c>
      <c r="C31" s="29" t="e">
        <f t="shared" si="3"/>
        <v>#REF!</v>
      </c>
      <c r="D31" s="29" t="e">
        <f t="shared" si="3"/>
        <v>#REF!</v>
      </c>
      <c r="E31" s="29" t="e">
        <f t="shared" si="3"/>
        <v>#REF!</v>
      </c>
      <c r="F31" s="29" t="e">
        <f t="shared" si="3"/>
        <v>#REF!</v>
      </c>
      <c r="G31" s="29" t="e">
        <f t="shared" si="3"/>
        <v>#REF!</v>
      </c>
      <c r="H31" s="29" t="e">
        <f t="shared" si="3"/>
        <v>#REF!</v>
      </c>
      <c r="I31" s="29" t="e">
        <f t="shared" si="3"/>
        <v>#REF!</v>
      </c>
      <c r="J31" s="29" t="e">
        <f t="shared" si="3"/>
        <v>#REF!</v>
      </c>
      <c r="K31" s="29" t="e">
        <f t="shared" si="3"/>
        <v>#REF!</v>
      </c>
      <c r="L31" s="29" t="e">
        <f t="shared" si="3"/>
        <v>#REF!</v>
      </c>
      <c r="M31" s="29" t="e">
        <f t="shared" si="3"/>
        <v>#REF!</v>
      </c>
      <c r="N31" s="29" t="e">
        <f t="shared" si="3"/>
        <v>#REF!</v>
      </c>
      <c r="O31" s="29" t="e">
        <f t="shared" si="3"/>
        <v>#REF!</v>
      </c>
      <c r="P31" s="29" t="e">
        <f t="shared" si="3"/>
        <v>#REF!</v>
      </c>
      <c r="Q31" s="29" t="e">
        <f t="shared" si="3"/>
        <v>#REF!</v>
      </c>
      <c r="R31" s="29" t="e">
        <f t="shared" si="3"/>
        <v>#REF!</v>
      </c>
      <c r="S31" s="29" t="e">
        <f t="shared" si="3"/>
        <v>#REF!</v>
      </c>
      <c r="T31" s="29" t="e">
        <f t="shared" si="3"/>
        <v>#REF!</v>
      </c>
      <c r="U31" s="29" t="e">
        <f t="shared" si="3"/>
        <v>#REF!</v>
      </c>
      <c r="V31" s="29" t="e">
        <f t="shared" si="3"/>
        <v>#REF!</v>
      </c>
      <c r="W31" s="29" t="e">
        <f t="shared" si="3"/>
        <v>#REF!</v>
      </c>
      <c r="X31" s="29" t="e">
        <f t="shared" si="3"/>
        <v>#REF!</v>
      </c>
      <c r="Y31" s="29" t="e">
        <f t="shared" si="3"/>
        <v>#REF!</v>
      </c>
      <c r="Z31" s="29" t="e">
        <f t="shared" si="3"/>
        <v>#REF!</v>
      </c>
      <c r="AA31" s="29" t="e">
        <f t="shared" si="3"/>
        <v>#REF!</v>
      </c>
      <c r="AB31" s="29" t="e">
        <f t="shared" si="3"/>
        <v>#REF!</v>
      </c>
      <c r="AC31" s="29" t="e">
        <f t="shared" si="3"/>
        <v>#REF!</v>
      </c>
      <c r="AD31" s="29" t="e">
        <f t="shared" si="3"/>
        <v>#REF!</v>
      </c>
      <c r="AE31" s="29" t="e">
        <f t="shared" si="3"/>
        <v>#REF!</v>
      </c>
      <c r="AF31" s="29" t="e">
        <f t="shared" si="3"/>
        <v>#REF!</v>
      </c>
      <c r="AG31" s="29" t="e">
        <f t="shared" si="3"/>
        <v>#REF!</v>
      </c>
      <c r="AH31" s="29" t="e">
        <f t="shared" si="3"/>
        <v>#REF!</v>
      </c>
      <c r="AI31" s="29" t="e">
        <f t="shared" si="3"/>
        <v>#REF!</v>
      </c>
      <c r="AJ31" s="29" t="e">
        <f t="shared" si="3"/>
        <v>#REF!</v>
      </c>
      <c r="AK31" s="29" t="e">
        <f t="shared" si="3"/>
        <v>#REF!</v>
      </c>
      <c r="AL31" s="29" t="e">
        <f t="shared" si="3"/>
        <v>#REF!</v>
      </c>
      <c r="AM31" s="29" t="e">
        <f t="shared" si="3"/>
        <v>#REF!</v>
      </c>
      <c r="AN31" s="29" t="e">
        <f t="shared" si="3"/>
        <v>#REF!</v>
      </c>
      <c r="AO31" s="29" t="e">
        <f t="shared" si="3"/>
        <v>#REF!</v>
      </c>
      <c r="AP31" s="29" t="e">
        <f t="shared" si="3"/>
        <v>#REF!</v>
      </c>
      <c r="AQ31" s="29" t="e">
        <f t="shared" si="3"/>
        <v>#REF!</v>
      </c>
      <c r="AR31" s="29" t="e">
        <f t="shared" si="3"/>
        <v>#REF!</v>
      </c>
      <c r="AS31" s="29" t="e">
        <f t="shared" si="3"/>
        <v>#REF!</v>
      </c>
      <c r="AT31" s="29" t="e">
        <f t="shared" si="3"/>
        <v>#REF!</v>
      </c>
      <c r="AU31" s="29" t="e">
        <f t="shared" si="3"/>
        <v>#REF!</v>
      </c>
      <c r="AV31" s="29" t="e">
        <f t="shared" si="3"/>
        <v>#REF!</v>
      </c>
      <c r="AW31" s="29" t="e">
        <f t="shared" si="3"/>
        <v>#REF!</v>
      </c>
      <c r="AX31" s="29" t="e">
        <f t="shared" si="3"/>
        <v>#REF!</v>
      </c>
      <c r="AY31" s="29" t="e">
        <f t="shared" si="3"/>
        <v>#REF!</v>
      </c>
    </row>
    <row r="32" spans="1:51"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1:51" ht="11.45" customHeight="1" x14ac:dyDescent="0.2">
      <c r="A33" s="3">
        <v>1</v>
      </c>
      <c r="B33" s="29" t="e">
        <f t="shared" ref="B33:AY34" si="4">ROUNDUP(B17*0.87,)</f>
        <v>#REF!</v>
      </c>
      <c r="C33" s="29" t="e">
        <f t="shared" si="4"/>
        <v>#REF!</v>
      </c>
      <c r="D33" s="29" t="e">
        <f t="shared" si="4"/>
        <v>#REF!</v>
      </c>
      <c r="E33" s="29" t="e">
        <f t="shared" si="4"/>
        <v>#REF!</v>
      </c>
      <c r="F33" s="29" t="e">
        <f t="shared" si="4"/>
        <v>#REF!</v>
      </c>
      <c r="G33" s="29" t="e">
        <f t="shared" si="4"/>
        <v>#REF!</v>
      </c>
      <c r="H33" s="29" t="e">
        <f t="shared" si="4"/>
        <v>#REF!</v>
      </c>
      <c r="I33" s="29" t="e">
        <f t="shared" si="4"/>
        <v>#REF!</v>
      </c>
      <c r="J33" s="29" t="e">
        <f t="shared" si="4"/>
        <v>#REF!</v>
      </c>
      <c r="K33" s="29" t="e">
        <f t="shared" si="4"/>
        <v>#REF!</v>
      </c>
      <c r="L33" s="29" t="e">
        <f t="shared" si="4"/>
        <v>#REF!</v>
      </c>
      <c r="M33" s="29" t="e">
        <f t="shared" si="4"/>
        <v>#REF!</v>
      </c>
      <c r="N33" s="29" t="e">
        <f t="shared" si="4"/>
        <v>#REF!</v>
      </c>
      <c r="O33" s="29" t="e">
        <f t="shared" si="4"/>
        <v>#REF!</v>
      </c>
      <c r="P33" s="29" t="e">
        <f t="shared" si="4"/>
        <v>#REF!</v>
      </c>
      <c r="Q33" s="29" t="e">
        <f t="shared" si="4"/>
        <v>#REF!</v>
      </c>
      <c r="R33" s="29" t="e">
        <f t="shared" si="4"/>
        <v>#REF!</v>
      </c>
      <c r="S33" s="29" t="e">
        <f t="shared" si="4"/>
        <v>#REF!</v>
      </c>
      <c r="T33" s="29" t="e">
        <f t="shared" si="4"/>
        <v>#REF!</v>
      </c>
      <c r="U33" s="29" t="e">
        <f t="shared" si="4"/>
        <v>#REF!</v>
      </c>
      <c r="V33" s="29" t="e">
        <f t="shared" si="4"/>
        <v>#REF!</v>
      </c>
      <c r="W33" s="29" t="e">
        <f t="shared" si="4"/>
        <v>#REF!</v>
      </c>
      <c r="X33" s="29" t="e">
        <f t="shared" si="4"/>
        <v>#REF!</v>
      </c>
      <c r="Y33" s="29" t="e">
        <f t="shared" si="4"/>
        <v>#REF!</v>
      </c>
      <c r="Z33" s="29" t="e">
        <f t="shared" si="4"/>
        <v>#REF!</v>
      </c>
      <c r="AA33" s="29" t="e">
        <f t="shared" si="4"/>
        <v>#REF!</v>
      </c>
      <c r="AB33" s="29" t="e">
        <f t="shared" si="4"/>
        <v>#REF!</v>
      </c>
      <c r="AC33" s="29" t="e">
        <f t="shared" si="4"/>
        <v>#REF!</v>
      </c>
      <c r="AD33" s="29" t="e">
        <f t="shared" si="4"/>
        <v>#REF!</v>
      </c>
      <c r="AE33" s="29" t="e">
        <f t="shared" si="4"/>
        <v>#REF!</v>
      </c>
      <c r="AF33" s="29" t="e">
        <f t="shared" si="4"/>
        <v>#REF!</v>
      </c>
      <c r="AG33" s="29" t="e">
        <f t="shared" si="4"/>
        <v>#REF!</v>
      </c>
      <c r="AH33" s="29" t="e">
        <f t="shared" si="4"/>
        <v>#REF!</v>
      </c>
      <c r="AI33" s="29" t="e">
        <f t="shared" si="4"/>
        <v>#REF!</v>
      </c>
      <c r="AJ33" s="29" t="e">
        <f t="shared" si="4"/>
        <v>#REF!</v>
      </c>
      <c r="AK33" s="29" t="e">
        <f t="shared" si="4"/>
        <v>#REF!</v>
      </c>
      <c r="AL33" s="29" t="e">
        <f t="shared" si="4"/>
        <v>#REF!</v>
      </c>
      <c r="AM33" s="29" t="e">
        <f t="shared" si="4"/>
        <v>#REF!</v>
      </c>
      <c r="AN33" s="29" t="e">
        <f t="shared" si="4"/>
        <v>#REF!</v>
      </c>
      <c r="AO33" s="29" t="e">
        <f t="shared" si="4"/>
        <v>#REF!</v>
      </c>
      <c r="AP33" s="29" t="e">
        <f t="shared" si="4"/>
        <v>#REF!</v>
      </c>
      <c r="AQ33" s="29" t="e">
        <f t="shared" si="4"/>
        <v>#REF!</v>
      </c>
      <c r="AR33" s="29" t="e">
        <f t="shared" si="4"/>
        <v>#REF!</v>
      </c>
      <c r="AS33" s="29" t="e">
        <f t="shared" si="4"/>
        <v>#REF!</v>
      </c>
      <c r="AT33" s="29" t="e">
        <f t="shared" si="4"/>
        <v>#REF!</v>
      </c>
      <c r="AU33" s="29" t="e">
        <f t="shared" si="4"/>
        <v>#REF!</v>
      </c>
      <c r="AV33" s="29" t="e">
        <f t="shared" si="4"/>
        <v>#REF!</v>
      </c>
      <c r="AW33" s="29" t="e">
        <f t="shared" si="4"/>
        <v>#REF!</v>
      </c>
      <c r="AX33" s="29" t="e">
        <f t="shared" si="4"/>
        <v>#REF!</v>
      </c>
      <c r="AY33" s="29" t="e">
        <f t="shared" si="4"/>
        <v>#REF!</v>
      </c>
    </row>
    <row r="34" spans="1:51" ht="11.45" customHeight="1" x14ac:dyDescent="0.2">
      <c r="A34" s="3">
        <v>2</v>
      </c>
      <c r="B34" s="29" t="e">
        <f t="shared" si="4"/>
        <v>#REF!</v>
      </c>
      <c r="C34" s="29" t="e">
        <f t="shared" si="4"/>
        <v>#REF!</v>
      </c>
      <c r="D34" s="29" t="e">
        <f t="shared" si="4"/>
        <v>#REF!</v>
      </c>
      <c r="E34" s="29" t="e">
        <f t="shared" si="4"/>
        <v>#REF!</v>
      </c>
      <c r="F34" s="29" t="e">
        <f t="shared" si="4"/>
        <v>#REF!</v>
      </c>
      <c r="G34" s="29" t="e">
        <f t="shared" si="4"/>
        <v>#REF!</v>
      </c>
      <c r="H34" s="29" t="e">
        <f t="shared" si="4"/>
        <v>#REF!</v>
      </c>
      <c r="I34" s="29" t="e">
        <f t="shared" si="4"/>
        <v>#REF!</v>
      </c>
      <c r="J34" s="29" t="e">
        <f t="shared" si="4"/>
        <v>#REF!</v>
      </c>
      <c r="K34" s="29" t="e">
        <f t="shared" si="4"/>
        <v>#REF!</v>
      </c>
      <c r="L34" s="29" t="e">
        <f t="shared" si="4"/>
        <v>#REF!</v>
      </c>
      <c r="M34" s="29" t="e">
        <f t="shared" si="4"/>
        <v>#REF!</v>
      </c>
      <c r="N34" s="29" t="e">
        <f t="shared" si="4"/>
        <v>#REF!</v>
      </c>
      <c r="O34" s="29" t="e">
        <f t="shared" si="4"/>
        <v>#REF!</v>
      </c>
      <c r="P34" s="29" t="e">
        <f t="shared" si="4"/>
        <v>#REF!</v>
      </c>
      <c r="Q34" s="29" t="e">
        <f t="shared" si="4"/>
        <v>#REF!</v>
      </c>
      <c r="R34" s="29" t="e">
        <f t="shared" si="4"/>
        <v>#REF!</v>
      </c>
      <c r="S34" s="29" t="e">
        <f t="shared" si="4"/>
        <v>#REF!</v>
      </c>
      <c r="T34" s="29" t="e">
        <f t="shared" si="4"/>
        <v>#REF!</v>
      </c>
      <c r="U34" s="29" t="e">
        <f t="shared" si="4"/>
        <v>#REF!</v>
      </c>
      <c r="V34" s="29" t="e">
        <f t="shared" si="4"/>
        <v>#REF!</v>
      </c>
      <c r="W34" s="29" t="e">
        <f t="shared" si="4"/>
        <v>#REF!</v>
      </c>
      <c r="X34" s="29" t="e">
        <f t="shared" si="4"/>
        <v>#REF!</v>
      </c>
      <c r="Y34" s="29" t="e">
        <f t="shared" si="4"/>
        <v>#REF!</v>
      </c>
      <c r="Z34" s="29" t="e">
        <f t="shared" si="4"/>
        <v>#REF!</v>
      </c>
      <c r="AA34" s="29" t="e">
        <f t="shared" si="4"/>
        <v>#REF!</v>
      </c>
      <c r="AB34" s="29" t="e">
        <f t="shared" si="4"/>
        <v>#REF!</v>
      </c>
      <c r="AC34" s="29" t="e">
        <f t="shared" si="4"/>
        <v>#REF!</v>
      </c>
      <c r="AD34" s="29" t="e">
        <f t="shared" si="4"/>
        <v>#REF!</v>
      </c>
      <c r="AE34" s="29" t="e">
        <f t="shared" si="4"/>
        <v>#REF!</v>
      </c>
      <c r="AF34" s="29" t="e">
        <f t="shared" si="4"/>
        <v>#REF!</v>
      </c>
      <c r="AG34" s="29" t="e">
        <f t="shared" si="4"/>
        <v>#REF!</v>
      </c>
      <c r="AH34" s="29" t="e">
        <f t="shared" si="4"/>
        <v>#REF!</v>
      </c>
      <c r="AI34" s="29" t="e">
        <f t="shared" si="4"/>
        <v>#REF!</v>
      </c>
      <c r="AJ34" s="29" t="e">
        <f t="shared" si="4"/>
        <v>#REF!</v>
      </c>
      <c r="AK34" s="29" t="e">
        <f t="shared" si="4"/>
        <v>#REF!</v>
      </c>
      <c r="AL34" s="29" t="e">
        <f t="shared" si="4"/>
        <v>#REF!</v>
      </c>
      <c r="AM34" s="29" t="e">
        <f t="shared" si="4"/>
        <v>#REF!</v>
      </c>
      <c r="AN34" s="29" t="e">
        <f t="shared" si="4"/>
        <v>#REF!</v>
      </c>
      <c r="AO34" s="29" t="e">
        <f t="shared" si="4"/>
        <v>#REF!</v>
      </c>
      <c r="AP34" s="29" t="e">
        <f t="shared" si="4"/>
        <v>#REF!</v>
      </c>
      <c r="AQ34" s="29" t="e">
        <f t="shared" si="4"/>
        <v>#REF!</v>
      </c>
      <c r="AR34" s="29" t="e">
        <f t="shared" si="4"/>
        <v>#REF!</v>
      </c>
      <c r="AS34" s="29" t="e">
        <f t="shared" si="4"/>
        <v>#REF!</v>
      </c>
      <c r="AT34" s="29" t="e">
        <f t="shared" si="4"/>
        <v>#REF!</v>
      </c>
      <c r="AU34" s="29" t="e">
        <f t="shared" si="4"/>
        <v>#REF!</v>
      </c>
      <c r="AV34" s="29" t="e">
        <f t="shared" si="4"/>
        <v>#REF!</v>
      </c>
      <c r="AW34" s="29" t="e">
        <f t="shared" si="4"/>
        <v>#REF!</v>
      </c>
      <c r="AX34" s="29" t="e">
        <f t="shared" si="4"/>
        <v>#REF!</v>
      </c>
      <c r="AY34" s="29" t="e">
        <f t="shared" si="4"/>
        <v>#REF!</v>
      </c>
    </row>
    <row r="35" spans="1:51"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x14ac:dyDescent="0.2">
      <c r="A36" s="41" t="s">
        <v>18</v>
      </c>
    </row>
    <row r="37" spans="1:51" x14ac:dyDescent="0.2">
      <c r="A37" s="22" t="s">
        <v>69</v>
      </c>
    </row>
    <row r="38" spans="1:51" x14ac:dyDescent="0.2">
      <c r="A38" s="22"/>
    </row>
    <row r="39" spans="1:51" x14ac:dyDescent="0.2">
      <c r="A39" s="41" t="s">
        <v>3</v>
      </c>
    </row>
    <row r="40" spans="1:51" x14ac:dyDescent="0.2">
      <c r="A40" s="42" t="s">
        <v>4</v>
      </c>
    </row>
    <row r="41" spans="1:51" x14ac:dyDescent="0.2">
      <c r="A41" s="42" t="s">
        <v>5</v>
      </c>
    </row>
    <row r="42" spans="1:51" ht="12.6" customHeight="1" x14ac:dyDescent="0.2">
      <c r="A42" s="26" t="s">
        <v>6</v>
      </c>
    </row>
    <row r="43" spans="1:51" x14ac:dyDescent="0.2">
      <c r="A43" s="90" t="s">
        <v>70</v>
      </c>
    </row>
    <row r="44" spans="1:51" x14ac:dyDescent="0.2">
      <c r="A44" s="22"/>
    </row>
    <row r="45" spans="1:51" x14ac:dyDescent="0.2">
      <c r="A45" s="39" t="s">
        <v>8</v>
      </c>
    </row>
    <row r="46" spans="1:51" ht="48" x14ac:dyDescent="0.2">
      <c r="A46" s="40" t="s">
        <v>17</v>
      </c>
    </row>
  </sheetData>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topLeftCell="B1" activePane="topRight" state="frozen"/>
      <selection pane="topRight" activeCell="E12" sqref="E12"/>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t="s">
        <v>16</v>
      </c>
    </row>
    <row r="3" spans="1:3" ht="11.45" customHeight="1" x14ac:dyDescent="0.2">
      <c r="A3" s="9"/>
    </row>
    <row r="4" spans="1:3" ht="11.25" customHeight="1" x14ac:dyDescent="0.2">
      <c r="A4" s="95"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91</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92</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row>
    <row r="20" spans="1:3" ht="11.45" customHeight="1" x14ac:dyDescent="0.2">
      <c r="A20" s="24"/>
    </row>
    <row r="21" spans="1:3" x14ac:dyDescent="0.2">
      <c r="A21" s="41" t="s">
        <v>18</v>
      </c>
    </row>
    <row r="22" spans="1:3" x14ac:dyDescent="0.2">
      <c r="A22" s="22" t="s">
        <v>69</v>
      </c>
    </row>
    <row r="23" spans="1:3" x14ac:dyDescent="0.2">
      <c r="A23" s="22"/>
    </row>
    <row r="24" spans="1:3" x14ac:dyDescent="0.2">
      <c r="A24" s="41" t="s">
        <v>3</v>
      </c>
    </row>
    <row r="25" spans="1:3" x14ac:dyDescent="0.2">
      <c r="A25" s="42" t="s">
        <v>4</v>
      </c>
    </row>
    <row r="26" spans="1:3" x14ac:dyDescent="0.2">
      <c r="A26" s="42" t="s">
        <v>5</v>
      </c>
    </row>
    <row r="27" spans="1:3" ht="12.6" customHeight="1" x14ac:dyDescent="0.2">
      <c r="A27" s="26" t="s">
        <v>6</v>
      </c>
    </row>
    <row r="28" spans="1:3" x14ac:dyDescent="0.2">
      <c r="A28" s="42" t="s">
        <v>75</v>
      </c>
    </row>
    <row r="29" spans="1:3" x14ac:dyDescent="0.2">
      <c r="A29" s="22"/>
    </row>
    <row r="30" spans="1:3" x14ac:dyDescent="0.2">
      <c r="A30" s="39" t="s">
        <v>8</v>
      </c>
    </row>
    <row r="31" spans="1:3" ht="48" x14ac:dyDescent="0.2">
      <c r="A31" s="40" t="s">
        <v>17</v>
      </c>
    </row>
  </sheetData>
  <pageMargins left="0.7" right="0.7" top="0.75" bottom="0.75" header="0.3" footer="0.3"/>
  <pageSetup paperSize="9"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pane xSplit="1" topLeftCell="B1" activePane="topRight" state="frozen"/>
      <selection pane="topRight" activeCell="C6" sqref="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25"/>
      <c r="B15" s="25"/>
      <c r="C15" s="25"/>
    </row>
    <row r="16" spans="1:3" x14ac:dyDescent="0.2">
      <c r="A16" s="96" t="s">
        <v>2</v>
      </c>
      <c r="B16" s="25"/>
      <c r="C16" s="25"/>
    </row>
    <row r="17" spans="1:3" ht="23.25" customHeight="1" x14ac:dyDescent="0.2">
      <c r="A17" s="16"/>
      <c r="B17" s="47" t="e">
        <f t="shared" ref="B17" si="0">B5</f>
        <v>#REF!</v>
      </c>
      <c r="C17" s="47" t="e">
        <f t="shared" ref="C17" si="1">C5</f>
        <v>#REF!</v>
      </c>
    </row>
    <row r="18" spans="1:3" ht="23.25" customHeight="1" x14ac:dyDescent="0.2">
      <c r="A18" s="16"/>
      <c r="B18" s="47" t="e">
        <f t="shared" ref="B18" si="2">B6</f>
        <v>#REF!</v>
      </c>
      <c r="C18" s="47" t="e">
        <f t="shared" ref="C18" si="3">C6</f>
        <v>#REF!</v>
      </c>
    </row>
    <row r="19" spans="1:3" x14ac:dyDescent="0.2">
      <c r="A19" s="16" t="s">
        <v>11</v>
      </c>
    </row>
    <row r="20" spans="1:3" x14ac:dyDescent="0.2">
      <c r="A20" s="16">
        <v>1</v>
      </c>
      <c r="B20" s="60" t="e">
        <f t="shared" ref="B20" si="4">ROUNDUP(B8*0.87,)</f>
        <v>#REF!</v>
      </c>
      <c r="C20" s="60" t="e">
        <f t="shared" ref="C20" si="5">ROUNDUP(C8*0.87,)</f>
        <v>#REF!</v>
      </c>
    </row>
    <row r="21" spans="1:3" x14ac:dyDescent="0.2">
      <c r="A21" s="5" t="s">
        <v>86</v>
      </c>
      <c r="B21" s="60"/>
      <c r="C21" s="60"/>
    </row>
    <row r="22" spans="1:3" x14ac:dyDescent="0.2">
      <c r="A22" s="16">
        <v>1</v>
      </c>
      <c r="B22" s="60" t="e">
        <f t="shared" ref="B22" si="6">ROUNDUP(B10*0.87,)</f>
        <v>#REF!</v>
      </c>
      <c r="C22" s="60" t="e">
        <f t="shared" ref="C22" si="7">ROUNDUP(C10*0.87,)</f>
        <v>#REF!</v>
      </c>
    </row>
    <row r="23" spans="1:3" x14ac:dyDescent="0.2">
      <c r="A23" s="4" t="s">
        <v>91</v>
      </c>
      <c r="B23" s="60"/>
      <c r="C23" s="60"/>
    </row>
    <row r="24" spans="1:3" x14ac:dyDescent="0.2">
      <c r="A24" s="16">
        <v>1</v>
      </c>
      <c r="B24" s="60" t="e">
        <f t="shared" ref="B24" si="8">ROUNDUP(B12*0.87,)</f>
        <v>#REF!</v>
      </c>
      <c r="C24" s="60" t="e">
        <f t="shared" ref="C24" si="9">ROUNDUP(C12*0.87,)</f>
        <v>#REF!</v>
      </c>
    </row>
    <row r="25" spans="1:3" x14ac:dyDescent="0.2">
      <c r="A25" s="2" t="s">
        <v>92</v>
      </c>
      <c r="B25" s="60"/>
      <c r="C25" s="60"/>
    </row>
    <row r="26" spans="1:3" x14ac:dyDescent="0.2">
      <c r="A26" s="16">
        <v>1</v>
      </c>
      <c r="B26" s="60" t="e">
        <f t="shared" ref="B26" si="10">ROUNDUP(B14*0.87,)</f>
        <v>#REF!</v>
      </c>
      <c r="C26" s="60" t="e">
        <f t="shared" ref="C26" si="11">ROUNDUP(C14*0.87,)</f>
        <v>#REF!</v>
      </c>
    </row>
    <row r="27" spans="1:3" x14ac:dyDescent="0.2">
      <c r="A27" s="1"/>
    </row>
    <row r="28" spans="1:3" x14ac:dyDescent="0.2">
      <c r="A28" s="45" t="s">
        <v>3</v>
      </c>
    </row>
    <row r="29" spans="1:3" x14ac:dyDescent="0.2">
      <c r="A29" s="15" t="s">
        <v>4</v>
      </c>
    </row>
    <row r="30" spans="1:3" x14ac:dyDescent="0.2">
      <c r="A30" s="15" t="s">
        <v>5</v>
      </c>
    </row>
    <row r="31" spans="1:3" x14ac:dyDescent="0.2">
      <c r="A31" s="15" t="s">
        <v>6</v>
      </c>
    </row>
    <row r="32" spans="1:3" x14ac:dyDescent="0.2">
      <c r="A32" s="42" t="s">
        <v>75</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pane xSplit="1" topLeftCell="B1" activePane="topRight" state="frozen"/>
      <selection pane="topRight" activeCell="C6" sqref="B6: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25"/>
      <c r="B15" s="25"/>
      <c r="C15" s="25"/>
    </row>
    <row r="16" spans="1:3" x14ac:dyDescent="0.2">
      <c r="A16" s="96" t="s">
        <v>2</v>
      </c>
      <c r="B16" s="25"/>
      <c r="C16" s="25"/>
    </row>
    <row r="17" spans="1:3" ht="23.25" customHeight="1" x14ac:dyDescent="0.2">
      <c r="A17" s="16"/>
      <c r="B17" s="47" t="e">
        <f t="shared" ref="B17" si="0">B5</f>
        <v>#REF!</v>
      </c>
      <c r="C17" s="47" t="e">
        <f t="shared" ref="C17" si="1">C5</f>
        <v>#REF!</v>
      </c>
    </row>
    <row r="18" spans="1:3" ht="23.25" customHeight="1" x14ac:dyDescent="0.2">
      <c r="A18" s="16"/>
      <c r="B18" s="47" t="e">
        <f t="shared" ref="B18" si="2">B6</f>
        <v>#REF!</v>
      </c>
      <c r="C18" s="47" t="e">
        <f t="shared" ref="C18" si="3">C6</f>
        <v>#REF!</v>
      </c>
    </row>
    <row r="19" spans="1:3" x14ac:dyDescent="0.2">
      <c r="A19" s="16" t="s">
        <v>11</v>
      </c>
    </row>
    <row r="20" spans="1:3" x14ac:dyDescent="0.2">
      <c r="A20" s="16">
        <v>1</v>
      </c>
      <c r="B20" s="60" t="e">
        <f t="shared" ref="B20" si="4">ROUNDUP(B8*0.85,)</f>
        <v>#REF!</v>
      </c>
      <c r="C20" s="60" t="e">
        <f t="shared" ref="C20" si="5">ROUNDUP(C8*0.85,)</f>
        <v>#REF!</v>
      </c>
    </row>
    <row r="21" spans="1:3" x14ac:dyDescent="0.2">
      <c r="A21" s="5" t="s">
        <v>86</v>
      </c>
      <c r="B21" s="60"/>
      <c r="C21" s="60"/>
    </row>
    <row r="22" spans="1:3" x14ac:dyDescent="0.2">
      <c r="A22" s="16">
        <v>1</v>
      </c>
      <c r="B22" s="60" t="e">
        <f t="shared" ref="B22" si="6">ROUNDUP(B10*0.85,)</f>
        <v>#REF!</v>
      </c>
      <c r="C22" s="60" t="e">
        <f t="shared" ref="C22" si="7">ROUNDUP(C10*0.85,)</f>
        <v>#REF!</v>
      </c>
    </row>
    <row r="23" spans="1:3" x14ac:dyDescent="0.2">
      <c r="A23" s="4" t="s">
        <v>91</v>
      </c>
      <c r="B23" s="60"/>
      <c r="C23" s="60"/>
    </row>
    <row r="24" spans="1:3" x14ac:dyDescent="0.2">
      <c r="A24" s="16">
        <v>1</v>
      </c>
      <c r="B24" s="60" t="e">
        <f t="shared" ref="B24" si="8">ROUNDUP(B12*0.85,)</f>
        <v>#REF!</v>
      </c>
      <c r="C24" s="60" t="e">
        <f t="shared" ref="C24" si="9">ROUNDUP(C12*0.85,)</f>
        <v>#REF!</v>
      </c>
    </row>
    <row r="25" spans="1:3" x14ac:dyDescent="0.2">
      <c r="A25" s="2" t="s">
        <v>92</v>
      </c>
      <c r="B25" s="60"/>
      <c r="C25" s="60"/>
    </row>
    <row r="26" spans="1:3" x14ac:dyDescent="0.2">
      <c r="A26" s="16">
        <v>1</v>
      </c>
      <c r="B26" s="60" t="e">
        <f t="shared" ref="B26" si="10">ROUNDUP(B14*0.85,)</f>
        <v>#REF!</v>
      </c>
      <c r="C26" s="60" t="e">
        <f t="shared" ref="C26" si="11">ROUNDUP(C14*0.85,)</f>
        <v>#REF!</v>
      </c>
    </row>
    <row r="27" spans="1:3" x14ac:dyDescent="0.2">
      <c r="A27" s="1"/>
    </row>
    <row r="28" spans="1:3" x14ac:dyDescent="0.2">
      <c r="A28" s="45" t="s">
        <v>3</v>
      </c>
    </row>
    <row r="29" spans="1:3" x14ac:dyDescent="0.2">
      <c r="A29" s="15" t="s">
        <v>4</v>
      </c>
    </row>
    <row r="30" spans="1:3" x14ac:dyDescent="0.2">
      <c r="A30" s="15" t="s">
        <v>5</v>
      </c>
    </row>
    <row r="31" spans="1:3" x14ac:dyDescent="0.2">
      <c r="A31" s="15" t="s">
        <v>6</v>
      </c>
    </row>
    <row r="32" spans="1:3" x14ac:dyDescent="0.2">
      <c r="A32" s="42" t="s">
        <v>75</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36"/>
  <sheetViews>
    <sheetView zoomScaleNormal="100" workbookViewId="0">
      <pane xSplit="1" topLeftCell="B1" activePane="topRight" state="frozen"/>
      <selection pane="topRight" activeCell="B20" sqref="B20"/>
    </sheetView>
  </sheetViews>
  <sheetFormatPr defaultColWidth="8.7109375" defaultRowHeight="12.75" x14ac:dyDescent="0.2"/>
  <cols>
    <col min="1" max="1" width="82.85546875" style="7" customWidth="1"/>
    <col min="2" max="51" width="9.85546875" style="7" bestFit="1" customWidth="1"/>
    <col min="52" max="16384" width="8.7109375" style="7"/>
  </cols>
  <sheetData>
    <row r="1" spans="1:51" x14ac:dyDescent="0.2">
      <c r="A1" s="9" t="s">
        <v>14</v>
      </c>
    </row>
    <row r="2" spans="1:51" x14ac:dyDescent="0.2">
      <c r="A2" s="14" t="s">
        <v>15</v>
      </c>
    </row>
    <row r="3" spans="1:51" x14ac:dyDescent="0.2">
      <c r="A3" s="1"/>
    </row>
    <row r="4" spans="1:51" x14ac:dyDescent="0.2">
      <c r="A4" s="31" t="s">
        <v>1</v>
      </c>
    </row>
    <row r="5" spans="1:51" ht="21" customHeight="1" x14ac:dyDescent="0.2">
      <c r="A5" s="16"/>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c r="AH5" s="47" t="e">
        <f>'C завтраками| Bed and breakfast'!#REF!</f>
        <v>#REF!</v>
      </c>
      <c r="AI5" s="47" t="e">
        <f>'C завтраками| Bed and breakfast'!#REF!</f>
        <v>#REF!</v>
      </c>
      <c r="AJ5" s="47" t="e">
        <f>'C завтраками| Bed and breakfast'!#REF!</f>
        <v>#REF!</v>
      </c>
      <c r="AK5" s="47" t="e">
        <f>'C завтраками| Bed and breakfast'!#REF!</f>
        <v>#REF!</v>
      </c>
      <c r="AL5" s="47" t="e">
        <f>'C завтраками| Bed and breakfast'!#REF!</f>
        <v>#REF!</v>
      </c>
      <c r="AM5" s="47" t="e">
        <f>'C завтраками| Bed and breakfast'!#REF!</f>
        <v>#REF!</v>
      </c>
      <c r="AN5" s="47" t="e">
        <f>'C завтраками| Bed and breakfast'!#REF!</f>
        <v>#REF!</v>
      </c>
      <c r="AO5" s="47" t="e">
        <f>'C завтраками| Bed and breakfast'!#REF!</f>
        <v>#REF!</v>
      </c>
      <c r="AP5" s="47" t="e">
        <f>'C завтраками| Bed and breakfast'!#REF!</f>
        <v>#REF!</v>
      </c>
      <c r="AQ5" s="47" t="e">
        <f>'C завтраками| Bed and breakfast'!#REF!</f>
        <v>#REF!</v>
      </c>
      <c r="AR5" s="47" t="e">
        <f>'C завтраками| Bed and breakfast'!#REF!</f>
        <v>#REF!</v>
      </c>
      <c r="AS5" s="47" t="e">
        <f>'C завтраками| Bed and breakfast'!#REF!</f>
        <v>#REF!</v>
      </c>
      <c r="AT5" s="47" t="e">
        <f>'C завтраками| Bed and breakfast'!#REF!</f>
        <v>#REF!</v>
      </c>
      <c r="AU5" s="47" t="e">
        <f>'C завтраками| Bed and breakfast'!#REF!</f>
        <v>#REF!</v>
      </c>
      <c r="AV5" s="47" t="e">
        <f>'C завтраками| Bed and breakfast'!#REF!</f>
        <v>#REF!</v>
      </c>
      <c r="AW5" s="47" t="e">
        <f>'C завтраками| Bed and breakfast'!#REF!</f>
        <v>#REF!</v>
      </c>
      <c r="AX5" s="47" t="e">
        <f>'C завтраками| Bed and breakfast'!#REF!</f>
        <v>#REF!</v>
      </c>
      <c r="AY5" s="47" t="e">
        <f>'C завтраками| Bed and breakfast'!#REF!</f>
        <v>#REF!</v>
      </c>
    </row>
    <row r="6" spans="1:51" ht="24" customHeight="1" x14ac:dyDescent="0.2">
      <c r="A6" s="16"/>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c r="AH6" s="47" t="e">
        <f>'C завтраками| Bed and breakfast'!#REF!</f>
        <v>#REF!</v>
      </c>
      <c r="AI6" s="47" t="e">
        <f>'C завтраками| Bed and breakfast'!#REF!</f>
        <v>#REF!</v>
      </c>
      <c r="AJ6" s="47" t="e">
        <f>'C завтраками| Bed and breakfast'!#REF!</f>
        <v>#REF!</v>
      </c>
      <c r="AK6" s="47" t="e">
        <f>'C завтраками| Bed and breakfast'!#REF!</f>
        <v>#REF!</v>
      </c>
      <c r="AL6" s="47" t="e">
        <f>'C завтраками| Bed and breakfast'!#REF!</f>
        <v>#REF!</v>
      </c>
      <c r="AM6" s="47" t="e">
        <f>'C завтраками| Bed and breakfast'!#REF!</f>
        <v>#REF!</v>
      </c>
      <c r="AN6" s="47" t="e">
        <f>'C завтраками| Bed and breakfast'!#REF!</f>
        <v>#REF!</v>
      </c>
      <c r="AO6" s="47" t="e">
        <f>'C завтраками| Bed and breakfast'!#REF!</f>
        <v>#REF!</v>
      </c>
      <c r="AP6" s="47" t="e">
        <f>'C завтраками| Bed and breakfast'!#REF!</f>
        <v>#REF!</v>
      </c>
      <c r="AQ6" s="47" t="e">
        <f>'C завтраками| Bed and breakfast'!#REF!</f>
        <v>#REF!</v>
      </c>
      <c r="AR6" s="47" t="e">
        <f>'C завтраками| Bed and breakfast'!#REF!</f>
        <v>#REF!</v>
      </c>
      <c r="AS6" s="47" t="e">
        <f>'C завтраками| Bed and breakfast'!#REF!</f>
        <v>#REF!</v>
      </c>
      <c r="AT6" s="47" t="e">
        <f>'C завтраками| Bed and breakfast'!#REF!</f>
        <v>#REF!</v>
      </c>
      <c r="AU6" s="47" t="e">
        <f>'C завтраками| Bed and breakfast'!#REF!</f>
        <v>#REF!</v>
      </c>
      <c r="AV6" s="47" t="e">
        <f>'C завтраками| Bed and breakfast'!#REF!</f>
        <v>#REF!</v>
      </c>
      <c r="AW6" s="47" t="e">
        <f>'C завтраками| Bed and breakfast'!#REF!</f>
        <v>#REF!</v>
      </c>
      <c r="AX6" s="47" t="e">
        <f>'C завтраками| Bed and breakfast'!#REF!</f>
        <v>#REF!</v>
      </c>
      <c r="AY6" s="47" t="e">
        <f>'C завтраками| Bed and breakfast'!#REF!</f>
        <v>#REF!</v>
      </c>
    </row>
    <row r="7" spans="1:51" x14ac:dyDescent="0.2">
      <c r="A7" s="16" t="s">
        <v>11</v>
      </c>
    </row>
    <row r="8" spans="1:51" x14ac:dyDescent="0.2">
      <c r="A8" s="16">
        <v>1</v>
      </c>
      <c r="B8" s="58" t="e">
        <f>'C завтраками| Bed and breakfast'!#REF!-900</f>
        <v>#REF!</v>
      </c>
      <c r="C8" s="58" t="e">
        <f>'C завтраками| Bed and breakfast'!#REF!-900</f>
        <v>#REF!</v>
      </c>
      <c r="D8" s="58" t="e">
        <f>'C завтраками| Bed and breakfast'!#REF!-900</f>
        <v>#REF!</v>
      </c>
      <c r="E8" s="58" t="e">
        <f>'C завтраками| Bed and breakfast'!#REF!-900</f>
        <v>#REF!</v>
      </c>
      <c r="F8" s="58" t="e">
        <f>'C завтраками| Bed and breakfast'!#REF!-900</f>
        <v>#REF!</v>
      </c>
      <c r="G8" s="58" t="e">
        <f>'C завтраками| Bed and breakfast'!#REF!-900</f>
        <v>#REF!</v>
      </c>
      <c r="H8" s="58" t="e">
        <f>'C завтраками| Bed and breakfast'!#REF!-900</f>
        <v>#REF!</v>
      </c>
      <c r="I8" s="58" t="e">
        <f>'C завтраками| Bed and breakfast'!#REF!-900</f>
        <v>#REF!</v>
      </c>
      <c r="J8" s="58" t="e">
        <f>'C завтраками| Bed and breakfast'!#REF!-900</f>
        <v>#REF!</v>
      </c>
      <c r="K8" s="58" t="e">
        <f>'C завтраками| Bed and breakfast'!#REF!-900</f>
        <v>#REF!</v>
      </c>
      <c r="L8" s="58" t="e">
        <f>'C завтраками| Bed and breakfast'!#REF!-900</f>
        <v>#REF!</v>
      </c>
      <c r="M8" s="58" t="e">
        <f>'C завтраками| Bed and breakfast'!#REF!-900</f>
        <v>#REF!</v>
      </c>
      <c r="N8" s="58" t="e">
        <f>'C завтраками| Bed and breakfast'!#REF!-900</f>
        <v>#REF!</v>
      </c>
      <c r="O8" s="58" t="e">
        <f>'C завтраками| Bed and breakfast'!#REF!-900</f>
        <v>#REF!</v>
      </c>
      <c r="P8" s="58" t="e">
        <f>'C завтраками| Bed and breakfast'!#REF!-900</f>
        <v>#REF!</v>
      </c>
      <c r="Q8" s="58" t="e">
        <f>'C завтраками| Bed and breakfast'!#REF!-900</f>
        <v>#REF!</v>
      </c>
      <c r="R8" s="58" t="e">
        <f>'C завтраками| Bed and breakfast'!#REF!-900</f>
        <v>#REF!</v>
      </c>
      <c r="S8" s="58" t="e">
        <f>'C завтраками| Bed and breakfast'!#REF!-900</f>
        <v>#REF!</v>
      </c>
      <c r="T8" s="58" t="e">
        <f>'C завтраками| Bed and breakfast'!#REF!-900</f>
        <v>#REF!</v>
      </c>
      <c r="U8" s="58" t="e">
        <f>'C завтраками| Bed and breakfast'!#REF!-900</f>
        <v>#REF!</v>
      </c>
      <c r="V8" s="58" t="e">
        <f>'C завтраками| Bed and breakfast'!#REF!-900</f>
        <v>#REF!</v>
      </c>
      <c r="W8" s="58" t="e">
        <f>'C завтраками| Bed and breakfast'!#REF!-900</f>
        <v>#REF!</v>
      </c>
      <c r="X8" s="58" t="e">
        <f>'C завтраками| Bed and breakfast'!#REF!-900</f>
        <v>#REF!</v>
      </c>
      <c r="Y8" s="58" t="e">
        <f>'C завтраками| Bed and breakfast'!#REF!-900</f>
        <v>#REF!</v>
      </c>
      <c r="Z8" s="58" t="e">
        <f>'C завтраками| Bed and breakfast'!#REF!-900</f>
        <v>#REF!</v>
      </c>
      <c r="AA8" s="58" t="e">
        <f>'C завтраками| Bed and breakfast'!#REF!-900</f>
        <v>#REF!</v>
      </c>
      <c r="AB8" s="58" t="e">
        <f>'C завтраками| Bed and breakfast'!#REF!-900</f>
        <v>#REF!</v>
      </c>
      <c r="AC8" s="58" t="e">
        <f>'C завтраками| Bed and breakfast'!#REF!-900</f>
        <v>#REF!</v>
      </c>
      <c r="AD8" s="58" t="e">
        <f>'C завтраками| Bed and breakfast'!#REF!-900</f>
        <v>#REF!</v>
      </c>
      <c r="AE8" s="58" t="e">
        <f>'C завтраками| Bed and breakfast'!#REF!-900</f>
        <v>#REF!</v>
      </c>
      <c r="AF8" s="58" t="e">
        <f>'C завтраками| Bed and breakfast'!#REF!-900</f>
        <v>#REF!</v>
      </c>
      <c r="AG8" s="58" t="e">
        <f>'C завтраками| Bed and breakfast'!#REF!-900</f>
        <v>#REF!</v>
      </c>
      <c r="AH8" s="58" t="e">
        <f>'C завтраками| Bed and breakfast'!#REF!-900</f>
        <v>#REF!</v>
      </c>
      <c r="AI8" s="58" t="e">
        <f>'C завтраками| Bed and breakfast'!#REF!-900</f>
        <v>#REF!</v>
      </c>
      <c r="AJ8" s="58" t="e">
        <f>'C завтраками| Bed and breakfast'!#REF!-900</f>
        <v>#REF!</v>
      </c>
      <c r="AK8" s="58" t="e">
        <f>'C завтраками| Bed and breakfast'!#REF!-900</f>
        <v>#REF!</v>
      </c>
      <c r="AL8" s="58" t="e">
        <f>'C завтраками| Bed and breakfast'!#REF!-900</f>
        <v>#REF!</v>
      </c>
      <c r="AM8" s="58" t="e">
        <f>'C завтраками| Bed and breakfast'!#REF!-900</f>
        <v>#REF!</v>
      </c>
      <c r="AN8" s="58" t="e">
        <f>'C завтраками| Bed and breakfast'!#REF!-900</f>
        <v>#REF!</v>
      </c>
      <c r="AO8" s="58" t="e">
        <f>'C завтраками| Bed and breakfast'!#REF!-900</f>
        <v>#REF!</v>
      </c>
      <c r="AP8" s="58" t="e">
        <f>'C завтраками| Bed and breakfast'!#REF!-900</f>
        <v>#REF!</v>
      </c>
      <c r="AQ8" s="58" t="e">
        <f>'C завтраками| Bed and breakfast'!#REF!-900</f>
        <v>#REF!</v>
      </c>
      <c r="AR8" s="58" t="e">
        <f>'C завтраками| Bed and breakfast'!#REF!-900</f>
        <v>#REF!</v>
      </c>
      <c r="AS8" s="58" t="e">
        <f>'C завтраками| Bed and breakfast'!#REF!-900</f>
        <v>#REF!</v>
      </c>
      <c r="AT8" s="58" t="e">
        <f>'C завтраками| Bed and breakfast'!#REF!-900</f>
        <v>#REF!</v>
      </c>
      <c r="AU8" s="58" t="e">
        <f>'C завтраками| Bed and breakfast'!#REF!-900</f>
        <v>#REF!</v>
      </c>
      <c r="AV8" s="58" t="e">
        <f>'C завтраками| Bed and breakfast'!#REF!-900</f>
        <v>#REF!</v>
      </c>
      <c r="AW8" s="58" t="e">
        <f>'C завтраками| Bed and breakfast'!#REF!-900</f>
        <v>#REF!</v>
      </c>
      <c r="AX8" s="58" t="e">
        <f>'C завтраками| Bed and breakfast'!#REF!-900</f>
        <v>#REF!</v>
      </c>
      <c r="AY8" s="58" t="e">
        <f>'C завтраками| Bed and breakfast'!#REF!-900</f>
        <v>#REF!</v>
      </c>
    </row>
    <row r="9" spans="1:51" x14ac:dyDescent="0.2">
      <c r="A9" s="16" t="s">
        <v>12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row>
    <row r="10" spans="1:51" x14ac:dyDescent="0.2">
      <c r="A10" s="16">
        <v>1</v>
      </c>
      <c r="B10" s="58" t="e">
        <f>'C завтраками| Bed and breakfast'!#REF!-900</f>
        <v>#REF!</v>
      </c>
      <c r="C10" s="58" t="e">
        <f>'C завтраками| Bed and breakfast'!#REF!-900</f>
        <v>#REF!</v>
      </c>
      <c r="D10" s="58" t="e">
        <f>'C завтраками| Bed and breakfast'!#REF!-900</f>
        <v>#REF!</v>
      </c>
      <c r="E10" s="58" t="e">
        <f>'C завтраками| Bed and breakfast'!#REF!-900</f>
        <v>#REF!</v>
      </c>
      <c r="F10" s="58" t="e">
        <f>'C завтраками| Bed and breakfast'!#REF!-900</f>
        <v>#REF!</v>
      </c>
      <c r="G10" s="58" t="e">
        <f>'C завтраками| Bed and breakfast'!#REF!-900</f>
        <v>#REF!</v>
      </c>
      <c r="H10" s="58" t="e">
        <f>'C завтраками| Bed and breakfast'!#REF!-900</f>
        <v>#REF!</v>
      </c>
      <c r="I10" s="58" t="e">
        <f>'C завтраками| Bed and breakfast'!#REF!-900</f>
        <v>#REF!</v>
      </c>
      <c r="J10" s="58" t="e">
        <f>'C завтраками| Bed and breakfast'!#REF!-900</f>
        <v>#REF!</v>
      </c>
      <c r="K10" s="58" t="e">
        <f>'C завтраками| Bed and breakfast'!#REF!-900</f>
        <v>#REF!</v>
      </c>
      <c r="L10" s="58" t="e">
        <f>'C завтраками| Bed and breakfast'!#REF!-900</f>
        <v>#REF!</v>
      </c>
      <c r="M10" s="58" t="e">
        <f>'C завтраками| Bed and breakfast'!#REF!-900</f>
        <v>#REF!</v>
      </c>
      <c r="N10" s="58" t="e">
        <f>'C завтраками| Bed and breakfast'!#REF!-900</f>
        <v>#REF!</v>
      </c>
      <c r="O10" s="58" t="e">
        <f>'C завтраками| Bed and breakfast'!#REF!-900</f>
        <v>#REF!</v>
      </c>
      <c r="P10" s="58" t="e">
        <f>'C завтраками| Bed and breakfast'!#REF!-900</f>
        <v>#REF!</v>
      </c>
      <c r="Q10" s="58" t="e">
        <f>'C завтраками| Bed and breakfast'!#REF!-900</f>
        <v>#REF!</v>
      </c>
      <c r="R10" s="58" t="e">
        <f>'C завтраками| Bed and breakfast'!#REF!-900</f>
        <v>#REF!</v>
      </c>
      <c r="S10" s="58" t="e">
        <f>'C завтраками| Bed and breakfast'!#REF!-900</f>
        <v>#REF!</v>
      </c>
      <c r="T10" s="58" t="e">
        <f>'C завтраками| Bed and breakfast'!#REF!-900</f>
        <v>#REF!</v>
      </c>
      <c r="U10" s="58" t="e">
        <f>'C завтраками| Bed and breakfast'!#REF!-900</f>
        <v>#REF!</v>
      </c>
      <c r="V10" s="58" t="e">
        <f>'C завтраками| Bed and breakfast'!#REF!-900</f>
        <v>#REF!</v>
      </c>
      <c r="W10" s="58" t="e">
        <f>'C завтраками| Bed and breakfast'!#REF!-900</f>
        <v>#REF!</v>
      </c>
      <c r="X10" s="58" t="e">
        <f>'C завтраками| Bed and breakfast'!#REF!-900</f>
        <v>#REF!</v>
      </c>
      <c r="Y10" s="58" t="e">
        <f>'C завтраками| Bed and breakfast'!#REF!-900</f>
        <v>#REF!</v>
      </c>
      <c r="Z10" s="58" t="e">
        <f>'C завтраками| Bed and breakfast'!#REF!-900</f>
        <v>#REF!</v>
      </c>
      <c r="AA10" s="58" t="e">
        <f>'C завтраками| Bed and breakfast'!#REF!-900</f>
        <v>#REF!</v>
      </c>
      <c r="AB10" s="58" t="e">
        <f>'C завтраками| Bed and breakfast'!#REF!-900</f>
        <v>#REF!</v>
      </c>
      <c r="AC10" s="58" t="e">
        <f>'C завтраками| Bed and breakfast'!#REF!-900</f>
        <v>#REF!</v>
      </c>
      <c r="AD10" s="58" t="e">
        <f>'C завтраками| Bed and breakfast'!#REF!-900</f>
        <v>#REF!</v>
      </c>
      <c r="AE10" s="58" t="e">
        <f>'C завтраками| Bed and breakfast'!#REF!-900</f>
        <v>#REF!</v>
      </c>
      <c r="AF10" s="58" t="e">
        <f>'C завтраками| Bed and breakfast'!#REF!-900</f>
        <v>#REF!</v>
      </c>
      <c r="AG10" s="58" t="e">
        <f>'C завтраками| Bed and breakfast'!#REF!-900</f>
        <v>#REF!</v>
      </c>
      <c r="AH10" s="58" t="e">
        <f>'C завтраками| Bed and breakfast'!#REF!-900</f>
        <v>#REF!</v>
      </c>
      <c r="AI10" s="58" t="e">
        <f>'C завтраками| Bed and breakfast'!#REF!-900</f>
        <v>#REF!</v>
      </c>
      <c r="AJ10" s="58" t="e">
        <f>'C завтраками| Bed and breakfast'!#REF!-900</f>
        <v>#REF!</v>
      </c>
      <c r="AK10" s="58" t="e">
        <f>'C завтраками| Bed and breakfast'!#REF!-900</f>
        <v>#REF!</v>
      </c>
      <c r="AL10" s="58" t="e">
        <f>'C завтраками| Bed and breakfast'!#REF!-900</f>
        <v>#REF!</v>
      </c>
      <c r="AM10" s="58" t="e">
        <f>'C завтраками| Bed and breakfast'!#REF!-900</f>
        <v>#REF!</v>
      </c>
      <c r="AN10" s="58" t="e">
        <f>'C завтраками| Bed and breakfast'!#REF!-900</f>
        <v>#REF!</v>
      </c>
      <c r="AO10" s="58" t="e">
        <f>'C завтраками| Bed and breakfast'!#REF!-900</f>
        <v>#REF!</v>
      </c>
      <c r="AP10" s="58" t="e">
        <f>'C завтраками| Bed and breakfast'!#REF!-900</f>
        <v>#REF!</v>
      </c>
      <c r="AQ10" s="58" t="e">
        <f>'C завтраками| Bed and breakfast'!#REF!-900</f>
        <v>#REF!</v>
      </c>
      <c r="AR10" s="58" t="e">
        <f>'C завтраками| Bed and breakfast'!#REF!-900</f>
        <v>#REF!</v>
      </c>
      <c r="AS10" s="58" t="e">
        <f>'C завтраками| Bed and breakfast'!#REF!-900</f>
        <v>#REF!</v>
      </c>
      <c r="AT10" s="58" t="e">
        <f>'C завтраками| Bed and breakfast'!#REF!-900</f>
        <v>#REF!</v>
      </c>
      <c r="AU10" s="58" t="e">
        <f>'C завтраками| Bed and breakfast'!#REF!-900</f>
        <v>#REF!</v>
      </c>
      <c r="AV10" s="58" t="e">
        <f>'C завтраками| Bed and breakfast'!#REF!-900</f>
        <v>#REF!</v>
      </c>
      <c r="AW10" s="58" t="e">
        <f>'C завтраками| Bed and breakfast'!#REF!-900</f>
        <v>#REF!</v>
      </c>
      <c r="AX10" s="58" t="e">
        <f>'C завтраками| Bed and breakfast'!#REF!-900</f>
        <v>#REF!</v>
      </c>
      <c r="AY10" s="58" t="e">
        <f>'C завтраками| Bed and breakfast'!#REF!-900</f>
        <v>#REF!</v>
      </c>
    </row>
    <row r="11" spans="1:51" x14ac:dyDescent="0.2">
      <c r="A11" s="16" t="s">
        <v>9</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x14ac:dyDescent="0.2">
      <c r="A12" s="16">
        <v>1</v>
      </c>
      <c r="B12" s="58" t="e">
        <f>'C завтраками| Bed and breakfast'!#REF!-900</f>
        <v>#REF!</v>
      </c>
      <c r="C12" s="58" t="e">
        <f>'C завтраками| Bed and breakfast'!#REF!-900</f>
        <v>#REF!</v>
      </c>
      <c r="D12" s="58" t="e">
        <f>'C завтраками| Bed and breakfast'!#REF!-900</f>
        <v>#REF!</v>
      </c>
      <c r="E12" s="58" t="e">
        <f>'C завтраками| Bed and breakfast'!#REF!-900</f>
        <v>#REF!</v>
      </c>
      <c r="F12" s="58" t="e">
        <f>'C завтраками| Bed and breakfast'!#REF!-900</f>
        <v>#REF!</v>
      </c>
      <c r="G12" s="58" t="e">
        <f>'C завтраками| Bed and breakfast'!#REF!-900</f>
        <v>#REF!</v>
      </c>
      <c r="H12" s="58" t="e">
        <f>'C завтраками| Bed and breakfast'!#REF!-900</f>
        <v>#REF!</v>
      </c>
      <c r="I12" s="58" t="e">
        <f>'C завтраками| Bed and breakfast'!#REF!-900</f>
        <v>#REF!</v>
      </c>
      <c r="J12" s="58" t="e">
        <f>'C завтраками| Bed and breakfast'!#REF!-900</f>
        <v>#REF!</v>
      </c>
      <c r="K12" s="58" t="e">
        <f>'C завтраками| Bed and breakfast'!#REF!-900</f>
        <v>#REF!</v>
      </c>
      <c r="L12" s="58" t="e">
        <f>'C завтраками| Bed and breakfast'!#REF!-900</f>
        <v>#REF!</v>
      </c>
      <c r="M12" s="58" t="e">
        <f>'C завтраками| Bed and breakfast'!#REF!-900</f>
        <v>#REF!</v>
      </c>
      <c r="N12" s="58" t="e">
        <f>'C завтраками| Bed and breakfast'!#REF!-900</f>
        <v>#REF!</v>
      </c>
      <c r="O12" s="58" t="e">
        <f>'C завтраками| Bed and breakfast'!#REF!-900</f>
        <v>#REF!</v>
      </c>
      <c r="P12" s="58" t="e">
        <f>'C завтраками| Bed and breakfast'!#REF!-900</f>
        <v>#REF!</v>
      </c>
      <c r="Q12" s="58" t="e">
        <f>'C завтраками| Bed and breakfast'!#REF!-900</f>
        <v>#REF!</v>
      </c>
      <c r="R12" s="58" t="e">
        <f>'C завтраками| Bed and breakfast'!#REF!-900</f>
        <v>#REF!</v>
      </c>
      <c r="S12" s="58" t="e">
        <f>'C завтраками| Bed and breakfast'!#REF!-900</f>
        <v>#REF!</v>
      </c>
      <c r="T12" s="58" t="e">
        <f>'C завтраками| Bed and breakfast'!#REF!-900</f>
        <v>#REF!</v>
      </c>
      <c r="U12" s="58" t="e">
        <f>'C завтраками| Bed and breakfast'!#REF!-900</f>
        <v>#REF!</v>
      </c>
      <c r="V12" s="58" t="e">
        <f>'C завтраками| Bed and breakfast'!#REF!-900</f>
        <v>#REF!</v>
      </c>
      <c r="W12" s="58" t="e">
        <f>'C завтраками| Bed and breakfast'!#REF!-900</f>
        <v>#REF!</v>
      </c>
      <c r="X12" s="58" t="e">
        <f>'C завтраками| Bed and breakfast'!#REF!-900</f>
        <v>#REF!</v>
      </c>
      <c r="Y12" s="58" t="e">
        <f>'C завтраками| Bed and breakfast'!#REF!-900</f>
        <v>#REF!</v>
      </c>
      <c r="Z12" s="58" t="e">
        <f>'C завтраками| Bed and breakfast'!#REF!-900</f>
        <v>#REF!</v>
      </c>
      <c r="AA12" s="58" t="e">
        <f>'C завтраками| Bed and breakfast'!#REF!-900</f>
        <v>#REF!</v>
      </c>
      <c r="AB12" s="58" t="e">
        <f>'C завтраками| Bed and breakfast'!#REF!-900</f>
        <v>#REF!</v>
      </c>
      <c r="AC12" s="58" t="e">
        <f>'C завтраками| Bed and breakfast'!#REF!-900</f>
        <v>#REF!</v>
      </c>
      <c r="AD12" s="58" t="e">
        <f>'C завтраками| Bed and breakfast'!#REF!-900</f>
        <v>#REF!</v>
      </c>
      <c r="AE12" s="58" t="e">
        <f>'C завтраками| Bed and breakfast'!#REF!-900</f>
        <v>#REF!</v>
      </c>
      <c r="AF12" s="58" t="e">
        <f>'C завтраками| Bed and breakfast'!#REF!-900</f>
        <v>#REF!</v>
      </c>
      <c r="AG12" s="58" t="e">
        <f>'C завтраками| Bed and breakfast'!#REF!-900</f>
        <v>#REF!</v>
      </c>
      <c r="AH12" s="58" t="e">
        <f>'C завтраками| Bed and breakfast'!#REF!-900</f>
        <v>#REF!</v>
      </c>
      <c r="AI12" s="58" t="e">
        <f>'C завтраками| Bed and breakfast'!#REF!-900</f>
        <v>#REF!</v>
      </c>
      <c r="AJ12" s="58" t="e">
        <f>'C завтраками| Bed and breakfast'!#REF!-900</f>
        <v>#REF!</v>
      </c>
      <c r="AK12" s="58" t="e">
        <f>'C завтраками| Bed and breakfast'!#REF!-900</f>
        <v>#REF!</v>
      </c>
      <c r="AL12" s="58" t="e">
        <f>'C завтраками| Bed and breakfast'!#REF!-900</f>
        <v>#REF!</v>
      </c>
      <c r="AM12" s="58" t="e">
        <f>'C завтраками| Bed and breakfast'!#REF!-900</f>
        <v>#REF!</v>
      </c>
      <c r="AN12" s="58" t="e">
        <f>'C завтраками| Bed and breakfast'!#REF!-900</f>
        <v>#REF!</v>
      </c>
      <c r="AO12" s="58" t="e">
        <f>'C завтраками| Bed and breakfast'!#REF!-900</f>
        <v>#REF!</v>
      </c>
      <c r="AP12" s="58" t="e">
        <f>'C завтраками| Bed and breakfast'!#REF!-900</f>
        <v>#REF!</v>
      </c>
      <c r="AQ12" s="58" t="e">
        <f>'C завтраками| Bed and breakfast'!#REF!-900</f>
        <v>#REF!</v>
      </c>
      <c r="AR12" s="58" t="e">
        <f>'C завтраками| Bed and breakfast'!#REF!-900</f>
        <v>#REF!</v>
      </c>
      <c r="AS12" s="58" t="e">
        <f>'C завтраками| Bed and breakfast'!#REF!-900</f>
        <v>#REF!</v>
      </c>
      <c r="AT12" s="58" t="e">
        <f>'C завтраками| Bed and breakfast'!#REF!-900</f>
        <v>#REF!</v>
      </c>
      <c r="AU12" s="58" t="e">
        <f>'C завтраками| Bed and breakfast'!#REF!-900</f>
        <v>#REF!</v>
      </c>
      <c r="AV12" s="58" t="e">
        <f>'C завтраками| Bed and breakfast'!#REF!-900</f>
        <v>#REF!</v>
      </c>
      <c r="AW12" s="58" t="e">
        <f>'C завтраками| Bed and breakfast'!#REF!-900</f>
        <v>#REF!</v>
      </c>
      <c r="AX12" s="58" t="e">
        <f>'C завтраками| Bed and breakfast'!#REF!-900</f>
        <v>#REF!</v>
      </c>
      <c r="AY12" s="58" t="e">
        <f>'C завтраками| Bed and breakfast'!#REF!-900</f>
        <v>#REF!</v>
      </c>
    </row>
    <row r="13" spans="1:51" x14ac:dyDescent="0.2">
      <c r="A13" s="16" t="s">
        <v>13</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row>
    <row r="14" spans="1:51" x14ac:dyDescent="0.2">
      <c r="A14" s="16">
        <v>1</v>
      </c>
      <c r="B14" s="58" t="e">
        <f>'C завтраками| Bed and breakfast'!#REF!-900</f>
        <v>#REF!</v>
      </c>
      <c r="C14" s="58" t="e">
        <f>'C завтраками| Bed and breakfast'!#REF!-900</f>
        <v>#REF!</v>
      </c>
      <c r="D14" s="58" t="e">
        <f>'C завтраками| Bed and breakfast'!#REF!-900</f>
        <v>#REF!</v>
      </c>
      <c r="E14" s="58" t="e">
        <f>'C завтраками| Bed and breakfast'!#REF!-900</f>
        <v>#REF!</v>
      </c>
      <c r="F14" s="58" t="e">
        <f>'C завтраками| Bed and breakfast'!#REF!-900</f>
        <v>#REF!</v>
      </c>
      <c r="G14" s="58" t="e">
        <f>'C завтраками| Bed and breakfast'!#REF!-900</f>
        <v>#REF!</v>
      </c>
      <c r="H14" s="58" t="e">
        <f>'C завтраками| Bed and breakfast'!#REF!-900</f>
        <v>#REF!</v>
      </c>
      <c r="I14" s="58" t="e">
        <f>'C завтраками| Bed and breakfast'!#REF!-900</f>
        <v>#REF!</v>
      </c>
      <c r="J14" s="58" t="e">
        <f>'C завтраками| Bed and breakfast'!#REF!-900</f>
        <v>#REF!</v>
      </c>
      <c r="K14" s="58" t="e">
        <f>'C завтраками| Bed and breakfast'!#REF!-900</f>
        <v>#REF!</v>
      </c>
      <c r="L14" s="58" t="e">
        <f>'C завтраками| Bed and breakfast'!#REF!-900</f>
        <v>#REF!</v>
      </c>
      <c r="M14" s="58" t="e">
        <f>'C завтраками| Bed and breakfast'!#REF!-900</f>
        <v>#REF!</v>
      </c>
      <c r="N14" s="58" t="e">
        <f>'C завтраками| Bed and breakfast'!#REF!-900</f>
        <v>#REF!</v>
      </c>
      <c r="O14" s="58" t="e">
        <f>'C завтраками| Bed and breakfast'!#REF!-900</f>
        <v>#REF!</v>
      </c>
      <c r="P14" s="58" t="e">
        <f>'C завтраками| Bed and breakfast'!#REF!-900</f>
        <v>#REF!</v>
      </c>
      <c r="Q14" s="58" t="e">
        <f>'C завтраками| Bed and breakfast'!#REF!-900</f>
        <v>#REF!</v>
      </c>
      <c r="R14" s="58" t="e">
        <f>'C завтраками| Bed and breakfast'!#REF!-900</f>
        <v>#REF!</v>
      </c>
      <c r="S14" s="58" t="e">
        <f>'C завтраками| Bed and breakfast'!#REF!-900</f>
        <v>#REF!</v>
      </c>
      <c r="T14" s="58" t="e">
        <f>'C завтраками| Bed and breakfast'!#REF!-900</f>
        <v>#REF!</v>
      </c>
      <c r="U14" s="58" t="e">
        <f>'C завтраками| Bed and breakfast'!#REF!-900</f>
        <v>#REF!</v>
      </c>
      <c r="V14" s="58" t="e">
        <f>'C завтраками| Bed and breakfast'!#REF!-900</f>
        <v>#REF!</v>
      </c>
      <c r="W14" s="58" t="e">
        <f>'C завтраками| Bed and breakfast'!#REF!-900</f>
        <v>#REF!</v>
      </c>
      <c r="X14" s="58" t="e">
        <f>'C завтраками| Bed and breakfast'!#REF!-900</f>
        <v>#REF!</v>
      </c>
      <c r="Y14" s="58" t="e">
        <f>'C завтраками| Bed and breakfast'!#REF!-900</f>
        <v>#REF!</v>
      </c>
      <c r="Z14" s="58" t="e">
        <f>'C завтраками| Bed and breakfast'!#REF!-900</f>
        <v>#REF!</v>
      </c>
      <c r="AA14" s="58" t="e">
        <f>'C завтраками| Bed and breakfast'!#REF!-900</f>
        <v>#REF!</v>
      </c>
      <c r="AB14" s="58" t="e">
        <f>'C завтраками| Bed and breakfast'!#REF!-900</f>
        <v>#REF!</v>
      </c>
      <c r="AC14" s="58" t="e">
        <f>'C завтраками| Bed and breakfast'!#REF!-900</f>
        <v>#REF!</v>
      </c>
      <c r="AD14" s="58" t="e">
        <f>'C завтраками| Bed and breakfast'!#REF!-900</f>
        <v>#REF!</v>
      </c>
      <c r="AE14" s="58" t="e">
        <f>'C завтраками| Bed and breakfast'!#REF!-900</f>
        <v>#REF!</v>
      </c>
      <c r="AF14" s="58" t="e">
        <f>'C завтраками| Bed and breakfast'!#REF!-900</f>
        <v>#REF!</v>
      </c>
      <c r="AG14" s="58" t="e">
        <f>'C завтраками| Bed and breakfast'!#REF!-900</f>
        <v>#REF!</v>
      </c>
      <c r="AH14" s="58" t="e">
        <f>'C завтраками| Bed and breakfast'!#REF!-900</f>
        <v>#REF!</v>
      </c>
      <c r="AI14" s="58" t="e">
        <f>'C завтраками| Bed and breakfast'!#REF!-900</f>
        <v>#REF!</v>
      </c>
      <c r="AJ14" s="58" t="e">
        <f>'C завтраками| Bed and breakfast'!#REF!-900</f>
        <v>#REF!</v>
      </c>
      <c r="AK14" s="58" t="e">
        <f>'C завтраками| Bed and breakfast'!#REF!-900</f>
        <v>#REF!</v>
      </c>
      <c r="AL14" s="58" t="e">
        <f>'C завтраками| Bed and breakfast'!#REF!-900</f>
        <v>#REF!</v>
      </c>
      <c r="AM14" s="58" t="e">
        <f>'C завтраками| Bed and breakfast'!#REF!-900</f>
        <v>#REF!</v>
      </c>
      <c r="AN14" s="58" t="e">
        <f>'C завтраками| Bed and breakfast'!#REF!-900</f>
        <v>#REF!</v>
      </c>
      <c r="AO14" s="58" t="e">
        <f>'C завтраками| Bed and breakfast'!#REF!-900</f>
        <v>#REF!</v>
      </c>
      <c r="AP14" s="58" t="e">
        <f>'C завтраками| Bed and breakfast'!#REF!-900</f>
        <v>#REF!</v>
      </c>
      <c r="AQ14" s="58" t="e">
        <f>'C завтраками| Bed and breakfast'!#REF!-900</f>
        <v>#REF!</v>
      </c>
      <c r="AR14" s="58" t="e">
        <f>'C завтраками| Bed and breakfast'!#REF!-900</f>
        <v>#REF!</v>
      </c>
      <c r="AS14" s="58" t="e">
        <f>'C завтраками| Bed and breakfast'!#REF!-900</f>
        <v>#REF!</v>
      </c>
      <c r="AT14" s="58" t="e">
        <f>'C завтраками| Bed and breakfast'!#REF!-900</f>
        <v>#REF!</v>
      </c>
      <c r="AU14" s="58" t="e">
        <f>'C завтраками| Bed and breakfast'!#REF!-900</f>
        <v>#REF!</v>
      </c>
      <c r="AV14" s="58" t="e">
        <f>'C завтраками| Bed and breakfast'!#REF!-900</f>
        <v>#REF!</v>
      </c>
      <c r="AW14" s="58" t="e">
        <f>'C завтраками| Bed and breakfast'!#REF!-900</f>
        <v>#REF!</v>
      </c>
      <c r="AX14" s="58" t="e">
        <f>'C завтраками| Bed and breakfast'!#REF!-900</f>
        <v>#REF!</v>
      </c>
      <c r="AY14" s="58" t="e">
        <f>'C завтраками| Bed and breakfast'!#REF!-900</f>
        <v>#REF!</v>
      </c>
    </row>
    <row r="15" spans="1:51" x14ac:dyDescent="0.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x14ac:dyDescent="0.2">
      <c r="A16" s="33" t="s">
        <v>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23.25" customHeight="1" x14ac:dyDescent="0.2">
      <c r="A17" s="16"/>
      <c r="B17" s="47" t="e">
        <f t="shared" ref="B17:AY18" si="0">B5</f>
        <v>#REF!</v>
      </c>
      <c r="C17" s="47" t="e">
        <f t="shared" si="0"/>
        <v>#REF!</v>
      </c>
      <c r="D17" s="47" t="e">
        <f t="shared" si="0"/>
        <v>#REF!</v>
      </c>
      <c r="E17" s="47" t="e">
        <f t="shared" si="0"/>
        <v>#REF!</v>
      </c>
      <c r="F17" s="47" t="e">
        <f t="shared" si="0"/>
        <v>#REF!</v>
      </c>
      <c r="G17" s="47" t="e">
        <f t="shared" si="0"/>
        <v>#REF!</v>
      </c>
      <c r="H17" s="47" t="e">
        <f t="shared" si="0"/>
        <v>#REF!</v>
      </c>
      <c r="I17" s="47" t="e">
        <f t="shared" si="0"/>
        <v>#REF!</v>
      </c>
      <c r="J17" s="47" t="e">
        <f t="shared" si="0"/>
        <v>#REF!</v>
      </c>
      <c r="K17" s="47" t="e">
        <f t="shared" si="0"/>
        <v>#REF!</v>
      </c>
      <c r="L17" s="47" t="e">
        <f t="shared" si="0"/>
        <v>#REF!</v>
      </c>
      <c r="M17" s="47" t="e">
        <f t="shared" si="0"/>
        <v>#REF!</v>
      </c>
      <c r="N17" s="47" t="e">
        <f t="shared" si="0"/>
        <v>#REF!</v>
      </c>
      <c r="O17" s="47" t="e">
        <f t="shared" si="0"/>
        <v>#REF!</v>
      </c>
      <c r="P17" s="47" t="e">
        <f t="shared" si="0"/>
        <v>#REF!</v>
      </c>
      <c r="Q17" s="47" t="e">
        <f t="shared" si="0"/>
        <v>#REF!</v>
      </c>
      <c r="R17" s="47" t="e">
        <f t="shared" si="0"/>
        <v>#REF!</v>
      </c>
      <c r="S17" s="47" t="e">
        <f t="shared" si="0"/>
        <v>#REF!</v>
      </c>
      <c r="T17" s="47" t="e">
        <f t="shared" si="0"/>
        <v>#REF!</v>
      </c>
      <c r="U17" s="47" t="e">
        <f t="shared" si="0"/>
        <v>#REF!</v>
      </c>
      <c r="V17" s="47" t="e">
        <f t="shared" si="0"/>
        <v>#REF!</v>
      </c>
      <c r="W17" s="47" t="e">
        <f t="shared" si="0"/>
        <v>#REF!</v>
      </c>
      <c r="X17" s="47" t="e">
        <f t="shared" si="0"/>
        <v>#REF!</v>
      </c>
      <c r="Y17" s="47" t="e">
        <f t="shared" si="0"/>
        <v>#REF!</v>
      </c>
      <c r="Z17" s="47" t="e">
        <f t="shared" si="0"/>
        <v>#REF!</v>
      </c>
      <c r="AA17" s="47" t="e">
        <f t="shared" si="0"/>
        <v>#REF!</v>
      </c>
      <c r="AB17" s="47" t="e">
        <f t="shared" si="0"/>
        <v>#REF!</v>
      </c>
      <c r="AC17" s="47" t="e">
        <f t="shared" si="0"/>
        <v>#REF!</v>
      </c>
      <c r="AD17" s="47" t="e">
        <f t="shared" si="0"/>
        <v>#REF!</v>
      </c>
      <c r="AE17" s="47" t="e">
        <f t="shared" si="0"/>
        <v>#REF!</v>
      </c>
      <c r="AF17" s="47" t="e">
        <f t="shared" si="0"/>
        <v>#REF!</v>
      </c>
      <c r="AG17" s="47" t="e">
        <f t="shared" si="0"/>
        <v>#REF!</v>
      </c>
      <c r="AH17" s="47" t="e">
        <f t="shared" si="0"/>
        <v>#REF!</v>
      </c>
      <c r="AI17" s="47" t="e">
        <f t="shared" si="0"/>
        <v>#REF!</v>
      </c>
      <c r="AJ17" s="47" t="e">
        <f t="shared" si="0"/>
        <v>#REF!</v>
      </c>
      <c r="AK17" s="47" t="e">
        <f t="shared" si="0"/>
        <v>#REF!</v>
      </c>
      <c r="AL17" s="47" t="e">
        <f t="shared" si="0"/>
        <v>#REF!</v>
      </c>
      <c r="AM17" s="47" t="e">
        <f t="shared" si="0"/>
        <v>#REF!</v>
      </c>
      <c r="AN17" s="47" t="e">
        <f t="shared" si="0"/>
        <v>#REF!</v>
      </c>
      <c r="AO17" s="47" t="e">
        <f t="shared" si="0"/>
        <v>#REF!</v>
      </c>
      <c r="AP17" s="47" t="e">
        <f t="shared" si="0"/>
        <v>#REF!</v>
      </c>
      <c r="AQ17" s="47" t="e">
        <f t="shared" si="0"/>
        <v>#REF!</v>
      </c>
      <c r="AR17" s="47" t="e">
        <f t="shared" si="0"/>
        <v>#REF!</v>
      </c>
      <c r="AS17" s="47" t="e">
        <f t="shared" si="0"/>
        <v>#REF!</v>
      </c>
      <c r="AT17" s="47" t="e">
        <f t="shared" si="0"/>
        <v>#REF!</v>
      </c>
      <c r="AU17" s="47" t="e">
        <f t="shared" si="0"/>
        <v>#REF!</v>
      </c>
      <c r="AV17" s="47" t="e">
        <f t="shared" si="0"/>
        <v>#REF!</v>
      </c>
      <c r="AW17" s="47" t="e">
        <f t="shared" si="0"/>
        <v>#REF!</v>
      </c>
      <c r="AX17" s="47" t="e">
        <f t="shared" si="0"/>
        <v>#REF!</v>
      </c>
      <c r="AY17" s="47" t="e">
        <f t="shared" si="0"/>
        <v>#REF!</v>
      </c>
    </row>
    <row r="18" spans="1:51" ht="23.25" customHeight="1" x14ac:dyDescent="0.2">
      <c r="A18" s="16"/>
      <c r="B18" s="47" t="e">
        <f t="shared" si="0"/>
        <v>#REF!</v>
      </c>
      <c r="C18" s="47" t="e">
        <f t="shared" si="0"/>
        <v>#REF!</v>
      </c>
      <c r="D18" s="47" t="e">
        <f t="shared" si="0"/>
        <v>#REF!</v>
      </c>
      <c r="E18" s="47" t="e">
        <f t="shared" si="0"/>
        <v>#REF!</v>
      </c>
      <c r="F18" s="47" t="e">
        <f t="shared" si="0"/>
        <v>#REF!</v>
      </c>
      <c r="G18" s="47" t="e">
        <f t="shared" si="0"/>
        <v>#REF!</v>
      </c>
      <c r="H18" s="47" t="e">
        <f t="shared" si="0"/>
        <v>#REF!</v>
      </c>
      <c r="I18" s="47" t="e">
        <f t="shared" si="0"/>
        <v>#REF!</v>
      </c>
      <c r="J18" s="47" t="e">
        <f t="shared" si="0"/>
        <v>#REF!</v>
      </c>
      <c r="K18" s="47" t="e">
        <f t="shared" si="0"/>
        <v>#REF!</v>
      </c>
      <c r="L18" s="47" t="e">
        <f t="shared" si="0"/>
        <v>#REF!</v>
      </c>
      <c r="M18" s="47" t="e">
        <f t="shared" si="0"/>
        <v>#REF!</v>
      </c>
      <c r="N18" s="47" t="e">
        <f t="shared" si="0"/>
        <v>#REF!</v>
      </c>
      <c r="O18" s="47" t="e">
        <f t="shared" si="0"/>
        <v>#REF!</v>
      </c>
      <c r="P18" s="47" t="e">
        <f t="shared" si="0"/>
        <v>#REF!</v>
      </c>
      <c r="Q18" s="47" t="e">
        <f t="shared" si="0"/>
        <v>#REF!</v>
      </c>
      <c r="R18" s="47" t="e">
        <f t="shared" si="0"/>
        <v>#REF!</v>
      </c>
      <c r="S18" s="47" t="e">
        <f t="shared" si="0"/>
        <v>#REF!</v>
      </c>
      <c r="T18" s="47" t="e">
        <f t="shared" si="0"/>
        <v>#REF!</v>
      </c>
      <c r="U18" s="47" t="e">
        <f t="shared" si="0"/>
        <v>#REF!</v>
      </c>
      <c r="V18" s="47" t="e">
        <f t="shared" si="0"/>
        <v>#REF!</v>
      </c>
      <c r="W18" s="47" t="e">
        <f t="shared" si="0"/>
        <v>#REF!</v>
      </c>
      <c r="X18" s="47" t="e">
        <f t="shared" si="0"/>
        <v>#REF!</v>
      </c>
      <c r="Y18" s="47" t="e">
        <f t="shared" si="0"/>
        <v>#REF!</v>
      </c>
      <c r="Z18" s="47" t="e">
        <f t="shared" si="0"/>
        <v>#REF!</v>
      </c>
      <c r="AA18" s="47" t="e">
        <f t="shared" si="0"/>
        <v>#REF!</v>
      </c>
      <c r="AB18" s="47" t="e">
        <f t="shared" si="0"/>
        <v>#REF!</v>
      </c>
      <c r="AC18" s="47" t="e">
        <f t="shared" si="0"/>
        <v>#REF!</v>
      </c>
      <c r="AD18" s="47" t="e">
        <f t="shared" si="0"/>
        <v>#REF!</v>
      </c>
      <c r="AE18" s="47" t="e">
        <f t="shared" si="0"/>
        <v>#REF!</v>
      </c>
      <c r="AF18" s="47" t="e">
        <f t="shared" si="0"/>
        <v>#REF!</v>
      </c>
      <c r="AG18" s="47" t="e">
        <f t="shared" si="0"/>
        <v>#REF!</v>
      </c>
      <c r="AH18" s="47" t="e">
        <f t="shared" si="0"/>
        <v>#REF!</v>
      </c>
      <c r="AI18" s="47" t="e">
        <f t="shared" si="0"/>
        <v>#REF!</v>
      </c>
      <c r="AJ18" s="47" t="e">
        <f t="shared" si="0"/>
        <v>#REF!</v>
      </c>
      <c r="AK18" s="47" t="e">
        <f t="shared" si="0"/>
        <v>#REF!</v>
      </c>
      <c r="AL18" s="47" t="e">
        <f t="shared" si="0"/>
        <v>#REF!</v>
      </c>
      <c r="AM18" s="47" t="e">
        <f t="shared" si="0"/>
        <v>#REF!</v>
      </c>
      <c r="AN18" s="47" t="e">
        <f t="shared" si="0"/>
        <v>#REF!</v>
      </c>
      <c r="AO18" s="47" t="e">
        <f t="shared" si="0"/>
        <v>#REF!</v>
      </c>
      <c r="AP18" s="47" t="e">
        <f t="shared" si="0"/>
        <v>#REF!</v>
      </c>
      <c r="AQ18" s="47" t="e">
        <f t="shared" si="0"/>
        <v>#REF!</v>
      </c>
      <c r="AR18" s="47" t="e">
        <f t="shared" si="0"/>
        <v>#REF!</v>
      </c>
      <c r="AS18" s="47" t="e">
        <f t="shared" si="0"/>
        <v>#REF!</v>
      </c>
      <c r="AT18" s="47" t="e">
        <f t="shared" si="0"/>
        <v>#REF!</v>
      </c>
      <c r="AU18" s="47" t="e">
        <f t="shared" si="0"/>
        <v>#REF!</v>
      </c>
      <c r="AV18" s="47" t="e">
        <f t="shared" si="0"/>
        <v>#REF!</v>
      </c>
      <c r="AW18" s="47" t="e">
        <f t="shared" si="0"/>
        <v>#REF!</v>
      </c>
      <c r="AX18" s="47" t="e">
        <f t="shared" si="0"/>
        <v>#REF!</v>
      </c>
      <c r="AY18" s="47" t="e">
        <f t="shared" si="0"/>
        <v>#REF!</v>
      </c>
    </row>
    <row r="19" spans="1:51" x14ac:dyDescent="0.2">
      <c r="A19" s="16" t="s">
        <v>11</v>
      </c>
    </row>
    <row r="20" spans="1:51" x14ac:dyDescent="0.2">
      <c r="A20" s="16">
        <v>1</v>
      </c>
      <c r="B20" s="60" t="e">
        <f>ROUNDUP(B8*0.85,)+25</f>
        <v>#REF!</v>
      </c>
      <c r="C20" s="60" t="e">
        <f t="shared" ref="C20:AY20" si="1">ROUNDUP(C8*0.85,)</f>
        <v>#REF!</v>
      </c>
      <c r="D20" s="60" t="e">
        <f t="shared" si="1"/>
        <v>#REF!</v>
      </c>
      <c r="E20" s="60" t="e">
        <f t="shared" si="1"/>
        <v>#REF!</v>
      </c>
      <c r="F20" s="60" t="e">
        <f t="shared" si="1"/>
        <v>#REF!</v>
      </c>
      <c r="G20" s="60" t="e">
        <f t="shared" si="1"/>
        <v>#REF!</v>
      </c>
      <c r="H20" s="60" t="e">
        <f t="shared" si="1"/>
        <v>#REF!</v>
      </c>
      <c r="I20" s="60" t="e">
        <f t="shared" si="1"/>
        <v>#REF!</v>
      </c>
      <c r="J20" s="60" t="e">
        <f t="shared" si="1"/>
        <v>#REF!</v>
      </c>
      <c r="K20" s="60" t="e">
        <f t="shared" si="1"/>
        <v>#REF!</v>
      </c>
      <c r="L20" s="60" t="e">
        <f t="shared" si="1"/>
        <v>#REF!</v>
      </c>
      <c r="M20" s="60" t="e">
        <f t="shared" si="1"/>
        <v>#REF!</v>
      </c>
      <c r="N20" s="60" t="e">
        <f t="shared" si="1"/>
        <v>#REF!</v>
      </c>
      <c r="O20" s="60" t="e">
        <f t="shared" si="1"/>
        <v>#REF!</v>
      </c>
      <c r="P20" s="60" t="e">
        <f t="shared" si="1"/>
        <v>#REF!</v>
      </c>
      <c r="Q20" s="60" t="e">
        <f t="shared" si="1"/>
        <v>#REF!</v>
      </c>
      <c r="R20" s="60" t="e">
        <f t="shared" si="1"/>
        <v>#REF!</v>
      </c>
      <c r="S20" s="60" t="e">
        <f t="shared" si="1"/>
        <v>#REF!</v>
      </c>
      <c r="T20" s="60" t="e">
        <f t="shared" si="1"/>
        <v>#REF!</v>
      </c>
      <c r="U20" s="60" t="e">
        <f t="shared" si="1"/>
        <v>#REF!</v>
      </c>
      <c r="V20" s="60" t="e">
        <f t="shared" si="1"/>
        <v>#REF!</v>
      </c>
      <c r="W20" s="60" t="e">
        <f t="shared" si="1"/>
        <v>#REF!</v>
      </c>
      <c r="X20" s="60" t="e">
        <f t="shared" si="1"/>
        <v>#REF!</v>
      </c>
      <c r="Y20" s="60" t="e">
        <f t="shared" si="1"/>
        <v>#REF!</v>
      </c>
      <c r="Z20" s="60" t="e">
        <f t="shared" si="1"/>
        <v>#REF!</v>
      </c>
      <c r="AA20" s="60" t="e">
        <f t="shared" si="1"/>
        <v>#REF!</v>
      </c>
      <c r="AB20" s="60" t="e">
        <f t="shared" si="1"/>
        <v>#REF!</v>
      </c>
      <c r="AC20" s="60" t="e">
        <f t="shared" si="1"/>
        <v>#REF!</v>
      </c>
      <c r="AD20" s="60" t="e">
        <f t="shared" si="1"/>
        <v>#REF!</v>
      </c>
      <c r="AE20" s="60" t="e">
        <f t="shared" si="1"/>
        <v>#REF!</v>
      </c>
      <c r="AF20" s="60" t="e">
        <f t="shared" si="1"/>
        <v>#REF!</v>
      </c>
      <c r="AG20" s="60" t="e">
        <f t="shared" si="1"/>
        <v>#REF!</v>
      </c>
      <c r="AH20" s="60" t="e">
        <f t="shared" si="1"/>
        <v>#REF!</v>
      </c>
      <c r="AI20" s="60" t="e">
        <f t="shared" si="1"/>
        <v>#REF!</v>
      </c>
      <c r="AJ20" s="60" t="e">
        <f t="shared" si="1"/>
        <v>#REF!</v>
      </c>
      <c r="AK20" s="60" t="e">
        <f t="shared" si="1"/>
        <v>#REF!</v>
      </c>
      <c r="AL20" s="60" t="e">
        <f t="shared" si="1"/>
        <v>#REF!</v>
      </c>
      <c r="AM20" s="60" t="e">
        <f t="shared" si="1"/>
        <v>#REF!</v>
      </c>
      <c r="AN20" s="60" t="e">
        <f t="shared" si="1"/>
        <v>#REF!</v>
      </c>
      <c r="AO20" s="60" t="e">
        <f t="shared" si="1"/>
        <v>#REF!</v>
      </c>
      <c r="AP20" s="60" t="e">
        <f t="shared" si="1"/>
        <v>#REF!</v>
      </c>
      <c r="AQ20" s="60" t="e">
        <f t="shared" si="1"/>
        <v>#REF!</v>
      </c>
      <c r="AR20" s="60" t="e">
        <f t="shared" si="1"/>
        <v>#REF!</v>
      </c>
      <c r="AS20" s="60" t="e">
        <f t="shared" si="1"/>
        <v>#REF!</v>
      </c>
      <c r="AT20" s="60" t="e">
        <f t="shared" si="1"/>
        <v>#REF!</v>
      </c>
      <c r="AU20" s="60" t="e">
        <f t="shared" si="1"/>
        <v>#REF!</v>
      </c>
      <c r="AV20" s="60" t="e">
        <f t="shared" si="1"/>
        <v>#REF!</v>
      </c>
      <c r="AW20" s="60" t="e">
        <f t="shared" si="1"/>
        <v>#REF!</v>
      </c>
      <c r="AX20" s="60" t="e">
        <f t="shared" si="1"/>
        <v>#REF!</v>
      </c>
      <c r="AY20" s="60" t="e">
        <f t="shared" si="1"/>
        <v>#REF!</v>
      </c>
    </row>
    <row r="21" spans="1:51" x14ac:dyDescent="0.2">
      <c r="A21" s="16" t="s">
        <v>12</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1" x14ac:dyDescent="0.2">
      <c r="A22" s="16">
        <v>1</v>
      </c>
      <c r="B22" s="60" t="e">
        <f t="shared" ref="B22:B26" si="2">ROUNDUP(B10*0.85,)+25</f>
        <v>#REF!</v>
      </c>
      <c r="C22" s="60" t="e">
        <f t="shared" ref="C22:AY22" si="3">ROUNDUP(C10*0.85,)</f>
        <v>#REF!</v>
      </c>
      <c r="D22" s="60" t="e">
        <f t="shared" si="3"/>
        <v>#REF!</v>
      </c>
      <c r="E22" s="60" t="e">
        <f t="shared" si="3"/>
        <v>#REF!</v>
      </c>
      <c r="F22" s="60" t="e">
        <f t="shared" si="3"/>
        <v>#REF!</v>
      </c>
      <c r="G22" s="60" t="e">
        <f t="shared" si="3"/>
        <v>#REF!</v>
      </c>
      <c r="H22" s="60" t="e">
        <f t="shared" si="3"/>
        <v>#REF!</v>
      </c>
      <c r="I22" s="60" t="e">
        <f t="shared" si="3"/>
        <v>#REF!</v>
      </c>
      <c r="J22" s="60" t="e">
        <f t="shared" si="3"/>
        <v>#REF!</v>
      </c>
      <c r="K22" s="60" t="e">
        <f t="shared" si="3"/>
        <v>#REF!</v>
      </c>
      <c r="L22" s="60" t="e">
        <f t="shared" si="3"/>
        <v>#REF!</v>
      </c>
      <c r="M22" s="60" t="e">
        <f t="shared" si="3"/>
        <v>#REF!</v>
      </c>
      <c r="N22" s="60" t="e">
        <f t="shared" si="3"/>
        <v>#REF!</v>
      </c>
      <c r="O22" s="60" t="e">
        <f t="shared" si="3"/>
        <v>#REF!</v>
      </c>
      <c r="P22" s="60" t="e">
        <f t="shared" si="3"/>
        <v>#REF!</v>
      </c>
      <c r="Q22" s="60" t="e">
        <f t="shared" si="3"/>
        <v>#REF!</v>
      </c>
      <c r="R22" s="60" t="e">
        <f t="shared" si="3"/>
        <v>#REF!</v>
      </c>
      <c r="S22" s="60" t="e">
        <f t="shared" si="3"/>
        <v>#REF!</v>
      </c>
      <c r="T22" s="60" t="e">
        <f t="shared" si="3"/>
        <v>#REF!</v>
      </c>
      <c r="U22" s="60" t="e">
        <f t="shared" si="3"/>
        <v>#REF!</v>
      </c>
      <c r="V22" s="60" t="e">
        <f t="shared" si="3"/>
        <v>#REF!</v>
      </c>
      <c r="W22" s="60" t="e">
        <f t="shared" si="3"/>
        <v>#REF!</v>
      </c>
      <c r="X22" s="60" t="e">
        <f t="shared" si="3"/>
        <v>#REF!</v>
      </c>
      <c r="Y22" s="60" t="e">
        <f t="shared" si="3"/>
        <v>#REF!</v>
      </c>
      <c r="Z22" s="60" t="e">
        <f t="shared" si="3"/>
        <v>#REF!</v>
      </c>
      <c r="AA22" s="60" t="e">
        <f t="shared" si="3"/>
        <v>#REF!</v>
      </c>
      <c r="AB22" s="60" t="e">
        <f t="shared" si="3"/>
        <v>#REF!</v>
      </c>
      <c r="AC22" s="60" t="e">
        <f t="shared" si="3"/>
        <v>#REF!</v>
      </c>
      <c r="AD22" s="60" t="e">
        <f t="shared" si="3"/>
        <v>#REF!</v>
      </c>
      <c r="AE22" s="60" t="e">
        <f t="shared" si="3"/>
        <v>#REF!</v>
      </c>
      <c r="AF22" s="60" t="e">
        <f t="shared" si="3"/>
        <v>#REF!</v>
      </c>
      <c r="AG22" s="60" t="e">
        <f t="shared" si="3"/>
        <v>#REF!</v>
      </c>
      <c r="AH22" s="60" t="e">
        <f t="shared" si="3"/>
        <v>#REF!</v>
      </c>
      <c r="AI22" s="60" t="e">
        <f t="shared" si="3"/>
        <v>#REF!</v>
      </c>
      <c r="AJ22" s="60" t="e">
        <f t="shared" si="3"/>
        <v>#REF!</v>
      </c>
      <c r="AK22" s="60" t="e">
        <f t="shared" si="3"/>
        <v>#REF!</v>
      </c>
      <c r="AL22" s="60" t="e">
        <f t="shared" si="3"/>
        <v>#REF!</v>
      </c>
      <c r="AM22" s="60" t="e">
        <f t="shared" si="3"/>
        <v>#REF!</v>
      </c>
      <c r="AN22" s="60" t="e">
        <f t="shared" si="3"/>
        <v>#REF!</v>
      </c>
      <c r="AO22" s="60" t="e">
        <f t="shared" si="3"/>
        <v>#REF!</v>
      </c>
      <c r="AP22" s="60" t="e">
        <f t="shared" si="3"/>
        <v>#REF!</v>
      </c>
      <c r="AQ22" s="60" t="e">
        <f t="shared" si="3"/>
        <v>#REF!</v>
      </c>
      <c r="AR22" s="60" t="e">
        <f t="shared" si="3"/>
        <v>#REF!</v>
      </c>
      <c r="AS22" s="60" t="e">
        <f t="shared" si="3"/>
        <v>#REF!</v>
      </c>
      <c r="AT22" s="60" t="e">
        <f t="shared" si="3"/>
        <v>#REF!</v>
      </c>
      <c r="AU22" s="60" t="e">
        <f t="shared" si="3"/>
        <v>#REF!</v>
      </c>
      <c r="AV22" s="60" t="e">
        <f t="shared" si="3"/>
        <v>#REF!</v>
      </c>
      <c r="AW22" s="60" t="e">
        <f t="shared" si="3"/>
        <v>#REF!</v>
      </c>
      <c r="AX22" s="60" t="e">
        <f t="shared" si="3"/>
        <v>#REF!</v>
      </c>
      <c r="AY22" s="60" t="e">
        <f t="shared" si="3"/>
        <v>#REF!</v>
      </c>
    </row>
    <row r="23" spans="1:51" x14ac:dyDescent="0.2">
      <c r="A23" s="16" t="s">
        <v>9</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row>
    <row r="24" spans="1:51" x14ac:dyDescent="0.2">
      <c r="A24" s="16">
        <v>1</v>
      </c>
      <c r="B24" s="60" t="e">
        <f t="shared" si="2"/>
        <v>#REF!</v>
      </c>
      <c r="C24" s="60" t="e">
        <f t="shared" ref="C24:AY24" si="4">ROUNDUP(C12*0.85,)</f>
        <v>#REF!</v>
      </c>
      <c r="D24" s="60" t="e">
        <f t="shared" si="4"/>
        <v>#REF!</v>
      </c>
      <c r="E24" s="60" t="e">
        <f t="shared" si="4"/>
        <v>#REF!</v>
      </c>
      <c r="F24" s="60" t="e">
        <f t="shared" si="4"/>
        <v>#REF!</v>
      </c>
      <c r="G24" s="60" t="e">
        <f t="shared" si="4"/>
        <v>#REF!</v>
      </c>
      <c r="H24" s="60" t="e">
        <f t="shared" si="4"/>
        <v>#REF!</v>
      </c>
      <c r="I24" s="60" t="e">
        <f t="shared" si="4"/>
        <v>#REF!</v>
      </c>
      <c r="J24" s="60" t="e">
        <f t="shared" si="4"/>
        <v>#REF!</v>
      </c>
      <c r="K24" s="60" t="e">
        <f t="shared" si="4"/>
        <v>#REF!</v>
      </c>
      <c r="L24" s="60" t="e">
        <f t="shared" si="4"/>
        <v>#REF!</v>
      </c>
      <c r="M24" s="60" t="e">
        <f t="shared" si="4"/>
        <v>#REF!</v>
      </c>
      <c r="N24" s="60" t="e">
        <f t="shared" si="4"/>
        <v>#REF!</v>
      </c>
      <c r="O24" s="60" t="e">
        <f t="shared" si="4"/>
        <v>#REF!</v>
      </c>
      <c r="P24" s="60" t="e">
        <f t="shared" si="4"/>
        <v>#REF!</v>
      </c>
      <c r="Q24" s="60" t="e">
        <f t="shared" si="4"/>
        <v>#REF!</v>
      </c>
      <c r="R24" s="60" t="e">
        <f t="shared" si="4"/>
        <v>#REF!</v>
      </c>
      <c r="S24" s="60" t="e">
        <f t="shared" si="4"/>
        <v>#REF!</v>
      </c>
      <c r="T24" s="60" t="e">
        <f t="shared" si="4"/>
        <v>#REF!</v>
      </c>
      <c r="U24" s="60" t="e">
        <f t="shared" si="4"/>
        <v>#REF!</v>
      </c>
      <c r="V24" s="60" t="e">
        <f t="shared" si="4"/>
        <v>#REF!</v>
      </c>
      <c r="W24" s="60" t="e">
        <f t="shared" si="4"/>
        <v>#REF!</v>
      </c>
      <c r="X24" s="60" t="e">
        <f t="shared" si="4"/>
        <v>#REF!</v>
      </c>
      <c r="Y24" s="60" t="e">
        <f t="shared" si="4"/>
        <v>#REF!</v>
      </c>
      <c r="Z24" s="60" t="e">
        <f t="shared" si="4"/>
        <v>#REF!</v>
      </c>
      <c r="AA24" s="60" t="e">
        <f t="shared" si="4"/>
        <v>#REF!</v>
      </c>
      <c r="AB24" s="60" t="e">
        <f t="shared" si="4"/>
        <v>#REF!</v>
      </c>
      <c r="AC24" s="60" t="e">
        <f t="shared" si="4"/>
        <v>#REF!</v>
      </c>
      <c r="AD24" s="60" t="e">
        <f t="shared" si="4"/>
        <v>#REF!</v>
      </c>
      <c r="AE24" s="60" t="e">
        <f t="shared" si="4"/>
        <v>#REF!</v>
      </c>
      <c r="AF24" s="60" t="e">
        <f t="shared" si="4"/>
        <v>#REF!</v>
      </c>
      <c r="AG24" s="60" t="e">
        <f t="shared" si="4"/>
        <v>#REF!</v>
      </c>
      <c r="AH24" s="60" t="e">
        <f t="shared" si="4"/>
        <v>#REF!</v>
      </c>
      <c r="AI24" s="60" t="e">
        <f t="shared" si="4"/>
        <v>#REF!</v>
      </c>
      <c r="AJ24" s="60" t="e">
        <f t="shared" si="4"/>
        <v>#REF!</v>
      </c>
      <c r="AK24" s="60" t="e">
        <f t="shared" si="4"/>
        <v>#REF!</v>
      </c>
      <c r="AL24" s="60" t="e">
        <f t="shared" si="4"/>
        <v>#REF!</v>
      </c>
      <c r="AM24" s="60" t="e">
        <f t="shared" si="4"/>
        <v>#REF!</v>
      </c>
      <c r="AN24" s="60" t="e">
        <f t="shared" si="4"/>
        <v>#REF!</v>
      </c>
      <c r="AO24" s="60" t="e">
        <f t="shared" si="4"/>
        <v>#REF!</v>
      </c>
      <c r="AP24" s="60" t="e">
        <f t="shared" si="4"/>
        <v>#REF!</v>
      </c>
      <c r="AQ24" s="60" t="e">
        <f t="shared" si="4"/>
        <v>#REF!</v>
      </c>
      <c r="AR24" s="60" t="e">
        <f t="shared" si="4"/>
        <v>#REF!</v>
      </c>
      <c r="AS24" s="60" t="e">
        <f t="shared" si="4"/>
        <v>#REF!</v>
      </c>
      <c r="AT24" s="60" t="e">
        <f t="shared" si="4"/>
        <v>#REF!</v>
      </c>
      <c r="AU24" s="60" t="e">
        <f t="shared" si="4"/>
        <v>#REF!</v>
      </c>
      <c r="AV24" s="60" t="e">
        <f t="shared" si="4"/>
        <v>#REF!</v>
      </c>
      <c r="AW24" s="60" t="e">
        <f t="shared" si="4"/>
        <v>#REF!</v>
      </c>
      <c r="AX24" s="60" t="e">
        <f t="shared" si="4"/>
        <v>#REF!</v>
      </c>
      <c r="AY24" s="60" t="e">
        <f t="shared" si="4"/>
        <v>#REF!</v>
      </c>
    </row>
    <row r="25" spans="1:51" x14ac:dyDescent="0.2">
      <c r="A25" s="16" t="s">
        <v>13</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row>
    <row r="26" spans="1:51" x14ac:dyDescent="0.2">
      <c r="A26" s="16">
        <v>1</v>
      </c>
      <c r="B26" s="60" t="e">
        <f t="shared" si="2"/>
        <v>#REF!</v>
      </c>
      <c r="C26" s="60" t="e">
        <f t="shared" ref="C26:AY26" si="5">ROUNDUP(C14*0.85,)</f>
        <v>#REF!</v>
      </c>
      <c r="D26" s="60" t="e">
        <f t="shared" si="5"/>
        <v>#REF!</v>
      </c>
      <c r="E26" s="60" t="e">
        <f t="shared" si="5"/>
        <v>#REF!</v>
      </c>
      <c r="F26" s="60" t="e">
        <f t="shared" si="5"/>
        <v>#REF!</v>
      </c>
      <c r="G26" s="60" t="e">
        <f t="shared" si="5"/>
        <v>#REF!</v>
      </c>
      <c r="H26" s="60" t="e">
        <f t="shared" si="5"/>
        <v>#REF!</v>
      </c>
      <c r="I26" s="60" t="e">
        <f t="shared" si="5"/>
        <v>#REF!</v>
      </c>
      <c r="J26" s="60" t="e">
        <f t="shared" si="5"/>
        <v>#REF!</v>
      </c>
      <c r="K26" s="60" t="e">
        <f t="shared" si="5"/>
        <v>#REF!</v>
      </c>
      <c r="L26" s="60" t="e">
        <f t="shared" si="5"/>
        <v>#REF!</v>
      </c>
      <c r="M26" s="60" t="e">
        <f t="shared" si="5"/>
        <v>#REF!</v>
      </c>
      <c r="N26" s="60" t="e">
        <f t="shared" si="5"/>
        <v>#REF!</v>
      </c>
      <c r="O26" s="60" t="e">
        <f t="shared" si="5"/>
        <v>#REF!</v>
      </c>
      <c r="P26" s="60" t="e">
        <f t="shared" si="5"/>
        <v>#REF!</v>
      </c>
      <c r="Q26" s="60" t="e">
        <f t="shared" si="5"/>
        <v>#REF!</v>
      </c>
      <c r="R26" s="60" t="e">
        <f t="shared" si="5"/>
        <v>#REF!</v>
      </c>
      <c r="S26" s="60" t="e">
        <f t="shared" si="5"/>
        <v>#REF!</v>
      </c>
      <c r="T26" s="60" t="e">
        <f t="shared" si="5"/>
        <v>#REF!</v>
      </c>
      <c r="U26" s="60" t="e">
        <f t="shared" si="5"/>
        <v>#REF!</v>
      </c>
      <c r="V26" s="60" t="e">
        <f t="shared" si="5"/>
        <v>#REF!</v>
      </c>
      <c r="W26" s="60" t="e">
        <f t="shared" si="5"/>
        <v>#REF!</v>
      </c>
      <c r="X26" s="60" t="e">
        <f t="shared" si="5"/>
        <v>#REF!</v>
      </c>
      <c r="Y26" s="60" t="e">
        <f t="shared" si="5"/>
        <v>#REF!</v>
      </c>
      <c r="Z26" s="60" t="e">
        <f t="shared" si="5"/>
        <v>#REF!</v>
      </c>
      <c r="AA26" s="60" t="e">
        <f t="shared" si="5"/>
        <v>#REF!</v>
      </c>
      <c r="AB26" s="60" t="e">
        <f t="shared" si="5"/>
        <v>#REF!</v>
      </c>
      <c r="AC26" s="60" t="e">
        <f t="shared" si="5"/>
        <v>#REF!</v>
      </c>
      <c r="AD26" s="60" t="e">
        <f t="shared" si="5"/>
        <v>#REF!</v>
      </c>
      <c r="AE26" s="60" t="e">
        <f t="shared" si="5"/>
        <v>#REF!</v>
      </c>
      <c r="AF26" s="60" t="e">
        <f t="shared" si="5"/>
        <v>#REF!</v>
      </c>
      <c r="AG26" s="60" t="e">
        <f t="shared" si="5"/>
        <v>#REF!</v>
      </c>
      <c r="AH26" s="60" t="e">
        <f t="shared" si="5"/>
        <v>#REF!</v>
      </c>
      <c r="AI26" s="60" t="e">
        <f t="shared" si="5"/>
        <v>#REF!</v>
      </c>
      <c r="AJ26" s="60" t="e">
        <f t="shared" si="5"/>
        <v>#REF!</v>
      </c>
      <c r="AK26" s="60" t="e">
        <f t="shared" si="5"/>
        <v>#REF!</v>
      </c>
      <c r="AL26" s="60" t="e">
        <f t="shared" si="5"/>
        <v>#REF!</v>
      </c>
      <c r="AM26" s="60" t="e">
        <f t="shared" si="5"/>
        <v>#REF!</v>
      </c>
      <c r="AN26" s="60" t="e">
        <f t="shared" si="5"/>
        <v>#REF!</v>
      </c>
      <c r="AO26" s="60" t="e">
        <f t="shared" si="5"/>
        <v>#REF!</v>
      </c>
      <c r="AP26" s="60" t="e">
        <f t="shared" si="5"/>
        <v>#REF!</v>
      </c>
      <c r="AQ26" s="60" t="e">
        <f t="shared" si="5"/>
        <v>#REF!</v>
      </c>
      <c r="AR26" s="60" t="e">
        <f t="shared" si="5"/>
        <v>#REF!</v>
      </c>
      <c r="AS26" s="60" t="e">
        <f t="shared" si="5"/>
        <v>#REF!</v>
      </c>
      <c r="AT26" s="60" t="e">
        <f t="shared" si="5"/>
        <v>#REF!</v>
      </c>
      <c r="AU26" s="60" t="e">
        <f t="shared" si="5"/>
        <v>#REF!</v>
      </c>
      <c r="AV26" s="60" t="e">
        <f t="shared" si="5"/>
        <v>#REF!</v>
      </c>
      <c r="AW26" s="60" t="e">
        <f t="shared" si="5"/>
        <v>#REF!</v>
      </c>
      <c r="AX26" s="60" t="e">
        <f t="shared" si="5"/>
        <v>#REF!</v>
      </c>
      <c r="AY26" s="60" t="e">
        <f t="shared" si="5"/>
        <v>#REF!</v>
      </c>
    </row>
    <row r="27" spans="1:51" x14ac:dyDescent="0.2">
      <c r="A27" s="1"/>
    </row>
    <row r="28" spans="1:51" x14ac:dyDescent="0.2">
      <c r="A28" s="45" t="s">
        <v>3</v>
      </c>
    </row>
    <row r="29" spans="1:51" x14ac:dyDescent="0.2">
      <c r="A29" s="15" t="s">
        <v>4</v>
      </c>
    </row>
    <row r="30" spans="1:51" x14ac:dyDescent="0.2">
      <c r="A30" s="15" t="s">
        <v>5</v>
      </c>
    </row>
    <row r="31" spans="1:51" x14ac:dyDescent="0.2">
      <c r="A31" s="15" t="s">
        <v>6</v>
      </c>
    </row>
    <row r="32" spans="1:51" x14ac:dyDescent="0.2">
      <c r="A32" s="90" t="s">
        <v>70</v>
      </c>
    </row>
    <row r="33" spans="1:1" x14ac:dyDescent="0.2">
      <c r="A33" s="15"/>
    </row>
    <row r="34" spans="1:1" x14ac:dyDescent="0.2">
      <c r="A34" s="43" t="s">
        <v>8</v>
      </c>
    </row>
    <row r="35" spans="1:1" ht="73.5" customHeight="1" x14ac:dyDescent="0.2">
      <c r="A35" s="44" t="s">
        <v>19</v>
      </c>
    </row>
    <row r="36" spans="1:1" ht="14.25" x14ac:dyDescent="0.2">
      <c r="A36" s="78"/>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4" zoomScaleNormal="100" workbookViewId="0">
      <pane xSplit="1" topLeftCell="B1" activePane="topRight" state="frozen"/>
      <selection pane="topRight" activeCell="C24" activeCellId="1" sqref="C5:C6 C24:C25"/>
    </sheetView>
  </sheetViews>
  <sheetFormatPr defaultColWidth="8.5703125" defaultRowHeight="12" x14ac:dyDescent="0.2"/>
  <cols>
    <col min="1" max="1" width="84.85546875" style="1" customWidth="1"/>
    <col min="2" max="3" width="10.42578125" style="1" bestFit="1" customWidth="1"/>
    <col min="4" max="16384" width="8.5703125" style="1"/>
  </cols>
  <sheetData>
    <row r="1" spans="1:3" ht="11.45" customHeight="1" x14ac:dyDescent="0.2">
      <c r="A1" s="9" t="s">
        <v>74</v>
      </c>
    </row>
    <row r="2" spans="1:3" ht="11.45" customHeight="1" x14ac:dyDescent="0.2">
      <c r="A2" s="151" t="s">
        <v>153</v>
      </c>
    </row>
    <row r="3" spans="1:3" ht="11.45" customHeight="1" x14ac:dyDescent="0.2">
      <c r="A3" s="9"/>
    </row>
    <row r="4" spans="1:3" ht="11.25" customHeight="1" x14ac:dyDescent="0.2">
      <c r="A4" s="95" t="s">
        <v>1</v>
      </c>
    </row>
    <row r="5" spans="1:3" s="12" customFormat="1" ht="25.5" customHeight="1" x14ac:dyDescent="0.2">
      <c r="A5" s="8" t="s">
        <v>0</v>
      </c>
      <c r="B5" s="129" t="e">
        <f>'3=4| COMISS'!B5</f>
        <v>#REF!</v>
      </c>
      <c r="C5" s="46" t="e">
        <f>'3=4| COMISS'!C5</f>
        <v>#REF!</v>
      </c>
    </row>
    <row r="6" spans="1:3" s="12" customFormat="1" ht="25.5" customHeight="1" x14ac:dyDescent="0.2">
      <c r="A6" s="37"/>
      <c r="B6" s="129" t="e">
        <f>'3=4| COMISS'!B6</f>
        <v>#REF!</v>
      </c>
      <c r="C6" s="46">
        <f>'3=4| COMISS'!C6</f>
        <v>45285</v>
      </c>
    </row>
    <row r="7" spans="1:3" ht="11.45" customHeight="1" x14ac:dyDescent="0.2">
      <c r="A7" s="11" t="s">
        <v>11</v>
      </c>
      <c r="B7" s="118"/>
      <c r="C7" s="118"/>
    </row>
    <row r="8" spans="1:3" ht="11.45" customHeight="1" x14ac:dyDescent="0.2">
      <c r="A8" s="3">
        <v>1</v>
      </c>
      <c r="B8" s="142" t="e">
        <f>'3=4| COMISS'!B8</f>
        <v>#REF!</v>
      </c>
      <c r="C8" s="142" t="e">
        <f>'3=4| COMISS'!C8</f>
        <v>#REF!</v>
      </c>
    </row>
    <row r="9" spans="1:3" ht="11.45" customHeight="1" x14ac:dyDescent="0.2">
      <c r="A9" s="3">
        <v>2</v>
      </c>
      <c r="B9" s="142" t="e">
        <f>'3=4| COMISS'!B9</f>
        <v>#REF!</v>
      </c>
      <c r="C9" s="142" t="e">
        <f>'3=4| COMISS'!C9</f>
        <v>#REF!</v>
      </c>
    </row>
    <row r="10" spans="1:3" ht="11.45" customHeight="1" x14ac:dyDescent="0.2">
      <c r="A10" s="120" t="s">
        <v>107</v>
      </c>
      <c r="B10" s="142"/>
      <c r="C10" s="142"/>
    </row>
    <row r="11" spans="1:3" ht="11.45" customHeight="1" x14ac:dyDescent="0.2">
      <c r="A11" s="3">
        <v>1</v>
      </c>
      <c r="B11" s="142" t="e">
        <f>'3=4| COMISS'!B11</f>
        <v>#REF!</v>
      </c>
      <c r="C11" s="142" t="e">
        <f>'3=4| COMISS'!C11</f>
        <v>#REF!</v>
      </c>
    </row>
    <row r="12" spans="1:3" ht="11.45" customHeight="1" x14ac:dyDescent="0.2">
      <c r="A12" s="3">
        <v>2</v>
      </c>
      <c r="B12" s="142" t="e">
        <f>'3=4| COMISS'!B12</f>
        <v>#REF!</v>
      </c>
      <c r="C12" s="142" t="e">
        <f>'3=4| COMISS'!C12</f>
        <v>#REF!</v>
      </c>
    </row>
    <row r="13" spans="1:3" ht="11.45" customHeight="1" x14ac:dyDescent="0.2">
      <c r="A13" s="5" t="s">
        <v>86</v>
      </c>
      <c r="B13" s="142"/>
      <c r="C13" s="142"/>
    </row>
    <row r="14" spans="1:3" ht="11.45" customHeight="1" x14ac:dyDescent="0.2">
      <c r="A14" s="3">
        <v>1</v>
      </c>
      <c r="B14" s="142" t="e">
        <f>'3=4| COMISS'!B14</f>
        <v>#REF!</v>
      </c>
      <c r="C14" s="142" t="e">
        <f>'3=4| COMISS'!C14</f>
        <v>#REF!</v>
      </c>
    </row>
    <row r="15" spans="1:3" ht="11.45" customHeight="1" x14ac:dyDescent="0.2">
      <c r="A15" s="3">
        <v>2</v>
      </c>
      <c r="B15" s="142" t="e">
        <f>'3=4| COMISS'!B15</f>
        <v>#REF!</v>
      </c>
      <c r="C15" s="142" t="e">
        <f>'3=4| COMISS'!C15</f>
        <v>#REF!</v>
      </c>
    </row>
    <row r="16" spans="1:3" ht="11.45" customHeight="1" x14ac:dyDescent="0.2">
      <c r="A16" s="4" t="s">
        <v>91</v>
      </c>
      <c r="B16" s="142"/>
      <c r="C16" s="142"/>
    </row>
    <row r="17" spans="1:3" ht="11.45" customHeight="1" x14ac:dyDescent="0.2">
      <c r="A17" s="3">
        <v>1</v>
      </c>
      <c r="B17" s="142" t="e">
        <f>'3=4| COMISS'!B17</f>
        <v>#REF!</v>
      </c>
      <c r="C17" s="142" t="e">
        <f>'3=4| COMISS'!C17</f>
        <v>#REF!</v>
      </c>
    </row>
    <row r="18" spans="1:3" ht="11.45" customHeight="1" x14ac:dyDescent="0.2">
      <c r="A18" s="3">
        <v>2</v>
      </c>
      <c r="B18" s="142" t="e">
        <f>'3=4| COMISS'!B18</f>
        <v>#REF!</v>
      </c>
      <c r="C18" s="142" t="e">
        <f>'3=4| COMISS'!C18</f>
        <v>#REF!</v>
      </c>
    </row>
    <row r="19" spans="1:3" ht="11.45" customHeight="1" x14ac:dyDescent="0.2">
      <c r="A19" s="2" t="s">
        <v>92</v>
      </c>
      <c r="B19" s="142"/>
      <c r="C19" s="142"/>
    </row>
    <row r="20" spans="1:3" ht="11.45" customHeight="1" x14ac:dyDescent="0.2">
      <c r="A20" s="3">
        <v>1</v>
      </c>
      <c r="B20" s="142" t="e">
        <f>'3=4| COMISS'!B20</f>
        <v>#REF!</v>
      </c>
      <c r="C20" s="142" t="e">
        <f>'3=4| COMISS'!C20</f>
        <v>#REF!</v>
      </c>
    </row>
    <row r="21" spans="1:3" ht="11.45" customHeight="1" x14ac:dyDescent="0.2">
      <c r="A21" s="3">
        <v>2</v>
      </c>
      <c r="B21" s="142" t="e">
        <f>'3=4| COMISS'!B21</f>
        <v>#REF!</v>
      </c>
      <c r="C21" s="142" t="e">
        <f>'3=4| COMISS'!C21</f>
        <v>#REF!</v>
      </c>
    </row>
    <row r="22" spans="1:3" ht="11.45" customHeight="1" x14ac:dyDescent="0.2">
      <c r="A22" s="24"/>
      <c r="B22" s="143"/>
      <c r="C22" s="143"/>
    </row>
    <row r="23" spans="1:3" ht="11.45" customHeight="1" x14ac:dyDescent="0.2">
      <c r="A23" s="97" t="s">
        <v>2</v>
      </c>
      <c r="B23" s="143"/>
      <c r="C23" s="143"/>
    </row>
    <row r="24" spans="1:3" ht="24.6" customHeight="1" x14ac:dyDescent="0.2">
      <c r="A24" s="8" t="s">
        <v>0</v>
      </c>
      <c r="B24" s="129" t="e">
        <f t="shared" ref="B24:C24" si="0">B5</f>
        <v>#REF!</v>
      </c>
      <c r="C24" s="46" t="e">
        <f t="shared" si="0"/>
        <v>#REF!</v>
      </c>
    </row>
    <row r="25" spans="1:3" ht="24.6" customHeight="1" x14ac:dyDescent="0.2">
      <c r="A25" s="37"/>
      <c r="B25" s="129" t="e">
        <f t="shared" ref="B25:C25" si="1">B6</f>
        <v>#REF!</v>
      </c>
      <c r="C25" s="46">
        <f t="shared" si="1"/>
        <v>45285</v>
      </c>
    </row>
    <row r="26" spans="1:3" ht="11.45" customHeight="1" x14ac:dyDescent="0.2">
      <c r="A26" s="11" t="s">
        <v>11</v>
      </c>
      <c r="B26" s="118"/>
      <c r="C26" s="118"/>
    </row>
    <row r="27" spans="1:3" ht="11.45" customHeight="1" x14ac:dyDescent="0.2">
      <c r="A27" s="3">
        <v>1</v>
      </c>
      <c r="B27" s="142" t="e">
        <f t="shared" ref="B27:C27" si="2">ROUNDUP(B8*0.87,)</f>
        <v>#REF!</v>
      </c>
      <c r="C27" s="142" t="e">
        <f t="shared" si="2"/>
        <v>#REF!</v>
      </c>
    </row>
    <row r="28" spans="1:3" ht="11.45" customHeight="1" x14ac:dyDescent="0.2">
      <c r="A28" s="3">
        <v>2</v>
      </c>
      <c r="B28" s="142" t="e">
        <f t="shared" ref="B28:C28" si="3">ROUNDUP(B9*0.87,)</f>
        <v>#REF!</v>
      </c>
      <c r="C28" s="142" t="e">
        <f t="shared" si="3"/>
        <v>#REF!</v>
      </c>
    </row>
    <row r="29" spans="1:3" ht="11.45" customHeight="1" x14ac:dyDescent="0.2">
      <c r="A29" s="120" t="s">
        <v>107</v>
      </c>
      <c r="B29" s="142"/>
      <c r="C29" s="142"/>
    </row>
    <row r="30" spans="1:3" ht="11.45" customHeight="1" x14ac:dyDescent="0.2">
      <c r="A30" s="3">
        <v>1</v>
      </c>
      <c r="B30" s="142" t="e">
        <f t="shared" ref="B30:C30" si="4">ROUNDUP(B11*0.87,)</f>
        <v>#REF!</v>
      </c>
      <c r="C30" s="142" t="e">
        <f t="shared" si="4"/>
        <v>#REF!</v>
      </c>
    </row>
    <row r="31" spans="1:3" ht="11.45" customHeight="1" x14ac:dyDescent="0.2">
      <c r="A31" s="3">
        <v>2</v>
      </c>
      <c r="B31" s="142" t="e">
        <f t="shared" ref="B31:C31" si="5">ROUNDUP(B12*0.87,)</f>
        <v>#REF!</v>
      </c>
      <c r="C31" s="142" t="e">
        <f t="shared" si="5"/>
        <v>#REF!</v>
      </c>
    </row>
    <row r="32" spans="1:3" ht="11.45" customHeight="1" x14ac:dyDescent="0.2">
      <c r="A32" s="5" t="s">
        <v>86</v>
      </c>
      <c r="B32" s="142"/>
      <c r="C32" s="142"/>
    </row>
    <row r="33" spans="1:3" ht="11.45" customHeight="1" x14ac:dyDescent="0.2">
      <c r="A33" s="3">
        <v>1</v>
      </c>
      <c r="B33" s="142" t="e">
        <f t="shared" ref="B33:C33" si="6">ROUNDUP(B14*0.87,)</f>
        <v>#REF!</v>
      </c>
      <c r="C33" s="142" t="e">
        <f t="shared" si="6"/>
        <v>#REF!</v>
      </c>
    </row>
    <row r="34" spans="1:3" ht="11.45" customHeight="1" x14ac:dyDescent="0.2">
      <c r="A34" s="3">
        <v>2</v>
      </c>
      <c r="B34" s="142" t="e">
        <f t="shared" ref="B34:C34" si="7">ROUNDUP(B15*0.87,)</f>
        <v>#REF!</v>
      </c>
      <c r="C34" s="142" t="e">
        <f t="shared" si="7"/>
        <v>#REF!</v>
      </c>
    </row>
    <row r="35" spans="1:3" ht="11.45" customHeight="1" x14ac:dyDescent="0.2">
      <c r="A35" s="4" t="s">
        <v>91</v>
      </c>
      <c r="B35" s="142"/>
      <c r="C35" s="142"/>
    </row>
    <row r="36" spans="1:3" ht="11.45" customHeight="1" x14ac:dyDescent="0.2">
      <c r="A36" s="3">
        <v>1</v>
      </c>
      <c r="B36" s="142" t="e">
        <f t="shared" ref="B36:C36" si="8">ROUNDUP(B17*0.87,)</f>
        <v>#REF!</v>
      </c>
      <c r="C36" s="142" t="e">
        <f t="shared" si="8"/>
        <v>#REF!</v>
      </c>
    </row>
    <row r="37" spans="1:3" ht="11.45" customHeight="1" x14ac:dyDescent="0.2">
      <c r="A37" s="3">
        <v>2</v>
      </c>
      <c r="B37" s="142" t="e">
        <f t="shared" ref="B37:C37" si="9">ROUNDUP(B18*0.87,)</f>
        <v>#REF!</v>
      </c>
      <c r="C37" s="142" t="e">
        <f t="shared" si="9"/>
        <v>#REF!</v>
      </c>
    </row>
    <row r="38" spans="1:3" ht="11.45" customHeight="1" x14ac:dyDescent="0.2">
      <c r="A38" s="2" t="s">
        <v>92</v>
      </c>
      <c r="B38" s="142"/>
      <c r="C38" s="142"/>
    </row>
    <row r="39" spans="1:3" ht="11.45" customHeight="1" x14ac:dyDescent="0.2">
      <c r="A39" s="3">
        <v>1</v>
      </c>
      <c r="B39" s="142" t="e">
        <f t="shared" ref="B39:C39" si="10">ROUNDUP(B20*0.87,)</f>
        <v>#REF!</v>
      </c>
      <c r="C39" s="142" t="e">
        <f t="shared" si="10"/>
        <v>#REF!</v>
      </c>
    </row>
    <row r="40" spans="1:3" ht="11.45" customHeight="1" x14ac:dyDescent="0.2">
      <c r="A40" s="3">
        <v>2</v>
      </c>
      <c r="B40" s="142" t="e">
        <f t="shared" ref="B40:C40" si="11">ROUNDUP(B21*0.87,)</f>
        <v>#REF!</v>
      </c>
      <c r="C40" s="142" t="e">
        <f t="shared" si="11"/>
        <v>#REF!</v>
      </c>
    </row>
    <row r="41" spans="1:3" ht="11.45" customHeight="1" x14ac:dyDescent="0.2">
      <c r="A41" s="24"/>
    </row>
    <row r="42" spans="1:3" x14ac:dyDescent="0.2">
      <c r="A42" s="22"/>
    </row>
    <row r="43" spans="1:3" x14ac:dyDescent="0.2">
      <c r="A43" s="41" t="s">
        <v>3</v>
      </c>
    </row>
    <row r="44" spans="1:3" x14ac:dyDescent="0.2">
      <c r="A44" s="42" t="s">
        <v>4</v>
      </c>
    </row>
    <row r="45" spans="1:3" x14ac:dyDescent="0.2">
      <c r="A45" s="42" t="s">
        <v>5</v>
      </c>
    </row>
    <row r="46" spans="1:3" ht="12.6" customHeight="1" x14ac:dyDescent="0.2">
      <c r="A46" s="26" t="s">
        <v>6</v>
      </c>
    </row>
    <row r="47" spans="1:3" x14ac:dyDescent="0.2">
      <c r="A47" s="42" t="s">
        <v>75</v>
      </c>
    </row>
    <row r="48" spans="1:3" ht="12.75" thickBot="1" x14ac:dyDescent="0.25">
      <c r="A48" s="22"/>
    </row>
    <row r="49" spans="1:1" ht="12.75" thickBot="1" x14ac:dyDescent="0.25">
      <c r="A49" s="152" t="s">
        <v>8</v>
      </c>
    </row>
    <row r="50" spans="1:1" ht="72.75" thickBot="1" x14ac:dyDescent="0.25">
      <c r="A50" s="153" t="s">
        <v>50</v>
      </c>
    </row>
    <row r="51" spans="1:1" ht="12.75" thickBot="1" x14ac:dyDescent="0.25">
      <c r="A51" s="61" t="s">
        <v>27</v>
      </c>
    </row>
    <row r="52" spans="1:1" ht="12.75" thickBot="1" x14ac:dyDescent="0.25">
      <c r="A52" s="88" t="s">
        <v>163</v>
      </c>
    </row>
    <row r="53" spans="1:1" x14ac:dyDescent="0.2">
      <c r="A53" s="89" t="s">
        <v>164</v>
      </c>
    </row>
    <row r="54" spans="1:1" ht="12.75" thickBot="1" x14ac:dyDescent="0.25">
      <c r="A54" s="154"/>
    </row>
    <row r="55" spans="1:1" ht="12.75" thickBot="1" x14ac:dyDescent="0.25">
      <c r="A55" s="61" t="s">
        <v>154</v>
      </c>
    </row>
    <row r="56" spans="1:1" x14ac:dyDescent="0.2">
      <c r="A56" s="155" t="s">
        <v>155</v>
      </c>
    </row>
    <row r="57" spans="1:1" x14ac:dyDescent="0.2">
      <c r="A57" s="155" t="s">
        <v>156</v>
      </c>
    </row>
  </sheetData>
  <pageMargins left="0.7" right="0.7" top="0.75" bottom="0.75" header="0.3" footer="0.3"/>
  <pageSetup paperSize="9"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pane xSplit="1" topLeftCell="B1" activePane="topRight" state="frozen"/>
      <selection pane="topRight" activeCell="C6" sqref="C6"/>
    </sheetView>
  </sheetViews>
  <sheetFormatPr defaultColWidth="8.7109375" defaultRowHeight="12.75" x14ac:dyDescent="0.2"/>
  <cols>
    <col min="1" max="1" width="82.85546875" style="7" customWidth="1"/>
    <col min="2" max="3" width="9.85546875" style="7" bestFit="1" customWidth="1"/>
    <col min="4" max="16384" width="8.7109375" style="7"/>
  </cols>
  <sheetData>
    <row r="1" spans="1:3" x14ac:dyDescent="0.2">
      <c r="A1" s="9" t="s">
        <v>74</v>
      </c>
    </row>
    <row r="2" spans="1:3" x14ac:dyDescent="0.2">
      <c r="A2" s="14" t="s">
        <v>15</v>
      </c>
    </row>
    <row r="3" spans="1:3" x14ac:dyDescent="0.2">
      <c r="A3" s="1"/>
    </row>
    <row r="4" spans="1:3" x14ac:dyDescent="0.2">
      <c r="A4" s="95" t="s">
        <v>1</v>
      </c>
    </row>
    <row r="5" spans="1:3" ht="21" customHeight="1" x14ac:dyDescent="0.2">
      <c r="A5" s="16"/>
      <c r="B5" s="47" t="e">
        <f>'C завтраками| Bed and breakfast'!#REF!</f>
        <v>#REF!</v>
      </c>
      <c r="C5" s="47" t="e">
        <f>'C завтраками| Bed and breakfast'!#REF!</f>
        <v>#REF!</v>
      </c>
    </row>
    <row r="6" spans="1:3" ht="24" customHeight="1" x14ac:dyDescent="0.2">
      <c r="A6" s="16"/>
      <c r="B6" s="47" t="e">
        <f>'C завтраками| Bed and breakfast'!#REF!</f>
        <v>#REF!</v>
      </c>
      <c r="C6" s="47" t="e">
        <f>'C завтраками| Bed and breakfast'!#REF!</f>
        <v>#REF!</v>
      </c>
    </row>
    <row r="7" spans="1:3" x14ac:dyDescent="0.2">
      <c r="A7" s="16" t="s">
        <v>11</v>
      </c>
    </row>
    <row r="8" spans="1:3" x14ac:dyDescent="0.2">
      <c r="A8" s="16">
        <v>1</v>
      </c>
      <c r="B8" s="58" t="e">
        <f>'C завтраками| Bed and breakfast'!#REF!-1050</f>
        <v>#REF!</v>
      </c>
      <c r="C8" s="58" t="e">
        <f>'C завтраками| Bed and breakfast'!#REF!-1050</f>
        <v>#REF!</v>
      </c>
    </row>
    <row r="9" spans="1:3" x14ac:dyDescent="0.2">
      <c r="A9" s="5" t="s">
        <v>86</v>
      </c>
      <c r="B9" s="59"/>
      <c r="C9" s="59"/>
    </row>
    <row r="10" spans="1:3" x14ac:dyDescent="0.2">
      <c r="A10" s="16">
        <v>1</v>
      </c>
      <c r="B10" s="58" t="e">
        <f>'C завтраками| Bed and breakfast'!#REF!-1050</f>
        <v>#REF!</v>
      </c>
      <c r="C10" s="58" t="e">
        <f>'C завтраками| Bed and breakfast'!#REF!-1050</f>
        <v>#REF!</v>
      </c>
    </row>
    <row r="11" spans="1:3" x14ac:dyDescent="0.2">
      <c r="A11" s="4" t="s">
        <v>91</v>
      </c>
      <c r="B11" s="59"/>
      <c r="C11" s="59"/>
    </row>
    <row r="12" spans="1:3" x14ac:dyDescent="0.2">
      <c r="A12" s="16">
        <v>1</v>
      </c>
      <c r="B12" s="58" t="e">
        <f>'C завтраками| Bed and breakfast'!#REF!-1050</f>
        <v>#REF!</v>
      </c>
      <c r="C12" s="58" t="e">
        <f>'C завтраками| Bed and breakfast'!#REF!-1050</f>
        <v>#REF!</v>
      </c>
    </row>
    <row r="13" spans="1:3" x14ac:dyDescent="0.2">
      <c r="A13" s="2" t="s">
        <v>92</v>
      </c>
      <c r="B13" s="59"/>
      <c r="C13" s="59"/>
    </row>
    <row r="14" spans="1:3" x14ac:dyDescent="0.2">
      <c r="A14" s="16">
        <v>1</v>
      </c>
      <c r="B14" s="58" t="e">
        <f>'C завтраками| Bed and breakfast'!#REF!-1050</f>
        <v>#REF!</v>
      </c>
      <c r="C14" s="58" t="e">
        <f>'C завтраками| Bed and breakfast'!#REF!-1050</f>
        <v>#REF!</v>
      </c>
    </row>
    <row r="15" spans="1:3" x14ac:dyDescent="0.2">
      <c r="A15" s="1"/>
    </row>
    <row r="16" spans="1:3" x14ac:dyDescent="0.2">
      <c r="A16" s="45" t="s">
        <v>3</v>
      </c>
    </row>
    <row r="17" spans="1:1" x14ac:dyDescent="0.2">
      <c r="A17" s="15" t="s">
        <v>4</v>
      </c>
    </row>
    <row r="18" spans="1:1" x14ac:dyDescent="0.2">
      <c r="A18" s="15" t="s">
        <v>5</v>
      </c>
    </row>
    <row r="19" spans="1:1" x14ac:dyDescent="0.2">
      <c r="A19" s="15" t="s">
        <v>6</v>
      </c>
    </row>
    <row r="20" spans="1:1" x14ac:dyDescent="0.2">
      <c r="A20" s="42" t="s">
        <v>75</v>
      </c>
    </row>
    <row r="21" spans="1:1" x14ac:dyDescent="0.2">
      <c r="A21" s="15"/>
    </row>
    <row r="22" spans="1:1" x14ac:dyDescent="0.2">
      <c r="A22" s="43" t="s">
        <v>8</v>
      </c>
    </row>
    <row r="23" spans="1:1" ht="73.5" customHeight="1" x14ac:dyDescent="0.2">
      <c r="A23" s="44" t="s">
        <v>19</v>
      </c>
    </row>
    <row r="24" spans="1:1" ht="14.25" x14ac:dyDescent="0.2">
      <c r="A24" s="78"/>
    </row>
  </sheetData>
  <pageMargins left="0.7" right="0.7" top="0.75" bottom="0.75" header="0.3" footer="0.3"/>
  <pageSetup paperSize="9"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14</v>
      </c>
    </row>
    <row r="2" spans="1:3" ht="11.45" customHeight="1" x14ac:dyDescent="0.2">
      <c r="A2" s="19"/>
    </row>
    <row r="3" spans="1:3" ht="11.45" customHeight="1" x14ac:dyDescent="0.2">
      <c r="A3" s="76" t="s">
        <v>48</v>
      </c>
    </row>
    <row r="4" spans="1:3" ht="11.25" customHeight="1" x14ac:dyDescent="0.2">
      <c r="A4" s="51"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breakfast'!#REF!*0.9</f>
        <v>#REF!</v>
      </c>
      <c r="C8" s="29" t="e">
        <f>'C завтраками| Bed and breakfast'!#REF!*0.9</f>
        <v>#REF!</v>
      </c>
    </row>
    <row r="9" spans="1:3" ht="11.45" customHeight="1" x14ac:dyDescent="0.2">
      <c r="A9" s="3">
        <v>2</v>
      </c>
      <c r="B9" s="29" t="e">
        <f>'C завтраками| Bed and breakfast'!#REF!*0.9</f>
        <v>#REF!</v>
      </c>
      <c r="C9" s="29" t="e">
        <f>'C завтраками| Bed and breakfast'!#REF!*0.9</f>
        <v>#REF!</v>
      </c>
    </row>
    <row r="10" spans="1:3" ht="11.45" customHeight="1" x14ac:dyDescent="0.2">
      <c r="A10" s="5" t="s">
        <v>12</v>
      </c>
      <c r="B10" s="29"/>
      <c r="C10" s="29"/>
    </row>
    <row r="11" spans="1:3" ht="11.45" customHeight="1" x14ac:dyDescent="0.2">
      <c r="A11" s="3">
        <v>1</v>
      </c>
      <c r="B11" s="29" t="e">
        <f>'C завтраками| Bed and breakfast'!#REF!*0.9</f>
        <v>#REF!</v>
      </c>
      <c r="C11" s="29" t="e">
        <f>'C завтраками| Bed and breakfast'!#REF!*0.9</f>
        <v>#REF!</v>
      </c>
    </row>
    <row r="12" spans="1:3" ht="11.45" customHeight="1" x14ac:dyDescent="0.2">
      <c r="A12" s="3">
        <v>2</v>
      </c>
      <c r="B12" s="29" t="e">
        <f>'C завтраками| Bed and breakfast'!#REF!*0.9</f>
        <v>#REF!</v>
      </c>
      <c r="C12" s="29" t="e">
        <f>'C завтраками| Bed and breakfast'!#REF!*0.9</f>
        <v>#REF!</v>
      </c>
    </row>
    <row r="13" spans="1:3" ht="11.45" customHeight="1" x14ac:dyDescent="0.2">
      <c r="A13" s="4" t="s">
        <v>9</v>
      </c>
      <c r="B13" s="29"/>
      <c r="C13" s="29"/>
    </row>
    <row r="14" spans="1:3" ht="11.45" customHeight="1" x14ac:dyDescent="0.2">
      <c r="A14" s="3">
        <v>1</v>
      </c>
      <c r="B14" s="29" t="e">
        <f>'C завтраками| Bed and breakfast'!#REF!*0.9</f>
        <v>#REF!</v>
      </c>
      <c r="C14" s="29" t="e">
        <f>'C завтраками| Bed and breakfast'!#REF!*0.9</f>
        <v>#REF!</v>
      </c>
    </row>
    <row r="15" spans="1:3" ht="11.45" customHeight="1" x14ac:dyDescent="0.2">
      <c r="A15" s="3">
        <v>2</v>
      </c>
      <c r="B15" s="29" t="e">
        <f>'C завтраками| Bed and breakfast'!#REF!*0.9</f>
        <v>#REF!</v>
      </c>
      <c r="C15" s="29" t="e">
        <f>'C завтраками| Bed and breakfast'!#REF!*0.9</f>
        <v>#REF!</v>
      </c>
    </row>
    <row r="16" spans="1:3" ht="11.45" customHeight="1" x14ac:dyDescent="0.2">
      <c r="A16" s="2" t="s">
        <v>13</v>
      </c>
      <c r="B16" s="29"/>
      <c r="C16" s="29"/>
    </row>
    <row r="17" spans="1:3" ht="11.45" customHeight="1" x14ac:dyDescent="0.2">
      <c r="A17" s="3">
        <v>1</v>
      </c>
      <c r="B17" s="29" t="e">
        <f>'C завтраками| Bed and breakfast'!#REF!*0.9</f>
        <v>#REF!</v>
      </c>
      <c r="C17" s="29" t="e">
        <f>'C завтраками| Bed and breakfast'!#REF!*0.9</f>
        <v>#REF!</v>
      </c>
    </row>
    <row r="18" spans="1:3" ht="11.45" customHeight="1" x14ac:dyDescent="0.2">
      <c r="A18" s="3">
        <v>2</v>
      </c>
      <c r="B18" s="29" t="e">
        <f>'C завтраками| Bed and breakfast'!#REF!*0.9</f>
        <v>#REF!</v>
      </c>
      <c r="C18" s="29" t="e">
        <f>'C завтраками| Bed and breakfast'!#REF!*0.9</f>
        <v>#REF!</v>
      </c>
    </row>
    <row r="19" spans="1:3" ht="11.45" customHeight="1" x14ac:dyDescent="0.2">
      <c r="A19" s="24"/>
      <c r="B19" s="30"/>
      <c r="C19" s="30"/>
    </row>
    <row r="20" spans="1:3" ht="11.45" customHeight="1" x14ac:dyDescent="0.2">
      <c r="A20" s="24"/>
      <c r="B20" s="30"/>
      <c r="C20" s="30"/>
    </row>
    <row r="21" spans="1:3" ht="11.45" customHeight="1" x14ac:dyDescent="0.2">
      <c r="A21" s="24"/>
      <c r="B21" s="30"/>
      <c r="C21" s="30"/>
    </row>
    <row r="22" spans="1:3" ht="145.9" customHeight="1" x14ac:dyDescent="0.2">
      <c r="A22" s="77" t="s">
        <v>28</v>
      </c>
    </row>
    <row r="23" spans="1:3" ht="11.45" customHeight="1" thickBot="1" x14ac:dyDescent="0.25">
      <c r="A23" s="63" t="s">
        <v>18</v>
      </c>
    </row>
    <row r="24" spans="1:3" ht="11.45" customHeight="1" thickBot="1" x14ac:dyDescent="0.25">
      <c r="A24" s="64" t="s">
        <v>29</v>
      </c>
    </row>
    <row r="25" spans="1:3" x14ac:dyDescent="0.2">
      <c r="A25" s="65" t="s">
        <v>30</v>
      </c>
    </row>
    <row r="26" spans="1:3" x14ac:dyDescent="0.2">
      <c r="A26" s="24"/>
    </row>
    <row r="27" spans="1:3" x14ac:dyDescent="0.2">
      <c r="A27" s="36" t="s">
        <v>3</v>
      </c>
    </row>
    <row r="28" spans="1:3" x14ac:dyDescent="0.2">
      <c r="A28" s="20" t="s">
        <v>4</v>
      </c>
    </row>
    <row r="29" spans="1:3" x14ac:dyDescent="0.2">
      <c r="A29" s="20" t="s">
        <v>5</v>
      </c>
    </row>
    <row r="30" spans="1:3" ht="24" x14ac:dyDescent="0.2">
      <c r="A30" s="21" t="s">
        <v>6</v>
      </c>
    </row>
    <row r="31" spans="1:3" ht="12.6" customHeight="1" x14ac:dyDescent="0.2">
      <c r="A31" s="20" t="s">
        <v>7</v>
      </c>
    </row>
    <row r="32" spans="1:3" ht="24" x14ac:dyDescent="0.2">
      <c r="A32" s="66" t="s">
        <v>31</v>
      </c>
    </row>
    <row r="34" spans="1:1" ht="25.5" x14ac:dyDescent="0.2">
      <c r="A34" s="67" t="s">
        <v>49</v>
      </c>
    </row>
    <row r="35" spans="1:1" ht="52.5" x14ac:dyDescent="0.2">
      <c r="A35" s="68" t="s">
        <v>32</v>
      </c>
    </row>
    <row r="36" spans="1:1" ht="31.5" x14ac:dyDescent="0.2">
      <c r="A36" s="68" t="s">
        <v>33</v>
      </c>
    </row>
    <row r="37" spans="1:1" ht="52.5" x14ac:dyDescent="0.2">
      <c r="A37" s="68" t="s">
        <v>34</v>
      </c>
    </row>
    <row r="38" spans="1:1" ht="31.5" hidden="1" x14ac:dyDescent="0.2">
      <c r="A38" s="68" t="s">
        <v>35</v>
      </c>
    </row>
    <row r="39" spans="1:1" ht="63" x14ac:dyDescent="0.2">
      <c r="A39" s="68" t="s">
        <v>36</v>
      </c>
    </row>
    <row r="40" spans="1:1" ht="31.5" x14ac:dyDescent="0.2">
      <c r="A40" s="68" t="s">
        <v>37</v>
      </c>
    </row>
    <row r="41" spans="1:1" ht="31.5" x14ac:dyDescent="0.2">
      <c r="A41" s="68" t="s">
        <v>38</v>
      </c>
    </row>
    <row r="42" spans="1:1" ht="31.5" x14ac:dyDescent="0.2">
      <c r="A42" s="68" t="s">
        <v>39</v>
      </c>
    </row>
    <row r="43" spans="1:1" ht="42" x14ac:dyDescent="0.2">
      <c r="A43" s="68" t="s">
        <v>40</v>
      </c>
    </row>
    <row r="44" spans="1:1" ht="31.5" x14ac:dyDescent="0.2">
      <c r="A44" s="68" t="s">
        <v>41</v>
      </c>
    </row>
    <row r="45" spans="1:1" x14ac:dyDescent="0.2">
      <c r="A45" s="69"/>
    </row>
    <row r="46" spans="1:1" ht="31.5" x14ac:dyDescent="0.2">
      <c r="A46" s="70" t="s">
        <v>42</v>
      </c>
    </row>
    <row r="47" spans="1:1" ht="21" x14ac:dyDescent="0.2">
      <c r="A47" s="71" t="s">
        <v>43</v>
      </c>
    </row>
    <row r="48" spans="1:1" ht="42.75" x14ac:dyDescent="0.2">
      <c r="A48" s="72" t="s">
        <v>44</v>
      </c>
    </row>
    <row r="49" spans="1:1" ht="21" x14ac:dyDescent="0.2">
      <c r="A49" s="73" t="s">
        <v>45</v>
      </c>
    </row>
    <row r="50" spans="1:1" x14ac:dyDescent="0.2">
      <c r="A50" s="74"/>
    </row>
    <row r="51" spans="1:1" x14ac:dyDescent="0.2">
      <c r="A51" s="75" t="s">
        <v>8</v>
      </c>
    </row>
    <row r="52" spans="1:1" ht="24" x14ac:dyDescent="0.2">
      <c r="A52" s="62" t="s">
        <v>46</v>
      </c>
    </row>
    <row r="53" spans="1:1" ht="24" x14ac:dyDescent="0.2">
      <c r="A53" s="62" t="s">
        <v>47</v>
      </c>
    </row>
  </sheetData>
  <pageMargins left="0.7" right="0.7" top="0.75" bottom="0.75" header="0.3" footer="0.3"/>
  <pageSetup paperSize="9"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zoomScaleNormal="100" workbookViewId="0">
      <pane xSplit="1" topLeftCell="B1" activePane="topRight" state="frozen"/>
      <selection pane="topRight" activeCell="A26" sqref="A26"/>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row>
    <row r="3" spans="1:3" ht="11.45" customHeight="1" x14ac:dyDescent="0.2">
      <c r="A3" s="79" t="s">
        <v>51</v>
      </c>
    </row>
    <row r="4" spans="1:3" ht="11.25" customHeight="1" x14ac:dyDescent="0.2">
      <c r="A4" s="79"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13</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79" t="s">
        <v>24</v>
      </c>
      <c r="B20" s="30"/>
      <c r="C20" s="30"/>
    </row>
    <row r="21" spans="1:3" ht="24.6" customHeight="1" x14ac:dyDescent="0.2">
      <c r="A21" s="8" t="s">
        <v>0</v>
      </c>
      <c r="B21" s="47" t="e">
        <f t="shared" ref="B21:C21" si="0">B5</f>
        <v>#REF!</v>
      </c>
      <c r="C21" s="47" t="e">
        <f t="shared" si="0"/>
        <v>#REF!</v>
      </c>
    </row>
    <row r="22" spans="1:3" ht="24.6" customHeight="1" x14ac:dyDescent="0.2">
      <c r="A22" s="37"/>
      <c r="B22" s="47" t="e">
        <f t="shared" ref="B22:C22" si="1">B6</f>
        <v>#REF!</v>
      </c>
      <c r="C22" s="47" t="e">
        <f t="shared" si="1"/>
        <v>#REF!</v>
      </c>
    </row>
    <row r="23" spans="1:3" ht="11.45" customHeight="1" x14ac:dyDescent="0.2">
      <c r="A23" s="11" t="s">
        <v>11</v>
      </c>
    </row>
    <row r="24" spans="1:3" ht="11.45" customHeight="1" x14ac:dyDescent="0.2">
      <c r="A24" s="3">
        <v>1</v>
      </c>
      <c r="B24" s="29" t="e">
        <f t="shared" ref="B24:C24" si="2">ROUNDUP(B8*0.85,)</f>
        <v>#REF!</v>
      </c>
      <c r="C24" s="29" t="e">
        <f t="shared" si="2"/>
        <v>#REF!</v>
      </c>
    </row>
    <row r="25" spans="1:3" ht="11.45" customHeight="1" x14ac:dyDescent="0.2">
      <c r="A25" s="3">
        <v>2</v>
      </c>
      <c r="B25" s="29" t="e">
        <f t="shared" ref="B25:C25" si="3">ROUNDUP(B9*0.85,)</f>
        <v>#REF!</v>
      </c>
      <c r="C25" s="29" t="e">
        <f t="shared" si="3"/>
        <v>#REF!</v>
      </c>
    </row>
    <row r="26" spans="1:3" ht="11.45" customHeight="1" x14ac:dyDescent="0.2">
      <c r="A26" s="5" t="s">
        <v>86</v>
      </c>
      <c r="B26" s="29"/>
      <c r="C26" s="29"/>
    </row>
    <row r="27" spans="1:3" ht="11.45" customHeight="1" x14ac:dyDescent="0.2">
      <c r="A27" s="3">
        <v>1</v>
      </c>
      <c r="B27" s="29" t="e">
        <f t="shared" ref="B27:C27" si="4">ROUNDUP(B11*0.85,)</f>
        <v>#REF!</v>
      </c>
      <c r="C27" s="29" t="e">
        <f t="shared" si="4"/>
        <v>#REF!</v>
      </c>
    </row>
    <row r="28" spans="1:3" ht="11.45" customHeight="1" x14ac:dyDescent="0.2">
      <c r="A28" s="3">
        <v>2</v>
      </c>
      <c r="B28" s="29" t="e">
        <f t="shared" ref="B28:C28" si="5">ROUNDUP(B12*0.85,)</f>
        <v>#REF!</v>
      </c>
      <c r="C28" s="29" t="e">
        <f t="shared" si="5"/>
        <v>#REF!</v>
      </c>
    </row>
    <row r="29" spans="1:3" ht="11.45" customHeight="1" x14ac:dyDescent="0.2">
      <c r="A29" s="4" t="s">
        <v>9</v>
      </c>
      <c r="B29" s="29"/>
      <c r="C29" s="29"/>
    </row>
    <row r="30" spans="1:3" ht="11.45" customHeight="1" x14ac:dyDescent="0.2">
      <c r="A30" s="3">
        <v>1</v>
      </c>
      <c r="B30" s="29" t="e">
        <f t="shared" ref="B30:C30" si="6">ROUNDUP(B14*0.85,)</f>
        <v>#REF!</v>
      </c>
      <c r="C30" s="29" t="e">
        <f t="shared" si="6"/>
        <v>#REF!</v>
      </c>
    </row>
    <row r="31" spans="1:3" ht="11.45" customHeight="1" x14ac:dyDescent="0.2">
      <c r="A31" s="3">
        <v>2</v>
      </c>
      <c r="B31" s="29" t="e">
        <f t="shared" ref="B31:C31" si="7">ROUNDUP(B15*0.85,)</f>
        <v>#REF!</v>
      </c>
      <c r="C31" s="29" t="e">
        <f t="shared" si="7"/>
        <v>#REF!</v>
      </c>
    </row>
    <row r="32" spans="1:3" ht="11.45" customHeight="1" x14ac:dyDescent="0.2">
      <c r="A32" s="2" t="s">
        <v>13</v>
      </c>
      <c r="B32" s="29"/>
      <c r="C32" s="29"/>
    </row>
    <row r="33" spans="1:3" ht="11.45" customHeight="1" x14ac:dyDescent="0.2">
      <c r="A33" s="3">
        <v>1</v>
      </c>
      <c r="B33" s="29" t="e">
        <f t="shared" ref="B33:C33" si="8">ROUNDUP(B17*0.85,)</f>
        <v>#REF!</v>
      </c>
      <c r="C33" s="29" t="e">
        <f t="shared" si="8"/>
        <v>#REF!</v>
      </c>
    </row>
    <row r="34" spans="1:3" ht="11.45" customHeight="1" x14ac:dyDescent="0.2">
      <c r="A34" s="3">
        <v>2</v>
      </c>
      <c r="B34" s="29" t="e">
        <f t="shared" ref="B34:C34" si="9">ROUNDUP(B18*0.85,)</f>
        <v>#REF!</v>
      </c>
      <c r="C34" s="29" t="e">
        <f t="shared" si="9"/>
        <v>#REF!</v>
      </c>
    </row>
    <row r="35" spans="1:3" ht="11.45" customHeight="1" x14ac:dyDescent="0.2">
      <c r="A35" s="24"/>
    </row>
    <row r="36" spans="1:3" ht="11.45" customHeight="1" x14ac:dyDescent="0.2">
      <c r="A36" s="24"/>
    </row>
    <row r="37" spans="1:3" ht="145.9" customHeight="1" x14ac:dyDescent="0.2">
      <c r="A37" s="77" t="s">
        <v>84</v>
      </c>
    </row>
    <row r="38" spans="1:3" ht="11.45" customHeight="1" x14ac:dyDescent="0.2">
      <c r="A38" s="80" t="s">
        <v>18</v>
      </c>
    </row>
    <row r="39" spans="1:3" ht="11.45" customHeight="1" x14ac:dyDescent="0.2">
      <c r="A39" s="81" t="s">
        <v>52</v>
      </c>
    </row>
    <row r="40" spans="1:3" x14ac:dyDescent="0.2">
      <c r="A40" s="81" t="s">
        <v>53</v>
      </c>
    </row>
    <row r="41" spans="1:3" x14ac:dyDescent="0.2">
      <c r="A41" s="24"/>
    </row>
    <row r="42" spans="1:3" x14ac:dyDescent="0.2">
      <c r="A42" s="80" t="s">
        <v>3</v>
      </c>
    </row>
    <row r="43" spans="1:3" x14ac:dyDescent="0.2">
      <c r="A43" s="20" t="s">
        <v>4</v>
      </c>
    </row>
    <row r="44" spans="1:3" x14ac:dyDescent="0.2">
      <c r="A44" s="20" t="s">
        <v>5</v>
      </c>
    </row>
    <row r="45" spans="1:3" ht="24" x14ac:dyDescent="0.2">
      <c r="A45" s="21" t="s">
        <v>6</v>
      </c>
    </row>
    <row r="46" spans="1:3" ht="12.6" customHeight="1" x14ac:dyDescent="0.2">
      <c r="A46" s="90" t="s">
        <v>75</v>
      </c>
    </row>
    <row r="47" spans="1:3" x14ac:dyDescent="0.2">
      <c r="A47" s="82" t="s">
        <v>54</v>
      </c>
    </row>
    <row r="48" spans="1:3" x14ac:dyDescent="0.2">
      <c r="A48" s="82" t="s">
        <v>66</v>
      </c>
    </row>
    <row r="49" spans="1:1" ht="21" x14ac:dyDescent="0.2">
      <c r="A49" s="83" t="s">
        <v>55</v>
      </c>
    </row>
    <row r="50" spans="1:1" ht="42" x14ac:dyDescent="0.2">
      <c r="A50" s="84" t="s">
        <v>56</v>
      </c>
    </row>
    <row r="51" spans="1:1" ht="31.5" x14ac:dyDescent="0.2">
      <c r="A51" s="84" t="s">
        <v>57</v>
      </c>
    </row>
    <row r="52" spans="1:1" ht="42" x14ac:dyDescent="0.2">
      <c r="A52" s="84" t="s">
        <v>58</v>
      </c>
    </row>
    <row r="53" spans="1:1" ht="42" hidden="1" x14ac:dyDescent="0.2">
      <c r="A53" s="84" t="s">
        <v>59</v>
      </c>
    </row>
    <row r="54" spans="1:1" ht="31.5" x14ac:dyDescent="0.2">
      <c r="A54" s="84" t="s">
        <v>60</v>
      </c>
    </row>
    <row r="55" spans="1:1" ht="21" x14ac:dyDescent="0.2">
      <c r="A55" s="84" t="s">
        <v>61</v>
      </c>
    </row>
    <row r="56" spans="1:1" ht="21" x14ac:dyDescent="0.2">
      <c r="A56" s="84" t="s">
        <v>62</v>
      </c>
    </row>
    <row r="57" spans="1:1" ht="36.75" x14ac:dyDescent="0.2">
      <c r="A57" s="84" t="s">
        <v>63</v>
      </c>
    </row>
    <row r="58" spans="1:1" ht="31.5" x14ac:dyDescent="0.2">
      <c r="A58" s="84" t="s">
        <v>64</v>
      </c>
    </row>
    <row r="59" spans="1:1" ht="21" x14ac:dyDescent="0.2">
      <c r="A59" s="92" t="s">
        <v>73</v>
      </c>
    </row>
    <row r="60" spans="1:1" ht="31.5" x14ac:dyDescent="0.2">
      <c r="A60" s="84" t="s">
        <v>71</v>
      </c>
    </row>
    <row r="61" spans="1:1" ht="31.5" x14ac:dyDescent="0.2">
      <c r="A61" s="70" t="s">
        <v>42</v>
      </c>
    </row>
    <row r="62" spans="1:1" ht="63" x14ac:dyDescent="0.2">
      <c r="A62" s="87" t="s">
        <v>67</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9"/>
  <sheetViews>
    <sheetView topLeftCell="A25" zoomScaleNormal="100" workbookViewId="0">
      <pane xSplit="1" topLeftCell="B1" activePane="topRight" state="frozen"/>
      <selection pane="topRight" activeCell="A37" sqref="A37"/>
    </sheetView>
  </sheetViews>
  <sheetFormatPr defaultColWidth="8.5703125" defaultRowHeight="12" x14ac:dyDescent="0.2"/>
  <cols>
    <col min="1" max="1" width="84.85546875" style="1" customWidth="1"/>
    <col min="2" max="26" width="9.85546875" style="1" bestFit="1" customWidth="1"/>
    <col min="27" max="16384" width="8.5703125" style="1"/>
  </cols>
  <sheetData>
    <row r="1" spans="1:26" ht="11.45" customHeight="1" x14ac:dyDescent="0.2">
      <c r="A1" s="9" t="s">
        <v>14</v>
      </c>
    </row>
    <row r="2" spans="1:26" ht="11.45" customHeight="1" x14ac:dyDescent="0.2">
      <c r="A2" s="19"/>
    </row>
    <row r="3" spans="1:26" ht="11.45" customHeight="1" x14ac:dyDescent="0.2">
      <c r="A3" s="79" t="s">
        <v>51</v>
      </c>
    </row>
    <row r="4" spans="1:26" ht="11.25" customHeight="1" x14ac:dyDescent="0.2">
      <c r="A4" s="79" t="s">
        <v>1</v>
      </c>
    </row>
    <row r="5" spans="1:26"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row>
    <row r="6" spans="1:26"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row>
    <row r="7" spans="1:26" ht="11.45" customHeight="1" x14ac:dyDescent="0.2">
      <c r="A7" s="11" t="s">
        <v>11</v>
      </c>
    </row>
    <row r="8" spans="1:26" ht="11.45" customHeight="1" x14ac:dyDescent="0.2">
      <c r="A8" s="3">
        <v>1</v>
      </c>
      <c r="B8" s="29" t="e">
        <f>'C завтраками| Bed and breakfast'!#REF!*0.85</f>
        <v>#REF!</v>
      </c>
      <c r="C8" s="29" t="e">
        <f>'C завтраками| Bed and breakfast'!#REF!*0.85</f>
        <v>#REF!</v>
      </c>
      <c r="D8" s="29" t="e">
        <f>'C завтраками| Bed and breakfast'!#REF!*0.85</f>
        <v>#REF!</v>
      </c>
      <c r="E8" s="29" t="e">
        <f>'C завтраками| Bed and breakfast'!#REF!*0.85</f>
        <v>#REF!</v>
      </c>
      <c r="F8" s="29" t="e">
        <f>'C завтраками| Bed and breakfast'!#REF!*0.85</f>
        <v>#REF!</v>
      </c>
      <c r="G8" s="29" t="e">
        <f>'C завтраками| Bed and breakfast'!#REF!*0.85</f>
        <v>#REF!</v>
      </c>
      <c r="H8" s="29" t="e">
        <f>'C завтраками| Bed and breakfast'!#REF!*0.85</f>
        <v>#REF!</v>
      </c>
      <c r="I8" s="29" t="e">
        <f>'C завтраками| Bed and breakfast'!#REF!*0.85</f>
        <v>#REF!</v>
      </c>
      <c r="J8" s="29" t="e">
        <f>'C завтраками| Bed and breakfast'!#REF!*0.85</f>
        <v>#REF!</v>
      </c>
      <c r="K8" s="29" t="e">
        <f>'C завтраками| Bed and breakfast'!#REF!*0.85</f>
        <v>#REF!</v>
      </c>
      <c r="L8" s="29" t="e">
        <f>'C завтраками| Bed and breakfast'!#REF!*0.85</f>
        <v>#REF!</v>
      </c>
      <c r="M8" s="29" t="e">
        <f>'C завтраками| Bed and breakfast'!#REF!*0.85</f>
        <v>#REF!</v>
      </c>
      <c r="N8" s="29" t="e">
        <f>'C завтраками| Bed and breakfast'!#REF!*0.85</f>
        <v>#REF!</v>
      </c>
      <c r="O8" s="29" t="e">
        <f>'C завтраками| Bed and breakfast'!#REF!*0.85</f>
        <v>#REF!</v>
      </c>
      <c r="P8" s="29" t="e">
        <f>'C завтраками| Bed and breakfast'!#REF!*0.85</f>
        <v>#REF!</v>
      </c>
      <c r="Q8" s="29" t="e">
        <f>'C завтраками| Bed and breakfast'!#REF!*0.85</f>
        <v>#REF!</v>
      </c>
      <c r="R8" s="29" t="e">
        <f>'C завтраками| Bed and breakfast'!#REF!*0.85</f>
        <v>#REF!</v>
      </c>
      <c r="S8" s="29" t="e">
        <f>'C завтраками| Bed and breakfast'!#REF!*0.85</f>
        <v>#REF!</v>
      </c>
      <c r="T8" s="29" t="e">
        <f>'C завтраками| Bed and breakfast'!#REF!*0.85</f>
        <v>#REF!</v>
      </c>
      <c r="U8" s="29" t="e">
        <f>'C завтраками| Bed and breakfast'!#REF!*0.85</f>
        <v>#REF!</v>
      </c>
      <c r="V8" s="29" t="e">
        <f>'C завтраками| Bed and breakfast'!#REF!*0.85</f>
        <v>#REF!</v>
      </c>
      <c r="W8" s="29" t="e">
        <f>'C завтраками| Bed and breakfast'!#REF!*0.85</f>
        <v>#REF!</v>
      </c>
      <c r="X8" s="29" t="e">
        <f>'C завтраками| Bed and breakfast'!#REF!*0.85</f>
        <v>#REF!</v>
      </c>
      <c r="Y8" s="29" t="e">
        <f>'C завтраками| Bed and breakfast'!#REF!*0.85</f>
        <v>#REF!</v>
      </c>
      <c r="Z8" s="29" t="e">
        <f>'C завтраками| Bed and breakfast'!#REF!*0.85</f>
        <v>#REF!</v>
      </c>
    </row>
    <row r="9" spans="1:26" ht="11.45" customHeight="1" x14ac:dyDescent="0.2">
      <c r="A9" s="3">
        <v>2</v>
      </c>
      <c r="B9" s="29" t="e">
        <f>'C завтраками| Bed and breakfast'!#REF!*0.85</f>
        <v>#REF!</v>
      </c>
      <c r="C9" s="29" t="e">
        <f>'C завтраками| Bed and breakfast'!#REF!*0.85</f>
        <v>#REF!</v>
      </c>
      <c r="D9" s="29" t="e">
        <f>'C завтраками| Bed and breakfast'!#REF!*0.85</f>
        <v>#REF!</v>
      </c>
      <c r="E9" s="29" t="e">
        <f>'C завтраками| Bed and breakfast'!#REF!*0.85</f>
        <v>#REF!</v>
      </c>
      <c r="F9" s="29" t="e">
        <f>'C завтраками| Bed and breakfast'!#REF!*0.85</f>
        <v>#REF!</v>
      </c>
      <c r="G9" s="29" t="e">
        <f>'C завтраками| Bed and breakfast'!#REF!*0.85</f>
        <v>#REF!</v>
      </c>
      <c r="H9" s="29" t="e">
        <f>'C завтраками| Bed and breakfast'!#REF!*0.85</f>
        <v>#REF!</v>
      </c>
      <c r="I9" s="29" t="e">
        <f>'C завтраками| Bed and breakfast'!#REF!*0.85</f>
        <v>#REF!</v>
      </c>
      <c r="J9" s="29" t="e">
        <f>'C завтраками| Bed and breakfast'!#REF!*0.85</f>
        <v>#REF!</v>
      </c>
      <c r="K9" s="29" t="e">
        <f>'C завтраками| Bed and breakfast'!#REF!*0.85</f>
        <v>#REF!</v>
      </c>
      <c r="L9" s="29" t="e">
        <f>'C завтраками| Bed and breakfast'!#REF!*0.85</f>
        <v>#REF!</v>
      </c>
      <c r="M9" s="29" t="e">
        <f>'C завтраками| Bed and breakfast'!#REF!*0.85</f>
        <v>#REF!</v>
      </c>
      <c r="N9" s="29" t="e">
        <f>'C завтраками| Bed and breakfast'!#REF!*0.85</f>
        <v>#REF!</v>
      </c>
      <c r="O9" s="29" t="e">
        <f>'C завтраками| Bed and breakfast'!#REF!*0.85</f>
        <v>#REF!</v>
      </c>
      <c r="P9" s="29" t="e">
        <f>'C завтраками| Bed and breakfast'!#REF!*0.85</f>
        <v>#REF!</v>
      </c>
      <c r="Q9" s="29" t="e">
        <f>'C завтраками| Bed and breakfast'!#REF!*0.85</f>
        <v>#REF!</v>
      </c>
      <c r="R9" s="29" t="e">
        <f>'C завтраками| Bed and breakfast'!#REF!*0.85</f>
        <v>#REF!</v>
      </c>
      <c r="S9" s="29" t="e">
        <f>'C завтраками| Bed and breakfast'!#REF!*0.85</f>
        <v>#REF!</v>
      </c>
      <c r="T9" s="29" t="e">
        <f>'C завтраками| Bed and breakfast'!#REF!*0.85</f>
        <v>#REF!</v>
      </c>
      <c r="U9" s="29" t="e">
        <f>'C завтраками| Bed and breakfast'!#REF!*0.85</f>
        <v>#REF!</v>
      </c>
      <c r="V9" s="29" t="e">
        <f>'C завтраками| Bed and breakfast'!#REF!*0.85</f>
        <v>#REF!</v>
      </c>
      <c r="W9" s="29" t="e">
        <f>'C завтраками| Bed and breakfast'!#REF!*0.85</f>
        <v>#REF!</v>
      </c>
      <c r="X9" s="29" t="e">
        <f>'C завтраками| Bed and breakfast'!#REF!*0.85</f>
        <v>#REF!</v>
      </c>
      <c r="Y9" s="29" t="e">
        <f>'C завтраками| Bed and breakfast'!#REF!*0.85</f>
        <v>#REF!</v>
      </c>
      <c r="Z9" s="29" t="e">
        <f>'C завтраками| Bed and breakfast'!#REF!*0.85</f>
        <v>#REF!</v>
      </c>
    </row>
    <row r="10" spans="1:26"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1.45" customHeight="1" x14ac:dyDescent="0.2">
      <c r="A11" s="3">
        <v>1</v>
      </c>
      <c r="B11" s="29" t="e">
        <f>'C завтраками| Bed and breakfast'!#REF!*0.85</f>
        <v>#REF!</v>
      </c>
      <c r="C11" s="29" t="e">
        <f>'C завтраками| Bed and breakfast'!#REF!*0.85</f>
        <v>#REF!</v>
      </c>
      <c r="D11" s="29" t="e">
        <f>'C завтраками| Bed and breakfast'!#REF!*0.85</f>
        <v>#REF!</v>
      </c>
      <c r="E11" s="29" t="e">
        <f>'C завтраками| Bed and breakfast'!#REF!*0.85</f>
        <v>#REF!</v>
      </c>
      <c r="F11" s="29" t="e">
        <f>'C завтраками| Bed and breakfast'!#REF!*0.85</f>
        <v>#REF!</v>
      </c>
      <c r="G11" s="29" t="e">
        <f>'C завтраками| Bed and breakfast'!#REF!*0.85</f>
        <v>#REF!</v>
      </c>
      <c r="H11" s="29" t="e">
        <f>'C завтраками| Bed and breakfast'!#REF!*0.85</f>
        <v>#REF!</v>
      </c>
      <c r="I11" s="29" t="e">
        <f>'C завтраками| Bed and breakfast'!#REF!*0.85</f>
        <v>#REF!</v>
      </c>
      <c r="J11" s="29" t="e">
        <f>'C завтраками| Bed and breakfast'!#REF!*0.85</f>
        <v>#REF!</v>
      </c>
      <c r="K11" s="29" t="e">
        <f>'C завтраками| Bed and breakfast'!#REF!*0.85</f>
        <v>#REF!</v>
      </c>
      <c r="L11" s="29" t="e">
        <f>'C завтраками| Bed and breakfast'!#REF!*0.85</f>
        <v>#REF!</v>
      </c>
      <c r="M11" s="29" t="e">
        <f>'C завтраками| Bed and breakfast'!#REF!*0.85</f>
        <v>#REF!</v>
      </c>
      <c r="N11" s="29" t="e">
        <f>'C завтраками| Bed and breakfast'!#REF!*0.85</f>
        <v>#REF!</v>
      </c>
      <c r="O11" s="29" t="e">
        <f>'C завтраками| Bed and breakfast'!#REF!*0.85</f>
        <v>#REF!</v>
      </c>
      <c r="P11" s="29" t="e">
        <f>'C завтраками| Bed and breakfast'!#REF!*0.85</f>
        <v>#REF!</v>
      </c>
      <c r="Q11" s="29" t="e">
        <f>'C завтраками| Bed and breakfast'!#REF!*0.85</f>
        <v>#REF!</v>
      </c>
      <c r="R11" s="29" t="e">
        <f>'C завтраками| Bed and breakfast'!#REF!*0.85</f>
        <v>#REF!</v>
      </c>
      <c r="S11" s="29" t="e">
        <f>'C завтраками| Bed and breakfast'!#REF!*0.85</f>
        <v>#REF!</v>
      </c>
      <c r="T11" s="29" t="e">
        <f>'C завтраками| Bed and breakfast'!#REF!*0.85</f>
        <v>#REF!</v>
      </c>
      <c r="U11" s="29" t="e">
        <f>'C завтраками| Bed and breakfast'!#REF!*0.85</f>
        <v>#REF!</v>
      </c>
      <c r="V11" s="29" t="e">
        <f>'C завтраками| Bed and breakfast'!#REF!*0.85</f>
        <v>#REF!</v>
      </c>
      <c r="W11" s="29" t="e">
        <f>'C завтраками| Bed and breakfast'!#REF!*0.85</f>
        <v>#REF!</v>
      </c>
      <c r="X11" s="29" t="e">
        <f>'C завтраками| Bed and breakfast'!#REF!*0.85</f>
        <v>#REF!</v>
      </c>
      <c r="Y11" s="29" t="e">
        <f>'C завтраками| Bed and breakfast'!#REF!*0.85</f>
        <v>#REF!</v>
      </c>
      <c r="Z11" s="29" t="e">
        <f>'C завтраками| Bed and breakfast'!#REF!*0.85</f>
        <v>#REF!</v>
      </c>
    </row>
    <row r="12" spans="1:26" ht="11.45" customHeight="1" x14ac:dyDescent="0.2">
      <c r="A12" s="3">
        <v>2</v>
      </c>
      <c r="B12" s="29" t="e">
        <f>'C завтраками| Bed and breakfast'!#REF!*0.85</f>
        <v>#REF!</v>
      </c>
      <c r="C12" s="29" t="e">
        <f>'C завтраками| Bed and breakfast'!#REF!*0.85</f>
        <v>#REF!</v>
      </c>
      <c r="D12" s="29" t="e">
        <f>'C завтраками| Bed and breakfast'!#REF!*0.85</f>
        <v>#REF!</v>
      </c>
      <c r="E12" s="29" t="e">
        <f>'C завтраками| Bed and breakfast'!#REF!*0.85</f>
        <v>#REF!</v>
      </c>
      <c r="F12" s="29" t="e">
        <f>'C завтраками| Bed and breakfast'!#REF!*0.85</f>
        <v>#REF!</v>
      </c>
      <c r="G12" s="29" t="e">
        <f>'C завтраками| Bed and breakfast'!#REF!*0.85</f>
        <v>#REF!</v>
      </c>
      <c r="H12" s="29" t="e">
        <f>'C завтраками| Bed and breakfast'!#REF!*0.85</f>
        <v>#REF!</v>
      </c>
      <c r="I12" s="29" t="e">
        <f>'C завтраками| Bed and breakfast'!#REF!*0.85</f>
        <v>#REF!</v>
      </c>
      <c r="J12" s="29" t="e">
        <f>'C завтраками| Bed and breakfast'!#REF!*0.85</f>
        <v>#REF!</v>
      </c>
      <c r="K12" s="29" t="e">
        <f>'C завтраками| Bed and breakfast'!#REF!*0.85</f>
        <v>#REF!</v>
      </c>
      <c r="L12" s="29" t="e">
        <f>'C завтраками| Bed and breakfast'!#REF!*0.85</f>
        <v>#REF!</v>
      </c>
      <c r="M12" s="29" t="e">
        <f>'C завтраками| Bed and breakfast'!#REF!*0.85</f>
        <v>#REF!</v>
      </c>
      <c r="N12" s="29" t="e">
        <f>'C завтраками| Bed and breakfast'!#REF!*0.85</f>
        <v>#REF!</v>
      </c>
      <c r="O12" s="29" t="e">
        <f>'C завтраками| Bed and breakfast'!#REF!*0.85</f>
        <v>#REF!</v>
      </c>
      <c r="P12" s="29" t="e">
        <f>'C завтраками| Bed and breakfast'!#REF!*0.85</f>
        <v>#REF!</v>
      </c>
      <c r="Q12" s="29" t="e">
        <f>'C завтраками| Bed and breakfast'!#REF!*0.85</f>
        <v>#REF!</v>
      </c>
      <c r="R12" s="29" t="e">
        <f>'C завтраками| Bed and breakfast'!#REF!*0.85</f>
        <v>#REF!</v>
      </c>
      <c r="S12" s="29" t="e">
        <f>'C завтраками| Bed and breakfast'!#REF!*0.85</f>
        <v>#REF!</v>
      </c>
      <c r="T12" s="29" t="e">
        <f>'C завтраками| Bed and breakfast'!#REF!*0.85</f>
        <v>#REF!</v>
      </c>
      <c r="U12" s="29" t="e">
        <f>'C завтраками| Bed and breakfast'!#REF!*0.85</f>
        <v>#REF!</v>
      </c>
      <c r="V12" s="29" t="e">
        <f>'C завтраками| Bed and breakfast'!#REF!*0.85</f>
        <v>#REF!</v>
      </c>
      <c r="W12" s="29" t="e">
        <f>'C завтраками| Bed and breakfast'!#REF!*0.85</f>
        <v>#REF!</v>
      </c>
      <c r="X12" s="29" t="e">
        <f>'C завтраками| Bed and breakfast'!#REF!*0.85</f>
        <v>#REF!</v>
      </c>
      <c r="Y12" s="29" t="e">
        <f>'C завтраками| Bed and breakfast'!#REF!*0.85</f>
        <v>#REF!</v>
      </c>
      <c r="Z12" s="29" t="e">
        <f>'C завтраками| Bed and breakfast'!#REF!*0.85</f>
        <v>#REF!</v>
      </c>
    </row>
    <row r="13" spans="1:26"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1.45" customHeight="1" x14ac:dyDescent="0.2">
      <c r="A14" s="3">
        <v>1</v>
      </c>
      <c r="B14" s="29" t="e">
        <f>'C завтраками| Bed and breakfast'!#REF!*0.85</f>
        <v>#REF!</v>
      </c>
      <c r="C14" s="29" t="e">
        <f>'C завтраками| Bed and breakfast'!#REF!*0.85</f>
        <v>#REF!</v>
      </c>
      <c r="D14" s="29" t="e">
        <f>'C завтраками| Bed and breakfast'!#REF!*0.85</f>
        <v>#REF!</v>
      </c>
      <c r="E14" s="29" t="e">
        <f>'C завтраками| Bed and breakfast'!#REF!*0.85</f>
        <v>#REF!</v>
      </c>
      <c r="F14" s="29" t="e">
        <f>'C завтраками| Bed and breakfast'!#REF!*0.85</f>
        <v>#REF!</v>
      </c>
      <c r="G14" s="29" t="e">
        <f>'C завтраками| Bed and breakfast'!#REF!*0.85</f>
        <v>#REF!</v>
      </c>
      <c r="H14" s="29" t="e">
        <f>'C завтраками| Bed and breakfast'!#REF!*0.85</f>
        <v>#REF!</v>
      </c>
      <c r="I14" s="29" t="e">
        <f>'C завтраками| Bed and breakfast'!#REF!*0.85</f>
        <v>#REF!</v>
      </c>
      <c r="J14" s="29" t="e">
        <f>'C завтраками| Bed and breakfast'!#REF!*0.85</f>
        <v>#REF!</v>
      </c>
      <c r="K14" s="29" t="e">
        <f>'C завтраками| Bed and breakfast'!#REF!*0.85</f>
        <v>#REF!</v>
      </c>
      <c r="L14" s="29" t="e">
        <f>'C завтраками| Bed and breakfast'!#REF!*0.85</f>
        <v>#REF!</v>
      </c>
      <c r="M14" s="29" t="e">
        <f>'C завтраками| Bed and breakfast'!#REF!*0.85</f>
        <v>#REF!</v>
      </c>
      <c r="N14" s="29" t="e">
        <f>'C завтраками| Bed and breakfast'!#REF!*0.85</f>
        <v>#REF!</v>
      </c>
      <c r="O14" s="29" t="e">
        <f>'C завтраками| Bed and breakfast'!#REF!*0.85</f>
        <v>#REF!</v>
      </c>
      <c r="P14" s="29" t="e">
        <f>'C завтраками| Bed and breakfast'!#REF!*0.85</f>
        <v>#REF!</v>
      </c>
      <c r="Q14" s="29" t="e">
        <f>'C завтраками| Bed and breakfast'!#REF!*0.85</f>
        <v>#REF!</v>
      </c>
      <c r="R14" s="29" t="e">
        <f>'C завтраками| Bed and breakfast'!#REF!*0.85</f>
        <v>#REF!</v>
      </c>
      <c r="S14" s="29" t="e">
        <f>'C завтраками| Bed and breakfast'!#REF!*0.85</f>
        <v>#REF!</v>
      </c>
      <c r="T14" s="29" t="e">
        <f>'C завтраками| Bed and breakfast'!#REF!*0.85</f>
        <v>#REF!</v>
      </c>
      <c r="U14" s="29" t="e">
        <f>'C завтраками| Bed and breakfast'!#REF!*0.85</f>
        <v>#REF!</v>
      </c>
      <c r="V14" s="29" t="e">
        <f>'C завтраками| Bed and breakfast'!#REF!*0.85</f>
        <v>#REF!</v>
      </c>
      <c r="W14" s="29" t="e">
        <f>'C завтраками| Bed and breakfast'!#REF!*0.85</f>
        <v>#REF!</v>
      </c>
      <c r="X14" s="29" t="e">
        <f>'C завтраками| Bed and breakfast'!#REF!*0.85</f>
        <v>#REF!</v>
      </c>
      <c r="Y14" s="29" t="e">
        <f>'C завтраками| Bed and breakfast'!#REF!*0.85</f>
        <v>#REF!</v>
      </c>
      <c r="Z14" s="29" t="e">
        <f>'C завтраками| Bed and breakfast'!#REF!*0.85</f>
        <v>#REF!</v>
      </c>
    </row>
    <row r="15" spans="1:26" ht="11.45" customHeight="1" x14ac:dyDescent="0.2">
      <c r="A15" s="3">
        <v>2</v>
      </c>
      <c r="B15" s="29" t="e">
        <f>'C завтраками| Bed and breakfast'!#REF!*0.85</f>
        <v>#REF!</v>
      </c>
      <c r="C15" s="29" t="e">
        <f>'C завтраками| Bed and breakfast'!#REF!*0.85</f>
        <v>#REF!</v>
      </c>
      <c r="D15" s="29" t="e">
        <f>'C завтраками| Bed and breakfast'!#REF!*0.85</f>
        <v>#REF!</v>
      </c>
      <c r="E15" s="29" t="e">
        <f>'C завтраками| Bed and breakfast'!#REF!*0.85</f>
        <v>#REF!</v>
      </c>
      <c r="F15" s="29" t="e">
        <f>'C завтраками| Bed and breakfast'!#REF!*0.85</f>
        <v>#REF!</v>
      </c>
      <c r="G15" s="29" t="e">
        <f>'C завтраками| Bed and breakfast'!#REF!*0.85</f>
        <v>#REF!</v>
      </c>
      <c r="H15" s="29" t="e">
        <f>'C завтраками| Bed and breakfast'!#REF!*0.85</f>
        <v>#REF!</v>
      </c>
      <c r="I15" s="29" t="e">
        <f>'C завтраками| Bed and breakfast'!#REF!*0.85</f>
        <v>#REF!</v>
      </c>
      <c r="J15" s="29" t="e">
        <f>'C завтраками| Bed and breakfast'!#REF!*0.85</f>
        <v>#REF!</v>
      </c>
      <c r="K15" s="29" t="e">
        <f>'C завтраками| Bed and breakfast'!#REF!*0.85</f>
        <v>#REF!</v>
      </c>
      <c r="L15" s="29" t="e">
        <f>'C завтраками| Bed and breakfast'!#REF!*0.85</f>
        <v>#REF!</v>
      </c>
      <c r="M15" s="29" t="e">
        <f>'C завтраками| Bed and breakfast'!#REF!*0.85</f>
        <v>#REF!</v>
      </c>
      <c r="N15" s="29" t="e">
        <f>'C завтраками| Bed and breakfast'!#REF!*0.85</f>
        <v>#REF!</v>
      </c>
      <c r="O15" s="29" t="e">
        <f>'C завтраками| Bed and breakfast'!#REF!*0.85</f>
        <v>#REF!</v>
      </c>
      <c r="P15" s="29" t="e">
        <f>'C завтраками| Bed and breakfast'!#REF!*0.85</f>
        <v>#REF!</v>
      </c>
      <c r="Q15" s="29" t="e">
        <f>'C завтраками| Bed and breakfast'!#REF!*0.85</f>
        <v>#REF!</v>
      </c>
      <c r="R15" s="29" t="e">
        <f>'C завтраками| Bed and breakfast'!#REF!*0.85</f>
        <v>#REF!</v>
      </c>
      <c r="S15" s="29" t="e">
        <f>'C завтраками| Bed and breakfast'!#REF!*0.85</f>
        <v>#REF!</v>
      </c>
      <c r="T15" s="29" t="e">
        <f>'C завтраками| Bed and breakfast'!#REF!*0.85</f>
        <v>#REF!</v>
      </c>
      <c r="U15" s="29" t="e">
        <f>'C завтраками| Bed and breakfast'!#REF!*0.85</f>
        <v>#REF!</v>
      </c>
      <c r="V15" s="29" t="e">
        <f>'C завтраками| Bed and breakfast'!#REF!*0.85</f>
        <v>#REF!</v>
      </c>
      <c r="W15" s="29" t="e">
        <f>'C завтраками| Bed and breakfast'!#REF!*0.85</f>
        <v>#REF!</v>
      </c>
      <c r="X15" s="29" t="e">
        <f>'C завтраками| Bed and breakfast'!#REF!*0.85</f>
        <v>#REF!</v>
      </c>
      <c r="Y15" s="29" t="e">
        <f>'C завтраками| Bed and breakfast'!#REF!*0.85</f>
        <v>#REF!</v>
      </c>
      <c r="Z15" s="29" t="e">
        <f>'C завтраками| Bed and breakfast'!#REF!*0.85</f>
        <v>#REF!</v>
      </c>
    </row>
    <row r="16" spans="1:26"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1.45" customHeight="1" x14ac:dyDescent="0.2">
      <c r="A17" s="3">
        <v>1</v>
      </c>
      <c r="B17" s="29" t="e">
        <f>'C завтраками| Bed and breakfast'!#REF!*0.85</f>
        <v>#REF!</v>
      </c>
      <c r="C17" s="29" t="e">
        <f>'C завтраками| Bed and breakfast'!#REF!*0.85</f>
        <v>#REF!</v>
      </c>
      <c r="D17" s="29" t="e">
        <f>'C завтраками| Bed and breakfast'!#REF!*0.85</f>
        <v>#REF!</v>
      </c>
      <c r="E17" s="29" t="e">
        <f>'C завтраками| Bed and breakfast'!#REF!*0.85</f>
        <v>#REF!</v>
      </c>
      <c r="F17" s="29" t="e">
        <f>'C завтраками| Bed and breakfast'!#REF!*0.85</f>
        <v>#REF!</v>
      </c>
      <c r="G17" s="29" t="e">
        <f>'C завтраками| Bed and breakfast'!#REF!*0.85</f>
        <v>#REF!</v>
      </c>
      <c r="H17" s="29" t="e">
        <f>'C завтраками| Bed and breakfast'!#REF!*0.85</f>
        <v>#REF!</v>
      </c>
      <c r="I17" s="29" t="e">
        <f>'C завтраками| Bed and breakfast'!#REF!*0.85</f>
        <v>#REF!</v>
      </c>
      <c r="J17" s="29" t="e">
        <f>'C завтраками| Bed and breakfast'!#REF!*0.85</f>
        <v>#REF!</v>
      </c>
      <c r="K17" s="29" t="e">
        <f>'C завтраками| Bed and breakfast'!#REF!*0.85</f>
        <v>#REF!</v>
      </c>
      <c r="L17" s="29" t="e">
        <f>'C завтраками| Bed and breakfast'!#REF!*0.85</f>
        <v>#REF!</v>
      </c>
      <c r="M17" s="29" t="e">
        <f>'C завтраками| Bed and breakfast'!#REF!*0.85</f>
        <v>#REF!</v>
      </c>
      <c r="N17" s="29" t="e">
        <f>'C завтраками| Bed and breakfast'!#REF!*0.85</f>
        <v>#REF!</v>
      </c>
      <c r="O17" s="29" t="e">
        <f>'C завтраками| Bed and breakfast'!#REF!*0.85</f>
        <v>#REF!</v>
      </c>
      <c r="P17" s="29" t="e">
        <f>'C завтраками| Bed and breakfast'!#REF!*0.85</f>
        <v>#REF!</v>
      </c>
      <c r="Q17" s="29" t="e">
        <f>'C завтраками| Bed and breakfast'!#REF!*0.85</f>
        <v>#REF!</v>
      </c>
      <c r="R17" s="29" t="e">
        <f>'C завтраками| Bed and breakfast'!#REF!*0.85</f>
        <v>#REF!</v>
      </c>
      <c r="S17" s="29" t="e">
        <f>'C завтраками| Bed and breakfast'!#REF!*0.85</f>
        <v>#REF!</v>
      </c>
      <c r="T17" s="29" t="e">
        <f>'C завтраками| Bed and breakfast'!#REF!*0.85</f>
        <v>#REF!</v>
      </c>
      <c r="U17" s="29" t="e">
        <f>'C завтраками| Bed and breakfast'!#REF!*0.85</f>
        <v>#REF!</v>
      </c>
      <c r="V17" s="29" t="e">
        <f>'C завтраками| Bed and breakfast'!#REF!*0.85</f>
        <v>#REF!</v>
      </c>
      <c r="W17" s="29" t="e">
        <f>'C завтраками| Bed and breakfast'!#REF!*0.85</f>
        <v>#REF!</v>
      </c>
      <c r="X17" s="29" t="e">
        <f>'C завтраками| Bed and breakfast'!#REF!*0.85</f>
        <v>#REF!</v>
      </c>
      <c r="Y17" s="29" t="e">
        <f>'C завтраками| Bed and breakfast'!#REF!*0.85</f>
        <v>#REF!</v>
      </c>
      <c r="Z17" s="29" t="e">
        <f>'C завтраками| Bed and breakfast'!#REF!*0.85</f>
        <v>#REF!</v>
      </c>
    </row>
    <row r="18" spans="1:26" ht="11.45" customHeight="1" x14ac:dyDescent="0.2">
      <c r="A18" s="3">
        <v>2</v>
      </c>
      <c r="B18" s="29" t="e">
        <f>'C завтраками| Bed and breakfast'!#REF!*0.85</f>
        <v>#REF!</v>
      </c>
      <c r="C18" s="29" t="e">
        <f>'C завтраками| Bed and breakfast'!#REF!*0.85</f>
        <v>#REF!</v>
      </c>
      <c r="D18" s="29" t="e">
        <f>'C завтраками| Bed and breakfast'!#REF!*0.85</f>
        <v>#REF!</v>
      </c>
      <c r="E18" s="29" t="e">
        <f>'C завтраками| Bed and breakfast'!#REF!*0.85</f>
        <v>#REF!</v>
      </c>
      <c r="F18" s="29" t="e">
        <f>'C завтраками| Bed and breakfast'!#REF!*0.85</f>
        <v>#REF!</v>
      </c>
      <c r="G18" s="29" t="e">
        <f>'C завтраками| Bed and breakfast'!#REF!*0.85</f>
        <v>#REF!</v>
      </c>
      <c r="H18" s="29" t="e">
        <f>'C завтраками| Bed and breakfast'!#REF!*0.85</f>
        <v>#REF!</v>
      </c>
      <c r="I18" s="29" t="e">
        <f>'C завтраками| Bed and breakfast'!#REF!*0.85</f>
        <v>#REF!</v>
      </c>
      <c r="J18" s="29" t="e">
        <f>'C завтраками| Bed and breakfast'!#REF!*0.85</f>
        <v>#REF!</v>
      </c>
      <c r="K18" s="29" t="e">
        <f>'C завтраками| Bed and breakfast'!#REF!*0.85</f>
        <v>#REF!</v>
      </c>
      <c r="L18" s="29" t="e">
        <f>'C завтраками| Bed and breakfast'!#REF!*0.85</f>
        <v>#REF!</v>
      </c>
      <c r="M18" s="29" t="e">
        <f>'C завтраками| Bed and breakfast'!#REF!*0.85</f>
        <v>#REF!</v>
      </c>
      <c r="N18" s="29" t="e">
        <f>'C завтраками| Bed and breakfast'!#REF!*0.85</f>
        <v>#REF!</v>
      </c>
      <c r="O18" s="29" t="e">
        <f>'C завтраками| Bed and breakfast'!#REF!*0.85</f>
        <v>#REF!</v>
      </c>
      <c r="P18" s="29" t="e">
        <f>'C завтраками| Bed and breakfast'!#REF!*0.85</f>
        <v>#REF!</v>
      </c>
      <c r="Q18" s="29" t="e">
        <f>'C завтраками| Bed and breakfast'!#REF!*0.85</f>
        <v>#REF!</v>
      </c>
      <c r="R18" s="29" t="e">
        <f>'C завтраками| Bed and breakfast'!#REF!*0.85</f>
        <v>#REF!</v>
      </c>
      <c r="S18" s="29" t="e">
        <f>'C завтраками| Bed and breakfast'!#REF!*0.85</f>
        <v>#REF!</v>
      </c>
      <c r="T18" s="29" t="e">
        <f>'C завтраками| Bed and breakfast'!#REF!*0.85</f>
        <v>#REF!</v>
      </c>
      <c r="U18" s="29" t="e">
        <f>'C завтраками| Bed and breakfast'!#REF!*0.85</f>
        <v>#REF!</v>
      </c>
      <c r="V18" s="29" t="e">
        <f>'C завтраками| Bed and breakfast'!#REF!*0.85</f>
        <v>#REF!</v>
      </c>
      <c r="W18" s="29" t="e">
        <f>'C завтраками| Bed and breakfast'!#REF!*0.85</f>
        <v>#REF!</v>
      </c>
      <c r="X18" s="29" t="e">
        <f>'C завтраками| Bed and breakfast'!#REF!*0.85</f>
        <v>#REF!</v>
      </c>
      <c r="Y18" s="29" t="e">
        <f>'C завтраками| Bed and breakfast'!#REF!*0.85</f>
        <v>#REF!</v>
      </c>
      <c r="Z18" s="29" t="e">
        <f>'C завтраками| Bed and breakfast'!#REF!*0.85</f>
        <v>#REF!</v>
      </c>
    </row>
    <row r="19" spans="1:26"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1.45" customHeight="1" x14ac:dyDescent="0.2">
      <c r="A20" s="79" t="s">
        <v>24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24.6" customHeight="1" x14ac:dyDescent="0.2">
      <c r="A21" s="8" t="s">
        <v>0</v>
      </c>
      <c r="B21" s="47" t="e">
        <f t="shared" ref="B21:Z22" si="0">B5</f>
        <v>#REF!</v>
      </c>
      <c r="C21" s="47" t="e">
        <f t="shared" si="0"/>
        <v>#REF!</v>
      </c>
      <c r="D21" s="47" t="e">
        <f t="shared" si="0"/>
        <v>#REF!</v>
      </c>
      <c r="E21" s="47" t="e">
        <f t="shared" si="0"/>
        <v>#REF!</v>
      </c>
      <c r="F21" s="47" t="e">
        <f t="shared" si="0"/>
        <v>#REF!</v>
      </c>
      <c r="G21" s="47" t="e">
        <f t="shared" si="0"/>
        <v>#REF!</v>
      </c>
      <c r="H21" s="47" t="e">
        <f t="shared" si="0"/>
        <v>#REF!</v>
      </c>
      <c r="I21" s="47" t="e">
        <f t="shared" si="0"/>
        <v>#REF!</v>
      </c>
      <c r="J21" s="47" t="e">
        <f t="shared" si="0"/>
        <v>#REF!</v>
      </c>
      <c r="K21" s="47" t="e">
        <f t="shared" si="0"/>
        <v>#REF!</v>
      </c>
      <c r="L21" s="47" t="e">
        <f t="shared" si="0"/>
        <v>#REF!</v>
      </c>
      <c r="M21" s="47" t="e">
        <f t="shared" si="0"/>
        <v>#REF!</v>
      </c>
      <c r="N21" s="47" t="e">
        <f t="shared" si="0"/>
        <v>#REF!</v>
      </c>
      <c r="O21" s="47" t="e">
        <f t="shared" si="0"/>
        <v>#REF!</v>
      </c>
      <c r="P21" s="47" t="e">
        <f t="shared" si="0"/>
        <v>#REF!</v>
      </c>
      <c r="Q21" s="47" t="e">
        <f t="shared" si="0"/>
        <v>#REF!</v>
      </c>
      <c r="R21" s="47" t="e">
        <f t="shared" si="0"/>
        <v>#REF!</v>
      </c>
      <c r="S21" s="47" t="e">
        <f t="shared" si="0"/>
        <v>#REF!</v>
      </c>
      <c r="T21" s="47" t="e">
        <f t="shared" si="0"/>
        <v>#REF!</v>
      </c>
      <c r="U21" s="47" t="e">
        <f t="shared" si="0"/>
        <v>#REF!</v>
      </c>
      <c r="V21" s="47" t="e">
        <f t="shared" si="0"/>
        <v>#REF!</v>
      </c>
      <c r="W21" s="47" t="e">
        <f t="shared" si="0"/>
        <v>#REF!</v>
      </c>
      <c r="X21" s="47" t="e">
        <f t="shared" si="0"/>
        <v>#REF!</v>
      </c>
      <c r="Y21" s="47" t="e">
        <f t="shared" si="0"/>
        <v>#REF!</v>
      </c>
      <c r="Z21" s="47" t="e">
        <f t="shared" si="0"/>
        <v>#REF!</v>
      </c>
    </row>
    <row r="22" spans="1:26" ht="24.6" customHeight="1" x14ac:dyDescent="0.2">
      <c r="A22" s="37"/>
      <c r="B22" s="47" t="e">
        <f t="shared" si="0"/>
        <v>#REF!</v>
      </c>
      <c r="C22" s="47" t="e">
        <f t="shared" si="0"/>
        <v>#REF!</v>
      </c>
      <c r="D22" s="47" t="e">
        <f t="shared" si="0"/>
        <v>#REF!</v>
      </c>
      <c r="E22" s="47" t="e">
        <f t="shared" si="0"/>
        <v>#REF!</v>
      </c>
      <c r="F22" s="47" t="e">
        <f t="shared" si="0"/>
        <v>#REF!</v>
      </c>
      <c r="G22" s="47" t="e">
        <f t="shared" si="0"/>
        <v>#REF!</v>
      </c>
      <c r="H22" s="47" t="e">
        <f t="shared" si="0"/>
        <v>#REF!</v>
      </c>
      <c r="I22" s="47" t="e">
        <f t="shared" si="0"/>
        <v>#REF!</v>
      </c>
      <c r="J22" s="47" t="e">
        <f t="shared" si="0"/>
        <v>#REF!</v>
      </c>
      <c r="K22" s="47" t="e">
        <f t="shared" si="0"/>
        <v>#REF!</v>
      </c>
      <c r="L22" s="47" t="e">
        <f t="shared" si="0"/>
        <v>#REF!</v>
      </c>
      <c r="M22" s="47" t="e">
        <f t="shared" si="0"/>
        <v>#REF!</v>
      </c>
      <c r="N22" s="47" t="e">
        <f t="shared" si="0"/>
        <v>#REF!</v>
      </c>
      <c r="O22" s="47" t="e">
        <f t="shared" si="0"/>
        <v>#REF!</v>
      </c>
      <c r="P22" s="47" t="e">
        <f t="shared" si="0"/>
        <v>#REF!</v>
      </c>
      <c r="Q22" s="47" t="e">
        <f t="shared" si="0"/>
        <v>#REF!</v>
      </c>
      <c r="R22" s="47" t="e">
        <f t="shared" si="0"/>
        <v>#REF!</v>
      </c>
      <c r="S22" s="47" t="e">
        <f t="shared" si="0"/>
        <v>#REF!</v>
      </c>
      <c r="T22" s="47" t="e">
        <f t="shared" si="0"/>
        <v>#REF!</v>
      </c>
      <c r="U22" s="47" t="e">
        <f t="shared" si="0"/>
        <v>#REF!</v>
      </c>
      <c r="V22" s="47" t="e">
        <f t="shared" si="0"/>
        <v>#REF!</v>
      </c>
      <c r="W22" s="47" t="e">
        <f t="shared" si="0"/>
        <v>#REF!</v>
      </c>
      <c r="X22" s="47" t="e">
        <f t="shared" si="0"/>
        <v>#REF!</v>
      </c>
      <c r="Y22" s="47" t="e">
        <f t="shared" si="0"/>
        <v>#REF!</v>
      </c>
      <c r="Z22" s="47" t="e">
        <f t="shared" si="0"/>
        <v>#REF!</v>
      </c>
    </row>
    <row r="23" spans="1:26" ht="11.45" customHeight="1" x14ac:dyDescent="0.2">
      <c r="A23" s="11" t="s">
        <v>11</v>
      </c>
    </row>
    <row r="24" spans="1:26" ht="11.45" customHeight="1" x14ac:dyDescent="0.2">
      <c r="A24" s="3">
        <v>1</v>
      </c>
      <c r="B24" s="29" t="e">
        <f>ROUNDUP(B8*0.85,)+25</f>
        <v>#REF!</v>
      </c>
      <c r="C24" s="29" t="e">
        <f t="shared" ref="C24:Z33" si="1">ROUNDUP(C8*0.85,)+25</f>
        <v>#REF!</v>
      </c>
      <c r="D24" s="29" t="e">
        <f t="shared" si="1"/>
        <v>#REF!</v>
      </c>
      <c r="E24" s="29" t="e">
        <f t="shared" si="1"/>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29" t="e">
        <f t="shared" si="1"/>
        <v>#REF!</v>
      </c>
      <c r="X24" s="29" t="e">
        <f t="shared" si="1"/>
        <v>#REF!</v>
      </c>
      <c r="Y24" s="29" t="e">
        <f t="shared" si="1"/>
        <v>#REF!</v>
      </c>
      <c r="Z24" s="29" t="e">
        <f t="shared" si="1"/>
        <v>#REF!</v>
      </c>
    </row>
    <row r="25" spans="1:26" ht="11.45" customHeight="1" x14ac:dyDescent="0.2">
      <c r="A25" s="3">
        <v>2</v>
      </c>
      <c r="B25" s="29" t="e">
        <f t="shared" ref="B25:Q33" si="2">ROUNDUP(B9*0.85,)+25</f>
        <v>#REF!</v>
      </c>
      <c r="C25" s="29" t="e">
        <f t="shared" si="2"/>
        <v>#REF!</v>
      </c>
      <c r="D25" s="29" t="e">
        <f t="shared" si="2"/>
        <v>#REF!</v>
      </c>
      <c r="E25" s="29" t="e">
        <f t="shared" si="2"/>
        <v>#REF!</v>
      </c>
      <c r="F25" s="29" t="e">
        <f t="shared" si="2"/>
        <v>#REF!</v>
      </c>
      <c r="G25" s="29" t="e">
        <f t="shared" si="2"/>
        <v>#REF!</v>
      </c>
      <c r="H25" s="29" t="e">
        <f t="shared" si="2"/>
        <v>#REF!</v>
      </c>
      <c r="I25" s="29" t="e">
        <f t="shared" si="2"/>
        <v>#REF!</v>
      </c>
      <c r="J25" s="29" t="e">
        <f t="shared" si="2"/>
        <v>#REF!</v>
      </c>
      <c r="K25" s="29" t="e">
        <f t="shared" si="2"/>
        <v>#REF!</v>
      </c>
      <c r="L25" s="29" t="e">
        <f t="shared" si="2"/>
        <v>#REF!</v>
      </c>
      <c r="M25" s="29" t="e">
        <f t="shared" si="2"/>
        <v>#REF!</v>
      </c>
      <c r="N25" s="29" t="e">
        <f t="shared" si="2"/>
        <v>#REF!</v>
      </c>
      <c r="O25" s="29" t="e">
        <f t="shared" si="2"/>
        <v>#REF!</v>
      </c>
      <c r="P25" s="29" t="e">
        <f t="shared" si="2"/>
        <v>#REF!</v>
      </c>
      <c r="Q25" s="29" t="e">
        <f t="shared" si="2"/>
        <v>#REF!</v>
      </c>
      <c r="R25" s="29" t="e">
        <f t="shared" si="1"/>
        <v>#REF!</v>
      </c>
      <c r="S25" s="29" t="e">
        <f t="shared" si="1"/>
        <v>#REF!</v>
      </c>
      <c r="T25" s="29" t="e">
        <f t="shared" si="1"/>
        <v>#REF!</v>
      </c>
      <c r="U25" s="29" t="e">
        <f t="shared" si="1"/>
        <v>#REF!</v>
      </c>
      <c r="V25" s="29" t="e">
        <f t="shared" si="1"/>
        <v>#REF!</v>
      </c>
      <c r="W25" s="29" t="e">
        <f t="shared" si="1"/>
        <v>#REF!</v>
      </c>
      <c r="X25" s="29" t="e">
        <f t="shared" si="1"/>
        <v>#REF!</v>
      </c>
      <c r="Y25" s="29" t="e">
        <f t="shared" si="1"/>
        <v>#REF!</v>
      </c>
      <c r="Z25" s="29" t="e">
        <f t="shared" si="1"/>
        <v>#REF!</v>
      </c>
    </row>
    <row r="26" spans="1:26"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1.45" customHeight="1" x14ac:dyDescent="0.2">
      <c r="A27" s="3">
        <v>1</v>
      </c>
      <c r="B27" s="29" t="e">
        <f t="shared" si="2"/>
        <v>#REF!</v>
      </c>
      <c r="C27" s="29" t="e">
        <f t="shared" si="1"/>
        <v>#REF!</v>
      </c>
      <c r="D27" s="29" t="e">
        <f t="shared" si="1"/>
        <v>#REF!</v>
      </c>
      <c r="E27" s="29" t="e">
        <f t="shared" si="1"/>
        <v>#REF!</v>
      </c>
      <c r="F27" s="29" t="e">
        <f t="shared" si="1"/>
        <v>#REF!</v>
      </c>
      <c r="G27" s="29" t="e">
        <f t="shared" si="1"/>
        <v>#REF!</v>
      </c>
      <c r="H27" s="29" t="e">
        <f t="shared" si="1"/>
        <v>#REF!</v>
      </c>
      <c r="I27" s="29" t="e">
        <f t="shared" si="1"/>
        <v>#REF!</v>
      </c>
      <c r="J27" s="29" t="e">
        <f t="shared" si="1"/>
        <v>#REF!</v>
      </c>
      <c r="K27" s="29" t="e">
        <f t="shared" si="1"/>
        <v>#REF!</v>
      </c>
      <c r="L27" s="29" t="e">
        <f t="shared" si="1"/>
        <v>#REF!</v>
      </c>
      <c r="M27" s="29" t="e">
        <f t="shared" si="1"/>
        <v>#REF!</v>
      </c>
      <c r="N27" s="29" t="e">
        <f t="shared" si="1"/>
        <v>#REF!</v>
      </c>
      <c r="O27" s="29" t="e">
        <f t="shared" si="1"/>
        <v>#REF!</v>
      </c>
      <c r="P27" s="29" t="e">
        <f t="shared" si="1"/>
        <v>#REF!</v>
      </c>
      <c r="Q27" s="29" t="e">
        <f t="shared" si="1"/>
        <v>#REF!</v>
      </c>
      <c r="R27" s="29" t="e">
        <f t="shared" si="1"/>
        <v>#REF!</v>
      </c>
      <c r="S27" s="29" t="e">
        <f t="shared" si="1"/>
        <v>#REF!</v>
      </c>
      <c r="T27" s="29" t="e">
        <f t="shared" si="1"/>
        <v>#REF!</v>
      </c>
      <c r="U27" s="29" t="e">
        <f t="shared" si="1"/>
        <v>#REF!</v>
      </c>
      <c r="V27" s="29" t="e">
        <f t="shared" si="1"/>
        <v>#REF!</v>
      </c>
      <c r="W27" s="29" t="e">
        <f t="shared" si="1"/>
        <v>#REF!</v>
      </c>
      <c r="X27" s="29" t="e">
        <f t="shared" si="1"/>
        <v>#REF!</v>
      </c>
      <c r="Y27" s="29" t="e">
        <f t="shared" si="1"/>
        <v>#REF!</v>
      </c>
      <c r="Z27" s="29" t="e">
        <f t="shared" si="1"/>
        <v>#REF!</v>
      </c>
    </row>
    <row r="28" spans="1:26" ht="11.45" customHeight="1" x14ac:dyDescent="0.2">
      <c r="A28" s="3">
        <v>2</v>
      </c>
      <c r="B28" s="29" t="e">
        <f t="shared" si="2"/>
        <v>#REF!</v>
      </c>
      <c r="C28" s="29" t="e">
        <f t="shared" si="1"/>
        <v>#REF!</v>
      </c>
      <c r="D28" s="29" t="e">
        <f t="shared" si="1"/>
        <v>#REF!</v>
      </c>
      <c r="E28" s="29" t="e">
        <f t="shared" si="1"/>
        <v>#REF!</v>
      </c>
      <c r="F28" s="29" t="e">
        <f t="shared" si="1"/>
        <v>#REF!</v>
      </c>
      <c r="G28" s="29" t="e">
        <f t="shared" si="1"/>
        <v>#REF!</v>
      </c>
      <c r="H28" s="29" t="e">
        <f t="shared" si="1"/>
        <v>#REF!</v>
      </c>
      <c r="I28" s="29" t="e">
        <f t="shared" si="1"/>
        <v>#REF!</v>
      </c>
      <c r="J28" s="29" t="e">
        <f t="shared" si="1"/>
        <v>#REF!</v>
      </c>
      <c r="K28" s="29" t="e">
        <f t="shared" si="1"/>
        <v>#REF!</v>
      </c>
      <c r="L28" s="29" t="e">
        <f t="shared" si="1"/>
        <v>#REF!</v>
      </c>
      <c r="M28" s="29" t="e">
        <f t="shared" si="1"/>
        <v>#REF!</v>
      </c>
      <c r="N28" s="29" t="e">
        <f t="shared" si="1"/>
        <v>#REF!</v>
      </c>
      <c r="O28" s="29" t="e">
        <f t="shared" si="1"/>
        <v>#REF!</v>
      </c>
      <c r="P28" s="29" t="e">
        <f t="shared" si="1"/>
        <v>#REF!</v>
      </c>
      <c r="Q28" s="29" t="e">
        <f t="shared" si="1"/>
        <v>#REF!</v>
      </c>
      <c r="R28" s="29" t="e">
        <f t="shared" si="1"/>
        <v>#REF!</v>
      </c>
      <c r="S28" s="29" t="e">
        <f t="shared" si="1"/>
        <v>#REF!</v>
      </c>
      <c r="T28" s="29" t="e">
        <f t="shared" si="1"/>
        <v>#REF!</v>
      </c>
      <c r="U28" s="29" t="e">
        <f t="shared" si="1"/>
        <v>#REF!</v>
      </c>
      <c r="V28" s="29" t="e">
        <f t="shared" si="1"/>
        <v>#REF!</v>
      </c>
      <c r="W28" s="29" t="e">
        <f t="shared" si="1"/>
        <v>#REF!</v>
      </c>
      <c r="X28" s="29" t="e">
        <f t="shared" si="1"/>
        <v>#REF!</v>
      </c>
      <c r="Y28" s="29" t="e">
        <f t="shared" si="1"/>
        <v>#REF!</v>
      </c>
      <c r="Z28" s="29" t="e">
        <f t="shared" si="1"/>
        <v>#REF!</v>
      </c>
    </row>
    <row r="29" spans="1:26"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1.45" customHeight="1" x14ac:dyDescent="0.2">
      <c r="A30" s="3">
        <v>1</v>
      </c>
      <c r="B30" s="29" t="e">
        <f t="shared" si="2"/>
        <v>#REF!</v>
      </c>
      <c r="C30" s="29" t="e">
        <f t="shared" si="1"/>
        <v>#REF!</v>
      </c>
      <c r="D30" s="29" t="e">
        <f t="shared" si="1"/>
        <v>#REF!</v>
      </c>
      <c r="E30" s="29" t="e">
        <f t="shared" si="1"/>
        <v>#REF!</v>
      </c>
      <c r="F30" s="29" t="e">
        <f t="shared" si="1"/>
        <v>#REF!</v>
      </c>
      <c r="G30" s="29" t="e">
        <f t="shared" si="1"/>
        <v>#REF!</v>
      </c>
      <c r="H30" s="29" t="e">
        <f t="shared" si="1"/>
        <v>#REF!</v>
      </c>
      <c r="I30" s="29" t="e">
        <f t="shared" si="1"/>
        <v>#REF!</v>
      </c>
      <c r="J30" s="29" t="e">
        <f t="shared" si="1"/>
        <v>#REF!</v>
      </c>
      <c r="K30" s="29" t="e">
        <f t="shared" si="1"/>
        <v>#REF!</v>
      </c>
      <c r="L30" s="29" t="e">
        <f t="shared" si="1"/>
        <v>#REF!</v>
      </c>
      <c r="M30" s="29" t="e">
        <f t="shared" si="1"/>
        <v>#REF!</v>
      </c>
      <c r="N30" s="29" t="e">
        <f t="shared" si="1"/>
        <v>#REF!</v>
      </c>
      <c r="O30" s="29" t="e">
        <f t="shared" si="1"/>
        <v>#REF!</v>
      </c>
      <c r="P30" s="29" t="e">
        <f t="shared" si="1"/>
        <v>#REF!</v>
      </c>
      <c r="Q30" s="29" t="e">
        <f t="shared" si="1"/>
        <v>#REF!</v>
      </c>
      <c r="R30" s="29" t="e">
        <f t="shared" si="1"/>
        <v>#REF!</v>
      </c>
      <c r="S30" s="29" t="e">
        <f t="shared" si="1"/>
        <v>#REF!</v>
      </c>
      <c r="T30" s="29" t="e">
        <f t="shared" si="1"/>
        <v>#REF!</v>
      </c>
      <c r="U30" s="29" t="e">
        <f t="shared" si="1"/>
        <v>#REF!</v>
      </c>
      <c r="V30" s="29" t="e">
        <f t="shared" si="1"/>
        <v>#REF!</v>
      </c>
      <c r="W30" s="29" t="e">
        <f t="shared" si="1"/>
        <v>#REF!</v>
      </c>
      <c r="X30" s="29" t="e">
        <f t="shared" si="1"/>
        <v>#REF!</v>
      </c>
      <c r="Y30" s="29" t="e">
        <f t="shared" si="1"/>
        <v>#REF!</v>
      </c>
      <c r="Z30" s="29" t="e">
        <f t="shared" si="1"/>
        <v>#REF!</v>
      </c>
    </row>
    <row r="31" spans="1:26" ht="11.45" customHeight="1" x14ac:dyDescent="0.2">
      <c r="A31" s="3">
        <v>2</v>
      </c>
      <c r="B31" s="29" t="e">
        <f t="shared" si="2"/>
        <v>#REF!</v>
      </c>
      <c r="C31" s="29" t="e">
        <f t="shared" si="1"/>
        <v>#REF!</v>
      </c>
      <c r="D31" s="29" t="e">
        <f t="shared" si="1"/>
        <v>#REF!</v>
      </c>
      <c r="E31" s="29" t="e">
        <f t="shared" si="1"/>
        <v>#REF!</v>
      </c>
      <c r="F31" s="29" t="e">
        <f t="shared" si="1"/>
        <v>#REF!</v>
      </c>
      <c r="G31" s="29" t="e">
        <f t="shared" si="1"/>
        <v>#REF!</v>
      </c>
      <c r="H31" s="29" t="e">
        <f t="shared" si="1"/>
        <v>#REF!</v>
      </c>
      <c r="I31" s="29" t="e">
        <f t="shared" si="1"/>
        <v>#REF!</v>
      </c>
      <c r="J31" s="29" t="e">
        <f t="shared" si="1"/>
        <v>#REF!</v>
      </c>
      <c r="K31" s="29" t="e">
        <f t="shared" si="1"/>
        <v>#REF!</v>
      </c>
      <c r="L31" s="29" t="e">
        <f t="shared" si="1"/>
        <v>#REF!</v>
      </c>
      <c r="M31" s="29" t="e">
        <f t="shared" si="1"/>
        <v>#REF!</v>
      </c>
      <c r="N31" s="29" t="e">
        <f t="shared" si="1"/>
        <v>#REF!</v>
      </c>
      <c r="O31" s="29" t="e">
        <f t="shared" si="1"/>
        <v>#REF!</v>
      </c>
      <c r="P31" s="29" t="e">
        <f t="shared" si="1"/>
        <v>#REF!</v>
      </c>
      <c r="Q31" s="29" t="e">
        <f t="shared" si="1"/>
        <v>#REF!</v>
      </c>
      <c r="R31" s="29" t="e">
        <f t="shared" si="1"/>
        <v>#REF!</v>
      </c>
      <c r="S31" s="29" t="e">
        <f t="shared" si="1"/>
        <v>#REF!</v>
      </c>
      <c r="T31" s="29" t="e">
        <f t="shared" si="1"/>
        <v>#REF!</v>
      </c>
      <c r="U31" s="29" t="e">
        <f t="shared" si="1"/>
        <v>#REF!</v>
      </c>
      <c r="V31" s="29" t="e">
        <f t="shared" si="1"/>
        <v>#REF!</v>
      </c>
      <c r="W31" s="29" t="e">
        <f t="shared" si="1"/>
        <v>#REF!</v>
      </c>
      <c r="X31" s="29" t="e">
        <f t="shared" si="1"/>
        <v>#REF!</v>
      </c>
      <c r="Y31" s="29" t="e">
        <f t="shared" si="1"/>
        <v>#REF!</v>
      </c>
      <c r="Z31" s="29" t="e">
        <f t="shared" si="1"/>
        <v>#REF!</v>
      </c>
    </row>
    <row r="32" spans="1:26"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1.45" customHeight="1" x14ac:dyDescent="0.2">
      <c r="A33" s="3">
        <v>1</v>
      </c>
      <c r="B33" s="29" t="e">
        <f t="shared" si="2"/>
        <v>#REF!</v>
      </c>
      <c r="C33" s="29" t="e">
        <f t="shared" si="1"/>
        <v>#REF!</v>
      </c>
      <c r="D33" s="29" t="e">
        <f t="shared" si="1"/>
        <v>#REF!</v>
      </c>
      <c r="E33" s="29" t="e">
        <f t="shared" si="1"/>
        <v>#REF!</v>
      </c>
      <c r="F33" s="29" t="e">
        <f t="shared" si="1"/>
        <v>#REF!</v>
      </c>
      <c r="G33" s="29" t="e">
        <f t="shared" si="1"/>
        <v>#REF!</v>
      </c>
      <c r="H33" s="29" t="e">
        <f t="shared" si="1"/>
        <v>#REF!</v>
      </c>
      <c r="I33" s="29" t="e">
        <f t="shared" si="1"/>
        <v>#REF!</v>
      </c>
      <c r="J33" s="29" t="e">
        <f t="shared" si="1"/>
        <v>#REF!</v>
      </c>
      <c r="K33" s="29" t="e">
        <f t="shared" si="1"/>
        <v>#REF!</v>
      </c>
      <c r="L33" s="29" t="e">
        <f t="shared" si="1"/>
        <v>#REF!</v>
      </c>
      <c r="M33" s="29" t="e">
        <f t="shared" si="1"/>
        <v>#REF!</v>
      </c>
      <c r="N33" s="29" t="e">
        <f t="shared" si="1"/>
        <v>#REF!</v>
      </c>
      <c r="O33" s="29" t="e">
        <f t="shared" si="1"/>
        <v>#REF!</v>
      </c>
      <c r="P33" s="29" t="e">
        <f t="shared" si="1"/>
        <v>#REF!</v>
      </c>
      <c r="Q33" s="29" t="e">
        <f t="shared" si="1"/>
        <v>#REF!</v>
      </c>
      <c r="R33" s="29" t="e">
        <f t="shared" si="1"/>
        <v>#REF!</v>
      </c>
      <c r="S33" s="29" t="e">
        <f t="shared" si="1"/>
        <v>#REF!</v>
      </c>
      <c r="T33" s="29" t="e">
        <f t="shared" si="1"/>
        <v>#REF!</v>
      </c>
      <c r="U33" s="29" t="e">
        <f t="shared" si="1"/>
        <v>#REF!</v>
      </c>
      <c r="V33" s="29" t="e">
        <f t="shared" si="1"/>
        <v>#REF!</v>
      </c>
      <c r="W33" s="29" t="e">
        <f t="shared" si="1"/>
        <v>#REF!</v>
      </c>
      <c r="X33" s="29" t="e">
        <f t="shared" si="1"/>
        <v>#REF!</v>
      </c>
      <c r="Y33" s="29" t="e">
        <f t="shared" si="1"/>
        <v>#REF!</v>
      </c>
      <c r="Z33" s="29" t="e">
        <f t="shared" si="1"/>
        <v>#REF!</v>
      </c>
    </row>
    <row r="34" spans="1:26" ht="11.45" customHeight="1" x14ac:dyDescent="0.2">
      <c r="A34" s="3">
        <v>2</v>
      </c>
      <c r="B34" s="29" t="e">
        <f>ROUNDUP(B18*0.85,)+25</f>
        <v>#REF!</v>
      </c>
      <c r="C34" s="29" t="e">
        <f t="shared" ref="C34:Z34" si="3">ROUNDUP(C18*0.85,)+25</f>
        <v>#REF!</v>
      </c>
      <c r="D34" s="29" t="e">
        <f t="shared" si="3"/>
        <v>#REF!</v>
      </c>
      <c r="E34" s="29" t="e">
        <f t="shared" si="3"/>
        <v>#REF!</v>
      </c>
      <c r="F34" s="29" t="e">
        <f t="shared" si="3"/>
        <v>#REF!</v>
      </c>
      <c r="G34" s="29" t="e">
        <f t="shared" si="3"/>
        <v>#REF!</v>
      </c>
      <c r="H34" s="29" t="e">
        <f t="shared" si="3"/>
        <v>#REF!</v>
      </c>
      <c r="I34" s="29" t="e">
        <f t="shared" si="3"/>
        <v>#REF!</v>
      </c>
      <c r="J34" s="29" t="e">
        <f t="shared" si="3"/>
        <v>#REF!</v>
      </c>
      <c r="K34" s="29" t="e">
        <f t="shared" si="3"/>
        <v>#REF!</v>
      </c>
      <c r="L34" s="29" t="e">
        <f t="shared" si="3"/>
        <v>#REF!</v>
      </c>
      <c r="M34" s="29" t="e">
        <f t="shared" si="3"/>
        <v>#REF!</v>
      </c>
      <c r="N34" s="29" t="e">
        <f t="shared" si="3"/>
        <v>#REF!</v>
      </c>
      <c r="O34" s="29" t="e">
        <f t="shared" si="3"/>
        <v>#REF!</v>
      </c>
      <c r="P34" s="29" t="e">
        <f t="shared" si="3"/>
        <v>#REF!</v>
      </c>
      <c r="Q34" s="29" t="e">
        <f t="shared" si="3"/>
        <v>#REF!</v>
      </c>
      <c r="R34" s="29" t="e">
        <f t="shared" si="3"/>
        <v>#REF!</v>
      </c>
      <c r="S34" s="29" t="e">
        <f t="shared" si="3"/>
        <v>#REF!</v>
      </c>
      <c r="T34" s="29" t="e">
        <f t="shared" si="3"/>
        <v>#REF!</v>
      </c>
      <c r="U34" s="29" t="e">
        <f t="shared" si="3"/>
        <v>#REF!</v>
      </c>
      <c r="V34" s="29" t="e">
        <f t="shared" si="3"/>
        <v>#REF!</v>
      </c>
      <c r="W34" s="29" t="e">
        <f t="shared" si="3"/>
        <v>#REF!</v>
      </c>
      <c r="X34" s="29" t="e">
        <f t="shared" si="3"/>
        <v>#REF!</v>
      </c>
      <c r="Y34" s="29" t="e">
        <f t="shared" si="3"/>
        <v>#REF!</v>
      </c>
      <c r="Z34" s="29" t="e">
        <f t="shared" si="3"/>
        <v>#REF!</v>
      </c>
    </row>
    <row r="35" spans="1:26" ht="11.45" customHeight="1" x14ac:dyDescent="0.2">
      <c r="A35" s="24"/>
    </row>
    <row r="36" spans="1:26" ht="11.45" customHeight="1" x14ac:dyDescent="0.2">
      <c r="A36" s="24"/>
    </row>
    <row r="37" spans="1:26" ht="145.9" customHeight="1" x14ac:dyDescent="0.2">
      <c r="A37" s="77" t="s">
        <v>72</v>
      </c>
    </row>
    <row r="38" spans="1:26" ht="11.45" customHeight="1" x14ac:dyDescent="0.2">
      <c r="A38" s="80" t="s">
        <v>18</v>
      </c>
    </row>
    <row r="39" spans="1:26" ht="11.45" customHeight="1" x14ac:dyDescent="0.2">
      <c r="A39" s="81" t="s">
        <v>52</v>
      </c>
    </row>
    <row r="40" spans="1:26" x14ac:dyDescent="0.2">
      <c r="A40" s="81" t="s">
        <v>53</v>
      </c>
    </row>
    <row r="41" spans="1:26" x14ac:dyDescent="0.2">
      <c r="A41" s="24"/>
    </row>
    <row r="42" spans="1:26" x14ac:dyDescent="0.2">
      <c r="A42" s="80" t="s">
        <v>3</v>
      </c>
    </row>
    <row r="43" spans="1:26" x14ac:dyDescent="0.2">
      <c r="A43" s="20" t="s">
        <v>4</v>
      </c>
    </row>
    <row r="44" spans="1:26" x14ac:dyDescent="0.2">
      <c r="A44" s="20" t="s">
        <v>5</v>
      </c>
    </row>
    <row r="45" spans="1:26" ht="24" x14ac:dyDescent="0.2">
      <c r="A45" s="21" t="s">
        <v>6</v>
      </c>
    </row>
    <row r="46" spans="1:26" ht="12.6" customHeight="1" x14ac:dyDescent="0.2">
      <c r="A46" s="90" t="s">
        <v>70</v>
      </c>
    </row>
    <row r="47" spans="1:26" x14ac:dyDescent="0.2">
      <c r="A47" s="82" t="s">
        <v>54</v>
      </c>
    </row>
    <row r="48" spans="1:26" x14ac:dyDescent="0.2">
      <c r="A48" s="86" t="s">
        <v>66</v>
      </c>
    </row>
    <row r="49" spans="1:1" ht="21" x14ac:dyDescent="0.2">
      <c r="A49" s="83" t="s">
        <v>55</v>
      </c>
    </row>
    <row r="50" spans="1:1" ht="42" x14ac:dyDescent="0.2">
      <c r="A50" s="84" t="s">
        <v>56</v>
      </c>
    </row>
    <row r="51" spans="1:1" ht="31.5" x14ac:dyDescent="0.2">
      <c r="A51" s="84" t="s">
        <v>57</v>
      </c>
    </row>
    <row r="52" spans="1:1" ht="42" x14ac:dyDescent="0.2">
      <c r="A52" s="84" t="s">
        <v>58</v>
      </c>
    </row>
    <row r="53" spans="1:1" ht="42" hidden="1" x14ac:dyDescent="0.2">
      <c r="A53" s="84" t="s">
        <v>59</v>
      </c>
    </row>
    <row r="54" spans="1:1" ht="31.5" x14ac:dyDescent="0.2">
      <c r="A54" s="84" t="s">
        <v>60</v>
      </c>
    </row>
    <row r="55" spans="1:1" ht="21" x14ac:dyDescent="0.2">
      <c r="A55" s="84" t="s">
        <v>61</v>
      </c>
    </row>
    <row r="56" spans="1:1" ht="21" x14ac:dyDescent="0.2">
      <c r="A56" s="84" t="s">
        <v>62</v>
      </c>
    </row>
    <row r="57" spans="1:1" ht="36.75" x14ac:dyDescent="0.2">
      <c r="A57" s="84" t="s">
        <v>63</v>
      </c>
    </row>
    <row r="58" spans="1:1" ht="31.5" x14ac:dyDescent="0.2">
      <c r="A58" s="84" t="s">
        <v>64</v>
      </c>
    </row>
    <row r="59" spans="1:1" ht="31.5" x14ac:dyDescent="0.2">
      <c r="A59" s="84" t="s">
        <v>65</v>
      </c>
    </row>
    <row r="60" spans="1:1" ht="31.5" x14ac:dyDescent="0.2">
      <c r="A60" s="92" t="s">
        <v>71</v>
      </c>
    </row>
    <row r="61" spans="1:1" ht="31.5" x14ac:dyDescent="0.2">
      <c r="A61" s="70" t="s">
        <v>42</v>
      </c>
    </row>
    <row r="62" spans="1:1" ht="63" x14ac:dyDescent="0.2">
      <c r="A62" s="87" t="s">
        <v>67</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pane xSplit="1" topLeftCell="B1" activePane="topRight" state="frozen"/>
      <selection pane="topRight" activeCell="A10" sqref="A10"/>
    </sheetView>
  </sheetViews>
  <sheetFormatPr defaultColWidth="8.5703125" defaultRowHeight="12" x14ac:dyDescent="0.2"/>
  <cols>
    <col min="1" max="1" width="84.85546875" style="1" customWidth="1"/>
    <col min="2" max="3" width="9.85546875" style="1" bestFit="1" customWidth="1"/>
    <col min="4" max="16384" width="8.5703125" style="1"/>
  </cols>
  <sheetData>
    <row r="1" spans="1:3" ht="11.45" customHeight="1" x14ac:dyDescent="0.2">
      <c r="A1" s="9" t="s">
        <v>74</v>
      </c>
    </row>
    <row r="2" spans="1:3" ht="11.45" customHeight="1" x14ac:dyDescent="0.2">
      <c r="A2" s="19"/>
    </row>
    <row r="3" spans="1:3" ht="11.45" customHeight="1" x14ac:dyDescent="0.2">
      <c r="A3" s="79" t="s">
        <v>51</v>
      </c>
    </row>
    <row r="4" spans="1:3" ht="11.25" customHeight="1" x14ac:dyDescent="0.2">
      <c r="A4" s="79" t="s">
        <v>1</v>
      </c>
    </row>
    <row r="5" spans="1:3" s="12" customFormat="1" ht="25.5" customHeight="1" x14ac:dyDescent="0.2">
      <c r="A5" s="8" t="s">
        <v>0</v>
      </c>
      <c r="B5" s="47" t="e">
        <f>'C завтраками| Bed and breakfast'!#REF!</f>
        <v>#REF!</v>
      </c>
      <c r="C5" s="47" t="e">
        <f>'C завтраками| Bed and breakfast'!#REF!</f>
        <v>#REF!</v>
      </c>
    </row>
    <row r="6" spans="1:3" s="12" customFormat="1" ht="25.5" customHeight="1" x14ac:dyDescent="0.2">
      <c r="A6" s="37"/>
      <c r="B6" s="47" t="e">
        <f>'C завтраками| Bed and breakfast'!#REF!</f>
        <v>#REF!</v>
      </c>
      <c r="C6" s="47" t="e">
        <f>'C завтраками| Bed and breakfast'!#REF!</f>
        <v>#REF!</v>
      </c>
    </row>
    <row r="7" spans="1:3" ht="11.45" customHeight="1" x14ac:dyDescent="0.2">
      <c r="A7" s="11" t="s">
        <v>11</v>
      </c>
    </row>
    <row r="8" spans="1:3" ht="11.45" customHeight="1" x14ac:dyDescent="0.2">
      <c r="A8" s="3">
        <v>1</v>
      </c>
      <c r="B8" s="29" t="e">
        <f>'C завтраками| Bed and breakfast'!#REF!*0.85</f>
        <v>#REF!</v>
      </c>
      <c r="C8" s="29" t="e">
        <f>'C завтраками| Bed and breakfast'!#REF!*0.85</f>
        <v>#REF!</v>
      </c>
    </row>
    <row r="9" spans="1:3" ht="11.45" customHeight="1" x14ac:dyDescent="0.2">
      <c r="A9" s="3">
        <v>2</v>
      </c>
      <c r="B9" s="29" t="e">
        <f>'C завтраками| Bed and breakfast'!#REF!*0.85</f>
        <v>#REF!</v>
      </c>
      <c r="C9" s="29" t="e">
        <f>'C завтраками| Bed and breakfast'!#REF!*0.85</f>
        <v>#REF!</v>
      </c>
    </row>
    <row r="10" spans="1:3" ht="11.45" customHeight="1" x14ac:dyDescent="0.2">
      <c r="A10" s="5" t="s">
        <v>86</v>
      </c>
      <c r="B10" s="29"/>
      <c r="C10" s="29"/>
    </row>
    <row r="11" spans="1:3" ht="11.45" customHeight="1" x14ac:dyDescent="0.2">
      <c r="A11" s="3">
        <v>1</v>
      </c>
      <c r="B11" s="29" t="e">
        <f>'C завтраками| Bed and breakfast'!#REF!*0.85</f>
        <v>#REF!</v>
      </c>
      <c r="C11" s="29" t="e">
        <f>'C завтраками| Bed and breakfast'!#REF!*0.85</f>
        <v>#REF!</v>
      </c>
    </row>
    <row r="12" spans="1:3" ht="11.45" customHeight="1" x14ac:dyDescent="0.2">
      <c r="A12" s="3">
        <v>2</v>
      </c>
      <c r="B12" s="29" t="e">
        <f>'C завтраками| Bed and breakfast'!#REF!*0.85</f>
        <v>#REF!</v>
      </c>
      <c r="C12" s="29" t="e">
        <f>'C завтраками| Bed and breakfast'!#REF!*0.85</f>
        <v>#REF!</v>
      </c>
    </row>
    <row r="13" spans="1:3" ht="11.45" customHeight="1" x14ac:dyDescent="0.2">
      <c r="A13" s="4" t="s">
        <v>9</v>
      </c>
      <c r="B13" s="29"/>
      <c r="C13" s="29"/>
    </row>
    <row r="14" spans="1:3" ht="11.45" customHeight="1" x14ac:dyDescent="0.2">
      <c r="A14" s="3">
        <v>1</v>
      </c>
      <c r="B14" s="29" t="e">
        <f>'C завтраками| Bed and breakfast'!#REF!*0.85</f>
        <v>#REF!</v>
      </c>
      <c r="C14" s="29" t="e">
        <f>'C завтраками| Bed and breakfast'!#REF!*0.85</f>
        <v>#REF!</v>
      </c>
    </row>
    <row r="15" spans="1:3" ht="11.45" customHeight="1" x14ac:dyDescent="0.2">
      <c r="A15" s="3">
        <v>2</v>
      </c>
      <c r="B15" s="29" t="e">
        <f>'C завтраками| Bed and breakfast'!#REF!*0.85</f>
        <v>#REF!</v>
      </c>
      <c r="C15" s="29" t="e">
        <f>'C завтраками| Bed and breakfast'!#REF!*0.85</f>
        <v>#REF!</v>
      </c>
    </row>
    <row r="16" spans="1:3" ht="11.45" customHeight="1" x14ac:dyDescent="0.2">
      <c r="A16" s="2" t="s">
        <v>13</v>
      </c>
      <c r="B16" s="29"/>
      <c r="C16" s="29"/>
    </row>
    <row r="17" spans="1:3" ht="11.45" customHeight="1" x14ac:dyDescent="0.2">
      <c r="A17" s="3">
        <v>1</v>
      </c>
      <c r="B17" s="29" t="e">
        <f>'C завтраками| Bed and breakfast'!#REF!*0.85</f>
        <v>#REF!</v>
      </c>
      <c r="C17" s="29" t="e">
        <f>'C завтраками| Bed and breakfast'!#REF!*0.85</f>
        <v>#REF!</v>
      </c>
    </row>
    <row r="18" spans="1:3" ht="11.45" customHeight="1" x14ac:dyDescent="0.2">
      <c r="A18" s="3">
        <v>2</v>
      </c>
      <c r="B18" s="29" t="e">
        <f>'C завтраками| Bed and breakfast'!#REF!*0.85</f>
        <v>#REF!</v>
      </c>
      <c r="C18" s="29" t="e">
        <f>'C завтраками| Bed and breakfast'!#REF!*0.85</f>
        <v>#REF!</v>
      </c>
    </row>
    <row r="19" spans="1:3" ht="11.45" customHeight="1" x14ac:dyDescent="0.2">
      <c r="A19" s="24"/>
      <c r="B19" s="30"/>
      <c r="C19" s="30"/>
    </row>
    <row r="20" spans="1:3" ht="11.45" customHeight="1" x14ac:dyDescent="0.2">
      <c r="A20" s="24"/>
    </row>
    <row r="21" spans="1:3" ht="145.9" customHeight="1" x14ac:dyDescent="0.2">
      <c r="A21" s="77" t="s">
        <v>84</v>
      </c>
    </row>
    <row r="22" spans="1:3" ht="11.45" customHeight="1" x14ac:dyDescent="0.2">
      <c r="A22" s="80" t="s">
        <v>18</v>
      </c>
    </row>
    <row r="23" spans="1:3" ht="11.45" customHeight="1" x14ac:dyDescent="0.2">
      <c r="A23" s="81" t="s">
        <v>52</v>
      </c>
    </row>
    <row r="24" spans="1:3" x14ac:dyDescent="0.2">
      <c r="A24" s="81" t="s">
        <v>53</v>
      </c>
    </row>
    <row r="25" spans="1:3" x14ac:dyDescent="0.2">
      <c r="A25" s="24"/>
    </row>
    <row r="26" spans="1:3" x14ac:dyDescent="0.2">
      <c r="A26" s="80" t="s">
        <v>3</v>
      </c>
    </row>
    <row r="27" spans="1:3" x14ac:dyDescent="0.2">
      <c r="A27" s="20" t="s">
        <v>4</v>
      </c>
    </row>
    <row r="28" spans="1:3" x14ac:dyDescent="0.2">
      <c r="A28" s="20" t="s">
        <v>5</v>
      </c>
    </row>
    <row r="29" spans="1:3" ht="24" x14ac:dyDescent="0.2">
      <c r="A29" s="21" t="s">
        <v>6</v>
      </c>
    </row>
    <row r="30" spans="1:3" ht="12.6" customHeight="1" x14ac:dyDescent="0.2">
      <c r="A30" s="90" t="s">
        <v>75</v>
      </c>
    </row>
    <row r="31" spans="1:3" x14ac:dyDescent="0.2">
      <c r="A31" s="82" t="s">
        <v>54</v>
      </c>
    </row>
    <row r="32" spans="1:3" x14ac:dyDescent="0.2">
      <c r="A32" s="82" t="s">
        <v>66</v>
      </c>
    </row>
    <row r="33" spans="1:1" ht="21" x14ac:dyDescent="0.2">
      <c r="A33" s="83" t="s">
        <v>55</v>
      </c>
    </row>
    <row r="34" spans="1:1" ht="42" x14ac:dyDescent="0.2">
      <c r="A34" s="84" t="s">
        <v>56</v>
      </c>
    </row>
    <row r="35" spans="1:1" ht="31.5" x14ac:dyDescent="0.2">
      <c r="A35" s="84" t="s">
        <v>57</v>
      </c>
    </row>
    <row r="36" spans="1:1" ht="42" x14ac:dyDescent="0.2">
      <c r="A36" s="84" t="s">
        <v>58</v>
      </c>
    </row>
    <row r="37" spans="1:1" ht="42" hidden="1" x14ac:dyDescent="0.2">
      <c r="A37" s="84" t="s">
        <v>59</v>
      </c>
    </row>
    <row r="38" spans="1:1" ht="31.5" x14ac:dyDescent="0.2">
      <c r="A38" s="84" t="s">
        <v>60</v>
      </c>
    </row>
    <row r="39" spans="1:1" ht="21" x14ac:dyDescent="0.2">
      <c r="A39" s="84" t="s">
        <v>61</v>
      </c>
    </row>
    <row r="40" spans="1:1" ht="21" x14ac:dyDescent="0.2">
      <c r="A40" s="84" t="s">
        <v>62</v>
      </c>
    </row>
    <row r="41" spans="1:1" ht="36.75" x14ac:dyDescent="0.2">
      <c r="A41" s="84" t="s">
        <v>63</v>
      </c>
    </row>
    <row r="42" spans="1:1" ht="31.5" x14ac:dyDescent="0.2">
      <c r="A42" s="84" t="s">
        <v>64</v>
      </c>
    </row>
    <row r="43" spans="1:1" ht="21" x14ac:dyDescent="0.2">
      <c r="A43" s="92" t="s">
        <v>73</v>
      </c>
    </row>
    <row r="44" spans="1:1" ht="31.5" x14ac:dyDescent="0.2">
      <c r="A44" s="84" t="s">
        <v>71</v>
      </c>
    </row>
    <row r="45" spans="1:1" ht="31.5" x14ac:dyDescent="0.2">
      <c r="A45" s="70" t="s">
        <v>42</v>
      </c>
    </row>
    <row r="46" spans="1:1" ht="63" x14ac:dyDescent="0.2">
      <c r="A46" s="87" t="s">
        <v>67</v>
      </c>
    </row>
    <row r="47" spans="1:1" ht="21" x14ac:dyDescent="0.2">
      <c r="A47" s="71" t="s">
        <v>43</v>
      </c>
    </row>
    <row r="48" spans="1:1" ht="42.75" x14ac:dyDescent="0.2">
      <c r="A48" s="72" t="s">
        <v>44</v>
      </c>
    </row>
    <row r="49" spans="1:1" ht="21" x14ac:dyDescent="0.2">
      <c r="A49" s="73" t="s">
        <v>45</v>
      </c>
    </row>
    <row r="50" spans="1:1" x14ac:dyDescent="0.2">
      <c r="A50" s="74"/>
    </row>
    <row r="51" spans="1:1" x14ac:dyDescent="0.2">
      <c r="A51" s="75" t="s">
        <v>8</v>
      </c>
    </row>
    <row r="52" spans="1:1" ht="24" x14ac:dyDescent="0.2">
      <c r="A52" s="62" t="s">
        <v>46</v>
      </c>
    </row>
    <row r="53" spans="1:1" ht="24" x14ac:dyDescent="0.2">
      <c r="A53" s="62" t="s">
        <v>47</v>
      </c>
    </row>
  </sheetData>
  <pageMargins left="0.7" right="0.7" top="0.75" bottom="0.75" header="0.3" footer="0.3"/>
  <pageSetup paperSize="9"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zoomScaleNormal="100"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c r="B19" s="30"/>
    </row>
    <row r="20" spans="1:2" ht="11.45" customHeight="1" x14ac:dyDescent="0.2">
      <c r="A20" s="51" t="s">
        <v>24</v>
      </c>
      <c r="B20" s="30"/>
    </row>
    <row r="21" spans="1:2" ht="24.6" customHeight="1" x14ac:dyDescent="0.2">
      <c r="A21" s="8" t="s">
        <v>0</v>
      </c>
      <c r="B21" s="47" t="e">
        <f t="shared" ref="B21" si="0">B5</f>
        <v>#REF!</v>
      </c>
    </row>
    <row r="22" spans="1:2" ht="24.6" customHeight="1" x14ac:dyDescent="0.2">
      <c r="A22" s="37"/>
      <c r="B22" s="47" t="e">
        <f t="shared" ref="B22" si="1">B6</f>
        <v>#REF!</v>
      </c>
    </row>
    <row r="23" spans="1:2" ht="11.45" customHeight="1" x14ac:dyDescent="0.2">
      <c r="A23" s="11" t="s">
        <v>11</v>
      </c>
    </row>
    <row r="24" spans="1:2" ht="11.45" customHeight="1" x14ac:dyDescent="0.2">
      <c r="A24" s="3">
        <v>1</v>
      </c>
      <c r="B24" s="29" t="e">
        <f t="shared" ref="B24" si="2">ROUNDUP(B8*0.9,)</f>
        <v>#REF!</v>
      </c>
    </row>
    <row r="25" spans="1:2" ht="11.45" customHeight="1" x14ac:dyDescent="0.2">
      <c r="A25" s="3">
        <v>2</v>
      </c>
      <c r="B25" s="29" t="e">
        <f t="shared" ref="B25" si="3">ROUNDUP(B9*0.9,)</f>
        <v>#REF!</v>
      </c>
    </row>
    <row r="26" spans="1:2" ht="11.45" customHeight="1" x14ac:dyDescent="0.2">
      <c r="A26" s="5" t="s">
        <v>86</v>
      </c>
      <c r="B26" s="29"/>
    </row>
    <row r="27" spans="1:2" ht="11.45" customHeight="1" x14ac:dyDescent="0.2">
      <c r="A27" s="3">
        <v>1</v>
      </c>
      <c r="B27" s="29" t="e">
        <f t="shared" ref="B27" si="4">ROUNDUP(B11*0.9,)</f>
        <v>#REF!</v>
      </c>
    </row>
    <row r="28" spans="1:2" ht="11.45" customHeight="1" x14ac:dyDescent="0.2">
      <c r="A28" s="3">
        <v>2</v>
      </c>
      <c r="B28" s="29" t="e">
        <f t="shared" ref="B28" si="5">ROUNDUP(B12*0.9,)</f>
        <v>#REF!</v>
      </c>
    </row>
    <row r="29" spans="1:2" ht="11.45" customHeight="1" x14ac:dyDescent="0.2">
      <c r="A29" s="4" t="s">
        <v>91</v>
      </c>
      <c r="B29" s="29"/>
    </row>
    <row r="30" spans="1:2" ht="11.45" customHeight="1" x14ac:dyDescent="0.2">
      <c r="A30" s="3">
        <v>1</v>
      </c>
      <c r="B30" s="29" t="e">
        <f t="shared" ref="B30" si="6">ROUNDUP(B14*0.9,)</f>
        <v>#REF!</v>
      </c>
    </row>
    <row r="31" spans="1:2" ht="11.45" customHeight="1" x14ac:dyDescent="0.2">
      <c r="A31" s="3">
        <v>2</v>
      </c>
      <c r="B31" s="29" t="e">
        <f t="shared" ref="B31" si="7">ROUNDUP(B15*0.9,)</f>
        <v>#REF!</v>
      </c>
    </row>
    <row r="32" spans="1:2" ht="11.45" customHeight="1" x14ac:dyDescent="0.2">
      <c r="A32" s="2" t="s">
        <v>92</v>
      </c>
      <c r="B32" s="29"/>
    </row>
    <row r="33" spans="1:2" ht="11.45" customHeight="1" x14ac:dyDescent="0.2">
      <c r="A33" s="3">
        <v>1</v>
      </c>
      <c r="B33" s="29" t="e">
        <f t="shared" ref="B33" si="8">ROUNDUP(B17*0.9,)</f>
        <v>#REF!</v>
      </c>
    </row>
    <row r="34" spans="1:2" ht="11.45" customHeight="1" x14ac:dyDescent="0.2">
      <c r="A34" s="3">
        <v>2</v>
      </c>
      <c r="B34" s="29" t="e">
        <f t="shared" ref="B34" si="9">ROUNDUP(B18*0.9,)</f>
        <v>#REF!</v>
      </c>
    </row>
    <row r="35" spans="1:2" ht="11.45" customHeight="1" x14ac:dyDescent="0.2">
      <c r="A35" s="24"/>
    </row>
    <row r="36" spans="1:2" ht="11.45" customHeight="1" x14ac:dyDescent="0.2">
      <c r="A36" s="24"/>
    </row>
    <row r="37" spans="1:2" ht="145.9" customHeight="1" x14ac:dyDescent="0.2">
      <c r="A37" s="77" t="s">
        <v>85</v>
      </c>
    </row>
    <row r="38" spans="1:2" ht="11.45" customHeight="1" x14ac:dyDescent="0.2">
      <c r="A38" s="80" t="s">
        <v>18</v>
      </c>
    </row>
    <row r="39" spans="1:2" ht="11.45" customHeight="1" x14ac:dyDescent="0.2">
      <c r="A39" s="4" t="s">
        <v>76</v>
      </c>
    </row>
    <row r="40" spans="1:2" x14ac:dyDescent="0.2">
      <c r="A40" s="4" t="s">
        <v>77</v>
      </c>
    </row>
    <row r="41" spans="1:2" x14ac:dyDescent="0.2">
      <c r="A41" s="24"/>
    </row>
    <row r="42" spans="1:2" x14ac:dyDescent="0.2">
      <c r="A42" s="36" t="s">
        <v>3</v>
      </c>
    </row>
    <row r="43" spans="1:2" x14ac:dyDescent="0.2">
      <c r="A43" s="20" t="s">
        <v>4</v>
      </c>
    </row>
    <row r="44" spans="1:2" x14ac:dyDescent="0.2">
      <c r="A44" s="20" t="s">
        <v>5</v>
      </c>
    </row>
    <row r="45" spans="1:2" ht="24" x14ac:dyDescent="0.2">
      <c r="A45" s="21" t="s">
        <v>6</v>
      </c>
    </row>
    <row r="46" spans="1:2" ht="12.6" customHeight="1" x14ac:dyDescent="0.2">
      <c r="A46" s="42" t="s">
        <v>75</v>
      </c>
    </row>
    <row r="47" spans="1:2" ht="24" x14ac:dyDescent="0.2">
      <c r="A47" s="66" t="s">
        <v>31</v>
      </c>
    </row>
    <row r="49" spans="1:1" ht="25.5" x14ac:dyDescent="0.2">
      <c r="A49" s="93" t="s">
        <v>78</v>
      </c>
    </row>
    <row r="50" spans="1:1" ht="31.5" x14ac:dyDescent="0.2">
      <c r="A50" s="68" t="s">
        <v>79</v>
      </c>
    </row>
    <row r="51" spans="1:1" ht="31.5" x14ac:dyDescent="0.2">
      <c r="A51" s="68" t="s">
        <v>80</v>
      </c>
    </row>
    <row r="52" spans="1:1" ht="42" x14ac:dyDescent="0.2">
      <c r="A52" s="68" t="s">
        <v>81</v>
      </c>
    </row>
    <row r="53" spans="1:1" ht="31.5" hidden="1" x14ac:dyDescent="0.2">
      <c r="A53" s="68" t="s">
        <v>82</v>
      </c>
    </row>
    <row r="54" spans="1:1" x14ac:dyDescent="0.2">
      <c r="A54" s="113" t="s">
        <v>98</v>
      </c>
    </row>
    <row r="55" spans="1:1" x14ac:dyDescent="0.2">
      <c r="A55" s="113" t="s">
        <v>99</v>
      </c>
    </row>
    <row r="56" spans="1:1" ht="31.5" x14ac:dyDescent="0.2">
      <c r="A56" s="68" t="s">
        <v>100</v>
      </c>
    </row>
    <row r="57" spans="1:1" ht="31.5" x14ac:dyDescent="0.2">
      <c r="A57" s="68" t="s">
        <v>101</v>
      </c>
    </row>
    <row r="58" spans="1:1" ht="42" x14ac:dyDescent="0.2">
      <c r="A58" s="68" t="s">
        <v>102</v>
      </c>
    </row>
    <row r="59" spans="1:1" ht="42" x14ac:dyDescent="0.2">
      <c r="A59" s="68" t="s">
        <v>103</v>
      </c>
    </row>
    <row r="60" spans="1:1" ht="31.5" x14ac:dyDescent="0.2">
      <c r="A60" s="70" t="s">
        <v>42</v>
      </c>
    </row>
    <row r="61" spans="1:1" ht="21" x14ac:dyDescent="0.2">
      <c r="A61" s="71" t="s">
        <v>43</v>
      </c>
    </row>
    <row r="62" spans="1:1" ht="42.75" x14ac:dyDescent="0.2">
      <c r="A62" s="72" t="s">
        <v>44</v>
      </c>
    </row>
    <row r="63" spans="1:1" ht="21" x14ac:dyDescent="0.2">
      <c r="A63" s="73" t="s">
        <v>45</v>
      </c>
    </row>
    <row r="64" spans="1:1" x14ac:dyDescent="0.2">
      <c r="A64" s="74"/>
    </row>
    <row r="65" spans="1:1" x14ac:dyDescent="0.2">
      <c r="A65" s="75" t="s">
        <v>8</v>
      </c>
    </row>
    <row r="66" spans="1:1" ht="24" x14ac:dyDescent="0.2">
      <c r="A66" s="62" t="s">
        <v>46</v>
      </c>
    </row>
    <row r="67" spans="1:1" ht="24" x14ac:dyDescent="0.2">
      <c r="A67" s="62" t="s">
        <v>47</v>
      </c>
    </row>
    <row r="68" spans="1:1" ht="12.75" x14ac:dyDescent="0.2">
      <c r="A68" s="114"/>
    </row>
    <row r="69" spans="1:1" ht="12.75" x14ac:dyDescent="0.2">
      <c r="A69" s="7"/>
    </row>
    <row r="70" spans="1:1" ht="12.75" x14ac:dyDescent="0.2">
      <c r="A70" s="7"/>
    </row>
    <row r="71" spans="1:1" ht="12.75" x14ac:dyDescent="0.2">
      <c r="A71" s="7"/>
    </row>
    <row r="72" spans="1:1" ht="12.75" x14ac:dyDescent="0.2">
      <c r="A72" s="7"/>
    </row>
  </sheetData>
  <pageMargins left="0.7" right="0.7" top="0.75" bottom="0.75" header="0.3" footer="0.3"/>
  <pageSetup paperSize="9"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zoomScaleNormal="100"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c r="B19" s="30"/>
    </row>
    <row r="20" spans="1:2" ht="11.45" customHeight="1" x14ac:dyDescent="0.2">
      <c r="A20" s="51" t="s">
        <v>24</v>
      </c>
      <c r="B20" s="30"/>
    </row>
    <row r="21" spans="1:2" ht="24.6" customHeight="1" x14ac:dyDescent="0.2">
      <c r="A21" s="8" t="s">
        <v>0</v>
      </c>
      <c r="B21" s="47" t="e">
        <f t="shared" ref="B21" si="0">B5</f>
        <v>#REF!</v>
      </c>
    </row>
    <row r="22" spans="1:2" ht="24.6" customHeight="1" x14ac:dyDescent="0.2">
      <c r="A22" s="37"/>
      <c r="B22" s="47" t="e">
        <f t="shared" ref="B22" si="1">B6</f>
        <v>#REF!</v>
      </c>
    </row>
    <row r="23" spans="1:2" ht="11.45" customHeight="1" x14ac:dyDescent="0.2">
      <c r="A23" s="11" t="s">
        <v>11</v>
      </c>
    </row>
    <row r="24" spans="1:2" ht="11.45" customHeight="1" x14ac:dyDescent="0.2">
      <c r="A24" s="3">
        <v>1</v>
      </c>
      <c r="B24" s="29" t="e">
        <f t="shared" ref="B24" si="2">ROUNDUP(B8*0.87,)</f>
        <v>#REF!</v>
      </c>
    </row>
    <row r="25" spans="1:2" ht="11.45" customHeight="1" x14ac:dyDescent="0.2">
      <c r="A25" s="3">
        <v>2</v>
      </c>
      <c r="B25" s="29" t="e">
        <f t="shared" ref="B25" si="3">ROUNDUP(B9*0.87,)</f>
        <v>#REF!</v>
      </c>
    </row>
    <row r="26" spans="1:2" ht="11.45" customHeight="1" x14ac:dyDescent="0.2">
      <c r="A26" s="5" t="s">
        <v>86</v>
      </c>
      <c r="B26" s="29"/>
    </row>
    <row r="27" spans="1:2" ht="11.45" customHeight="1" x14ac:dyDescent="0.2">
      <c r="A27" s="3">
        <v>1</v>
      </c>
      <c r="B27" s="29" t="e">
        <f t="shared" ref="B27" si="4">ROUNDUP(B11*0.87,)</f>
        <v>#REF!</v>
      </c>
    </row>
    <row r="28" spans="1:2" ht="11.45" customHeight="1" x14ac:dyDescent="0.2">
      <c r="A28" s="3">
        <v>2</v>
      </c>
      <c r="B28" s="29" t="e">
        <f t="shared" ref="B28" si="5">ROUNDUP(B12*0.87,)</f>
        <v>#REF!</v>
      </c>
    </row>
    <row r="29" spans="1:2" ht="11.45" customHeight="1" x14ac:dyDescent="0.2">
      <c r="A29" s="4" t="s">
        <v>91</v>
      </c>
      <c r="B29" s="29"/>
    </row>
    <row r="30" spans="1:2" ht="11.45" customHeight="1" x14ac:dyDescent="0.2">
      <c r="A30" s="3">
        <v>1</v>
      </c>
      <c r="B30" s="29" t="e">
        <f t="shared" ref="B30" si="6">ROUNDUP(B14*0.87,)</f>
        <v>#REF!</v>
      </c>
    </row>
    <row r="31" spans="1:2" ht="11.45" customHeight="1" x14ac:dyDescent="0.2">
      <c r="A31" s="3">
        <v>2</v>
      </c>
      <c r="B31" s="29" t="e">
        <f t="shared" ref="B31" si="7">ROUNDUP(B15*0.87,)</f>
        <v>#REF!</v>
      </c>
    </row>
    <row r="32" spans="1:2" ht="11.45" customHeight="1" x14ac:dyDescent="0.2">
      <c r="A32" s="2" t="s">
        <v>92</v>
      </c>
      <c r="B32" s="29"/>
    </row>
    <row r="33" spans="1:2" ht="11.45" customHeight="1" x14ac:dyDescent="0.2">
      <c r="A33" s="3">
        <v>1</v>
      </c>
      <c r="B33" s="29" t="e">
        <f t="shared" ref="B33" si="8">ROUNDUP(B17*0.87,)</f>
        <v>#REF!</v>
      </c>
    </row>
    <row r="34" spans="1:2" ht="11.45" customHeight="1" x14ac:dyDescent="0.2">
      <c r="A34" s="3">
        <v>2</v>
      </c>
      <c r="B34" s="29" t="e">
        <f t="shared" ref="B34" si="9">ROUNDUP(B18*0.87,)</f>
        <v>#REF!</v>
      </c>
    </row>
    <row r="35" spans="1:2" ht="11.45" customHeight="1" x14ac:dyDescent="0.2">
      <c r="A35" s="24"/>
      <c r="B35" s="30"/>
    </row>
    <row r="36" spans="1:2" ht="11.45" customHeight="1" x14ac:dyDescent="0.2">
      <c r="A36" s="24"/>
    </row>
    <row r="37" spans="1:2" ht="145.9" customHeight="1" x14ac:dyDescent="0.2">
      <c r="A37" s="77" t="s">
        <v>85</v>
      </c>
    </row>
    <row r="38" spans="1:2" ht="11.45" customHeight="1" x14ac:dyDescent="0.2">
      <c r="A38" s="80" t="s">
        <v>18</v>
      </c>
    </row>
    <row r="39" spans="1:2" ht="11.45" customHeight="1" x14ac:dyDescent="0.2">
      <c r="A39" s="4" t="s">
        <v>76</v>
      </c>
    </row>
    <row r="40" spans="1:2" x14ac:dyDescent="0.2">
      <c r="A40" s="4" t="s">
        <v>77</v>
      </c>
    </row>
    <row r="41" spans="1:2" x14ac:dyDescent="0.2">
      <c r="A41" s="24"/>
    </row>
    <row r="42" spans="1:2" x14ac:dyDescent="0.2">
      <c r="A42" s="36" t="s">
        <v>3</v>
      </c>
    </row>
    <row r="43" spans="1:2" x14ac:dyDescent="0.2">
      <c r="A43" s="20" t="s">
        <v>4</v>
      </c>
    </row>
    <row r="44" spans="1:2" x14ac:dyDescent="0.2">
      <c r="A44" s="20" t="s">
        <v>5</v>
      </c>
    </row>
    <row r="45" spans="1:2" ht="24" x14ac:dyDescent="0.2">
      <c r="A45" s="21" t="s">
        <v>6</v>
      </c>
    </row>
    <row r="46" spans="1:2" ht="12.6" customHeight="1" x14ac:dyDescent="0.2">
      <c r="A46" s="42" t="s">
        <v>75</v>
      </c>
    </row>
    <row r="47" spans="1:2" ht="24" x14ac:dyDescent="0.2">
      <c r="A47" s="66" t="s">
        <v>31</v>
      </c>
    </row>
    <row r="49" spans="1:1" ht="25.5" x14ac:dyDescent="0.2">
      <c r="A49" s="93" t="s">
        <v>78</v>
      </c>
    </row>
    <row r="50" spans="1:1" ht="31.5" x14ac:dyDescent="0.2">
      <c r="A50" s="68" t="s">
        <v>79</v>
      </c>
    </row>
    <row r="51" spans="1:1" ht="31.5" x14ac:dyDescent="0.2">
      <c r="A51" s="68" t="s">
        <v>80</v>
      </c>
    </row>
    <row r="52" spans="1:1" ht="42" x14ac:dyDescent="0.2">
      <c r="A52" s="68" t="s">
        <v>81</v>
      </c>
    </row>
    <row r="53" spans="1:1" ht="31.5" hidden="1" x14ac:dyDescent="0.2">
      <c r="A53" s="68" t="s">
        <v>82</v>
      </c>
    </row>
    <row r="54" spans="1:1" x14ac:dyDescent="0.2">
      <c r="A54" s="113" t="s">
        <v>98</v>
      </c>
    </row>
    <row r="55" spans="1:1" x14ac:dyDescent="0.2">
      <c r="A55" s="113" t="s">
        <v>99</v>
      </c>
    </row>
    <row r="56" spans="1:1" ht="31.5" x14ac:dyDescent="0.2">
      <c r="A56" s="68" t="s">
        <v>100</v>
      </c>
    </row>
    <row r="57" spans="1:1" ht="31.5" x14ac:dyDescent="0.2">
      <c r="A57" s="68" t="s">
        <v>101</v>
      </c>
    </row>
    <row r="58" spans="1:1" ht="42" x14ac:dyDescent="0.2">
      <c r="A58" s="68" t="s">
        <v>102</v>
      </c>
    </row>
    <row r="59" spans="1:1" ht="42" x14ac:dyDescent="0.2">
      <c r="A59" s="68" t="s">
        <v>103</v>
      </c>
    </row>
    <row r="60" spans="1:1" ht="31.5" x14ac:dyDescent="0.2">
      <c r="A60" s="70" t="s">
        <v>42</v>
      </c>
    </row>
    <row r="61" spans="1:1" ht="21" x14ac:dyDescent="0.2">
      <c r="A61" s="71" t="s">
        <v>43</v>
      </c>
    </row>
    <row r="62" spans="1:1" ht="42.75" x14ac:dyDescent="0.2">
      <c r="A62" s="72" t="s">
        <v>44</v>
      </c>
    </row>
    <row r="63" spans="1:1" ht="21" x14ac:dyDescent="0.2">
      <c r="A63" s="73" t="s">
        <v>45</v>
      </c>
    </row>
    <row r="64" spans="1:1" x14ac:dyDescent="0.2">
      <c r="A64" s="74"/>
    </row>
    <row r="65" spans="1:1" x14ac:dyDescent="0.2">
      <c r="A65" s="75" t="s">
        <v>8</v>
      </c>
    </row>
    <row r="66" spans="1:1" ht="24" x14ac:dyDescent="0.2">
      <c r="A66" s="62" t="s">
        <v>46</v>
      </c>
    </row>
    <row r="67" spans="1:1" ht="24" x14ac:dyDescent="0.2">
      <c r="A67" s="62" t="s">
        <v>47</v>
      </c>
    </row>
    <row r="68" spans="1:1" ht="12.75" x14ac:dyDescent="0.2">
      <c r="A68" s="114"/>
    </row>
    <row r="69" spans="1:1" ht="12.75" x14ac:dyDescent="0.2">
      <c r="A69" s="7"/>
    </row>
    <row r="70" spans="1:1" ht="12.75" x14ac:dyDescent="0.2">
      <c r="A70" s="7"/>
    </row>
    <row r="71" spans="1:1" ht="12.75" x14ac:dyDescent="0.2">
      <c r="A71" s="7"/>
    </row>
    <row r="72" spans="1:1" ht="12.75" x14ac:dyDescent="0.2">
      <c r="A72" s="7"/>
    </row>
  </sheetData>
  <pageMargins left="0.7" right="0.7" top="0.75" bottom="0.75" header="0.3" footer="0.3"/>
  <pageSetup paperSize="9"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Normal="100" workbookViewId="0">
      <pane xSplit="1" topLeftCell="B1" activePane="topRight" state="frozen"/>
      <selection pane="topRight" activeCell="E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row>
    <row r="3" spans="1:2" ht="11.45" customHeight="1" x14ac:dyDescent="0.2">
      <c r="A3" s="51" t="s">
        <v>83</v>
      </c>
    </row>
    <row r="4" spans="1:2" ht="11.25" customHeight="1" x14ac:dyDescent="0.2">
      <c r="A4" s="94" t="s">
        <v>1</v>
      </c>
    </row>
    <row r="5" spans="1:2" s="12" customFormat="1" ht="25.5" customHeight="1" x14ac:dyDescent="0.2">
      <c r="A5" s="8" t="s">
        <v>0</v>
      </c>
      <c r="B5" s="47" t="e">
        <f>'C завтраками| Bed and breakfast'!#REF!</f>
        <v>#REF!</v>
      </c>
    </row>
    <row r="6" spans="1:2" s="12" customFormat="1" ht="25.5" customHeight="1" x14ac:dyDescent="0.2">
      <c r="A6" s="37"/>
      <c r="B6" s="47"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5" t="s">
        <v>86</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4" t="s">
        <v>91</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2" t="s">
        <v>92</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4"/>
    </row>
    <row r="20" spans="1:2" ht="11.45" customHeight="1" x14ac:dyDescent="0.2">
      <c r="A20" s="24"/>
    </row>
    <row r="21" spans="1:2" ht="145.9" customHeight="1" x14ac:dyDescent="0.2">
      <c r="A21" s="77" t="s">
        <v>85</v>
      </c>
    </row>
    <row r="22" spans="1:2" ht="11.45" customHeight="1" x14ac:dyDescent="0.2">
      <c r="A22" s="80" t="s">
        <v>18</v>
      </c>
    </row>
    <row r="23" spans="1:2" ht="11.45" customHeight="1" x14ac:dyDescent="0.2">
      <c r="A23" s="4" t="s">
        <v>76</v>
      </c>
    </row>
    <row r="24" spans="1:2" x14ac:dyDescent="0.2">
      <c r="A24" s="4" t="s">
        <v>77</v>
      </c>
    </row>
    <row r="25" spans="1:2" x14ac:dyDescent="0.2">
      <c r="A25" s="24"/>
    </row>
    <row r="26" spans="1:2" x14ac:dyDescent="0.2">
      <c r="A26" s="36" t="s">
        <v>3</v>
      </c>
    </row>
    <row r="27" spans="1:2" x14ac:dyDescent="0.2">
      <c r="A27" s="20" t="s">
        <v>4</v>
      </c>
    </row>
    <row r="28" spans="1:2" x14ac:dyDescent="0.2">
      <c r="A28" s="20" t="s">
        <v>5</v>
      </c>
    </row>
    <row r="29" spans="1:2" ht="24" x14ac:dyDescent="0.2">
      <c r="A29" s="21" t="s">
        <v>6</v>
      </c>
    </row>
    <row r="30" spans="1:2" ht="12.6" customHeight="1" x14ac:dyDescent="0.2">
      <c r="A30" s="42" t="s">
        <v>75</v>
      </c>
    </row>
    <row r="31" spans="1:2" ht="24" x14ac:dyDescent="0.2">
      <c r="A31" s="66" t="s">
        <v>31</v>
      </c>
    </row>
    <row r="33" spans="1:1" ht="25.5" x14ac:dyDescent="0.2">
      <c r="A33" s="93" t="s">
        <v>78</v>
      </c>
    </row>
    <row r="34" spans="1:1" ht="31.5" x14ac:dyDescent="0.2">
      <c r="A34" s="68" t="s">
        <v>79</v>
      </c>
    </row>
    <row r="35" spans="1:1" ht="31.5" x14ac:dyDescent="0.2">
      <c r="A35" s="68" t="s">
        <v>80</v>
      </c>
    </row>
    <row r="36" spans="1:1" ht="42" x14ac:dyDescent="0.2">
      <c r="A36" s="68" t="s">
        <v>81</v>
      </c>
    </row>
    <row r="37" spans="1:1" ht="31.5" hidden="1" x14ac:dyDescent="0.2">
      <c r="A37" s="68" t="s">
        <v>82</v>
      </c>
    </row>
    <row r="38" spans="1:1" x14ac:dyDescent="0.2">
      <c r="A38" s="113" t="s">
        <v>98</v>
      </c>
    </row>
    <row r="39" spans="1:1" x14ac:dyDescent="0.2">
      <c r="A39" s="113" t="s">
        <v>99</v>
      </c>
    </row>
    <row r="40" spans="1:1" ht="31.5" x14ac:dyDescent="0.2">
      <c r="A40" s="68" t="s">
        <v>100</v>
      </c>
    </row>
    <row r="41" spans="1:1" ht="31.5" x14ac:dyDescent="0.2">
      <c r="A41" s="68" t="s">
        <v>101</v>
      </c>
    </row>
    <row r="42" spans="1:1" ht="42" x14ac:dyDescent="0.2">
      <c r="A42" s="68" t="s">
        <v>102</v>
      </c>
    </row>
    <row r="43" spans="1:1" ht="42" x14ac:dyDescent="0.2">
      <c r="A43" s="68" t="s">
        <v>103</v>
      </c>
    </row>
    <row r="44" spans="1:1" ht="31.5" x14ac:dyDescent="0.2">
      <c r="A44" s="70" t="s">
        <v>42</v>
      </c>
    </row>
    <row r="45" spans="1:1" ht="21" x14ac:dyDescent="0.2">
      <c r="A45" s="71" t="s">
        <v>43</v>
      </c>
    </row>
    <row r="46" spans="1:1" ht="42.75" x14ac:dyDescent="0.2">
      <c r="A46" s="72" t="s">
        <v>44</v>
      </c>
    </row>
    <row r="47" spans="1:1" ht="21" x14ac:dyDescent="0.2">
      <c r="A47" s="73" t="s">
        <v>45</v>
      </c>
    </row>
    <row r="48" spans="1:1" x14ac:dyDescent="0.2">
      <c r="A48" s="74"/>
    </row>
    <row r="49" spans="1:1" x14ac:dyDescent="0.2">
      <c r="A49" s="75" t="s">
        <v>8</v>
      </c>
    </row>
    <row r="50" spans="1:1" ht="24" x14ac:dyDescent="0.2">
      <c r="A50" s="62" t="s">
        <v>46</v>
      </c>
    </row>
    <row r="51" spans="1:1" ht="24" x14ac:dyDescent="0.2">
      <c r="A51" s="62" t="s">
        <v>47</v>
      </c>
    </row>
    <row r="52" spans="1:1" ht="12.75" x14ac:dyDescent="0.2">
      <c r="A52" s="114"/>
    </row>
    <row r="53" spans="1:1" ht="12.75" x14ac:dyDescent="0.2">
      <c r="A53" s="7"/>
    </row>
    <row r="54" spans="1:1" ht="12.75" x14ac:dyDescent="0.2">
      <c r="A54" s="7"/>
    </row>
    <row r="55" spans="1:1" ht="12.75" x14ac:dyDescent="0.2">
      <c r="A55" s="7"/>
    </row>
    <row r="56" spans="1:1" ht="12.75" x14ac:dyDescent="0.2">
      <c r="A56" s="7"/>
    </row>
  </sheetData>
  <pageMargins left="0.7" right="0.7" top="0.75" bottom="0.75" header="0.3" footer="0.3"/>
  <pageSetup paperSize="9"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pane xSplit="1" topLeftCell="B1" activePane="topRight" state="frozen"/>
      <selection pane="topRight" activeCell="B25" sqref="B25"/>
    </sheetView>
  </sheetViews>
  <sheetFormatPr defaultColWidth="8.5703125" defaultRowHeight="12" x14ac:dyDescent="0.2"/>
  <cols>
    <col min="1" max="1" width="84.85546875" style="1" customWidth="1"/>
    <col min="2" max="12" width="10.28515625" style="1" customWidth="1"/>
    <col min="13" max="15" width="10.28515625" style="1" bestFit="1" customWidth="1"/>
    <col min="16" max="33" width="9.85546875" style="1" bestFit="1" customWidth="1"/>
    <col min="34" max="16384" width="8.5703125" style="1"/>
  </cols>
  <sheetData>
    <row r="1" spans="1:33" ht="11.45" customHeight="1" x14ac:dyDescent="0.2">
      <c r="A1" s="9" t="s">
        <v>14</v>
      </c>
    </row>
    <row r="2" spans="1:33" ht="11.45" customHeight="1" x14ac:dyDescent="0.2">
      <c r="A2" s="19"/>
    </row>
    <row r="3" spans="1:33" ht="11.45" customHeight="1" x14ac:dyDescent="0.2">
      <c r="A3" s="9"/>
    </row>
    <row r="4" spans="1:33" ht="11.25" customHeight="1" x14ac:dyDescent="0.2">
      <c r="A4" s="31" t="s">
        <v>20</v>
      </c>
    </row>
    <row r="5" spans="1:33"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c r="H5" s="47" t="e">
        <f>'C завтраками| Bed and breakfast'!#REF!</f>
        <v>#REF!</v>
      </c>
      <c r="I5" s="47" t="e">
        <f>'C завтраками| Bed and breakfast'!#REF!</f>
        <v>#REF!</v>
      </c>
      <c r="J5" s="47" t="e">
        <f>'C завтраками| Bed and breakfast'!#REF!</f>
        <v>#REF!</v>
      </c>
      <c r="K5" s="47" t="e">
        <f>'C завтраками| Bed and breakfast'!#REF!</f>
        <v>#REF!</v>
      </c>
      <c r="L5" s="47" t="e">
        <f>'C завтраками| Bed and breakfast'!#REF!</f>
        <v>#REF!</v>
      </c>
      <c r="M5" s="47" t="e">
        <f>'C завтраками| Bed and breakfast'!#REF!</f>
        <v>#REF!</v>
      </c>
      <c r="N5" s="47" t="e">
        <f>'C завтраками| Bed and breakfast'!#REF!</f>
        <v>#REF!</v>
      </c>
      <c r="O5" s="47" t="e">
        <f>'C завтраками| Bed and breakfast'!#REF!</f>
        <v>#REF!</v>
      </c>
      <c r="P5" s="47" t="e">
        <f>'C завтраками| Bed and breakfast'!#REF!</f>
        <v>#REF!</v>
      </c>
      <c r="Q5" s="47" t="e">
        <f>'C завтраками| Bed and breakfast'!#REF!</f>
        <v>#REF!</v>
      </c>
      <c r="R5" s="47" t="e">
        <f>'C завтраками| Bed and breakfast'!#REF!</f>
        <v>#REF!</v>
      </c>
      <c r="S5" s="47" t="e">
        <f>'C завтраками| Bed and breakfast'!#REF!</f>
        <v>#REF!</v>
      </c>
      <c r="T5" s="47" t="e">
        <f>'C завтраками| Bed and breakfast'!#REF!</f>
        <v>#REF!</v>
      </c>
      <c r="U5" s="47" t="e">
        <f>'C завтраками| Bed and breakfast'!#REF!</f>
        <v>#REF!</v>
      </c>
      <c r="V5" s="47" t="e">
        <f>'C завтраками| Bed and breakfast'!#REF!</f>
        <v>#REF!</v>
      </c>
      <c r="W5" s="47" t="e">
        <f>'C завтраками| Bed and breakfast'!#REF!</f>
        <v>#REF!</v>
      </c>
      <c r="X5" s="47" t="e">
        <f>'C завтраками| Bed and breakfast'!#REF!</f>
        <v>#REF!</v>
      </c>
      <c r="Y5" s="47" t="e">
        <f>'C завтраками| Bed and breakfast'!#REF!</f>
        <v>#REF!</v>
      </c>
      <c r="Z5" s="47" t="e">
        <f>'C завтраками| Bed and breakfast'!#REF!</f>
        <v>#REF!</v>
      </c>
      <c r="AA5" s="47" t="e">
        <f>'C завтраками| Bed and breakfast'!#REF!</f>
        <v>#REF!</v>
      </c>
      <c r="AB5" s="47" t="e">
        <f>'C завтраками| Bed and breakfast'!#REF!</f>
        <v>#REF!</v>
      </c>
      <c r="AC5" s="47" t="e">
        <f>'C завтраками| Bed and breakfast'!#REF!</f>
        <v>#REF!</v>
      </c>
      <c r="AD5" s="47" t="e">
        <f>'C завтраками| Bed and breakfast'!#REF!</f>
        <v>#REF!</v>
      </c>
      <c r="AE5" s="47" t="e">
        <f>'C завтраками| Bed and breakfast'!#REF!</f>
        <v>#REF!</v>
      </c>
      <c r="AF5" s="47" t="e">
        <f>'C завтраками| Bed and breakfast'!#REF!</f>
        <v>#REF!</v>
      </c>
      <c r="AG5" s="47" t="e">
        <f>'C завтраками| Bed and breakfast'!#REF!</f>
        <v>#REF!</v>
      </c>
    </row>
    <row r="6" spans="1:33"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c r="H6" s="47" t="e">
        <f>'C завтраками| Bed and breakfast'!#REF!</f>
        <v>#REF!</v>
      </c>
      <c r="I6" s="47" t="e">
        <f>'C завтраками| Bed and breakfast'!#REF!</f>
        <v>#REF!</v>
      </c>
      <c r="J6" s="47" t="e">
        <f>'C завтраками| Bed and breakfast'!#REF!</f>
        <v>#REF!</v>
      </c>
      <c r="K6" s="47" t="e">
        <f>'C завтраками| Bed and breakfast'!#REF!</f>
        <v>#REF!</v>
      </c>
      <c r="L6" s="47" t="e">
        <f>'C завтраками| Bed and breakfast'!#REF!</f>
        <v>#REF!</v>
      </c>
      <c r="M6" s="47" t="e">
        <f>'C завтраками| Bed and breakfast'!#REF!</f>
        <v>#REF!</v>
      </c>
      <c r="N6" s="47" t="e">
        <f>'C завтраками| Bed and breakfast'!#REF!</f>
        <v>#REF!</v>
      </c>
      <c r="O6" s="47" t="e">
        <f>'C завтраками| Bed and breakfast'!#REF!</f>
        <v>#REF!</v>
      </c>
      <c r="P6" s="47" t="e">
        <f>'C завтраками| Bed and breakfast'!#REF!</f>
        <v>#REF!</v>
      </c>
      <c r="Q6" s="47" t="e">
        <f>'C завтраками| Bed and breakfast'!#REF!</f>
        <v>#REF!</v>
      </c>
      <c r="R6" s="47" t="e">
        <f>'C завтраками| Bed and breakfast'!#REF!</f>
        <v>#REF!</v>
      </c>
      <c r="S6" s="47" t="e">
        <f>'C завтраками| Bed and breakfast'!#REF!</f>
        <v>#REF!</v>
      </c>
      <c r="T6" s="47" t="e">
        <f>'C завтраками| Bed and breakfast'!#REF!</f>
        <v>#REF!</v>
      </c>
      <c r="U6" s="47" t="e">
        <f>'C завтраками| Bed and breakfast'!#REF!</f>
        <v>#REF!</v>
      </c>
      <c r="V6" s="47" t="e">
        <f>'C завтраками| Bed and breakfast'!#REF!</f>
        <v>#REF!</v>
      </c>
      <c r="W6" s="47" t="e">
        <f>'C завтраками| Bed and breakfast'!#REF!</f>
        <v>#REF!</v>
      </c>
      <c r="X6" s="47" t="e">
        <f>'C завтраками| Bed and breakfast'!#REF!</f>
        <v>#REF!</v>
      </c>
      <c r="Y6" s="47" t="e">
        <f>'C завтраками| Bed and breakfast'!#REF!</f>
        <v>#REF!</v>
      </c>
      <c r="Z6" s="47" t="e">
        <f>'C завтраками| Bed and breakfast'!#REF!</f>
        <v>#REF!</v>
      </c>
      <c r="AA6" s="47" t="e">
        <f>'C завтраками| Bed and breakfast'!#REF!</f>
        <v>#REF!</v>
      </c>
      <c r="AB6" s="47" t="e">
        <f>'C завтраками| Bed and breakfast'!#REF!</f>
        <v>#REF!</v>
      </c>
      <c r="AC6" s="47" t="e">
        <f>'C завтраками| Bed and breakfast'!#REF!</f>
        <v>#REF!</v>
      </c>
      <c r="AD6" s="47" t="e">
        <f>'C завтраками| Bed and breakfast'!#REF!</f>
        <v>#REF!</v>
      </c>
      <c r="AE6" s="47" t="e">
        <f>'C завтраками| Bed and breakfast'!#REF!</f>
        <v>#REF!</v>
      </c>
      <c r="AF6" s="47" t="e">
        <f>'C завтраками| Bed and breakfast'!#REF!</f>
        <v>#REF!</v>
      </c>
      <c r="AG6" s="47" t="e">
        <f>'C завтраками| Bed and breakfast'!#REF!</f>
        <v>#REF!</v>
      </c>
    </row>
    <row r="7" spans="1:33" ht="11.45" customHeight="1" x14ac:dyDescent="0.2">
      <c r="A7" s="11" t="s">
        <v>11</v>
      </c>
    </row>
    <row r="8" spans="1:33" ht="11.45" customHeight="1" x14ac:dyDescent="0.2">
      <c r="A8" s="3">
        <v>1</v>
      </c>
      <c r="B8" s="29" t="e">
        <f>'C завтраками| Bed and breakfast'!#REF!</f>
        <v>#REF!</v>
      </c>
      <c r="C8" s="29" t="e">
        <f>'C завтраками| Bed and breakfast'!#REF!</f>
        <v>#REF!</v>
      </c>
      <c r="D8" s="29" t="e">
        <f>'C завтраками| Bed and breakfast'!#REF!</f>
        <v>#REF!</v>
      </c>
      <c r="E8" s="29" t="e">
        <f>'C завтраками| Bed and breakfast'!#REF!</f>
        <v>#REF!</v>
      </c>
      <c r="F8" s="29" t="e">
        <f>'C завтраками| Bed and breakfast'!#REF!</f>
        <v>#REF!</v>
      </c>
      <c r="G8" s="29" t="e">
        <f>'C завтраками| Bed and breakfast'!#REF!</f>
        <v>#REF!</v>
      </c>
      <c r="H8" s="29" t="e">
        <f>'C завтраками| Bed and breakfast'!#REF!</f>
        <v>#REF!</v>
      </c>
      <c r="I8" s="29" t="e">
        <f>'C завтраками| Bed and breakfast'!#REF!</f>
        <v>#REF!</v>
      </c>
      <c r="J8" s="29" t="e">
        <f>'C завтраками| Bed and breakfast'!#REF!</f>
        <v>#REF!</v>
      </c>
      <c r="K8" s="29" t="e">
        <f>'C завтраками| Bed and breakfast'!#REF!</f>
        <v>#REF!</v>
      </c>
      <c r="L8" s="29" t="e">
        <f>'C завтраками| Bed and breakfast'!#REF!</f>
        <v>#REF!</v>
      </c>
      <c r="M8" s="29" t="e">
        <f>'C завтраками| Bed and breakfast'!#REF!</f>
        <v>#REF!</v>
      </c>
      <c r="N8" s="29" t="e">
        <f>'C завтраками| Bed and breakfast'!#REF!</f>
        <v>#REF!</v>
      </c>
      <c r="O8" s="29" t="e">
        <f>'C завтраками| Bed and breakfast'!#REF!</f>
        <v>#REF!</v>
      </c>
      <c r="P8" s="29" t="e">
        <f>'C завтраками| Bed and breakfast'!#REF!</f>
        <v>#REF!</v>
      </c>
      <c r="Q8" s="29" t="e">
        <f>'C завтраками| Bed and breakfast'!#REF!</f>
        <v>#REF!</v>
      </c>
      <c r="R8" s="29" t="e">
        <f>'C завтраками| Bed and breakfast'!#REF!</f>
        <v>#REF!</v>
      </c>
      <c r="S8" s="29" t="e">
        <f>'C завтраками| Bed and breakfast'!#REF!</f>
        <v>#REF!</v>
      </c>
      <c r="T8" s="29" t="e">
        <f>'C завтраками| Bed and breakfast'!#REF!</f>
        <v>#REF!</v>
      </c>
      <c r="U8" s="29" t="e">
        <f>'C завтраками| Bed and breakfast'!#REF!</f>
        <v>#REF!</v>
      </c>
      <c r="V8" s="29" t="e">
        <f>'C завтраками| Bed and breakfast'!#REF!</f>
        <v>#REF!</v>
      </c>
      <c r="W8" s="29" t="e">
        <f>'C завтраками| Bed and breakfast'!#REF!</f>
        <v>#REF!</v>
      </c>
      <c r="X8" s="29" t="e">
        <f>'C завтраками| Bed and breakfast'!#REF!</f>
        <v>#REF!</v>
      </c>
      <c r="Y8" s="29" t="e">
        <f>'C завтраками| Bed and breakfast'!#REF!</f>
        <v>#REF!</v>
      </c>
      <c r="Z8" s="29" t="e">
        <f>'C завтраками| Bed and breakfast'!#REF!</f>
        <v>#REF!</v>
      </c>
      <c r="AA8" s="29" t="e">
        <f>'C завтраками| Bed and breakfast'!#REF!</f>
        <v>#REF!</v>
      </c>
      <c r="AB8" s="29" t="e">
        <f>'C завтраками| Bed and breakfast'!#REF!</f>
        <v>#REF!</v>
      </c>
      <c r="AC8" s="29" t="e">
        <f>'C завтраками| Bed and breakfast'!#REF!</f>
        <v>#REF!</v>
      </c>
      <c r="AD8" s="29" t="e">
        <f>'C завтраками| Bed and breakfast'!#REF!</f>
        <v>#REF!</v>
      </c>
      <c r="AE8" s="29" t="e">
        <f>'C завтраками| Bed and breakfast'!#REF!</f>
        <v>#REF!</v>
      </c>
      <c r="AF8" s="29" t="e">
        <f>'C завтраками| Bed and breakfast'!#REF!</f>
        <v>#REF!</v>
      </c>
      <c r="AG8" s="29" t="e">
        <f>'C завтраками| Bed and breakfast'!#REF!</f>
        <v>#REF!</v>
      </c>
    </row>
    <row r="9" spans="1:33" ht="11.45" customHeight="1" x14ac:dyDescent="0.2">
      <c r="A9" s="3">
        <v>2</v>
      </c>
      <c r="B9" s="29" t="e">
        <f>'C завтраками| Bed and breakfast'!#REF!</f>
        <v>#REF!</v>
      </c>
      <c r="C9" s="29" t="e">
        <f>'C завтраками| Bed and breakfast'!#REF!</f>
        <v>#REF!</v>
      </c>
      <c r="D9" s="29" t="e">
        <f>'C завтраками| Bed and breakfast'!#REF!</f>
        <v>#REF!</v>
      </c>
      <c r="E9" s="29" t="e">
        <f>'C завтраками| Bed and breakfast'!#REF!</f>
        <v>#REF!</v>
      </c>
      <c r="F9" s="29" t="e">
        <f>'C завтраками| Bed and breakfast'!#REF!</f>
        <v>#REF!</v>
      </c>
      <c r="G9" s="29" t="e">
        <f>'C завтраками| Bed and breakfast'!#REF!</f>
        <v>#REF!</v>
      </c>
      <c r="H9" s="29" t="e">
        <f>'C завтраками| Bed and breakfast'!#REF!</f>
        <v>#REF!</v>
      </c>
      <c r="I9" s="29" t="e">
        <f>'C завтраками| Bed and breakfast'!#REF!</f>
        <v>#REF!</v>
      </c>
      <c r="J9" s="29" t="e">
        <f>'C завтраками| Bed and breakfast'!#REF!</f>
        <v>#REF!</v>
      </c>
      <c r="K9" s="29" t="e">
        <f>'C завтраками| Bed and breakfast'!#REF!</f>
        <v>#REF!</v>
      </c>
      <c r="L9" s="29" t="e">
        <f>'C завтраками| Bed and breakfast'!#REF!</f>
        <v>#REF!</v>
      </c>
      <c r="M9" s="29" t="e">
        <f>'C завтраками| Bed and breakfast'!#REF!</f>
        <v>#REF!</v>
      </c>
      <c r="N9" s="29" t="e">
        <f>'C завтраками| Bed and breakfast'!#REF!</f>
        <v>#REF!</v>
      </c>
      <c r="O9" s="29" t="e">
        <f>'C завтраками| Bed and breakfast'!#REF!</f>
        <v>#REF!</v>
      </c>
      <c r="P9" s="29" t="e">
        <f>'C завтраками| Bed and breakfast'!#REF!</f>
        <v>#REF!</v>
      </c>
      <c r="Q9" s="29" t="e">
        <f>'C завтраками| Bed and breakfast'!#REF!</f>
        <v>#REF!</v>
      </c>
      <c r="R9" s="29" t="e">
        <f>'C завтраками| Bed and breakfast'!#REF!</f>
        <v>#REF!</v>
      </c>
      <c r="S9" s="29" t="e">
        <f>'C завтраками| Bed and breakfast'!#REF!</f>
        <v>#REF!</v>
      </c>
      <c r="T9" s="29" t="e">
        <f>'C завтраками| Bed and breakfast'!#REF!</f>
        <v>#REF!</v>
      </c>
      <c r="U9" s="29" t="e">
        <f>'C завтраками| Bed and breakfast'!#REF!</f>
        <v>#REF!</v>
      </c>
      <c r="V9" s="29" t="e">
        <f>'C завтраками| Bed and breakfast'!#REF!</f>
        <v>#REF!</v>
      </c>
      <c r="W9" s="29" t="e">
        <f>'C завтраками| Bed and breakfast'!#REF!</f>
        <v>#REF!</v>
      </c>
      <c r="X9" s="29" t="e">
        <f>'C завтраками| Bed and breakfast'!#REF!</f>
        <v>#REF!</v>
      </c>
      <c r="Y9" s="29" t="e">
        <f>'C завтраками| Bed and breakfast'!#REF!</f>
        <v>#REF!</v>
      </c>
      <c r="Z9" s="29" t="e">
        <f>'C завтраками| Bed and breakfast'!#REF!</f>
        <v>#REF!</v>
      </c>
      <c r="AA9" s="29" t="e">
        <f>'C завтраками| Bed and breakfast'!#REF!</f>
        <v>#REF!</v>
      </c>
      <c r="AB9" s="29" t="e">
        <f>'C завтраками| Bed and breakfast'!#REF!</f>
        <v>#REF!</v>
      </c>
      <c r="AC9" s="29" t="e">
        <f>'C завтраками| Bed and breakfast'!#REF!</f>
        <v>#REF!</v>
      </c>
      <c r="AD9" s="29" t="e">
        <f>'C завтраками| Bed and breakfast'!#REF!</f>
        <v>#REF!</v>
      </c>
      <c r="AE9" s="29" t="e">
        <f>'C завтраками| Bed and breakfast'!#REF!</f>
        <v>#REF!</v>
      </c>
      <c r="AF9" s="29" t="e">
        <f>'C завтраками| Bed and breakfast'!#REF!</f>
        <v>#REF!</v>
      </c>
      <c r="AG9" s="29" t="e">
        <f>'C завтраками| Bed and breakfast'!#REF!</f>
        <v>#REF!</v>
      </c>
    </row>
    <row r="10" spans="1:33" ht="11.45" customHeight="1" x14ac:dyDescent="0.2">
      <c r="A10" s="5" t="s">
        <v>12</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ht="11.45" customHeight="1" x14ac:dyDescent="0.2">
      <c r="A11" s="3">
        <v>1</v>
      </c>
      <c r="B11" s="29" t="e">
        <f>'C завтраками| Bed and breakfast'!#REF!</f>
        <v>#REF!</v>
      </c>
      <c r="C11" s="29" t="e">
        <f>'C завтраками| Bed and breakfast'!#REF!</f>
        <v>#REF!</v>
      </c>
      <c r="D11" s="29" t="e">
        <f>'C завтраками| Bed and breakfast'!#REF!</f>
        <v>#REF!</v>
      </c>
      <c r="E11" s="29" t="e">
        <f>'C завтраками| Bed and breakfast'!#REF!</f>
        <v>#REF!</v>
      </c>
      <c r="F11" s="29" t="e">
        <f>'C завтраками| Bed and breakfast'!#REF!</f>
        <v>#REF!</v>
      </c>
      <c r="G11" s="29" t="e">
        <f>'C завтраками| Bed and breakfast'!#REF!</f>
        <v>#REF!</v>
      </c>
      <c r="H11" s="29" t="e">
        <f>'C завтраками| Bed and breakfast'!#REF!</f>
        <v>#REF!</v>
      </c>
      <c r="I11" s="29" t="e">
        <f>'C завтраками| Bed and breakfast'!#REF!</f>
        <v>#REF!</v>
      </c>
      <c r="J11" s="29" t="e">
        <f>'C завтраками| Bed and breakfast'!#REF!</f>
        <v>#REF!</v>
      </c>
      <c r="K11" s="29" t="e">
        <f>'C завтраками| Bed and breakfast'!#REF!</f>
        <v>#REF!</v>
      </c>
      <c r="L11" s="29" t="e">
        <f>'C завтраками| Bed and breakfast'!#REF!</f>
        <v>#REF!</v>
      </c>
      <c r="M11" s="29" t="e">
        <f>'C завтраками| Bed and breakfast'!#REF!</f>
        <v>#REF!</v>
      </c>
      <c r="N11" s="29" t="e">
        <f>'C завтраками| Bed and breakfast'!#REF!</f>
        <v>#REF!</v>
      </c>
      <c r="O11" s="29" t="e">
        <f>'C завтраками| Bed and breakfast'!#REF!</f>
        <v>#REF!</v>
      </c>
      <c r="P11" s="29" t="e">
        <f>'C завтраками| Bed and breakfast'!#REF!</f>
        <v>#REF!</v>
      </c>
      <c r="Q11" s="29" t="e">
        <f>'C завтраками| Bed and breakfast'!#REF!</f>
        <v>#REF!</v>
      </c>
      <c r="R11" s="29" t="e">
        <f>'C завтраками| Bed and breakfast'!#REF!</f>
        <v>#REF!</v>
      </c>
      <c r="S11" s="29" t="e">
        <f>'C завтраками| Bed and breakfast'!#REF!</f>
        <v>#REF!</v>
      </c>
      <c r="T11" s="29" t="e">
        <f>'C завтраками| Bed and breakfast'!#REF!</f>
        <v>#REF!</v>
      </c>
      <c r="U11" s="29" t="e">
        <f>'C завтраками| Bed and breakfast'!#REF!</f>
        <v>#REF!</v>
      </c>
      <c r="V11" s="29" t="e">
        <f>'C завтраками| Bed and breakfast'!#REF!</f>
        <v>#REF!</v>
      </c>
      <c r="W11" s="29" t="e">
        <f>'C завтраками| Bed and breakfast'!#REF!</f>
        <v>#REF!</v>
      </c>
      <c r="X11" s="29" t="e">
        <f>'C завтраками| Bed and breakfast'!#REF!</f>
        <v>#REF!</v>
      </c>
      <c r="Y11" s="29" t="e">
        <f>'C завтраками| Bed and breakfast'!#REF!</f>
        <v>#REF!</v>
      </c>
      <c r="Z11" s="29" t="e">
        <f>'C завтраками| Bed and breakfast'!#REF!</f>
        <v>#REF!</v>
      </c>
      <c r="AA11" s="29" t="e">
        <f>'C завтраками| Bed and breakfast'!#REF!</f>
        <v>#REF!</v>
      </c>
      <c r="AB11" s="29" t="e">
        <f>'C завтраками| Bed and breakfast'!#REF!</f>
        <v>#REF!</v>
      </c>
      <c r="AC11" s="29" t="e">
        <f>'C завтраками| Bed and breakfast'!#REF!</f>
        <v>#REF!</v>
      </c>
      <c r="AD11" s="29" t="e">
        <f>'C завтраками| Bed and breakfast'!#REF!</f>
        <v>#REF!</v>
      </c>
      <c r="AE11" s="29" t="e">
        <f>'C завтраками| Bed and breakfast'!#REF!</f>
        <v>#REF!</v>
      </c>
      <c r="AF11" s="29" t="e">
        <f>'C завтраками| Bed and breakfast'!#REF!</f>
        <v>#REF!</v>
      </c>
      <c r="AG11" s="29" t="e">
        <f>'C завтраками| Bed and breakfast'!#REF!</f>
        <v>#REF!</v>
      </c>
    </row>
    <row r="12" spans="1:33" ht="11.45" customHeight="1" x14ac:dyDescent="0.2">
      <c r="A12" s="3">
        <v>2</v>
      </c>
      <c r="B12" s="29" t="e">
        <f>'C завтраками| Bed and breakfast'!#REF!</f>
        <v>#REF!</v>
      </c>
      <c r="C12" s="29" t="e">
        <f>'C завтраками| Bed and breakfast'!#REF!</f>
        <v>#REF!</v>
      </c>
      <c r="D12" s="29" t="e">
        <f>'C завтраками| Bed and breakfast'!#REF!</f>
        <v>#REF!</v>
      </c>
      <c r="E12" s="29" t="e">
        <f>'C завтраками| Bed and breakfast'!#REF!</f>
        <v>#REF!</v>
      </c>
      <c r="F12" s="29" t="e">
        <f>'C завтраками| Bed and breakfast'!#REF!</f>
        <v>#REF!</v>
      </c>
      <c r="G12" s="29" t="e">
        <f>'C завтраками| Bed and breakfast'!#REF!</f>
        <v>#REF!</v>
      </c>
      <c r="H12" s="29" t="e">
        <f>'C завтраками| Bed and breakfast'!#REF!</f>
        <v>#REF!</v>
      </c>
      <c r="I12" s="29" t="e">
        <f>'C завтраками| Bed and breakfast'!#REF!</f>
        <v>#REF!</v>
      </c>
      <c r="J12" s="29" t="e">
        <f>'C завтраками| Bed and breakfast'!#REF!</f>
        <v>#REF!</v>
      </c>
      <c r="K12" s="29" t="e">
        <f>'C завтраками| Bed and breakfast'!#REF!</f>
        <v>#REF!</v>
      </c>
      <c r="L12" s="29" t="e">
        <f>'C завтраками| Bed and breakfast'!#REF!</f>
        <v>#REF!</v>
      </c>
      <c r="M12" s="29" t="e">
        <f>'C завтраками| Bed and breakfast'!#REF!</f>
        <v>#REF!</v>
      </c>
      <c r="N12" s="29" t="e">
        <f>'C завтраками| Bed and breakfast'!#REF!</f>
        <v>#REF!</v>
      </c>
      <c r="O12" s="29" t="e">
        <f>'C завтраками| Bed and breakfast'!#REF!</f>
        <v>#REF!</v>
      </c>
      <c r="P12" s="29" t="e">
        <f>'C завтраками| Bed and breakfast'!#REF!</f>
        <v>#REF!</v>
      </c>
      <c r="Q12" s="29" t="e">
        <f>'C завтраками| Bed and breakfast'!#REF!</f>
        <v>#REF!</v>
      </c>
      <c r="R12" s="29" t="e">
        <f>'C завтраками| Bed and breakfast'!#REF!</f>
        <v>#REF!</v>
      </c>
      <c r="S12" s="29" t="e">
        <f>'C завтраками| Bed and breakfast'!#REF!</f>
        <v>#REF!</v>
      </c>
      <c r="T12" s="29" t="e">
        <f>'C завтраками| Bed and breakfast'!#REF!</f>
        <v>#REF!</v>
      </c>
      <c r="U12" s="29" t="e">
        <f>'C завтраками| Bed and breakfast'!#REF!</f>
        <v>#REF!</v>
      </c>
      <c r="V12" s="29" t="e">
        <f>'C завтраками| Bed and breakfast'!#REF!</f>
        <v>#REF!</v>
      </c>
      <c r="W12" s="29" t="e">
        <f>'C завтраками| Bed and breakfast'!#REF!</f>
        <v>#REF!</v>
      </c>
      <c r="X12" s="29" t="e">
        <f>'C завтраками| Bed and breakfast'!#REF!</f>
        <v>#REF!</v>
      </c>
      <c r="Y12" s="29" t="e">
        <f>'C завтраками| Bed and breakfast'!#REF!</f>
        <v>#REF!</v>
      </c>
      <c r="Z12" s="29" t="e">
        <f>'C завтраками| Bed and breakfast'!#REF!</f>
        <v>#REF!</v>
      </c>
      <c r="AA12" s="29" t="e">
        <f>'C завтраками| Bed and breakfast'!#REF!</f>
        <v>#REF!</v>
      </c>
      <c r="AB12" s="29" t="e">
        <f>'C завтраками| Bed and breakfast'!#REF!</f>
        <v>#REF!</v>
      </c>
      <c r="AC12" s="29" t="e">
        <f>'C завтраками| Bed and breakfast'!#REF!</f>
        <v>#REF!</v>
      </c>
      <c r="AD12" s="29" t="e">
        <f>'C завтраками| Bed and breakfast'!#REF!</f>
        <v>#REF!</v>
      </c>
      <c r="AE12" s="29" t="e">
        <f>'C завтраками| Bed and breakfast'!#REF!</f>
        <v>#REF!</v>
      </c>
      <c r="AF12" s="29" t="e">
        <f>'C завтраками| Bed and breakfast'!#REF!</f>
        <v>#REF!</v>
      </c>
      <c r="AG12" s="29" t="e">
        <f>'C завтраками| Bed and breakfast'!#REF!</f>
        <v>#REF!</v>
      </c>
    </row>
    <row r="13" spans="1:33" ht="11.45" customHeight="1" x14ac:dyDescent="0.2">
      <c r="A13" s="4"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ht="11.45" customHeight="1" x14ac:dyDescent="0.2">
      <c r="A14" s="3">
        <v>1</v>
      </c>
      <c r="B14" s="29" t="e">
        <f>'C завтраками| Bed and breakfast'!#REF!</f>
        <v>#REF!</v>
      </c>
      <c r="C14" s="29" t="e">
        <f>'C завтраками| Bed and breakfast'!#REF!</f>
        <v>#REF!</v>
      </c>
      <c r="D14" s="29" t="e">
        <f>'C завтраками| Bed and breakfast'!#REF!</f>
        <v>#REF!</v>
      </c>
      <c r="E14" s="29" t="e">
        <f>'C завтраками| Bed and breakfast'!#REF!</f>
        <v>#REF!</v>
      </c>
      <c r="F14" s="29" t="e">
        <f>'C завтраками| Bed and breakfast'!#REF!</f>
        <v>#REF!</v>
      </c>
      <c r="G14" s="29" t="e">
        <f>'C завтраками| Bed and breakfast'!#REF!</f>
        <v>#REF!</v>
      </c>
      <c r="H14" s="29" t="e">
        <f>'C завтраками| Bed and breakfast'!#REF!</f>
        <v>#REF!</v>
      </c>
      <c r="I14" s="29" t="e">
        <f>'C завтраками| Bed and breakfast'!#REF!</f>
        <v>#REF!</v>
      </c>
      <c r="J14" s="29" t="e">
        <f>'C завтраками| Bed and breakfast'!#REF!</f>
        <v>#REF!</v>
      </c>
      <c r="K14" s="29" t="e">
        <f>'C завтраками| Bed and breakfast'!#REF!</f>
        <v>#REF!</v>
      </c>
      <c r="L14" s="29" t="e">
        <f>'C завтраками| Bed and breakfast'!#REF!</f>
        <v>#REF!</v>
      </c>
      <c r="M14" s="29" t="e">
        <f>'C завтраками| Bed and breakfast'!#REF!</f>
        <v>#REF!</v>
      </c>
      <c r="N14" s="29" t="e">
        <f>'C завтраками| Bed and breakfast'!#REF!</f>
        <v>#REF!</v>
      </c>
      <c r="O14" s="29" t="e">
        <f>'C завтраками| Bed and breakfast'!#REF!</f>
        <v>#REF!</v>
      </c>
      <c r="P14" s="29" t="e">
        <f>'C завтраками| Bed and breakfast'!#REF!</f>
        <v>#REF!</v>
      </c>
      <c r="Q14" s="29" t="e">
        <f>'C завтраками| Bed and breakfast'!#REF!</f>
        <v>#REF!</v>
      </c>
      <c r="R14" s="29" t="e">
        <f>'C завтраками| Bed and breakfast'!#REF!</f>
        <v>#REF!</v>
      </c>
      <c r="S14" s="29" t="e">
        <f>'C завтраками| Bed and breakfast'!#REF!</f>
        <v>#REF!</v>
      </c>
      <c r="T14" s="29" t="e">
        <f>'C завтраками| Bed and breakfast'!#REF!</f>
        <v>#REF!</v>
      </c>
      <c r="U14" s="29" t="e">
        <f>'C завтраками| Bed and breakfast'!#REF!</f>
        <v>#REF!</v>
      </c>
      <c r="V14" s="29" t="e">
        <f>'C завтраками| Bed and breakfast'!#REF!</f>
        <v>#REF!</v>
      </c>
      <c r="W14" s="29" t="e">
        <f>'C завтраками| Bed and breakfast'!#REF!</f>
        <v>#REF!</v>
      </c>
      <c r="X14" s="29" t="e">
        <f>'C завтраками| Bed and breakfast'!#REF!</f>
        <v>#REF!</v>
      </c>
      <c r="Y14" s="29" t="e">
        <f>'C завтраками| Bed and breakfast'!#REF!</f>
        <v>#REF!</v>
      </c>
      <c r="Z14" s="29" t="e">
        <f>'C завтраками| Bed and breakfast'!#REF!</f>
        <v>#REF!</v>
      </c>
      <c r="AA14" s="29" t="e">
        <f>'C завтраками| Bed and breakfast'!#REF!</f>
        <v>#REF!</v>
      </c>
      <c r="AB14" s="29" t="e">
        <f>'C завтраками| Bed and breakfast'!#REF!</f>
        <v>#REF!</v>
      </c>
      <c r="AC14" s="29" t="e">
        <f>'C завтраками| Bed and breakfast'!#REF!</f>
        <v>#REF!</v>
      </c>
      <c r="AD14" s="29" t="e">
        <f>'C завтраками| Bed and breakfast'!#REF!</f>
        <v>#REF!</v>
      </c>
      <c r="AE14" s="29" t="e">
        <f>'C завтраками| Bed and breakfast'!#REF!</f>
        <v>#REF!</v>
      </c>
      <c r="AF14" s="29" t="e">
        <f>'C завтраками| Bed and breakfast'!#REF!</f>
        <v>#REF!</v>
      </c>
      <c r="AG14" s="29" t="e">
        <f>'C завтраками| Bed and breakfast'!#REF!</f>
        <v>#REF!</v>
      </c>
    </row>
    <row r="15" spans="1:33" ht="11.45" customHeight="1" x14ac:dyDescent="0.2">
      <c r="A15" s="3">
        <v>2</v>
      </c>
      <c r="B15" s="29" t="e">
        <f>'C завтраками| Bed and breakfast'!#REF!</f>
        <v>#REF!</v>
      </c>
      <c r="C15" s="29" t="e">
        <f>'C завтраками| Bed and breakfast'!#REF!</f>
        <v>#REF!</v>
      </c>
      <c r="D15" s="29" t="e">
        <f>'C завтраками| Bed and breakfast'!#REF!</f>
        <v>#REF!</v>
      </c>
      <c r="E15" s="29" t="e">
        <f>'C завтраками| Bed and breakfast'!#REF!</f>
        <v>#REF!</v>
      </c>
      <c r="F15" s="29" t="e">
        <f>'C завтраками| Bed and breakfast'!#REF!</f>
        <v>#REF!</v>
      </c>
      <c r="G15" s="29" t="e">
        <f>'C завтраками| Bed and breakfast'!#REF!</f>
        <v>#REF!</v>
      </c>
      <c r="H15" s="29" t="e">
        <f>'C завтраками| Bed and breakfast'!#REF!</f>
        <v>#REF!</v>
      </c>
      <c r="I15" s="29" t="e">
        <f>'C завтраками| Bed and breakfast'!#REF!</f>
        <v>#REF!</v>
      </c>
      <c r="J15" s="29" t="e">
        <f>'C завтраками| Bed and breakfast'!#REF!</f>
        <v>#REF!</v>
      </c>
      <c r="K15" s="29" t="e">
        <f>'C завтраками| Bed and breakfast'!#REF!</f>
        <v>#REF!</v>
      </c>
      <c r="L15" s="29" t="e">
        <f>'C завтраками| Bed and breakfast'!#REF!</f>
        <v>#REF!</v>
      </c>
      <c r="M15" s="29" t="e">
        <f>'C завтраками| Bed and breakfast'!#REF!</f>
        <v>#REF!</v>
      </c>
      <c r="N15" s="29" t="e">
        <f>'C завтраками| Bed and breakfast'!#REF!</f>
        <v>#REF!</v>
      </c>
      <c r="O15" s="29" t="e">
        <f>'C завтраками| Bed and breakfast'!#REF!</f>
        <v>#REF!</v>
      </c>
      <c r="P15" s="29" t="e">
        <f>'C завтраками| Bed and breakfast'!#REF!</f>
        <v>#REF!</v>
      </c>
      <c r="Q15" s="29" t="e">
        <f>'C завтраками| Bed and breakfast'!#REF!</f>
        <v>#REF!</v>
      </c>
      <c r="R15" s="29" t="e">
        <f>'C завтраками| Bed and breakfast'!#REF!</f>
        <v>#REF!</v>
      </c>
      <c r="S15" s="29" t="e">
        <f>'C завтраками| Bed and breakfast'!#REF!</f>
        <v>#REF!</v>
      </c>
      <c r="T15" s="29" t="e">
        <f>'C завтраками| Bed and breakfast'!#REF!</f>
        <v>#REF!</v>
      </c>
      <c r="U15" s="29" t="e">
        <f>'C завтраками| Bed and breakfast'!#REF!</f>
        <v>#REF!</v>
      </c>
      <c r="V15" s="29" t="e">
        <f>'C завтраками| Bed and breakfast'!#REF!</f>
        <v>#REF!</v>
      </c>
      <c r="W15" s="29" t="e">
        <f>'C завтраками| Bed and breakfast'!#REF!</f>
        <v>#REF!</v>
      </c>
      <c r="X15" s="29" t="e">
        <f>'C завтраками| Bed and breakfast'!#REF!</f>
        <v>#REF!</v>
      </c>
      <c r="Y15" s="29" t="e">
        <f>'C завтраками| Bed and breakfast'!#REF!</f>
        <v>#REF!</v>
      </c>
      <c r="Z15" s="29" t="e">
        <f>'C завтраками| Bed and breakfast'!#REF!</f>
        <v>#REF!</v>
      </c>
      <c r="AA15" s="29" t="e">
        <f>'C завтраками| Bed and breakfast'!#REF!</f>
        <v>#REF!</v>
      </c>
      <c r="AB15" s="29" t="e">
        <f>'C завтраками| Bed and breakfast'!#REF!</f>
        <v>#REF!</v>
      </c>
      <c r="AC15" s="29" t="e">
        <f>'C завтраками| Bed and breakfast'!#REF!</f>
        <v>#REF!</v>
      </c>
      <c r="AD15" s="29" t="e">
        <f>'C завтраками| Bed and breakfast'!#REF!</f>
        <v>#REF!</v>
      </c>
      <c r="AE15" s="29" t="e">
        <f>'C завтраками| Bed and breakfast'!#REF!</f>
        <v>#REF!</v>
      </c>
      <c r="AF15" s="29" t="e">
        <f>'C завтраками| Bed and breakfast'!#REF!</f>
        <v>#REF!</v>
      </c>
      <c r="AG15" s="29" t="e">
        <f>'C завтраками| Bed and breakfast'!#REF!</f>
        <v>#REF!</v>
      </c>
    </row>
    <row r="16" spans="1:33" ht="11.45" customHeight="1" x14ac:dyDescent="0.2">
      <c r="A16" s="2"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row>
    <row r="17" spans="1:33" ht="11.45" customHeight="1" x14ac:dyDescent="0.2">
      <c r="A17" s="3">
        <v>1</v>
      </c>
      <c r="B17" s="29" t="e">
        <f>'C завтраками| Bed and breakfast'!#REF!</f>
        <v>#REF!</v>
      </c>
      <c r="C17" s="29" t="e">
        <f>'C завтраками| Bed and breakfast'!#REF!</f>
        <v>#REF!</v>
      </c>
      <c r="D17" s="29" t="e">
        <f>'C завтраками| Bed and breakfast'!#REF!</f>
        <v>#REF!</v>
      </c>
      <c r="E17" s="29" t="e">
        <f>'C завтраками| Bed and breakfast'!#REF!</f>
        <v>#REF!</v>
      </c>
      <c r="F17" s="29" t="e">
        <f>'C завтраками| Bed and breakfast'!#REF!</f>
        <v>#REF!</v>
      </c>
      <c r="G17" s="29" t="e">
        <f>'C завтраками| Bed and breakfast'!#REF!</f>
        <v>#REF!</v>
      </c>
      <c r="H17" s="29" t="e">
        <f>'C завтраками| Bed and breakfast'!#REF!</f>
        <v>#REF!</v>
      </c>
      <c r="I17" s="29" t="e">
        <f>'C завтраками| Bed and breakfast'!#REF!</f>
        <v>#REF!</v>
      </c>
      <c r="J17" s="29" t="e">
        <f>'C завтраками| Bed and breakfast'!#REF!</f>
        <v>#REF!</v>
      </c>
      <c r="K17" s="29" t="e">
        <f>'C завтраками| Bed and breakfast'!#REF!</f>
        <v>#REF!</v>
      </c>
      <c r="L17" s="29" t="e">
        <f>'C завтраками| Bed and breakfast'!#REF!</f>
        <v>#REF!</v>
      </c>
      <c r="M17" s="29" t="e">
        <f>'C завтраками| Bed and breakfast'!#REF!</f>
        <v>#REF!</v>
      </c>
      <c r="N17" s="29" t="e">
        <f>'C завтраками| Bed and breakfast'!#REF!</f>
        <v>#REF!</v>
      </c>
      <c r="O17" s="29" t="e">
        <f>'C завтраками| Bed and breakfast'!#REF!</f>
        <v>#REF!</v>
      </c>
      <c r="P17" s="29" t="e">
        <f>'C завтраками| Bed and breakfast'!#REF!</f>
        <v>#REF!</v>
      </c>
      <c r="Q17" s="29" t="e">
        <f>'C завтраками| Bed and breakfast'!#REF!</f>
        <v>#REF!</v>
      </c>
      <c r="R17" s="29" t="e">
        <f>'C завтраками| Bed and breakfast'!#REF!</f>
        <v>#REF!</v>
      </c>
      <c r="S17" s="29" t="e">
        <f>'C завтраками| Bed and breakfast'!#REF!</f>
        <v>#REF!</v>
      </c>
      <c r="T17" s="29" t="e">
        <f>'C завтраками| Bed and breakfast'!#REF!</f>
        <v>#REF!</v>
      </c>
      <c r="U17" s="29" t="e">
        <f>'C завтраками| Bed and breakfast'!#REF!</f>
        <v>#REF!</v>
      </c>
      <c r="V17" s="29" t="e">
        <f>'C завтраками| Bed and breakfast'!#REF!</f>
        <v>#REF!</v>
      </c>
      <c r="W17" s="29" t="e">
        <f>'C завтраками| Bed and breakfast'!#REF!</f>
        <v>#REF!</v>
      </c>
      <c r="X17" s="29" t="e">
        <f>'C завтраками| Bed and breakfast'!#REF!</f>
        <v>#REF!</v>
      </c>
      <c r="Y17" s="29" t="e">
        <f>'C завтраками| Bed and breakfast'!#REF!</f>
        <v>#REF!</v>
      </c>
      <c r="Z17" s="29" t="e">
        <f>'C завтраками| Bed and breakfast'!#REF!</f>
        <v>#REF!</v>
      </c>
      <c r="AA17" s="29" t="e">
        <f>'C завтраками| Bed and breakfast'!#REF!</f>
        <v>#REF!</v>
      </c>
      <c r="AB17" s="29" t="e">
        <f>'C завтраками| Bed and breakfast'!#REF!</f>
        <v>#REF!</v>
      </c>
      <c r="AC17" s="29" t="e">
        <f>'C завтраками| Bed and breakfast'!#REF!</f>
        <v>#REF!</v>
      </c>
      <c r="AD17" s="29" t="e">
        <f>'C завтраками| Bed and breakfast'!#REF!</f>
        <v>#REF!</v>
      </c>
      <c r="AE17" s="29" t="e">
        <f>'C завтраками| Bed and breakfast'!#REF!</f>
        <v>#REF!</v>
      </c>
      <c r="AF17" s="29" t="e">
        <f>'C завтраками| Bed and breakfast'!#REF!</f>
        <v>#REF!</v>
      </c>
      <c r="AG17" s="29" t="e">
        <f>'C завтраками| Bed and breakfast'!#REF!</f>
        <v>#REF!</v>
      </c>
    </row>
    <row r="18" spans="1:33" ht="11.45" customHeight="1" x14ac:dyDescent="0.2">
      <c r="A18" s="3">
        <v>2</v>
      </c>
      <c r="B18" s="29" t="e">
        <f>'C завтраками| Bed and breakfast'!#REF!</f>
        <v>#REF!</v>
      </c>
      <c r="C18" s="29" t="e">
        <f>'C завтраками| Bed and breakfast'!#REF!</f>
        <v>#REF!</v>
      </c>
      <c r="D18" s="29" t="e">
        <f>'C завтраками| Bed and breakfast'!#REF!</f>
        <v>#REF!</v>
      </c>
      <c r="E18" s="29" t="e">
        <f>'C завтраками| Bed and breakfast'!#REF!</f>
        <v>#REF!</v>
      </c>
      <c r="F18" s="29" t="e">
        <f>'C завтраками| Bed and breakfast'!#REF!</f>
        <v>#REF!</v>
      </c>
      <c r="G18" s="29" t="e">
        <f>'C завтраками| Bed and breakfast'!#REF!</f>
        <v>#REF!</v>
      </c>
      <c r="H18" s="29" t="e">
        <f>'C завтраками| Bed and breakfast'!#REF!</f>
        <v>#REF!</v>
      </c>
      <c r="I18" s="29" t="e">
        <f>'C завтраками| Bed and breakfast'!#REF!</f>
        <v>#REF!</v>
      </c>
      <c r="J18" s="29" t="e">
        <f>'C завтраками| Bed and breakfast'!#REF!</f>
        <v>#REF!</v>
      </c>
      <c r="K18" s="29" t="e">
        <f>'C завтраками| Bed and breakfast'!#REF!</f>
        <v>#REF!</v>
      </c>
      <c r="L18" s="29" t="e">
        <f>'C завтраками| Bed and breakfast'!#REF!</f>
        <v>#REF!</v>
      </c>
      <c r="M18" s="29" t="e">
        <f>'C завтраками| Bed and breakfast'!#REF!</f>
        <v>#REF!</v>
      </c>
      <c r="N18" s="29" t="e">
        <f>'C завтраками| Bed and breakfast'!#REF!</f>
        <v>#REF!</v>
      </c>
      <c r="O18" s="29" t="e">
        <f>'C завтраками| Bed and breakfast'!#REF!</f>
        <v>#REF!</v>
      </c>
      <c r="P18" s="29" t="e">
        <f>'C завтраками| Bed and breakfast'!#REF!</f>
        <v>#REF!</v>
      </c>
      <c r="Q18" s="29" t="e">
        <f>'C завтраками| Bed and breakfast'!#REF!</f>
        <v>#REF!</v>
      </c>
      <c r="R18" s="29" t="e">
        <f>'C завтраками| Bed and breakfast'!#REF!</f>
        <v>#REF!</v>
      </c>
      <c r="S18" s="29" t="e">
        <f>'C завтраками| Bed and breakfast'!#REF!</f>
        <v>#REF!</v>
      </c>
      <c r="T18" s="29" t="e">
        <f>'C завтраками| Bed and breakfast'!#REF!</f>
        <v>#REF!</v>
      </c>
      <c r="U18" s="29" t="e">
        <f>'C завтраками| Bed and breakfast'!#REF!</f>
        <v>#REF!</v>
      </c>
      <c r="V18" s="29" t="e">
        <f>'C завтраками| Bed and breakfast'!#REF!</f>
        <v>#REF!</v>
      </c>
      <c r="W18" s="29" t="e">
        <f>'C завтраками| Bed and breakfast'!#REF!</f>
        <v>#REF!</v>
      </c>
      <c r="X18" s="29" t="e">
        <f>'C завтраками| Bed and breakfast'!#REF!</f>
        <v>#REF!</v>
      </c>
      <c r="Y18" s="29" t="e">
        <f>'C завтраками| Bed and breakfast'!#REF!</f>
        <v>#REF!</v>
      </c>
      <c r="Z18" s="29" t="e">
        <f>'C завтраками| Bed and breakfast'!#REF!</f>
        <v>#REF!</v>
      </c>
      <c r="AA18" s="29" t="e">
        <f>'C завтраками| Bed and breakfast'!#REF!</f>
        <v>#REF!</v>
      </c>
      <c r="AB18" s="29" t="e">
        <f>'C завтраками| Bed and breakfast'!#REF!</f>
        <v>#REF!</v>
      </c>
      <c r="AC18" s="29" t="e">
        <f>'C завтраками| Bed and breakfast'!#REF!</f>
        <v>#REF!</v>
      </c>
      <c r="AD18" s="29" t="e">
        <f>'C завтраками| Bed and breakfast'!#REF!</f>
        <v>#REF!</v>
      </c>
      <c r="AE18" s="29" t="e">
        <f>'C завтраками| Bed and breakfast'!#REF!</f>
        <v>#REF!</v>
      </c>
      <c r="AF18" s="29" t="e">
        <f>'C завтраками| Bed and breakfast'!#REF!</f>
        <v>#REF!</v>
      </c>
      <c r="AG18" s="29" t="e">
        <f>'C завтраками| Bed and breakfast'!#REF!</f>
        <v>#REF!</v>
      </c>
    </row>
    <row r="19" spans="1:33" ht="11.45" customHeight="1" x14ac:dyDescent="0.2">
      <c r="A19" s="2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1.45" customHeight="1" x14ac:dyDescent="0.2">
      <c r="A20" s="49" t="s">
        <v>21</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ht="24.6" customHeight="1" x14ac:dyDescent="0.2">
      <c r="A21" s="8" t="s">
        <v>0</v>
      </c>
      <c r="B21" s="47" t="e">
        <f t="shared" ref="B21" si="0">B5</f>
        <v>#REF!</v>
      </c>
      <c r="C21" s="47" t="e">
        <f t="shared" ref="C21:AG21" si="1">C5</f>
        <v>#REF!</v>
      </c>
      <c r="D21" s="47" t="e">
        <f t="shared" si="1"/>
        <v>#REF!</v>
      </c>
      <c r="E21" s="47" t="e">
        <f t="shared" si="1"/>
        <v>#REF!</v>
      </c>
      <c r="F21" s="47" t="e">
        <f t="shared" si="1"/>
        <v>#REF!</v>
      </c>
      <c r="G21" s="47" t="e">
        <f t="shared" si="1"/>
        <v>#REF!</v>
      </c>
      <c r="H21" s="47" t="e">
        <f t="shared" si="1"/>
        <v>#REF!</v>
      </c>
      <c r="I21" s="47" t="e">
        <f t="shared" si="1"/>
        <v>#REF!</v>
      </c>
      <c r="J21" s="47" t="e">
        <f t="shared" si="1"/>
        <v>#REF!</v>
      </c>
      <c r="K21" s="47" t="e">
        <f t="shared" si="1"/>
        <v>#REF!</v>
      </c>
      <c r="L21" s="47" t="e">
        <f t="shared" si="1"/>
        <v>#REF!</v>
      </c>
      <c r="M21" s="47" t="e">
        <f t="shared" si="1"/>
        <v>#REF!</v>
      </c>
      <c r="N21" s="47" t="e">
        <f t="shared" si="1"/>
        <v>#REF!</v>
      </c>
      <c r="O21" s="47" t="e">
        <f t="shared" si="1"/>
        <v>#REF!</v>
      </c>
      <c r="P21" s="47" t="e">
        <f t="shared" si="1"/>
        <v>#REF!</v>
      </c>
      <c r="Q21" s="47" t="e">
        <f t="shared" si="1"/>
        <v>#REF!</v>
      </c>
      <c r="R21" s="47" t="e">
        <f t="shared" si="1"/>
        <v>#REF!</v>
      </c>
      <c r="S21" s="47" t="e">
        <f t="shared" si="1"/>
        <v>#REF!</v>
      </c>
      <c r="T21" s="47" t="e">
        <f t="shared" si="1"/>
        <v>#REF!</v>
      </c>
      <c r="U21" s="47" t="e">
        <f t="shared" si="1"/>
        <v>#REF!</v>
      </c>
      <c r="V21" s="47" t="e">
        <f t="shared" si="1"/>
        <v>#REF!</v>
      </c>
      <c r="W21" s="47" t="e">
        <f t="shared" si="1"/>
        <v>#REF!</v>
      </c>
      <c r="X21" s="47" t="e">
        <f t="shared" si="1"/>
        <v>#REF!</v>
      </c>
      <c r="Y21" s="47" t="e">
        <f t="shared" si="1"/>
        <v>#REF!</v>
      </c>
      <c r="Z21" s="47" t="e">
        <f t="shared" si="1"/>
        <v>#REF!</v>
      </c>
      <c r="AA21" s="47" t="e">
        <f t="shared" si="1"/>
        <v>#REF!</v>
      </c>
      <c r="AB21" s="47" t="e">
        <f t="shared" si="1"/>
        <v>#REF!</v>
      </c>
      <c r="AC21" s="47" t="e">
        <f t="shared" si="1"/>
        <v>#REF!</v>
      </c>
      <c r="AD21" s="47" t="e">
        <f t="shared" si="1"/>
        <v>#REF!</v>
      </c>
      <c r="AE21" s="47" t="e">
        <f t="shared" si="1"/>
        <v>#REF!</v>
      </c>
      <c r="AF21" s="47" t="e">
        <f t="shared" si="1"/>
        <v>#REF!</v>
      </c>
      <c r="AG21" s="47" t="e">
        <f t="shared" si="1"/>
        <v>#REF!</v>
      </c>
    </row>
    <row r="22" spans="1:33" ht="24.6" customHeight="1" x14ac:dyDescent="0.2">
      <c r="A22" s="37"/>
      <c r="B22" s="47" t="e">
        <f t="shared" ref="B22" si="2">B6</f>
        <v>#REF!</v>
      </c>
      <c r="C22" s="47" t="e">
        <f t="shared" ref="C22:AG22" si="3">C6</f>
        <v>#REF!</v>
      </c>
      <c r="D22" s="47" t="e">
        <f t="shared" si="3"/>
        <v>#REF!</v>
      </c>
      <c r="E22" s="47" t="e">
        <f t="shared" si="3"/>
        <v>#REF!</v>
      </c>
      <c r="F22" s="47" t="e">
        <f t="shared" si="3"/>
        <v>#REF!</v>
      </c>
      <c r="G22" s="47" t="e">
        <f t="shared" si="3"/>
        <v>#REF!</v>
      </c>
      <c r="H22" s="47" t="e">
        <f t="shared" si="3"/>
        <v>#REF!</v>
      </c>
      <c r="I22" s="47" t="e">
        <f t="shared" si="3"/>
        <v>#REF!</v>
      </c>
      <c r="J22" s="47" t="e">
        <f t="shared" si="3"/>
        <v>#REF!</v>
      </c>
      <c r="K22" s="47" t="e">
        <f t="shared" si="3"/>
        <v>#REF!</v>
      </c>
      <c r="L22" s="47" t="e">
        <f t="shared" si="3"/>
        <v>#REF!</v>
      </c>
      <c r="M22" s="47" t="e">
        <f t="shared" si="3"/>
        <v>#REF!</v>
      </c>
      <c r="N22" s="47" t="e">
        <f t="shared" si="3"/>
        <v>#REF!</v>
      </c>
      <c r="O22" s="47" t="e">
        <f t="shared" si="3"/>
        <v>#REF!</v>
      </c>
      <c r="P22" s="47" t="e">
        <f t="shared" si="3"/>
        <v>#REF!</v>
      </c>
      <c r="Q22" s="47" t="e">
        <f t="shared" si="3"/>
        <v>#REF!</v>
      </c>
      <c r="R22" s="47" t="e">
        <f t="shared" si="3"/>
        <v>#REF!</v>
      </c>
      <c r="S22" s="47" t="e">
        <f t="shared" si="3"/>
        <v>#REF!</v>
      </c>
      <c r="T22" s="47" t="e">
        <f t="shared" si="3"/>
        <v>#REF!</v>
      </c>
      <c r="U22" s="47" t="e">
        <f t="shared" si="3"/>
        <v>#REF!</v>
      </c>
      <c r="V22" s="47" t="e">
        <f t="shared" si="3"/>
        <v>#REF!</v>
      </c>
      <c r="W22" s="47" t="e">
        <f t="shared" si="3"/>
        <v>#REF!</v>
      </c>
      <c r="X22" s="47" t="e">
        <f t="shared" si="3"/>
        <v>#REF!</v>
      </c>
      <c r="Y22" s="47" t="e">
        <f t="shared" si="3"/>
        <v>#REF!</v>
      </c>
      <c r="Z22" s="47" t="e">
        <f t="shared" si="3"/>
        <v>#REF!</v>
      </c>
      <c r="AA22" s="47" t="e">
        <f t="shared" si="3"/>
        <v>#REF!</v>
      </c>
      <c r="AB22" s="47" t="e">
        <f t="shared" si="3"/>
        <v>#REF!</v>
      </c>
      <c r="AC22" s="47" t="e">
        <f t="shared" si="3"/>
        <v>#REF!</v>
      </c>
      <c r="AD22" s="47" t="e">
        <f t="shared" si="3"/>
        <v>#REF!</v>
      </c>
      <c r="AE22" s="47" t="e">
        <f t="shared" si="3"/>
        <v>#REF!</v>
      </c>
      <c r="AF22" s="47" t="e">
        <f t="shared" si="3"/>
        <v>#REF!</v>
      </c>
      <c r="AG22" s="47" t="e">
        <f t="shared" si="3"/>
        <v>#REF!</v>
      </c>
    </row>
    <row r="23" spans="1:33" ht="11.45" customHeight="1" x14ac:dyDescent="0.2">
      <c r="A23" s="11" t="s">
        <v>11</v>
      </c>
    </row>
    <row r="24" spans="1:33" ht="11.45" customHeight="1" x14ac:dyDescent="0.2">
      <c r="A24" s="3">
        <v>1</v>
      </c>
      <c r="B24" s="29" t="e">
        <f>B8*0.9+B36</f>
        <v>#REF!</v>
      </c>
      <c r="C24" s="29" t="e">
        <f t="shared" ref="C24:AG24" si="4">C8*0.9+C36</f>
        <v>#REF!</v>
      </c>
      <c r="D24" s="29" t="e">
        <f t="shared" si="4"/>
        <v>#REF!</v>
      </c>
      <c r="E24" s="29" t="e">
        <f t="shared" si="4"/>
        <v>#REF!</v>
      </c>
      <c r="F24" s="29" t="e">
        <f t="shared" si="4"/>
        <v>#REF!</v>
      </c>
      <c r="G24" s="29" t="e">
        <f t="shared" si="4"/>
        <v>#REF!</v>
      </c>
      <c r="H24" s="29" t="e">
        <f t="shared" si="4"/>
        <v>#REF!</v>
      </c>
      <c r="I24" s="29" t="e">
        <f t="shared" si="4"/>
        <v>#REF!</v>
      </c>
      <c r="J24" s="29" t="e">
        <f t="shared" si="4"/>
        <v>#REF!</v>
      </c>
      <c r="K24" s="29" t="e">
        <f t="shared" si="4"/>
        <v>#REF!</v>
      </c>
      <c r="L24" s="29" t="e">
        <f t="shared" si="4"/>
        <v>#REF!</v>
      </c>
      <c r="M24" s="29" t="e">
        <f t="shared" si="4"/>
        <v>#REF!</v>
      </c>
      <c r="N24" s="29" t="e">
        <f t="shared" si="4"/>
        <v>#REF!</v>
      </c>
      <c r="O24" s="29" t="e">
        <f t="shared" si="4"/>
        <v>#REF!</v>
      </c>
      <c r="P24" s="29" t="e">
        <f t="shared" si="4"/>
        <v>#REF!</v>
      </c>
      <c r="Q24" s="29" t="e">
        <f t="shared" si="4"/>
        <v>#REF!</v>
      </c>
      <c r="R24" s="29" t="e">
        <f t="shared" si="4"/>
        <v>#REF!</v>
      </c>
      <c r="S24" s="29" t="e">
        <f t="shared" si="4"/>
        <v>#REF!</v>
      </c>
      <c r="T24" s="29" t="e">
        <f t="shared" si="4"/>
        <v>#REF!</v>
      </c>
      <c r="U24" s="29" t="e">
        <f t="shared" si="4"/>
        <v>#REF!</v>
      </c>
      <c r="V24" s="29" t="e">
        <f t="shared" si="4"/>
        <v>#REF!</v>
      </c>
      <c r="W24" s="29" t="e">
        <f t="shared" si="4"/>
        <v>#REF!</v>
      </c>
      <c r="X24" s="29" t="e">
        <f t="shared" si="4"/>
        <v>#REF!</v>
      </c>
      <c r="Y24" s="29" t="e">
        <f t="shared" si="4"/>
        <v>#REF!</v>
      </c>
      <c r="Z24" s="29" t="e">
        <f t="shared" si="4"/>
        <v>#REF!</v>
      </c>
      <c r="AA24" s="29" t="e">
        <f t="shared" si="4"/>
        <v>#REF!</v>
      </c>
      <c r="AB24" s="29" t="e">
        <f t="shared" si="4"/>
        <v>#REF!</v>
      </c>
      <c r="AC24" s="29" t="e">
        <f t="shared" si="4"/>
        <v>#REF!</v>
      </c>
      <c r="AD24" s="29" t="e">
        <f t="shared" si="4"/>
        <v>#REF!</v>
      </c>
      <c r="AE24" s="29" t="e">
        <f t="shared" si="4"/>
        <v>#REF!</v>
      </c>
      <c r="AF24" s="29" t="e">
        <f t="shared" si="4"/>
        <v>#REF!</v>
      </c>
      <c r="AG24" s="29" t="e">
        <f t="shared" si="4"/>
        <v>#REF!</v>
      </c>
    </row>
    <row r="25" spans="1:33" ht="11.45" customHeight="1" x14ac:dyDescent="0.2">
      <c r="A25" s="3">
        <v>2</v>
      </c>
      <c r="B25" s="29" t="e">
        <f>B9*0.9+B37</f>
        <v>#REF!</v>
      </c>
      <c r="C25" s="29" t="e">
        <f t="shared" ref="C25:AG25" si="5">C9*0.9+C37</f>
        <v>#REF!</v>
      </c>
      <c r="D25" s="29" t="e">
        <f t="shared" si="5"/>
        <v>#REF!</v>
      </c>
      <c r="E25" s="29" t="e">
        <f t="shared" si="5"/>
        <v>#REF!</v>
      </c>
      <c r="F25" s="29" t="e">
        <f t="shared" si="5"/>
        <v>#REF!</v>
      </c>
      <c r="G25" s="29" t="e">
        <f t="shared" si="5"/>
        <v>#REF!</v>
      </c>
      <c r="H25" s="29" t="e">
        <f t="shared" si="5"/>
        <v>#REF!</v>
      </c>
      <c r="I25" s="29" t="e">
        <f t="shared" si="5"/>
        <v>#REF!</v>
      </c>
      <c r="J25" s="29" t="e">
        <f t="shared" si="5"/>
        <v>#REF!</v>
      </c>
      <c r="K25" s="29" t="e">
        <f t="shared" si="5"/>
        <v>#REF!</v>
      </c>
      <c r="L25" s="29" t="e">
        <f t="shared" si="5"/>
        <v>#REF!</v>
      </c>
      <c r="M25" s="29" t="e">
        <f t="shared" si="5"/>
        <v>#REF!</v>
      </c>
      <c r="N25" s="29" t="e">
        <f t="shared" si="5"/>
        <v>#REF!</v>
      </c>
      <c r="O25" s="29" t="e">
        <f t="shared" si="5"/>
        <v>#REF!</v>
      </c>
      <c r="P25" s="29" t="e">
        <f t="shared" si="5"/>
        <v>#REF!</v>
      </c>
      <c r="Q25" s="29" t="e">
        <f t="shared" si="5"/>
        <v>#REF!</v>
      </c>
      <c r="R25" s="29" t="e">
        <f t="shared" si="5"/>
        <v>#REF!</v>
      </c>
      <c r="S25" s="29" t="e">
        <f t="shared" si="5"/>
        <v>#REF!</v>
      </c>
      <c r="T25" s="29" t="e">
        <f t="shared" si="5"/>
        <v>#REF!</v>
      </c>
      <c r="U25" s="29" t="e">
        <f t="shared" si="5"/>
        <v>#REF!</v>
      </c>
      <c r="V25" s="29" t="e">
        <f t="shared" si="5"/>
        <v>#REF!</v>
      </c>
      <c r="W25" s="29" t="e">
        <f t="shared" si="5"/>
        <v>#REF!</v>
      </c>
      <c r="X25" s="29" t="e">
        <f t="shared" si="5"/>
        <v>#REF!</v>
      </c>
      <c r="Y25" s="29" t="e">
        <f t="shared" si="5"/>
        <v>#REF!</v>
      </c>
      <c r="Z25" s="29" t="e">
        <f t="shared" si="5"/>
        <v>#REF!</v>
      </c>
      <c r="AA25" s="29" t="e">
        <f t="shared" si="5"/>
        <v>#REF!</v>
      </c>
      <c r="AB25" s="29" t="e">
        <f t="shared" si="5"/>
        <v>#REF!</v>
      </c>
      <c r="AC25" s="29" t="e">
        <f t="shared" si="5"/>
        <v>#REF!</v>
      </c>
      <c r="AD25" s="29" t="e">
        <f t="shared" si="5"/>
        <v>#REF!</v>
      </c>
      <c r="AE25" s="29" t="e">
        <f t="shared" si="5"/>
        <v>#REF!</v>
      </c>
      <c r="AF25" s="29" t="e">
        <f t="shared" si="5"/>
        <v>#REF!</v>
      </c>
      <c r="AG25" s="29" t="e">
        <f t="shared" si="5"/>
        <v>#REF!</v>
      </c>
    </row>
    <row r="26" spans="1:33" ht="11.45" customHeight="1" x14ac:dyDescent="0.2">
      <c r="A26" s="5" t="s">
        <v>12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ht="11.45" customHeight="1" x14ac:dyDescent="0.2">
      <c r="A27" s="3">
        <v>1</v>
      </c>
      <c r="B27" s="29" t="e">
        <f>B11*0.9+B36</f>
        <v>#REF!</v>
      </c>
      <c r="C27" s="29" t="e">
        <f t="shared" ref="C27:AG27" si="6">C11*0.9+C36</f>
        <v>#REF!</v>
      </c>
      <c r="D27" s="29" t="e">
        <f t="shared" si="6"/>
        <v>#REF!</v>
      </c>
      <c r="E27" s="29" t="e">
        <f t="shared" si="6"/>
        <v>#REF!</v>
      </c>
      <c r="F27" s="29" t="e">
        <f t="shared" si="6"/>
        <v>#REF!</v>
      </c>
      <c r="G27" s="29" t="e">
        <f t="shared" si="6"/>
        <v>#REF!</v>
      </c>
      <c r="H27" s="29" t="e">
        <f t="shared" si="6"/>
        <v>#REF!</v>
      </c>
      <c r="I27" s="29" t="e">
        <f t="shared" si="6"/>
        <v>#REF!</v>
      </c>
      <c r="J27" s="29" t="e">
        <f t="shared" si="6"/>
        <v>#REF!</v>
      </c>
      <c r="K27" s="29" t="e">
        <f t="shared" si="6"/>
        <v>#REF!</v>
      </c>
      <c r="L27" s="29" t="e">
        <f t="shared" si="6"/>
        <v>#REF!</v>
      </c>
      <c r="M27" s="29" t="e">
        <f t="shared" si="6"/>
        <v>#REF!</v>
      </c>
      <c r="N27" s="29" t="e">
        <f t="shared" si="6"/>
        <v>#REF!</v>
      </c>
      <c r="O27" s="29" t="e">
        <f t="shared" si="6"/>
        <v>#REF!</v>
      </c>
      <c r="P27" s="29" t="e">
        <f t="shared" si="6"/>
        <v>#REF!</v>
      </c>
      <c r="Q27" s="29" t="e">
        <f t="shared" si="6"/>
        <v>#REF!</v>
      </c>
      <c r="R27" s="29" t="e">
        <f t="shared" si="6"/>
        <v>#REF!</v>
      </c>
      <c r="S27" s="29" t="e">
        <f t="shared" si="6"/>
        <v>#REF!</v>
      </c>
      <c r="T27" s="29" t="e">
        <f t="shared" si="6"/>
        <v>#REF!</v>
      </c>
      <c r="U27" s="29" t="e">
        <f t="shared" si="6"/>
        <v>#REF!</v>
      </c>
      <c r="V27" s="29" t="e">
        <f t="shared" si="6"/>
        <v>#REF!</v>
      </c>
      <c r="W27" s="29" t="e">
        <f t="shared" si="6"/>
        <v>#REF!</v>
      </c>
      <c r="X27" s="29" t="e">
        <f t="shared" si="6"/>
        <v>#REF!</v>
      </c>
      <c r="Y27" s="29" t="e">
        <f t="shared" si="6"/>
        <v>#REF!</v>
      </c>
      <c r="Z27" s="29" t="e">
        <f t="shared" si="6"/>
        <v>#REF!</v>
      </c>
      <c r="AA27" s="29" t="e">
        <f t="shared" si="6"/>
        <v>#REF!</v>
      </c>
      <c r="AB27" s="29" t="e">
        <f t="shared" si="6"/>
        <v>#REF!</v>
      </c>
      <c r="AC27" s="29" t="e">
        <f t="shared" si="6"/>
        <v>#REF!</v>
      </c>
      <c r="AD27" s="29" t="e">
        <f t="shared" si="6"/>
        <v>#REF!</v>
      </c>
      <c r="AE27" s="29" t="e">
        <f t="shared" si="6"/>
        <v>#REF!</v>
      </c>
      <c r="AF27" s="29" t="e">
        <f t="shared" si="6"/>
        <v>#REF!</v>
      </c>
      <c r="AG27" s="29" t="e">
        <f t="shared" si="6"/>
        <v>#REF!</v>
      </c>
    </row>
    <row r="28" spans="1:33" ht="11.45" customHeight="1" x14ac:dyDescent="0.2">
      <c r="A28" s="3">
        <v>2</v>
      </c>
      <c r="B28" s="29" t="e">
        <f>B12*0.9+B37</f>
        <v>#REF!</v>
      </c>
      <c r="C28" s="29" t="e">
        <f t="shared" ref="C28:AG28" si="7">C12*0.9+C37</f>
        <v>#REF!</v>
      </c>
      <c r="D28" s="29" t="e">
        <f t="shared" si="7"/>
        <v>#REF!</v>
      </c>
      <c r="E28" s="29" t="e">
        <f t="shared" si="7"/>
        <v>#REF!</v>
      </c>
      <c r="F28" s="29" t="e">
        <f t="shared" si="7"/>
        <v>#REF!</v>
      </c>
      <c r="G28" s="29" t="e">
        <f t="shared" si="7"/>
        <v>#REF!</v>
      </c>
      <c r="H28" s="29" t="e">
        <f t="shared" si="7"/>
        <v>#REF!</v>
      </c>
      <c r="I28" s="29" t="e">
        <f t="shared" si="7"/>
        <v>#REF!</v>
      </c>
      <c r="J28" s="29" t="e">
        <f t="shared" si="7"/>
        <v>#REF!</v>
      </c>
      <c r="K28" s="29" t="e">
        <f t="shared" si="7"/>
        <v>#REF!</v>
      </c>
      <c r="L28" s="29" t="e">
        <f t="shared" si="7"/>
        <v>#REF!</v>
      </c>
      <c r="M28" s="29" t="e">
        <f t="shared" si="7"/>
        <v>#REF!</v>
      </c>
      <c r="N28" s="29" t="e">
        <f t="shared" si="7"/>
        <v>#REF!</v>
      </c>
      <c r="O28" s="29" t="e">
        <f t="shared" si="7"/>
        <v>#REF!</v>
      </c>
      <c r="P28" s="29" t="e">
        <f t="shared" si="7"/>
        <v>#REF!</v>
      </c>
      <c r="Q28" s="29" t="e">
        <f t="shared" si="7"/>
        <v>#REF!</v>
      </c>
      <c r="R28" s="29" t="e">
        <f t="shared" si="7"/>
        <v>#REF!</v>
      </c>
      <c r="S28" s="29" t="e">
        <f t="shared" si="7"/>
        <v>#REF!</v>
      </c>
      <c r="T28" s="29" t="e">
        <f t="shared" si="7"/>
        <v>#REF!</v>
      </c>
      <c r="U28" s="29" t="e">
        <f t="shared" si="7"/>
        <v>#REF!</v>
      </c>
      <c r="V28" s="29" t="e">
        <f t="shared" si="7"/>
        <v>#REF!</v>
      </c>
      <c r="W28" s="29" t="e">
        <f t="shared" si="7"/>
        <v>#REF!</v>
      </c>
      <c r="X28" s="29" t="e">
        <f t="shared" si="7"/>
        <v>#REF!</v>
      </c>
      <c r="Y28" s="29" t="e">
        <f t="shared" si="7"/>
        <v>#REF!</v>
      </c>
      <c r="Z28" s="29" t="e">
        <f t="shared" si="7"/>
        <v>#REF!</v>
      </c>
      <c r="AA28" s="29" t="e">
        <f t="shared" si="7"/>
        <v>#REF!</v>
      </c>
      <c r="AB28" s="29" t="e">
        <f t="shared" si="7"/>
        <v>#REF!</v>
      </c>
      <c r="AC28" s="29" t="e">
        <f t="shared" si="7"/>
        <v>#REF!</v>
      </c>
      <c r="AD28" s="29" t="e">
        <f t="shared" si="7"/>
        <v>#REF!</v>
      </c>
      <c r="AE28" s="29" t="e">
        <f t="shared" si="7"/>
        <v>#REF!</v>
      </c>
      <c r="AF28" s="29" t="e">
        <f t="shared" si="7"/>
        <v>#REF!</v>
      </c>
      <c r="AG28" s="29" t="e">
        <f t="shared" si="7"/>
        <v>#REF!</v>
      </c>
    </row>
    <row r="29" spans="1:33" ht="11.45" customHeight="1" x14ac:dyDescent="0.2">
      <c r="A29" s="4" t="s">
        <v>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ht="11.45" customHeight="1" x14ac:dyDescent="0.2">
      <c r="A30" s="3">
        <v>1</v>
      </c>
      <c r="B30" s="29" t="e">
        <f>B14*0.9+B36</f>
        <v>#REF!</v>
      </c>
      <c r="C30" s="29" t="e">
        <f t="shared" ref="C30:AG30" si="8">C14*0.9+C36</f>
        <v>#REF!</v>
      </c>
      <c r="D30" s="29" t="e">
        <f t="shared" si="8"/>
        <v>#REF!</v>
      </c>
      <c r="E30" s="29" t="e">
        <f t="shared" si="8"/>
        <v>#REF!</v>
      </c>
      <c r="F30" s="29" t="e">
        <f t="shared" si="8"/>
        <v>#REF!</v>
      </c>
      <c r="G30" s="29" t="e">
        <f t="shared" si="8"/>
        <v>#REF!</v>
      </c>
      <c r="H30" s="29" t="e">
        <f t="shared" si="8"/>
        <v>#REF!</v>
      </c>
      <c r="I30" s="29" t="e">
        <f t="shared" si="8"/>
        <v>#REF!</v>
      </c>
      <c r="J30" s="29" t="e">
        <f t="shared" si="8"/>
        <v>#REF!</v>
      </c>
      <c r="K30" s="29" t="e">
        <f t="shared" si="8"/>
        <v>#REF!</v>
      </c>
      <c r="L30" s="29" t="e">
        <f t="shared" si="8"/>
        <v>#REF!</v>
      </c>
      <c r="M30" s="29" t="e">
        <f t="shared" si="8"/>
        <v>#REF!</v>
      </c>
      <c r="N30" s="29" t="e">
        <f t="shared" si="8"/>
        <v>#REF!</v>
      </c>
      <c r="O30" s="29" t="e">
        <f t="shared" si="8"/>
        <v>#REF!</v>
      </c>
      <c r="P30" s="29" t="e">
        <f t="shared" si="8"/>
        <v>#REF!</v>
      </c>
      <c r="Q30" s="29" t="e">
        <f t="shared" si="8"/>
        <v>#REF!</v>
      </c>
      <c r="R30" s="29" t="e">
        <f t="shared" si="8"/>
        <v>#REF!</v>
      </c>
      <c r="S30" s="29" t="e">
        <f t="shared" si="8"/>
        <v>#REF!</v>
      </c>
      <c r="T30" s="29" t="e">
        <f t="shared" si="8"/>
        <v>#REF!</v>
      </c>
      <c r="U30" s="29" t="e">
        <f t="shared" si="8"/>
        <v>#REF!</v>
      </c>
      <c r="V30" s="29" t="e">
        <f t="shared" si="8"/>
        <v>#REF!</v>
      </c>
      <c r="W30" s="29" t="e">
        <f t="shared" si="8"/>
        <v>#REF!</v>
      </c>
      <c r="X30" s="29" t="e">
        <f t="shared" si="8"/>
        <v>#REF!</v>
      </c>
      <c r="Y30" s="29" t="e">
        <f t="shared" si="8"/>
        <v>#REF!</v>
      </c>
      <c r="Z30" s="29" t="e">
        <f t="shared" si="8"/>
        <v>#REF!</v>
      </c>
      <c r="AA30" s="29" t="e">
        <f t="shared" si="8"/>
        <v>#REF!</v>
      </c>
      <c r="AB30" s="29" t="e">
        <f t="shared" si="8"/>
        <v>#REF!</v>
      </c>
      <c r="AC30" s="29" t="e">
        <f t="shared" si="8"/>
        <v>#REF!</v>
      </c>
      <c r="AD30" s="29" t="e">
        <f t="shared" si="8"/>
        <v>#REF!</v>
      </c>
      <c r="AE30" s="29" t="e">
        <f t="shared" si="8"/>
        <v>#REF!</v>
      </c>
      <c r="AF30" s="29" t="e">
        <f t="shared" si="8"/>
        <v>#REF!</v>
      </c>
      <c r="AG30" s="29" t="e">
        <f t="shared" si="8"/>
        <v>#REF!</v>
      </c>
    </row>
    <row r="31" spans="1:33" ht="11.45" customHeight="1" x14ac:dyDescent="0.2">
      <c r="A31" s="3">
        <v>2</v>
      </c>
      <c r="B31" s="29" t="e">
        <f>B15*0.9+B37</f>
        <v>#REF!</v>
      </c>
      <c r="C31" s="29" t="e">
        <f t="shared" ref="C31:AG31" si="9">C15*0.9+C37</f>
        <v>#REF!</v>
      </c>
      <c r="D31" s="29" t="e">
        <f t="shared" si="9"/>
        <v>#REF!</v>
      </c>
      <c r="E31" s="29" t="e">
        <f t="shared" si="9"/>
        <v>#REF!</v>
      </c>
      <c r="F31" s="29" t="e">
        <f t="shared" si="9"/>
        <v>#REF!</v>
      </c>
      <c r="G31" s="29" t="e">
        <f t="shared" si="9"/>
        <v>#REF!</v>
      </c>
      <c r="H31" s="29" t="e">
        <f t="shared" si="9"/>
        <v>#REF!</v>
      </c>
      <c r="I31" s="29" t="e">
        <f t="shared" si="9"/>
        <v>#REF!</v>
      </c>
      <c r="J31" s="29" t="e">
        <f t="shared" si="9"/>
        <v>#REF!</v>
      </c>
      <c r="K31" s="29" t="e">
        <f t="shared" si="9"/>
        <v>#REF!</v>
      </c>
      <c r="L31" s="29" t="e">
        <f t="shared" si="9"/>
        <v>#REF!</v>
      </c>
      <c r="M31" s="29" t="e">
        <f t="shared" si="9"/>
        <v>#REF!</v>
      </c>
      <c r="N31" s="29" t="e">
        <f t="shared" si="9"/>
        <v>#REF!</v>
      </c>
      <c r="O31" s="29" t="e">
        <f t="shared" si="9"/>
        <v>#REF!</v>
      </c>
      <c r="P31" s="29" t="e">
        <f t="shared" si="9"/>
        <v>#REF!</v>
      </c>
      <c r="Q31" s="29" t="e">
        <f t="shared" si="9"/>
        <v>#REF!</v>
      </c>
      <c r="R31" s="29" t="e">
        <f t="shared" si="9"/>
        <v>#REF!</v>
      </c>
      <c r="S31" s="29" t="e">
        <f t="shared" si="9"/>
        <v>#REF!</v>
      </c>
      <c r="T31" s="29" t="e">
        <f t="shared" si="9"/>
        <v>#REF!</v>
      </c>
      <c r="U31" s="29" t="e">
        <f t="shared" si="9"/>
        <v>#REF!</v>
      </c>
      <c r="V31" s="29" t="e">
        <f t="shared" si="9"/>
        <v>#REF!</v>
      </c>
      <c r="W31" s="29" t="e">
        <f t="shared" si="9"/>
        <v>#REF!</v>
      </c>
      <c r="X31" s="29" t="e">
        <f t="shared" si="9"/>
        <v>#REF!</v>
      </c>
      <c r="Y31" s="29" t="e">
        <f t="shared" si="9"/>
        <v>#REF!</v>
      </c>
      <c r="Z31" s="29" t="e">
        <f t="shared" si="9"/>
        <v>#REF!</v>
      </c>
      <c r="AA31" s="29" t="e">
        <f t="shared" si="9"/>
        <v>#REF!</v>
      </c>
      <c r="AB31" s="29" t="e">
        <f t="shared" si="9"/>
        <v>#REF!</v>
      </c>
      <c r="AC31" s="29" t="e">
        <f t="shared" si="9"/>
        <v>#REF!</v>
      </c>
      <c r="AD31" s="29" t="e">
        <f t="shared" si="9"/>
        <v>#REF!</v>
      </c>
      <c r="AE31" s="29" t="e">
        <f t="shared" si="9"/>
        <v>#REF!</v>
      </c>
      <c r="AF31" s="29" t="e">
        <f t="shared" si="9"/>
        <v>#REF!</v>
      </c>
      <c r="AG31" s="29" t="e">
        <f t="shared" si="9"/>
        <v>#REF!</v>
      </c>
    </row>
    <row r="32" spans="1:33" ht="11.45" customHeight="1" x14ac:dyDescent="0.2">
      <c r="A32" s="2" t="s">
        <v>13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33" ht="11.45" customHeight="1" x14ac:dyDescent="0.2">
      <c r="A33" s="3">
        <v>1</v>
      </c>
      <c r="B33" s="29" t="e">
        <f>B17*0.9+B36</f>
        <v>#REF!</v>
      </c>
      <c r="C33" s="29" t="e">
        <f t="shared" ref="C33:AG33" si="10">C17*0.9+C36</f>
        <v>#REF!</v>
      </c>
      <c r="D33" s="29" t="e">
        <f t="shared" si="10"/>
        <v>#REF!</v>
      </c>
      <c r="E33" s="29" t="e">
        <f t="shared" si="10"/>
        <v>#REF!</v>
      </c>
      <c r="F33" s="29" t="e">
        <f t="shared" si="10"/>
        <v>#REF!</v>
      </c>
      <c r="G33" s="29" t="e">
        <f t="shared" si="10"/>
        <v>#REF!</v>
      </c>
      <c r="H33" s="29" t="e">
        <f t="shared" si="10"/>
        <v>#REF!</v>
      </c>
      <c r="I33" s="29" t="e">
        <f t="shared" si="10"/>
        <v>#REF!</v>
      </c>
      <c r="J33" s="29" t="e">
        <f t="shared" si="10"/>
        <v>#REF!</v>
      </c>
      <c r="K33" s="29" t="e">
        <f t="shared" si="10"/>
        <v>#REF!</v>
      </c>
      <c r="L33" s="29" t="e">
        <f t="shared" si="10"/>
        <v>#REF!</v>
      </c>
      <c r="M33" s="29" t="e">
        <f t="shared" si="10"/>
        <v>#REF!</v>
      </c>
      <c r="N33" s="29" t="e">
        <f t="shared" si="10"/>
        <v>#REF!</v>
      </c>
      <c r="O33" s="29" t="e">
        <f t="shared" si="10"/>
        <v>#REF!</v>
      </c>
      <c r="P33" s="29" t="e">
        <f t="shared" si="10"/>
        <v>#REF!</v>
      </c>
      <c r="Q33" s="29" t="e">
        <f t="shared" si="10"/>
        <v>#REF!</v>
      </c>
      <c r="R33" s="29" t="e">
        <f t="shared" si="10"/>
        <v>#REF!</v>
      </c>
      <c r="S33" s="29" t="e">
        <f t="shared" si="10"/>
        <v>#REF!</v>
      </c>
      <c r="T33" s="29" t="e">
        <f t="shared" si="10"/>
        <v>#REF!</v>
      </c>
      <c r="U33" s="29" t="e">
        <f t="shared" si="10"/>
        <v>#REF!</v>
      </c>
      <c r="V33" s="29" t="e">
        <f t="shared" si="10"/>
        <v>#REF!</v>
      </c>
      <c r="W33" s="29" t="e">
        <f t="shared" si="10"/>
        <v>#REF!</v>
      </c>
      <c r="X33" s="29" t="e">
        <f t="shared" si="10"/>
        <v>#REF!</v>
      </c>
      <c r="Y33" s="29" t="e">
        <f t="shared" si="10"/>
        <v>#REF!</v>
      </c>
      <c r="Z33" s="29" t="e">
        <f t="shared" si="10"/>
        <v>#REF!</v>
      </c>
      <c r="AA33" s="29" t="e">
        <f t="shared" si="10"/>
        <v>#REF!</v>
      </c>
      <c r="AB33" s="29" t="e">
        <f t="shared" si="10"/>
        <v>#REF!</v>
      </c>
      <c r="AC33" s="29" t="e">
        <f t="shared" si="10"/>
        <v>#REF!</v>
      </c>
      <c r="AD33" s="29" t="e">
        <f t="shared" si="10"/>
        <v>#REF!</v>
      </c>
      <c r="AE33" s="29" t="e">
        <f t="shared" si="10"/>
        <v>#REF!</v>
      </c>
      <c r="AF33" s="29" t="e">
        <f t="shared" si="10"/>
        <v>#REF!</v>
      </c>
      <c r="AG33" s="29" t="e">
        <f t="shared" si="10"/>
        <v>#REF!</v>
      </c>
    </row>
    <row r="34" spans="1:33" ht="11.45" customHeight="1" x14ac:dyDescent="0.2">
      <c r="A34" s="3">
        <v>2</v>
      </c>
      <c r="B34" s="29" t="e">
        <f>B18*0.9+B37</f>
        <v>#REF!</v>
      </c>
      <c r="C34" s="29" t="e">
        <f t="shared" ref="C34:AG34" si="11">C18*0.9+C37</f>
        <v>#REF!</v>
      </c>
      <c r="D34" s="29" t="e">
        <f t="shared" si="11"/>
        <v>#REF!</v>
      </c>
      <c r="E34" s="29" t="e">
        <f t="shared" si="11"/>
        <v>#REF!</v>
      </c>
      <c r="F34" s="29" t="e">
        <f t="shared" si="11"/>
        <v>#REF!</v>
      </c>
      <c r="G34" s="29" t="e">
        <f t="shared" si="11"/>
        <v>#REF!</v>
      </c>
      <c r="H34" s="29" t="e">
        <f t="shared" si="11"/>
        <v>#REF!</v>
      </c>
      <c r="I34" s="29" t="e">
        <f t="shared" si="11"/>
        <v>#REF!</v>
      </c>
      <c r="J34" s="29" t="e">
        <f t="shared" si="11"/>
        <v>#REF!</v>
      </c>
      <c r="K34" s="29" t="e">
        <f t="shared" si="11"/>
        <v>#REF!</v>
      </c>
      <c r="L34" s="29" t="e">
        <f t="shared" si="11"/>
        <v>#REF!</v>
      </c>
      <c r="M34" s="29" t="e">
        <f t="shared" si="11"/>
        <v>#REF!</v>
      </c>
      <c r="N34" s="29" t="e">
        <f t="shared" si="11"/>
        <v>#REF!</v>
      </c>
      <c r="O34" s="29" t="e">
        <f t="shared" si="11"/>
        <v>#REF!</v>
      </c>
      <c r="P34" s="29" t="e">
        <f t="shared" si="11"/>
        <v>#REF!</v>
      </c>
      <c r="Q34" s="29" t="e">
        <f t="shared" si="11"/>
        <v>#REF!</v>
      </c>
      <c r="R34" s="29" t="e">
        <f t="shared" si="11"/>
        <v>#REF!</v>
      </c>
      <c r="S34" s="29" t="e">
        <f t="shared" si="11"/>
        <v>#REF!</v>
      </c>
      <c r="T34" s="29" t="e">
        <f t="shared" si="11"/>
        <v>#REF!</v>
      </c>
      <c r="U34" s="29" t="e">
        <f t="shared" si="11"/>
        <v>#REF!</v>
      </c>
      <c r="V34" s="29" t="e">
        <f t="shared" si="11"/>
        <v>#REF!</v>
      </c>
      <c r="W34" s="29" t="e">
        <f t="shared" si="11"/>
        <v>#REF!</v>
      </c>
      <c r="X34" s="29" t="e">
        <f t="shared" si="11"/>
        <v>#REF!</v>
      </c>
      <c r="Y34" s="29" t="e">
        <f t="shared" si="11"/>
        <v>#REF!</v>
      </c>
      <c r="Z34" s="29" t="e">
        <f t="shared" si="11"/>
        <v>#REF!</v>
      </c>
      <c r="AA34" s="29" t="e">
        <f t="shared" si="11"/>
        <v>#REF!</v>
      </c>
      <c r="AB34" s="29" t="e">
        <f t="shared" si="11"/>
        <v>#REF!</v>
      </c>
      <c r="AC34" s="29" t="e">
        <f t="shared" si="11"/>
        <v>#REF!</v>
      </c>
      <c r="AD34" s="29" t="e">
        <f t="shared" si="11"/>
        <v>#REF!</v>
      </c>
      <c r="AE34" s="29" t="e">
        <f t="shared" si="11"/>
        <v>#REF!</v>
      </c>
      <c r="AF34" s="29" t="e">
        <f t="shared" si="11"/>
        <v>#REF!</v>
      </c>
      <c r="AG34" s="29" t="e">
        <f t="shared" si="11"/>
        <v>#REF!</v>
      </c>
    </row>
    <row r="35" spans="1:33" ht="11.45" customHeight="1" x14ac:dyDescent="0.2">
      <c r="A35" s="2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ht="15" customHeight="1" x14ac:dyDescent="0.2">
      <c r="A36" s="24"/>
      <c r="B36" s="98">
        <v>1750</v>
      </c>
      <c r="C36" s="98">
        <v>1750</v>
      </c>
      <c r="D36" s="48">
        <v>2400</v>
      </c>
      <c r="E36" s="48">
        <v>2400</v>
      </c>
      <c r="F36" s="48">
        <v>2400</v>
      </c>
      <c r="G36" s="48">
        <v>2400</v>
      </c>
      <c r="H36" s="48">
        <v>2400</v>
      </c>
      <c r="I36" s="48">
        <v>2400</v>
      </c>
      <c r="J36" s="101">
        <v>2000</v>
      </c>
      <c r="K36" s="101">
        <v>2000</v>
      </c>
      <c r="L36" s="101">
        <v>2000</v>
      </c>
      <c r="M36" s="101">
        <v>2000</v>
      </c>
      <c r="N36" s="101">
        <v>2000</v>
      </c>
      <c r="O36" s="101">
        <v>2000</v>
      </c>
      <c r="P36" s="101">
        <v>2000</v>
      </c>
      <c r="Q36" s="101">
        <v>2000</v>
      </c>
      <c r="R36" s="101">
        <v>2000</v>
      </c>
      <c r="S36" s="101">
        <v>2000</v>
      </c>
      <c r="T36" s="101">
        <v>2000</v>
      </c>
      <c r="U36" s="101">
        <v>2000</v>
      </c>
      <c r="V36" s="101">
        <v>2000</v>
      </c>
      <c r="W36" s="101">
        <v>2000</v>
      </c>
      <c r="X36" s="101">
        <v>2000</v>
      </c>
      <c r="Y36" s="101">
        <v>2000</v>
      </c>
      <c r="Z36" s="101">
        <v>2000</v>
      </c>
      <c r="AA36" s="101">
        <v>2000</v>
      </c>
      <c r="AB36" s="101">
        <v>2000</v>
      </c>
      <c r="AC36" s="101">
        <v>2000</v>
      </c>
      <c r="AD36" s="101">
        <v>2000</v>
      </c>
      <c r="AE36" s="101">
        <v>2000</v>
      </c>
      <c r="AF36" s="101">
        <v>2000</v>
      </c>
      <c r="AG36" s="101">
        <v>2000</v>
      </c>
    </row>
    <row r="37" spans="1:33" x14ac:dyDescent="0.2">
      <c r="A37" s="22"/>
      <c r="B37" s="99">
        <f>B36*2</f>
        <v>3500</v>
      </c>
      <c r="C37" s="99">
        <f t="shared" ref="C37:D37" si="12">C36*2</f>
        <v>3500</v>
      </c>
      <c r="D37" s="100">
        <f t="shared" si="12"/>
        <v>4800</v>
      </c>
      <c r="E37" s="100">
        <f t="shared" ref="E37" si="13">E36*2</f>
        <v>4800</v>
      </c>
      <c r="F37" s="100">
        <f t="shared" ref="F37" si="14">F36*2</f>
        <v>4800</v>
      </c>
      <c r="G37" s="100">
        <f t="shared" ref="G37" si="15">G36*2</f>
        <v>4800</v>
      </c>
      <c r="H37" s="100">
        <f t="shared" ref="H37" si="16">H36*2</f>
        <v>4800</v>
      </c>
      <c r="I37" s="100">
        <f t="shared" ref="I37" si="17">I36*2</f>
        <v>4800</v>
      </c>
      <c r="J37" s="102">
        <f>J36*2</f>
        <v>4000</v>
      </c>
      <c r="K37" s="102">
        <f t="shared" ref="K37:AG37" si="18">K36*2</f>
        <v>4000</v>
      </c>
      <c r="L37" s="102">
        <f t="shared" si="18"/>
        <v>4000</v>
      </c>
      <c r="M37" s="102">
        <f t="shared" si="18"/>
        <v>4000</v>
      </c>
      <c r="N37" s="102">
        <f t="shared" si="18"/>
        <v>4000</v>
      </c>
      <c r="O37" s="102">
        <f t="shared" si="18"/>
        <v>4000</v>
      </c>
      <c r="P37" s="102">
        <f t="shared" si="18"/>
        <v>4000</v>
      </c>
      <c r="Q37" s="102">
        <f t="shared" si="18"/>
        <v>4000</v>
      </c>
      <c r="R37" s="102">
        <f t="shared" si="18"/>
        <v>4000</v>
      </c>
      <c r="S37" s="102">
        <f t="shared" si="18"/>
        <v>4000</v>
      </c>
      <c r="T37" s="102">
        <f t="shared" si="18"/>
        <v>4000</v>
      </c>
      <c r="U37" s="102">
        <f t="shared" si="18"/>
        <v>4000</v>
      </c>
      <c r="V37" s="102">
        <f t="shared" si="18"/>
        <v>4000</v>
      </c>
      <c r="W37" s="102">
        <f t="shared" si="18"/>
        <v>4000</v>
      </c>
      <c r="X37" s="102">
        <f t="shared" si="18"/>
        <v>4000</v>
      </c>
      <c r="Y37" s="102">
        <f t="shared" si="18"/>
        <v>4000</v>
      </c>
      <c r="Z37" s="102">
        <f t="shared" si="18"/>
        <v>4000</v>
      </c>
      <c r="AA37" s="102">
        <f t="shared" si="18"/>
        <v>4000</v>
      </c>
      <c r="AB37" s="102">
        <f t="shared" si="18"/>
        <v>4000</v>
      </c>
      <c r="AC37" s="102">
        <f t="shared" si="18"/>
        <v>4000</v>
      </c>
      <c r="AD37" s="102">
        <f t="shared" si="18"/>
        <v>4000</v>
      </c>
      <c r="AE37" s="102">
        <f t="shared" si="18"/>
        <v>4000</v>
      </c>
      <c r="AF37" s="102">
        <f t="shared" si="18"/>
        <v>4000</v>
      </c>
      <c r="AG37" s="102">
        <f t="shared" si="18"/>
        <v>4000</v>
      </c>
    </row>
    <row r="38" spans="1:33" x14ac:dyDescent="0.2">
      <c r="A38" s="41" t="s">
        <v>3</v>
      </c>
      <c r="B38" s="50"/>
      <c r="C38" s="50"/>
      <c r="D38" s="50"/>
    </row>
    <row r="39" spans="1:33" x14ac:dyDescent="0.2">
      <c r="A39" s="42" t="s">
        <v>4</v>
      </c>
    </row>
    <row r="40" spans="1:33" x14ac:dyDescent="0.2">
      <c r="A40" s="42" t="s">
        <v>5</v>
      </c>
    </row>
    <row r="41" spans="1:33" ht="24" x14ac:dyDescent="0.2">
      <c r="A41" s="26" t="s">
        <v>6</v>
      </c>
    </row>
    <row r="42" spans="1:33" x14ac:dyDescent="0.2">
      <c r="A42" s="42" t="s">
        <v>7</v>
      </c>
    </row>
    <row r="43" spans="1:33" ht="12.6" customHeight="1" x14ac:dyDescent="0.2">
      <c r="A43" s="22"/>
    </row>
    <row r="44" spans="1:33" x14ac:dyDescent="0.2">
      <c r="A44" s="39" t="s">
        <v>8</v>
      </c>
    </row>
    <row r="45" spans="1:33" x14ac:dyDescent="0.2">
      <c r="A45" s="40"/>
    </row>
  </sheetData>
  <pageMargins left="0.7" right="0.7" top="0.75" bottom="0.75" header="0.3" footer="0.3"/>
  <pageSetup paperSize="9"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7" width="9.85546875" style="1" bestFit="1" customWidth="1"/>
    <col min="8" max="16384" width="8.5703125" style="1"/>
  </cols>
  <sheetData>
    <row r="1" spans="1:7" ht="11.45" customHeight="1" x14ac:dyDescent="0.2">
      <c r="A1" s="9" t="s">
        <v>74</v>
      </c>
    </row>
    <row r="2" spans="1:7" ht="11.45" customHeight="1" x14ac:dyDescent="0.2">
      <c r="A2" s="19"/>
    </row>
    <row r="3" spans="1:7" ht="11.45" customHeight="1" x14ac:dyDescent="0.2">
      <c r="A3" s="111" t="s">
        <v>23</v>
      </c>
    </row>
    <row r="4" spans="1:7" ht="11.25" customHeight="1" x14ac:dyDescent="0.2">
      <c r="A4" s="51" t="s">
        <v>1</v>
      </c>
    </row>
    <row r="5" spans="1:7"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row>
    <row r="6" spans="1:7"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row>
    <row r="7" spans="1:7" ht="11.45" customHeight="1" x14ac:dyDescent="0.2">
      <c r="A7" s="11" t="s">
        <v>11</v>
      </c>
    </row>
    <row r="8" spans="1:7" ht="11.45" customHeight="1" x14ac:dyDescent="0.2">
      <c r="A8" s="3">
        <v>1</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c r="F8" s="29" t="e">
        <f>'C завтраками| Bed and breakfast'!#REF!*0.9+F23</f>
        <v>#REF!</v>
      </c>
      <c r="G8" s="29" t="e">
        <f>'C завтраками| Bed and breakfast'!#REF!*0.9+G23</f>
        <v>#REF!</v>
      </c>
    </row>
    <row r="9" spans="1:7" ht="11.45" customHeight="1" x14ac:dyDescent="0.2">
      <c r="A9" s="3">
        <v>2</v>
      </c>
      <c r="B9" s="29" t="e">
        <f>'C завтраками| Bed and breakfast'!#REF!*0.9+B24</f>
        <v>#REF!</v>
      </c>
      <c r="C9" s="29" t="e">
        <f>'C завтраками| Bed and breakfast'!#REF!*0.9+C24</f>
        <v>#REF!</v>
      </c>
      <c r="D9" s="29" t="e">
        <f>'C завтраками| Bed and breakfast'!#REF!*0.9+D24</f>
        <v>#REF!</v>
      </c>
      <c r="E9" s="29" t="e">
        <f>'C завтраками| Bed and breakfast'!#REF!*0.9+E24</f>
        <v>#REF!</v>
      </c>
      <c r="F9" s="29" t="e">
        <f>'C завтраками| Bed and breakfast'!#REF!*0.9+F24</f>
        <v>#REF!</v>
      </c>
      <c r="G9" s="29" t="e">
        <f>'C завтраками| Bed and breakfast'!#REF!*0.9+G24</f>
        <v>#REF!</v>
      </c>
    </row>
    <row r="10" spans="1:7" ht="11.45" customHeight="1" x14ac:dyDescent="0.2">
      <c r="A10" s="120" t="s">
        <v>107</v>
      </c>
      <c r="B10" s="29"/>
      <c r="C10" s="29"/>
      <c r="D10" s="29"/>
      <c r="E10" s="29"/>
      <c r="F10" s="29"/>
      <c r="G10" s="29"/>
    </row>
    <row r="11" spans="1:7" ht="11.45" customHeight="1" x14ac:dyDescent="0.2">
      <c r="A11" s="3">
        <v>1</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c r="F11" s="29" t="e">
        <f>'C завтраками| Bed and breakfast'!#REF!*0.9+F23</f>
        <v>#REF!</v>
      </c>
      <c r="G11" s="29" t="e">
        <f>'C завтраками| Bed and breakfast'!#REF!*0.9+G23</f>
        <v>#REF!</v>
      </c>
    </row>
    <row r="12" spans="1:7" ht="11.45" customHeight="1" x14ac:dyDescent="0.2">
      <c r="A12" s="3">
        <v>2</v>
      </c>
      <c r="B12" s="29" t="e">
        <f>'C завтраками| Bed and breakfast'!#REF!*0.9+B24</f>
        <v>#REF!</v>
      </c>
      <c r="C12" s="29" t="e">
        <f>'C завтраками| Bed and breakfast'!#REF!*0.9+C24</f>
        <v>#REF!</v>
      </c>
      <c r="D12" s="29" t="e">
        <f>'C завтраками| Bed and breakfast'!#REF!*0.9+D24</f>
        <v>#REF!</v>
      </c>
      <c r="E12" s="29" t="e">
        <f>'C завтраками| Bed and breakfast'!#REF!*0.9+E24</f>
        <v>#REF!</v>
      </c>
      <c r="F12" s="29" t="e">
        <f>'C завтраками| Bed and breakfast'!#REF!*0.9+F24</f>
        <v>#REF!</v>
      </c>
      <c r="G12" s="29" t="e">
        <f>'C завтраками| Bed and breakfast'!#REF!*0.9+G24</f>
        <v>#REF!</v>
      </c>
    </row>
    <row r="13" spans="1:7" ht="11.45" customHeight="1" x14ac:dyDescent="0.2">
      <c r="A13" s="5" t="s">
        <v>86</v>
      </c>
      <c r="B13" s="29"/>
      <c r="C13" s="29"/>
      <c r="D13" s="29"/>
      <c r="E13" s="29"/>
      <c r="F13" s="29"/>
      <c r="G13" s="29"/>
    </row>
    <row r="14" spans="1:7" ht="11.45" customHeight="1" x14ac:dyDescent="0.2">
      <c r="A14" s="3">
        <v>1</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c r="F14" s="29" t="e">
        <f>'C завтраками| Bed and breakfast'!#REF!*0.9+F23</f>
        <v>#REF!</v>
      </c>
      <c r="G14" s="29" t="e">
        <f>'C завтраками| Bed and breakfast'!#REF!*0.9+G23</f>
        <v>#REF!</v>
      </c>
    </row>
    <row r="15" spans="1:7" ht="11.45" customHeight="1" x14ac:dyDescent="0.2">
      <c r="A15" s="3">
        <v>2</v>
      </c>
      <c r="B15" s="29" t="e">
        <f>'C завтраками| Bed and breakfast'!#REF!*0.9+B24</f>
        <v>#REF!</v>
      </c>
      <c r="C15" s="29" t="e">
        <f>'C завтраками| Bed and breakfast'!#REF!*0.9+C24</f>
        <v>#REF!</v>
      </c>
      <c r="D15" s="29" t="e">
        <f>'C завтраками| Bed and breakfast'!#REF!*0.9+D24</f>
        <v>#REF!</v>
      </c>
      <c r="E15" s="29" t="e">
        <f>'C завтраками| Bed and breakfast'!#REF!*0.9+E24</f>
        <v>#REF!</v>
      </c>
      <c r="F15" s="29" t="e">
        <f>'C завтраками| Bed and breakfast'!#REF!*0.9+F24</f>
        <v>#REF!</v>
      </c>
      <c r="G15" s="29" t="e">
        <f>'C завтраками| Bed and breakfast'!#REF!*0.9+G24</f>
        <v>#REF!</v>
      </c>
    </row>
    <row r="16" spans="1:7" ht="11.45" customHeight="1" x14ac:dyDescent="0.2">
      <c r="A16" s="4" t="s">
        <v>91</v>
      </c>
      <c r="B16" s="29"/>
      <c r="C16" s="29"/>
      <c r="D16" s="29"/>
      <c r="E16" s="29"/>
      <c r="F16" s="29"/>
      <c r="G16" s="29"/>
    </row>
    <row r="17" spans="1:7" ht="11.45" customHeight="1" x14ac:dyDescent="0.2">
      <c r="A17" s="3">
        <v>1</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c r="F17" s="29" t="e">
        <f>'C завтраками| Bed and breakfast'!#REF!*0.9+F23</f>
        <v>#REF!</v>
      </c>
      <c r="G17" s="29" t="e">
        <f>'C завтраками| Bed and breakfast'!#REF!*0.9+G23</f>
        <v>#REF!</v>
      </c>
    </row>
    <row r="18" spans="1:7" ht="11.45" customHeight="1" x14ac:dyDescent="0.2">
      <c r="A18" s="3">
        <v>2</v>
      </c>
      <c r="B18" s="29" t="e">
        <f>'C завтраками| Bed and breakfast'!#REF!*0.9+B24</f>
        <v>#REF!</v>
      </c>
      <c r="C18" s="29" t="e">
        <f>'C завтраками| Bed and breakfast'!#REF!*0.9+C24</f>
        <v>#REF!</v>
      </c>
      <c r="D18" s="29" t="e">
        <f>'C завтраками| Bed and breakfast'!#REF!*0.9+D24</f>
        <v>#REF!</v>
      </c>
      <c r="E18" s="29" t="e">
        <f>'C завтраками| Bed and breakfast'!#REF!*0.9+E24</f>
        <v>#REF!</v>
      </c>
      <c r="F18" s="29" t="e">
        <f>'C завтраками| Bed and breakfast'!#REF!*0.9+F24</f>
        <v>#REF!</v>
      </c>
      <c r="G18" s="29" t="e">
        <f>'C завтраками| Bed and breakfast'!#REF!*0.9+G24</f>
        <v>#REF!</v>
      </c>
    </row>
    <row r="19" spans="1:7" ht="11.45" customHeight="1" x14ac:dyDescent="0.2">
      <c r="A19" s="2" t="s">
        <v>92</v>
      </c>
      <c r="B19" s="29"/>
      <c r="C19" s="29"/>
      <c r="D19" s="29"/>
      <c r="E19" s="29"/>
      <c r="F19" s="29"/>
      <c r="G19" s="29"/>
    </row>
    <row r="20" spans="1:7" ht="11.45" customHeight="1" x14ac:dyDescent="0.2">
      <c r="A20" s="3">
        <v>1</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c r="F20" s="29" t="e">
        <f>'C завтраками| Bed and breakfast'!#REF!*0.9+F23</f>
        <v>#REF!</v>
      </c>
      <c r="G20" s="29" t="e">
        <f>'C завтраками| Bed and breakfast'!#REF!*0.9+G23</f>
        <v>#REF!</v>
      </c>
    </row>
    <row r="21" spans="1:7" ht="11.45" customHeight="1" x14ac:dyDescent="0.2">
      <c r="A21" s="3">
        <v>2</v>
      </c>
      <c r="B21" s="29" t="e">
        <f>'C завтраками| Bed and breakfast'!#REF!*0.9+B24</f>
        <v>#REF!</v>
      </c>
      <c r="C21" s="29" t="e">
        <f>'C завтраками| Bed and breakfast'!#REF!*0.9+C24</f>
        <v>#REF!</v>
      </c>
      <c r="D21" s="29" t="e">
        <f>'C завтраками| Bed and breakfast'!#REF!*0.9+D24</f>
        <v>#REF!</v>
      </c>
      <c r="E21" s="29" t="e">
        <f>'C завтраками| Bed and breakfast'!#REF!*0.9+E24</f>
        <v>#REF!</v>
      </c>
      <c r="F21" s="29" t="e">
        <f>'C завтраками| Bed and breakfast'!#REF!*0.9+F24</f>
        <v>#REF!</v>
      </c>
      <c r="G21" s="29" t="e">
        <f>'C завтраками| Bed and breakfast'!#REF!*0.9+G24</f>
        <v>#REF!</v>
      </c>
    </row>
    <row r="22" spans="1:7" s="7" customFormat="1" ht="12.75" x14ac:dyDescent="0.2">
      <c r="A22" s="108" t="s">
        <v>94</v>
      </c>
      <c r="B22" s="6"/>
      <c r="C22" s="6"/>
      <c r="D22" s="6"/>
      <c r="E22" s="6"/>
      <c r="F22" s="6"/>
      <c r="G22" s="6"/>
    </row>
    <row r="23" spans="1:7" s="7" customFormat="1" ht="12.75" x14ac:dyDescent="0.2">
      <c r="A23" s="109" t="s">
        <v>95</v>
      </c>
      <c r="B23" s="110">
        <v>2000</v>
      </c>
      <c r="C23" s="110">
        <v>2000</v>
      </c>
      <c r="D23" s="110">
        <v>2000</v>
      </c>
      <c r="E23" s="110">
        <v>1999</v>
      </c>
      <c r="F23" s="110">
        <v>2000</v>
      </c>
      <c r="G23" s="110">
        <v>2000</v>
      </c>
    </row>
    <row r="24" spans="1:7" s="7" customFormat="1" ht="12.75" x14ac:dyDescent="0.2">
      <c r="A24" s="109" t="s">
        <v>96</v>
      </c>
      <c r="B24" s="110">
        <f t="shared" ref="B24" si="0">B23*2</f>
        <v>4000</v>
      </c>
      <c r="C24" s="110">
        <f t="shared" ref="C24:G24" si="1">C23*2</f>
        <v>4000</v>
      </c>
      <c r="D24" s="110">
        <f t="shared" si="1"/>
        <v>4000</v>
      </c>
      <c r="E24" s="110">
        <f t="shared" ref="E24" si="2">E23*2</f>
        <v>3998</v>
      </c>
      <c r="F24" s="110">
        <f t="shared" si="1"/>
        <v>4000</v>
      </c>
      <c r="G24" s="110">
        <f t="shared" si="1"/>
        <v>4000</v>
      </c>
    </row>
    <row r="25" spans="1:7" ht="11.45" customHeight="1" x14ac:dyDescent="0.2">
      <c r="A25" s="24"/>
      <c r="B25" s="30"/>
      <c r="C25" s="30"/>
      <c r="D25" s="30"/>
      <c r="E25" s="30"/>
      <c r="F25" s="30"/>
      <c r="G25" s="30"/>
    </row>
    <row r="26" spans="1:7" ht="11.45" customHeight="1" x14ac:dyDescent="0.2">
      <c r="A26" s="51" t="s">
        <v>24</v>
      </c>
      <c r="B26" s="30"/>
      <c r="C26" s="30"/>
      <c r="D26" s="30"/>
      <c r="E26" s="30"/>
      <c r="F26" s="30"/>
      <c r="G26" s="30"/>
    </row>
    <row r="27" spans="1:7" ht="24.6" customHeight="1" x14ac:dyDescent="0.2">
      <c r="A27" s="8" t="s">
        <v>0</v>
      </c>
      <c r="B27" s="47" t="e">
        <f t="shared" ref="B27" si="3">B5</f>
        <v>#REF!</v>
      </c>
      <c r="C27" s="47" t="e">
        <f t="shared" ref="C27:G27" si="4">C5</f>
        <v>#REF!</v>
      </c>
      <c r="D27" s="47" t="e">
        <f t="shared" si="4"/>
        <v>#REF!</v>
      </c>
      <c r="E27" s="47" t="e">
        <f t="shared" ref="E27" si="5">E5</f>
        <v>#REF!</v>
      </c>
      <c r="F27" s="47" t="e">
        <f t="shared" si="4"/>
        <v>#REF!</v>
      </c>
      <c r="G27" s="47" t="e">
        <f t="shared" si="4"/>
        <v>#REF!</v>
      </c>
    </row>
    <row r="28" spans="1:7" ht="24.6" customHeight="1" x14ac:dyDescent="0.2">
      <c r="A28" s="37"/>
      <c r="B28" s="47" t="e">
        <f t="shared" ref="B28" si="6">B6</f>
        <v>#REF!</v>
      </c>
      <c r="C28" s="47" t="e">
        <f t="shared" ref="C28:G28" si="7">C6</f>
        <v>#REF!</v>
      </c>
      <c r="D28" s="47" t="e">
        <f t="shared" si="7"/>
        <v>#REF!</v>
      </c>
      <c r="E28" s="47" t="e">
        <f t="shared" ref="E28" si="8">E6</f>
        <v>#REF!</v>
      </c>
      <c r="F28" s="47" t="e">
        <f t="shared" si="7"/>
        <v>#REF!</v>
      </c>
      <c r="G28" s="47" t="e">
        <f t="shared" si="7"/>
        <v>#REF!</v>
      </c>
    </row>
    <row r="29" spans="1:7" ht="11.45" customHeight="1" x14ac:dyDescent="0.2">
      <c r="A29" s="11" t="s">
        <v>11</v>
      </c>
    </row>
    <row r="30" spans="1:7" ht="11.45" customHeight="1" x14ac:dyDescent="0.2">
      <c r="A30" s="3">
        <v>1</v>
      </c>
      <c r="B30" s="29" t="e">
        <f t="shared" ref="B30" si="9">ROUNDUP(B8*0.87,)</f>
        <v>#REF!</v>
      </c>
      <c r="C30" s="29" t="e">
        <f t="shared" ref="C30:G30" si="10">ROUNDUP(C8*0.87,)</f>
        <v>#REF!</v>
      </c>
      <c r="D30" s="29" t="e">
        <f t="shared" si="10"/>
        <v>#REF!</v>
      </c>
      <c r="E30" s="29" t="e">
        <f t="shared" ref="E30" si="11">ROUNDUP(E8*0.87,)</f>
        <v>#REF!</v>
      </c>
      <c r="F30" s="29" t="e">
        <f t="shared" si="10"/>
        <v>#REF!</v>
      </c>
      <c r="G30" s="29" t="e">
        <f t="shared" si="10"/>
        <v>#REF!</v>
      </c>
    </row>
    <row r="31" spans="1:7" ht="11.45" customHeight="1" x14ac:dyDescent="0.2">
      <c r="A31" s="3">
        <v>2</v>
      </c>
      <c r="B31" s="29" t="e">
        <f t="shared" ref="B31" si="12">ROUNDUP(B9*0.87,)</f>
        <v>#REF!</v>
      </c>
      <c r="C31" s="29" t="e">
        <f t="shared" ref="C31:G31" si="13">ROUNDUP(C9*0.87,)</f>
        <v>#REF!</v>
      </c>
      <c r="D31" s="29" t="e">
        <f t="shared" si="13"/>
        <v>#REF!</v>
      </c>
      <c r="E31" s="29" t="e">
        <f t="shared" ref="E31" si="14">ROUNDUP(E9*0.87,)</f>
        <v>#REF!</v>
      </c>
      <c r="F31" s="29" t="e">
        <f t="shared" si="13"/>
        <v>#REF!</v>
      </c>
      <c r="G31" s="29" t="e">
        <f t="shared" si="13"/>
        <v>#REF!</v>
      </c>
    </row>
    <row r="32" spans="1:7" ht="11.45" customHeight="1" x14ac:dyDescent="0.2">
      <c r="A32" s="120" t="s">
        <v>107</v>
      </c>
      <c r="B32" s="29"/>
      <c r="C32" s="29"/>
      <c r="D32" s="29"/>
      <c r="E32" s="29"/>
      <c r="F32" s="29"/>
      <c r="G32" s="29"/>
    </row>
    <row r="33" spans="1:7" ht="11.45" customHeight="1" x14ac:dyDescent="0.2">
      <c r="A33" s="3">
        <v>1</v>
      </c>
      <c r="B33" s="29" t="e">
        <f t="shared" ref="B33" si="15">ROUNDUP(B11*0.87,)</f>
        <v>#REF!</v>
      </c>
      <c r="C33" s="29" t="e">
        <f t="shared" ref="C33:G33" si="16">ROUNDUP(C11*0.87,)</f>
        <v>#REF!</v>
      </c>
      <c r="D33" s="29" t="e">
        <f t="shared" si="16"/>
        <v>#REF!</v>
      </c>
      <c r="E33" s="29" t="e">
        <f t="shared" ref="E33" si="17">ROUNDUP(E11*0.87,)</f>
        <v>#REF!</v>
      </c>
      <c r="F33" s="29" t="e">
        <f t="shared" si="16"/>
        <v>#REF!</v>
      </c>
      <c r="G33" s="29" t="e">
        <f t="shared" si="16"/>
        <v>#REF!</v>
      </c>
    </row>
    <row r="34" spans="1:7" ht="11.45" customHeight="1" x14ac:dyDescent="0.2">
      <c r="A34" s="3">
        <v>2</v>
      </c>
      <c r="B34" s="29" t="e">
        <f t="shared" ref="B34" si="18">ROUNDUP(B12*0.87,)</f>
        <v>#REF!</v>
      </c>
      <c r="C34" s="29" t="e">
        <f t="shared" ref="C34:G34" si="19">ROUNDUP(C12*0.87,)</f>
        <v>#REF!</v>
      </c>
      <c r="D34" s="29" t="e">
        <f t="shared" si="19"/>
        <v>#REF!</v>
      </c>
      <c r="E34" s="29" t="e">
        <f t="shared" ref="E34" si="20">ROUNDUP(E12*0.87,)</f>
        <v>#REF!</v>
      </c>
      <c r="F34" s="29" t="e">
        <f t="shared" si="19"/>
        <v>#REF!</v>
      </c>
      <c r="G34" s="29" t="e">
        <f t="shared" si="19"/>
        <v>#REF!</v>
      </c>
    </row>
    <row r="35" spans="1:7" ht="11.45" customHeight="1" x14ac:dyDescent="0.2">
      <c r="A35" s="5" t="s">
        <v>86</v>
      </c>
      <c r="B35" s="29"/>
      <c r="C35" s="29"/>
      <c r="D35" s="29"/>
      <c r="E35" s="29"/>
      <c r="F35" s="29"/>
      <c r="G35" s="29"/>
    </row>
    <row r="36" spans="1:7" ht="11.45" customHeight="1" x14ac:dyDescent="0.2">
      <c r="A36" s="3">
        <v>1</v>
      </c>
      <c r="B36" s="29" t="e">
        <f t="shared" ref="B36" si="21">ROUNDUP(B14*0.87,)</f>
        <v>#REF!</v>
      </c>
      <c r="C36" s="29" t="e">
        <f t="shared" ref="C36:G36" si="22">ROUNDUP(C14*0.87,)</f>
        <v>#REF!</v>
      </c>
      <c r="D36" s="29" t="e">
        <f t="shared" si="22"/>
        <v>#REF!</v>
      </c>
      <c r="E36" s="29" t="e">
        <f t="shared" ref="E36" si="23">ROUNDUP(E14*0.87,)</f>
        <v>#REF!</v>
      </c>
      <c r="F36" s="29" t="e">
        <f t="shared" si="22"/>
        <v>#REF!</v>
      </c>
      <c r="G36" s="29" t="e">
        <f t="shared" si="22"/>
        <v>#REF!</v>
      </c>
    </row>
    <row r="37" spans="1:7" ht="11.45" customHeight="1" x14ac:dyDescent="0.2">
      <c r="A37" s="3">
        <v>2</v>
      </c>
      <c r="B37" s="29" t="e">
        <f t="shared" ref="B37" si="24">ROUNDUP(B15*0.87,)</f>
        <v>#REF!</v>
      </c>
      <c r="C37" s="29" t="e">
        <f t="shared" ref="C37:G37" si="25">ROUNDUP(C15*0.87,)</f>
        <v>#REF!</v>
      </c>
      <c r="D37" s="29" t="e">
        <f t="shared" si="25"/>
        <v>#REF!</v>
      </c>
      <c r="E37" s="29" t="e">
        <f t="shared" ref="E37" si="26">ROUNDUP(E15*0.87,)</f>
        <v>#REF!</v>
      </c>
      <c r="F37" s="29" t="e">
        <f t="shared" si="25"/>
        <v>#REF!</v>
      </c>
      <c r="G37" s="29" t="e">
        <f t="shared" si="25"/>
        <v>#REF!</v>
      </c>
    </row>
    <row r="38" spans="1:7" ht="11.45" customHeight="1" x14ac:dyDescent="0.2">
      <c r="A38" s="4" t="s">
        <v>91</v>
      </c>
      <c r="B38" s="29"/>
      <c r="C38" s="29"/>
      <c r="D38" s="29"/>
      <c r="E38" s="29"/>
      <c r="F38" s="29"/>
      <c r="G38" s="29"/>
    </row>
    <row r="39" spans="1:7" ht="11.45" customHeight="1" x14ac:dyDescent="0.2">
      <c r="A39" s="3">
        <v>1</v>
      </c>
      <c r="B39" s="29" t="e">
        <f t="shared" ref="B39" si="27">ROUNDUP(B17*0.87,)</f>
        <v>#REF!</v>
      </c>
      <c r="C39" s="29" t="e">
        <f t="shared" ref="C39:G39" si="28">ROUNDUP(C17*0.87,)</f>
        <v>#REF!</v>
      </c>
      <c r="D39" s="29" t="e">
        <f t="shared" si="28"/>
        <v>#REF!</v>
      </c>
      <c r="E39" s="29" t="e">
        <f t="shared" ref="E39" si="29">ROUNDUP(E17*0.87,)</f>
        <v>#REF!</v>
      </c>
      <c r="F39" s="29" t="e">
        <f t="shared" si="28"/>
        <v>#REF!</v>
      </c>
      <c r="G39" s="29" t="e">
        <f t="shared" si="28"/>
        <v>#REF!</v>
      </c>
    </row>
    <row r="40" spans="1:7" ht="11.45" customHeight="1" x14ac:dyDescent="0.2">
      <c r="A40" s="3">
        <v>2</v>
      </c>
      <c r="B40" s="29" t="e">
        <f t="shared" ref="B40" si="30">ROUNDUP(B18*0.87,)</f>
        <v>#REF!</v>
      </c>
      <c r="C40" s="29" t="e">
        <f t="shared" ref="C40:G40" si="31">ROUNDUP(C18*0.87,)</f>
        <v>#REF!</v>
      </c>
      <c r="D40" s="29" t="e">
        <f t="shared" si="31"/>
        <v>#REF!</v>
      </c>
      <c r="E40" s="29" t="e">
        <f t="shared" ref="E40" si="32">ROUNDUP(E18*0.87,)</f>
        <v>#REF!</v>
      </c>
      <c r="F40" s="29" t="e">
        <f t="shared" si="31"/>
        <v>#REF!</v>
      </c>
      <c r="G40" s="29" t="e">
        <f t="shared" si="31"/>
        <v>#REF!</v>
      </c>
    </row>
    <row r="41" spans="1:7" ht="11.45" customHeight="1" x14ac:dyDescent="0.2">
      <c r="A41" s="2" t="s">
        <v>92</v>
      </c>
      <c r="B41" s="29"/>
      <c r="C41" s="29"/>
      <c r="D41" s="29"/>
      <c r="E41" s="29"/>
      <c r="F41" s="29"/>
      <c r="G41" s="29"/>
    </row>
    <row r="42" spans="1:7" ht="11.45" customHeight="1" x14ac:dyDescent="0.2">
      <c r="A42" s="3">
        <v>1</v>
      </c>
      <c r="B42" s="29" t="e">
        <f t="shared" ref="B42" si="33">ROUNDUP(B20*0.87,)</f>
        <v>#REF!</v>
      </c>
      <c r="C42" s="29" t="e">
        <f t="shared" ref="C42:G42" si="34">ROUNDUP(C20*0.87,)</f>
        <v>#REF!</v>
      </c>
      <c r="D42" s="29" t="e">
        <f t="shared" si="34"/>
        <v>#REF!</v>
      </c>
      <c r="E42" s="29" t="e">
        <f t="shared" ref="E42" si="35">ROUNDUP(E20*0.87,)</f>
        <v>#REF!</v>
      </c>
      <c r="F42" s="29" t="e">
        <f t="shared" si="34"/>
        <v>#REF!</v>
      </c>
      <c r="G42" s="29" t="e">
        <f t="shared" si="34"/>
        <v>#REF!</v>
      </c>
    </row>
    <row r="43" spans="1:7" ht="11.45" customHeight="1" x14ac:dyDescent="0.2">
      <c r="A43" s="3">
        <v>2</v>
      </c>
      <c r="B43" s="29" t="e">
        <f t="shared" ref="B43" si="36">ROUNDUP(B21*0.87,)</f>
        <v>#REF!</v>
      </c>
      <c r="C43" s="29" t="e">
        <f t="shared" ref="C43:G43" si="37">ROUNDUP(C21*0.87,)</f>
        <v>#REF!</v>
      </c>
      <c r="D43" s="29" t="e">
        <f t="shared" si="37"/>
        <v>#REF!</v>
      </c>
      <c r="E43" s="29" t="e">
        <f t="shared" ref="E43" si="38">ROUNDUP(E21*0.87,)</f>
        <v>#REF!</v>
      </c>
      <c r="F43" s="29" t="e">
        <f t="shared" si="37"/>
        <v>#REF!</v>
      </c>
      <c r="G43" s="29" t="e">
        <f t="shared" si="37"/>
        <v>#REF!</v>
      </c>
    </row>
    <row r="44" spans="1:7" ht="11.45" customHeight="1" x14ac:dyDescent="0.2">
      <c r="A44" s="24"/>
    </row>
    <row r="45" spans="1:7" ht="11.45" customHeight="1" x14ac:dyDescent="0.2">
      <c r="A45" s="41" t="s">
        <v>3</v>
      </c>
    </row>
    <row r="46" spans="1:7" x14ac:dyDescent="0.2">
      <c r="A46" s="42" t="s">
        <v>4</v>
      </c>
    </row>
    <row r="47" spans="1:7" x14ac:dyDescent="0.2">
      <c r="A47" s="42" t="s">
        <v>5</v>
      </c>
    </row>
    <row r="48" spans="1:7" ht="24" x14ac:dyDescent="0.2">
      <c r="A48" s="26" t="s">
        <v>6</v>
      </c>
    </row>
    <row r="49" spans="1:1" x14ac:dyDescent="0.2">
      <c r="A49" s="42" t="s">
        <v>75</v>
      </c>
    </row>
    <row r="50" spans="1:1" x14ac:dyDescent="0.2">
      <c r="A50" s="52" t="s">
        <v>25</v>
      </c>
    </row>
    <row r="51" spans="1:1" ht="60" x14ac:dyDescent="0.2">
      <c r="A51" s="53" t="s">
        <v>97</v>
      </c>
    </row>
    <row r="52" spans="1:1" ht="12.6" customHeight="1" x14ac:dyDescent="0.2">
      <c r="A52" s="54"/>
    </row>
    <row r="53" spans="1:1" x14ac:dyDescent="0.2">
      <c r="A53" s="55" t="s">
        <v>18</v>
      </c>
    </row>
    <row r="54" spans="1:1" x14ac:dyDescent="0.2">
      <c r="A54" s="85" t="s">
        <v>87</v>
      </c>
    </row>
    <row r="55" spans="1:1" x14ac:dyDescent="0.2">
      <c r="A55" s="85" t="s">
        <v>105</v>
      </c>
    </row>
    <row r="56" spans="1:1" x14ac:dyDescent="0.2">
      <c r="A56" s="85"/>
    </row>
    <row r="57" spans="1:1" ht="12.75" thickBot="1" x14ac:dyDescent="0.25">
      <c r="A57" s="107" t="s">
        <v>93</v>
      </c>
    </row>
    <row r="58" spans="1:1" ht="12" hidden="1" customHeight="1" x14ac:dyDescent="0.2">
      <c r="A58" s="112"/>
    </row>
    <row r="59" spans="1:1" ht="12" customHeight="1" x14ac:dyDescent="0.2">
      <c r="A59" s="171" t="s">
        <v>104</v>
      </c>
    </row>
    <row r="60" spans="1:1" ht="43.5" customHeight="1" thickBot="1" x14ac:dyDescent="0.25">
      <c r="A60" s="172"/>
    </row>
    <row r="61" spans="1:1" ht="12" customHeight="1" thickBot="1" x14ac:dyDescent="0.25">
      <c r="A61" s="112"/>
    </row>
    <row r="62" spans="1:1" ht="12" customHeight="1" x14ac:dyDescent="0.2">
      <c r="A62" s="103" t="s">
        <v>26</v>
      </c>
    </row>
    <row r="63" spans="1:1" ht="24" x14ac:dyDescent="0.2">
      <c r="A63" s="104" t="s">
        <v>88</v>
      </c>
    </row>
    <row r="64" spans="1:1" ht="24" x14ac:dyDescent="0.2">
      <c r="A64" s="104" t="s">
        <v>89</v>
      </c>
    </row>
    <row r="65" spans="1:1" ht="24.75" thickBot="1" x14ac:dyDescent="0.25">
      <c r="A65" s="105" t="s">
        <v>90</v>
      </c>
    </row>
    <row r="66" spans="1:1" ht="12.75" thickBot="1" x14ac:dyDescent="0.25">
      <c r="A66" s="106"/>
    </row>
    <row r="67" spans="1:1" ht="12.75" thickBot="1" x14ac:dyDescent="0.25">
      <c r="A67" s="56" t="s">
        <v>8</v>
      </c>
    </row>
    <row r="68" spans="1:1" ht="72" x14ac:dyDescent="0.2">
      <c r="A68" s="57" t="s">
        <v>50</v>
      </c>
    </row>
  </sheetData>
  <mergeCells count="1">
    <mergeCell ref="A59:A60"/>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topLeftCell="A46" zoomScaleNormal="100" workbookViewId="0">
      <pane xSplit="1" topLeftCell="B1" activePane="topRight" state="frozen"/>
      <selection pane="topRight" activeCell="A51" sqref="A51"/>
    </sheetView>
  </sheetViews>
  <sheetFormatPr defaultColWidth="8.5703125" defaultRowHeight="12" x14ac:dyDescent="0.2"/>
  <cols>
    <col min="1" max="1" width="84.85546875" style="1" customWidth="1"/>
    <col min="2" max="34" width="9.8554687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breakfast'!U5</f>
        <v>45444</v>
      </c>
      <c r="C5" s="129">
        <f>'C завтраками| Bed and breakfast'!V5</f>
        <v>45445</v>
      </c>
      <c r="D5" s="129">
        <f>'C завтраками| Bed and breakfast'!W5</f>
        <v>45453</v>
      </c>
      <c r="E5" s="129">
        <f>'C завтраками| Bed and breakfast'!X5</f>
        <v>45454</v>
      </c>
      <c r="F5" s="129">
        <f>'C завтраками| Bed and breakfast'!Y5</f>
        <v>45460</v>
      </c>
      <c r="G5" s="129">
        <f>'C завтраками| Bed and breakfast'!Z5</f>
        <v>45466</v>
      </c>
      <c r="H5" s="129">
        <f>'C завтраками| Bed and breakfast'!AA5</f>
        <v>45471</v>
      </c>
      <c r="I5" s="129">
        <f>'C завтраками| Bed and breakfast'!AB5</f>
        <v>45474</v>
      </c>
      <c r="J5" s="129">
        <f>'C завтраками| Bed and breakfast'!AC5</f>
        <v>45487</v>
      </c>
      <c r="K5" s="129">
        <f>'C завтраками| Bed and breakfast'!AD5</f>
        <v>45491</v>
      </c>
      <c r="L5" s="129">
        <f>'C завтраками| Bed and breakfast'!AE5</f>
        <v>45492</v>
      </c>
      <c r="M5" s="129">
        <f>'C завтраками| Bed and breakfast'!AF5</f>
        <v>45494</v>
      </c>
      <c r="N5" s="129">
        <f>'C завтраками| Bed and breakfast'!AG5</f>
        <v>45499</v>
      </c>
      <c r="O5" s="129">
        <f>'C завтраками| Bed and breakfast'!AH5</f>
        <v>45501</v>
      </c>
      <c r="P5" s="129">
        <f>'C завтраками| Bed and breakfast'!AI5</f>
        <v>45505</v>
      </c>
      <c r="Q5" s="129">
        <f>'C завтраками| Bed and breakfast'!AJ5</f>
        <v>45506</v>
      </c>
      <c r="R5" s="129">
        <f>'C завтраками| Bed and breakfast'!AK5</f>
        <v>45508</v>
      </c>
      <c r="S5" s="129">
        <f>'C завтраками| Bed and breakfast'!AL5</f>
        <v>45513</v>
      </c>
      <c r="T5" s="129">
        <f>'C завтраками| Bed and breakfast'!AM5</f>
        <v>45515</v>
      </c>
      <c r="U5" s="129">
        <f>'C завтраками| Bed and breakfast'!AN5</f>
        <v>45520</v>
      </c>
      <c r="V5" s="129">
        <f>'C завтраками| Bed and breakfast'!AO5</f>
        <v>45522</v>
      </c>
      <c r="W5" s="129">
        <f>'C завтраками| Bed and breakfast'!AP5</f>
        <v>45523</v>
      </c>
      <c r="X5" s="129">
        <f>'C завтраками| Bed and breakfast'!AQ5</f>
        <v>45525</v>
      </c>
      <c r="Y5" s="129">
        <f>'C завтраками| Bed and breakfast'!AR5</f>
        <v>45526</v>
      </c>
      <c r="Z5" s="129">
        <f>'C завтраками| Bed and breakfast'!AS5</f>
        <v>45527</v>
      </c>
      <c r="AA5" s="129">
        <f>'C завтраками| Bed and breakfast'!AT5</f>
        <v>45529</v>
      </c>
      <c r="AB5" s="129">
        <f>'C завтраками| Bed and breakfast'!AU5</f>
        <v>45534</v>
      </c>
      <c r="AC5" s="129">
        <f>'C завтраками| Bed and breakfast'!AV5</f>
        <v>45536</v>
      </c>
      <c r="AD5" s="129">
        <f>'C завтраками| Bed and breakfast'!AW5</f>
        <v>45551</v>
      </c>
      <c r="AE5" s="129">
        <f>'C завтраками| Bed and breakfast'!AX5</f>
        <v>45556</v>
      </c>
      <c r="AF5" s="129">
        <f>'C завтраками| Bed and breakfast'!AY5</f>
        <v>45558</v>
      </c>
      <c r="AG5" s="129">
        <f>'C завтраками| Bed and breakfast'!AZ5</f>
        <v>45562</v>
      </c>
      <c r="AH5" s="129">
        <f>'C завтраками| Bed and breakfast'!BA5</f>
        <v>45564</v>
      </c>
    </row>
    <row r="6" spans="1:34" s="12" customFormat="1" ht="25.5" customHeight="1" x14ac:dyDescent="0.2">
      <c r="A6" s="37"/>
      <c r="B6" s="129">
        <f>'C завтраками| Bed and breakfast'!U6</f>
        <v>45444</v>
      </c>
      <c r="C6" s="129">
        <f>'C завтраками| Bed and breakfast'!V6</f>
        <v>45452</v>
      </c>
      <c r="D6" s="129">
        <f>'C завтраками| Bed and breakfast'!W6</f>
        <v>45453</v>
      </c>
      <c r="E6" s="129">
        <f>'C завтраками| Bed and breakfast'!X6</f>
        <v>45459</v>
      </c>
      <c r="F6" s="129">
        <f>'C завтраками| Bed and breakfast'!Y6</f>
        <v>45465</v>
      </c>
      <c r="G6" s="129">
        <f>'C завтраками| Bed and breakfast'!Z6</f>
        <v>45470</v>
      </c>
      <c r="H6" s="129">
        <f>'C завтраками| Bed and breakfast'!AA6</f>
        <v>45473</v>
      </c>
      <c r="I6" s="129">
        <f>'C завтраками| Bed and breakfast'!AB6</f>
        <v>45486</v>
      </c>
      <c r="J6" s="129">
        <f>'C завтраками| Bed and breakfast'!AC6</f>
        <v>45490</v>
      </c>
      <c r="K6" s="129">
        <f>'C завтраками| Bed and breakfast'!AD6</f>
        <v>45491</v>
      </c>
      <c r="L6" s="129">
        <f>'C завтраками| Bed and breakfast'!AE6</f>
        <v>45493</v>
      </c>
      <c r="M6" s="129">
        <f>'C завтраками| Bed and breakfast'!AF6</f>
        <v>45498</v>
      </c>
      <c r="N6" s="129">
        <f>'C завтраками| Bed and breakfast'!AG6</f>
        <v>45500</v>
      </c>
      <c r="O6" s="129">
        <f>'C завтраками| Bed and breakfast'!AH6</f>
        <v>45504</v>
      </c>
      <c r="P6" s="129">
        <f>'C завтраками| Bed and breakfast'!AI6</f>
        <v>45505</v>
      </c>
      <c r="Q6" s="129">
        <f>'C завтраками| Bed and breakfast'!AJ6</f>
        <v>45507</v>
      </c>
      <c r="R6" s="129">
        <f>'C завтраками| Bed and breakfast'!AK6</f>
        <v>45512</v>
      </c>
      <c r="S6" s="129">
        <f>'C завтраками| Bed and breakfast'!AL6</f>
        <v>45514</v>
      </c>
      <c r="T6" s="129">
        <f>'C завтраками| Bed and breakfast'!AM6</f>
        <v>45519</v>
      </c>
      <c r="U6" s="129">
        <f>'C завтраками| Bed and breakfast'!AN6</f>
        <v>45521</v>
      </c>
      <c r="V6" s="129">
        <f>'C завтраками| Bed and breakfast'!AO6</f>
        <v>45522</v>
      </c>
      <c r="W6" s="129">
        <f>'C завтраками| Bed and breakfast'!AP6</f>
        <v>45524</v>
      </c>
      <c r="X6" s="129">
        <f>'C завтраками| Bed and breakfast'!AQ6</f>
        <v>45525</v>
      </c>
      <c r="Y6" s="129">
        <f>'C завтраками| Bed and breakfast'!AR6</f>
        <v>45526</v>
      </c>
      <c r="Z6" s="129">
        <f>'C завтраками| Bed and breakfast'!AS6</f>
        <v>45528</v>
      </c>
      <c r="AA6" s="129">
        <f>'C завтраками| Bed and breakfast'!AT6</f>
        <v>45533</v>
      </c>
      <c r="AB6" s="129">
        <f>'C завтраками| Bed and breakfast'!AU6</f>
        <v>45535</v>
      </c>
      <c r="AC6" s="129">
        <f>'C завтраками| Bed and breakfast'!AV6</f>
        <v>45550</v>
      </c>
      <c r="AD6" s="129">
        <f>'C завтраками| Bed and breakfast'!AW6</f>
        <v>45555</v>
      </c>
      <c r="AE6" s="129">
        <f>'C завтраками| Bed and breakfast'!AX6</f>
        <v>45557</v>
      </c>
      <c r="AF6" s="129">
        <f>'C завтраками| Bed and breakfast'!AY6</f>
        <v>45561</v>
      </c>
      <c r="AG6" s="129">
        <f>'C завтраками| Bed and breakfast'!AZ6</f>
        <v>45563</v>
      </c>
      <c r="AH6" s="129">
        <f>'C завтраками| Bed and breakfast'!BA6</f>
        <v>45565</v>
      </c>
    </row>
    <row r="7" spans="1:34" ht="11.45" customHeight="1" x14ac:dyDescent="0.2">
      <c r="A7" s="11" t="s">
        <v>11</v>
      </c>
    </row>
    <row r="8" spans="1:34" ht="11.45" customHeight="1" x14ac:dyDescent="0.2">
      <c r="A8" s="3">
        <v>1</v>
      </c>
      <c r="B8" s="29">
        <f>'C завтраками| Bed and breakfast'!U8*0.9</f>
        <v>7335</v>
      </c>
      <c r="C8" s="29">
        <f>'C завтраками| Bed and breakfast'!V8*0.9</f>
        <v>7335</v>
      </c>
      <c r="D8" s="29">
        <f>'C завтраками| Bed and breakfast'!W8*0.9</f>
        <v>7335</v>
      </c>
      <c r="E8" s="29">
        <f>'C завтраками| Bed and breakfast'!X8*0.9</f>
        <v>5895</v>
      </c>
      <c r="F8" s="29">
        <f>'C завтраками| Bed and breakfast'!Y8*0.9</f>
        <v>6615</v>
      </c>
      <c r="G8" s="29">
        <f>'C завтраками| Bed and breakfast'!Z8*0.9</f>
        <v>5895</v>
      </c>
      <c r="H8" s="29">
        <f>'C завтраками| Bed and breakfast'!AA8*0.9</f>
        <v>8055</v>
      </c>
      <c r="I8" s="29">
        <f>'C завтраками| Bed and breakfast'!AB8*0.9</f>
        <v>8055</v>
      </c>
      <c r="J8" s="29">
        <f>'C завтраками| Bed and breakfast'!AC8*0.9</f>
        <v>5985</v>
      </c>
      <c r="K8" s="29">
        <f>'C завтраками| Bed and breakfast'!AD8*0.9</f>
        <v>6165</v>
      </c>
      <c r="L8" s="29">
        <f>'C завтраками| Bed and breakfast'!AE8*0.9</f>
        <v>6525</v>
      </c>
      <c r="M8" s="29">
        <f>'C завтраками| Bed and breakfast'!AF8*0.9</f>
        <v>6165</v>
      </c>
      <c r="N8" s="29">
        <f>'C завтраками| Bed and breakfast'!AG8*0.9</f>
        <v>6705</v>
      </c>
      <c r="O8" s="29">
        <f>'C завтраками| Bed and breakfast'!AH8*0.9</f>
        <v>7335</v>
      </c>
      <c r="P8" s="29">
        <f>'C завтраками| Bed and breakfast'!AI8*0.9</f>
        <v>7335</v>
      </c>
      <c r="Q8" s="29">
        <f>'C завтраками| Bed and breakfast'!AJ8*0.9</f>
        <v>6885</v>
      </c>
      <c r="R8" s="29">
        <f>'C завтраками| Bed and breakfast'!AK8*0.9</f>
        <v>6525</v>
      </c>
      <c r="S8" s="29">
        <f>'C завтраками| Bed and breakfast'!AL8*0.9</f>
        <v>7335</v>
      </c>
      <c r="T8" s="29">
        <f>'C завтраками| Bed and breakfast'!AM8*0.9</f>
        <v>6525</v>
      </c>
      <c r="U8" s="29">
        <f>'C завтраками| Bed and breakfast'!AN8*0.9</f>
        <v>6885</v>
      </c>
      <c r="V8" s="29">
        <f>'C завтраками| Bed and breakfast'!AO8*0.9</f>
        <v>6525</v>
      </c>
      <c r="W8" s="29">
        <f>'C завтраками| Bed and breakfast'!AP8*0.9</f>
        <v>7335</v>
      </c>
      <c r="X8" s="29">
        <f>'C завтраками| Bed and breakfast'!AQ8*0.9</f>
        <v>6705</v>
      </c>
      <c r="Y8" s="29">
        <f>'C завтраками| Bed and breakfast'!AR8*0.9</f>
        <v>6525</v>
      </c>
      <c r="Z8" s="29">
        <f>'C завтраками| Bed and breakfast'!AS8*0.9</f>
        <v>6885</v>
      </c>
      <c r="AA8" s="29">
        <f>'C завтраками| Bed and breakfast'!AT8*0.9</f>
        <v>6165</v>
      </c>
      <c r="AB8" s="29">
        <f>'C завтраками| Bed and breakfast'!AU8*0.9</f>
        <v>6165</v>
      </c>
      <c r="AC8" s="29">
        <f>'C завтраками| Bed and breakfast'!AV8*0.9</f>
        <v>5805</v>
      </c>
      <c r="AD8" s="29">
        <f>'C завтраками| Bed and breakfast'!AW8*0.9</f>
        <v>5175</v>
      </c>
      <c r="AE8" s="29">
        <f>'C завтраками| Bed and breakfast'!AX8*0.9</f>
        <v>5625</v>
      </c>
      <c r="AF8" s="29">
        <f>'C завтраками| Bed and breakfast'!AY8*0.9</f>
        <v>5175</v>
      </c>
      <c r="AG8" s="29">
        <f>'C завтраками| Bed and breakfast'!AZ8*0.9</f>
        <v>5625</v>
      </c>
      <c r="AH8" s="29">
        <f>'C завтраками| Bed and breakfast'!BA8*0.9</f>
        <v>5175</v>
      </c>
    </row>
    <row r="9" spans="1:34" ht="11.45" customHeight="1" x14ac:dyDescent="0.2">
      <c r="A9" s="3">
        <v>2</v>
      </c>
      <c r="B9" s="29">
        <f>'C завтраками| Bed and breakfast'!U9*0.9</f>
        <v>8460</v>
      </c>
      <c r="C9" s="29">
        <f>'C завтраками| Bed and breakfast'!V9*0.9</f>
        <v>8460</v>
      </c>
      <c r="D9" s="29">
        <f>'C завтраками| Bed and breakfast'!W9*0.9</f>
        <v>8460</v>
      </c>
      <c r="E9" s="29">
        <f>'C завтраками| Bed and breakfast'!X9*0.9</f>
        <v>7020</v>
      </c>
      <c r="F9" s="29">
        <f>'C завтраками| Bed and breakfast'!Y9*0.9</f>
        <v>7740</v>
      </c>
      <c r="G9" s="29">
        <f>'C завтраками| Bed and breakfast'!Z9*0.9</f>
        <v>7020</v>
      </c>
      <c r="H9" s="29">
        <f>'C завтраками| Bed and breakfast'!AA9*0.9</f>
        <v>9180</v>
      </c>
      <c r="I9" s="29">
        <f>'C завтраками| Bed and breakfast'!AB9*0.9</f>
        <v>9180</v>
      </c>
      <c r="J9" s="29">
        <f>'C завтраками| Bed and breakfast'!AC9*0.9</f>
        <v>7110</v>
      </c>
      <c r="K9" s="29">
        <f>'C завтраками| Bed and breakfast'!AD9*0.9</f>
        <v>7290</v>
      </c>
      <c r="L9" s="29">
        <f>'C завтраками| Bed and breakfast'!AE9*0.9</f>
        <v>7650</v>
      </c>
      <c r="M9" s="29">
        <f>'C завтраками| Bed and breakfast'!AF9*0.9</f>
        <v>7290</v>
      </c>
      <c r="N9" s="29">
        <f>'C завтраками| Bed and breakfast'!AG9*0.9</f>
        <v>7830</v>
      </c>
      <c r="O9" s="29">
        <f>'C завтраками| Bed and breakfast'!AH9*0.9</f>
        <v>8460</v>
      </c>
      <c r="P9" s="29">
        <f>'C завтраками| Bed and breakfast'!AI9*0.9</f>
        <v>8460</v>
      </c>
      <c r="Q9" s="29">
        <f>'C завтраками| Bed and breakfast'!AJ9*0.9</f>
        <v>8010</v>
      </c>
      <c r="R9" s="29">
        <f>'C завтраками| Bed and breakfast'!AK9*0.9</f>
        <v>7650</v>
      </c>
      <c r="S9" s="29">
        <f>'C завтраками| Bed and breakfast'!AL9*0.9</f>
        <v>8460</v>
      </c>
      <c r="T9" s="29">
        <f>'C завтраками| Bed and breakfast'!AM9*0.9</f>
        <v>7650</v>
      </c>
      <c r="U9" s="29">
        <f>'C завтраками| Bed and breakfast'!AN9*0.9</f>
        <v>8010</v>
      </c>
      <c r="V9" s="29">
        <f>'C завтраками| Bed and breakfast'!AO9*0.9</f>
        <v>7650</v>
      </c>
      <c r="W9" s="29">
        <f>'C завтраками| Bed and breakfast'!AP9*0.9</f>
        <v>8460</v>
      </c>
      <c r="X9" s="29">
        <f>'C завтраками| Bed and breakfast'!AQ9*0.9</f>
        <v>7830</v>
      </c>
      <c r="Y9" s="29">
        <f>'C завтраками| Bed and breakfast'!AR9*0.9</f>
        <v>7650</v>
      </c>
      <c r="Z9" s="29">
        <f>'C завтраками| Bed and breakfast'!AS9*0.9</f>
        <v>8010</v>
      </c>
      <c r="AA9" s="29">
        <f>'C завтраками| Bed and breakfast'!AT9*0.9</f>
        <v>7290</v>
      </c>
      <c r="AB9" s="29">
        <f>'C завтраками| Bed and breakfast'!AU9*0.9</f>
        <v>7290</v>
      </c>
      <c r="AC9" s="29">
        <f>'C завтраками| Bed and breakfast'!AV9*0.9</f>
        <v>6930</v>
      </c>
      <c r="AD9" s="29">
        <f>'C завтраками| Bed and breakfast'!AW9*0.9</f>
        <v>6300</v>
      </c>
      <c r="AE9" s="29">
        <f>'C завтраками| Bed and breakfast'!AX9*0.9</f>
        <v>6750</v>
      </c>
      <c r="AF9" s="29">
        <f>'C завтраками| Bed and breakfast'!AY9*0.9</f>
        <v>6300</v>
      </c>
      <c r="AG9" s="29">
        <f>'C завтраками| Bed and breakfast'!AZ9*0.9</f>
        <v>6750</v>
      </c>
      <c r="AH9" s="29">
        <f>'C завтраками| Bed and breakfast'!BA9*0.9</f>
        <v>6300</v>
      </c>
    </row>
    <row r="10" spans="1:34" ht="11.45" customHeight="1" x14ac:dyDescent="0.2">
      <c r="A10" s="120" t="s">
        <v>107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ht="11.45" customHeight="1" x14ac:dyDescent="0.2">
      <c r="A11" s="3">
        <v>1</v>
      </c>
      <c r="B11" s="29">
        <f>'C завтраками| Bed and breakfast'!U11*0.9</f>
        <v>8235</v>
      </c>
      <c r="C11" s="29">
        <f>'C завтраками| Bed and breakfast'!V11*0.9</f>
        <v>8235</v>
      </c>
      <c r="D11" s="29">
        <f>'C завтраками| Bed and breakfast'!W11*0.9</f>
        <v>8235</v>
      </c>
      <c r="E11" s="29">
        <f>'C завтраками| Bed and breakfast'!X11*0.9</f>
        <v>6795</v>
      </c>
      <c r="F11" s="29">
        <f>'C завтраками| Bed and breakfast'!Y11*0.9</f>
        <v>7515</v>
      </c>
      <c r="G11" s="29">
        <f>'C завтраками| Bed and breakfast'!Z11*0.9</f>
        <v>6795</v>
      </c>
      <c r="H11" s="29">
        <f>'C завтраками| Bed and breakfast'!AA11*0.9</f>
        <v>8955</v>
      </c>
      <c r="I11" s="29">
        <f>'C завтраками| Bed and breakfast'!AB11*0.9</f>
        <v>8955</v>
      </c>
      <c r="J11" s="29">
        <f>'C завтраками| Bed and breakfast'!AC11*0.9</f>
        <v>6885</v>
      </c>
      <c r="K11" s="29">
        <f>'C завтраками| Bed and breakfast'!AD11*0.9</f>
        <v>7065</v>
      </c>
      <c r="L11" s="29">
        <f>'C завтраками| Bed and breakfast'!AE11*0.9</f>
        <v>7425</v>
      </c>
      <c r="M11" s="29">
        <f>'C завтраками| Bed and breakfast'!AF11*0.9</f>
        <v>7065</v>
      </c>
      <c r="N11" s="29">
        <f>'C завтраками| Bed and breakfast'!AG11*0.9</f>
        <v>7605</v>
      </c>
      <c r="O11" s="29">
        <f>'C завтраками| Bed and breakfast'!AH11*0.9</f>
        <v>8235</v>
      </c>
      <c r="P11" s="29">
        <f>'C завтраками| Bed and breakfast'!AI11*0.9</f>
        <v>8235</v>
      </c>
      <c r="Q11" s="29">
        <f>'C завтраками| Bed and breakfast'!AJ11*0.9</f>
        <v>7785</v>
      </c>
      <c r="R11" s="29">
        <f>'C завтраками| Bed and breakfast'!AK11*0.9</f>
        <v>7425</v>
      </c>
      <c r="S11" s="29">
        <f>'C завтраками| Bed and breakfast'!AL11*0.9</f>
        <v>8235</v>
      </c>
      <c r="T11" s="29">
        <f>'C завтраками| Bed and breakfast'!AM11*0.9</f>
        <v>7425</v>
      </c>
      <c r="U11" s="29">
        <f>'C завтраками| Bed and breakfast'!AN11*0.9</f>
        <v>7785</v>
      </c>
      <c r="V11" s="29">
        <f>'C завтраками| Bed and breakfast'!AO11*0.9</f>
        <v>7425</v>
      </c>
      <c r="W11" s="29">
        <f>'C завтраками| Bed and breakfast'!AP11*0.9</f>
        <v>8235</v>
      </c>
      <c r="X11" s="29">
        <f>'C завтраками| Bed and breakfast'!AQ11*0.9</f>
        <v>7605</v>
      </c>
      <c r="Y11" s="29">
        <f>'C завтраками| Bed and breakfast'!AR11*0.9</f>
        <v>7425</v>
      </c>
      <c r="Z11" s="29">
        <f>'C завтраками| Bed and breakfast'!AS11*0.9</f>
        <v>7785</v>
      </c>
      <c r="AA11" s="29">
        <f>'C завтраками| Bed and breakfast'!AT11*0.9</f>
        <v>7065</v>
      </c>
      <c r="AB11" s="29">
        <f>'C завтраками| Bed and breakfast'!AU11*0.9</f>
        <v>7065</v>
      </c>
      <c r="AC11" s="29">
        <f>'C завтраками| Bed and breakfast'!AV11*0.9</f>
        <v>6705</v>
      </c>
      <c r="AD11" s="29">
        <f>'C завтраками| Bed and breakfast'!AW11*0.9</f>
        <v>6075</v>
      </c>
      <c r="AE11" s="29">
        <f>'C завтраками| Bed and breakfast'!AX11*0.9</f>
        <v>6525</v>
      </c>
      <c r="AF11" s="29">
        <f>'C завтраками| Bed and breakfast'!AY11*0.9</f>
        <v>6075</v>
      </c>
      <c r="AG11" s="29">
        <f>'C завтраками| Bed and breakfast'!AZ11*0.9</f>
        <v>6525</v>
      </c>
      <c r="AH11" s="29">
        <f>'C завтраками| Bed and breakfast'!BA11*0.9</f>
        <v>6075</v>
      </c>
    </row>
    <row r="12" spans="1:34" ht="11.45" customHeight="1" x14ac:dyDescent="0.2">
      <c r="A12" s="3">
        <v>2</v>
      </c>
      <c r="B12" s="29">
        <f>'C завтраками| Bed and breakfast'!U12*0.9</f>
        <v>9360</v>
      </c>
      <c r="C12" s="29">
        <f>'C завтраками| Bed and breakfast'!V12*0.9</f>
        <v>9360</v>
      </c>
      <c r="D12" s="29">
        <f>'C завтраками| Bed and breakfast'!W12*0.9</f>
        <v>9360</v>
      </c>
      <c r="E12" s="29">
        <f>'C завтраками| Bed and breakfast'!X12*0.9</f>
        <v>7920</v>
      </c>
      <c r="F12" s="29">
        <f>'C завтраками| Bed and breakfast'!Y12*0.9</f>
        <v>8640</v>
      </c>
      <c r="G12" s="29">
        <f>'C завтраками| Bed and breakfast'!Z12*0.9</f>
        <v>7920</v>
      </c>
      <c r="H12" s="29">
        <f>'C завтраками| Bed and breakfast'!AA12*0.9</f>
        <v>10080</v>
      </c>
      <c r="I12" s="29">
        <f>'C завтраками| Bed and breakfast'!AB12*0.9</f>
        <v>10080</v>
      </c>
      <c r="J12" s="29">
        <f>'C завтраками| Bed and breakfast'!AC12*0.9</f>
        <v>8010</v>
      </c>
      <c r="K12" s="29">
        <f>'C завтраками| Bed and breakfast'!AD12*0.9</f>
        <v>8190</v>
      </c>
      <c r="L12" s="29">
        <f>'C завтраками| Bed and breakfast'!AE12*0.9</f>
        <v>8550</v>
      </c>
      <c r="M12" s="29">
        <f>'C завтраками| Bed and breakfast'!AF12*0.9</f>
        <v>8190</v>
      </c>
      <c r="N12" s="29">
        <f>'C завтраками| Bed and breakfast'!AG12*0.9</f>
        <v>8730</v>
      </c>
      <c r="O12" s="29">
        <f>'C завтраками| Bed and breakfast'!AH12*0.9</f>
        <v>9360</v>
      </c>
      <c r="P12" s="29">
        <f>'C завтраками| Bed and breakfast'!AI12*0.9</f>
        <v>9360</v>
      </c>
      <c r="Q12" s="29">
        <f>'C завтраками| Bed and breakfast'!AJ12*0.9</f>
        <v>8910</v>
      </c>
      <c r="R12" s="29">
        <f>'C завтраками| Bed and breakfast'!AK12*0.9</f>
        <v>8550</v>
      </c>
      <c r="S12" s="29">
        <f>'C завтраками| Bed and breakfast'!AL12*0.9</f>
        <v>9360</v>
      </c>
      <c r="T12" s="29">
        <f>'C завтраками| Bed and breakfast'!AM12*0.9</f>
        <v>8550</v>
      </c>
      <c r="U12" s="29">
        <f>'C завтраками| Bed and breakfast'!AN12*0.9</f>
        <v>8910</v>
      </c>
      <c r="V12" s="29">
        <f>'C завтраками| Bed and breakfast'!AO12*0.9</f>
        <v>8550</v>
      </c>
      <c r="W12" s="29">
        <f>'C завтраками| Bed and breakfast'!AP12*0.9</f>
        <v>9360</v>
      </c>
      <c r="X12" s="29">
        <f>'C завтраками| Bed and breakfast'!AQ12*0.9</f>
        <v>8730</v>
      </c>
      <c r="Y12" s="29">
        <f>'C завтраками| Bed and breakfast'!AR12*0.9</f>
        <v>8550</v>
      </c>
      <c r="Z12" s="29">
        <f>'C завтраками| Bed and breakfast'!AS12*0.9</f>
        <v>8910</v>
      </c>
      <c r="AA12" s="29">
        <f>'C завтраками| Bed and breakfast'!AT12*0.9</f>
        <v>8190</v>
      </c>
      <c r="AB12" s="29">
        <f>'C завтраками| Bed and breakfast'!AU12*0.9</f>
        <v>8190</v>
      </c>
      <c r="AC12" s="29">
        <f>'C завтраками| Bed and breakfast'!AV12*0.9</f>
        <v>7830</v>
      </c>
      <c r="AD12" s="29">
        <f>'C завтраками| Bed and breakfast'!AW12*0.9</f>
        <v>7200</v>
      </c>
      <c r="AE12" s="29">
        <f>'C завтраками| Bed and breakfast'!AX12*0.9</f>
        <v>7650</v>
      </c>
      <c r="AF12" s="29">
        <f>'C завтраками| Bed and breakfast'!AY12*0.9</f>
        <v>7200</v>
      </c>
      <c r="AG12" s="29">
        <f>'C завтраками| Bed and breakfast'!AZ12*0.9</f>
        <v>7650</v>
      </c>
      <c r="AH12" s="29">
        <f>'C завтраками| Bed and breakfast'!BA12*0.9</f>
        <v>7200</v>
      </c>
    </row>
    <row r="13" spans="1:34" ht="11.45" customHeight="1" x14ac:dyDescent="0.2">
      <c r="A13" s="120" t="s">
        <v>86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1.45" customHeight="1" x14ac:dyDescent="0.2">
      <c r="A14" s="3">
        <v>1</v>
      </c>
      <c r="B14" s="29">
        <f>'C завтраками| Bed and breakfast'!U14*0.9</f>
        <v>9585</v>
      </c>
      <c r="C14" s="29">
        <f>'C завтраками| Bed and breakfast'!V14*0.9</f>
        <v>9585</v>
      </c>
      <c r="D14" s="29">
        <f>'C завтраками| Bed and breakfast'!W14*0.9</f>
        <v>9585</v>
      </c>
      <c r="E14" s="29">
        <f>'C завтраками| Bed and breakfast'!X14*0.9</f>
        <v>8145</v>
      </c>
      <c r="F14" s="29">
        <f>'C завтраками| Bed and breakfast'!Y14*0.9</f>
        <v>8865</v>
      </c>
      <c r="G14" s="29">
        <f>'C завтраками| Bed and breakfast'!Z14*0.9</f>
        <v>8145</v>
      </c>
      <c r="H14" s="29">
        <f>'C завтраками| Bed and breakfast'!AA14*0.9</f>
        <v>10305</v>
      </c>
      <c r="I14" s="29">
        <f>'C завтраками| Bed and breakfast'!AB14*0.9</f>
        <v>10305</v>
      </c>
      <c r="J14" s="29">
        <f>'C завтраками| Bed and breakfast'!AC14*0.9</f>
        <v>8235</v>
      </c>
      <c r="K14" s="29">
        <f>'C завтраками| Bed and breakfast'!AD14*0.9</f>
        <v>8415</v>
      </c>
      <c r="L14" s="29">
        <f>'C завтраками| Bed and breakfast'!AE14*0.9</f>
        <v>8775</v>
      </c>
      <c r="M14" s="29">
        <f>'C завтраками| Bed and breakfast'!AF14*0.9</f>
        <v>8415</v>
      </c>
      <c r="N14" s="29">
        <f>'C завтраками| Bed and breakfast'!AG14*0.9</f>
        <v>8955</v>
      </c>
      <c r="O14" s="29">
        <f>'C завтраками| Bed and breakfast'!AH14*0.9</f>
        <v>9585</v>
      </c>
      <c r="P14" s="29">
        <f>'C завтраками| Bed and breakfast'!AI14*0.9</f>
        <v>9585</v>
      </c>
      <c r="Q14" s="29">
        <f>'C завтраками| Bed and breakfast'!AJ14*0.9</f>
        <v>9135</v>
      </c>
      <c r="R14" s="29">
        <f>'C завтраками| Bed and breakfast'!AK14*0.9</f>
        <v>8775</v>
      </c>
      <c r="S14" s="29">
        <f>'C завтраками| Bed and breakfast'!AL14*0.9</f>
        <v>9585</v>
      </c>
      <c r="T14" s="29">
        <f>'C завтраками| Bed and breakfast'!AM14*0.9</f>
        <v>8775</v>
      </c>
      <c r="U14" s="29">
        <f>'C завтраками| Bed and breakfast'!AN14*0.9</f>
        <v>9135</v>
      </c>
      <c r="V14" s="29">
        <f>'C завтраками| Bed and breakfast'!AO14*0.9</f>
        <v>8775</v>
      </c>
      <c r="W14" s="29">
        <f>'C завтраками| Bed and breakfast'!AP14*0.9</f>
        <v>9585</v>
      </c>
      <c r="X14" s="29">
        <f>'C завтраками| Bed and breakfast'!AQ14*0.9</f>
        <v>8955</v>
      </c>
      <c r="Y14" s="29">
        <f>'C завтраками| Bed and breakfast'!AR14*0.9</f>
        <v>8775</v>
      </c>
      <c r="Z14" s="29">
        <f>'C завтраками| Bed and breakfast'!AS14*0.9</f>
        <v>9135</v>
      </c>
      <c r="AA14" s="29">
        <f>'C завтраками| Bed and breakfast'!AT14*0.9</f>
        <v>8415</v>
      </c>
      <c r="AB14" s="29">
        <f>'C завтраками| Bed and breakfast'!AU14*0.9</f>
        <v>8415</v>
      </c>
      <c r="AC14" s="29">
        <f>'C завтраками| Bed and breakfast'!AV14*0.9</f>
        <v>8055</v>
      </c>
      <c r="AD14" s="29">
        <f>'C завтраками| Bed and breakfast'!AW14*0.9</f>
        <v>7425</v>
      </c>
      <c r="AE14" s="29">
        <f>'C завтраками| Bed and breakfast'!AX14*0.9</f>
        <v>7875</v>
      </c>
      <c r="AF14" s="29">
        <f>'C завтраками| Bed and breakfast'!AY14*0.9</f>
        <v>7425</v>
      </c>
      <c r="AG14" s="29">
        <f>'C завтраками| Bed and breakfast'!AZ14*0.9</f>
        <v>7875</v>
      </c>
      <c r="AH14" s="29">
        <f>'C завтраками| Bed and breakfast'!BA14*0.9</f>
        <v>7425</v>
      </c>
    </row>
    <row r="15" spans="1:34" ht="11.45" customHeight="1" x14ac:dyDescent="0.2">
      <c r="A15" s="3">
        <v>2</v>
      </c>
      <c r="B15" s="29">
        <f>'C завтраками| Bed and breakfast'!U15*0.9</f>
        <v>10710</v>
      </c>
      <c r="C15" s="29">
        <f>'C завтраками| Bed and breakfast'!V15*0.9</f>
        <v>10710</v>
      </c>
      <c r="D15" s="29">
        <f>'C завтраками| Bed and breakfast'!W15*0.9</f>
        <v>10710</v>
      </c>
      <c r="E15" s="29">
        <f>'C завтраками| Bed and breakfast'!X15*0.9</f>
        <v>9270</v>
      </c>
      <c r="F15" s="29">
        <f>'C завтраками| Bed and breakfast'!Y15*0.9</f>
        <v>9990</v>
      </c>
      <c r="G15" s="29">
        <f>'C завтраками| Bed and breakfast'!Z15*0.9</f>
        <v>9270</v>
      </c>
      <c r="H15" s="29">
        <f>'C завтраками| Bed and breakfast'!AA15*0.9</f>
        <v>11430</v>
      </c>
      <c r="I15" s="29">
        <f>'C завтраками| Bed and breakfast'!AB15*0.9</f>
        <v>11430</v>
      </c>
      <c r="J15" s="29">
        <f>'C завтраками| Bed and breakfast'!AC15*0.9</f>
        <v>9360</v>
      </c>
      <c r="K15" s="29">
        <f>'C завтраками| Bed and breakfast'!AD15*0.9</f>
        <v>9540</v>
      </c>
      <c r="L15" s="29">
        <f>'C завтраками| Bed and breakfast'!AE15*0.9</f>
        <v>9900</v>
      </c>
      <c r="M15" s="29">
        <f>'C завтраками| Bed and breakfast'!AF15*0.9</f>
        <v>9540</v>
      </c>
      <c r="N15" s="29">
        <f>'C завтраками| Bed and breakfast'!AG15*0.9</f>
        <v>10080</v>
      </c>
      <c r="O15" s="29">
        <f>'C завтраками| Bed and breakfast'!AH15*0.9</f>
        <v>10710</v>
      </c>
      <c r="P15" s="29">
        <f>'C завтраками| Bed and breakfast'!AI15*0.9</f>
        <v>10710</v>
      </c>
      <c r="Q15" s="29">
        <f>'C завтраками| Bed and breakfast'!AJ15*0.9</f>
        <v>10260</v>
      </c>
      <c r="R15" s="29">
        <f>'C завтраками| Bed and breakfast'!AK15*0.9</f>
        <v>9900</v>
      </c>
      <c r="S15" s="29">
        <f>'C завтраками| Bed and breakfast'!AL15*0.9</f>
        <v>10710</v>
      </c>
      <c r="T15" s="29">
        <f>'C завтраками| Bed and breakfast'!AM15*0.9</f>
        <v>9900</v>
      </c>
      <c r="U15" s="29">
        <f>'C завтраками| Bed and breakfast'!AN15*0.9</f>
        <v>10260</v>
      </c>
      <c r="V15" s="29">
        <f>'C завтраками| Bed and breakfast'!AO15*0.9</f>
        <v>9900</v>
      </c>
      <c r="W15" s="29">
        <f>'C завтраками| Bed and breakfast'!AP15*0.9</f>
        <v>10710</v>
      </c>
      <c r="X15" s="29">
        <f>'C завтраками| Bed and breakfast'!AQ15*0.9</f>
        <v>10080</v>
      </c>
      <c r="Y15" s="29">
        <f>'C завтраками| Bed and breakfast'!AR15*0.9</f>
        <v>9900</v>
      </c>
      <c r="Z15" s="29">
        <f>'C завтраками| Bed and breakfast'!AS15*0.9</f>
        <v>10260</v>
      </c>
      <c r="AA15" s="29">
        <f>'C завтраками| Bed and breakfast'!AT15*0.9</f>
        <v>9540</v>
      </c>
      <c r="AB15" s="29">
        <f>'C завтраками| Bed and breakfast'!AU15*0.9</f>
        <v>9540</v>
      </c>
      <c r="AC15" s="29">
        <f>'C завтраками| Bed and breakfast'!AV15*0.9</f>
        <v>9180</v>
      </c>
      <c r="AD15" s="29">
        <f>'C завтраками| Bed and breakfast'!AW15*0.9</f>
        <v>8550</v>
      </c>
      <c r="AE15" s="29">
        <f>'C завтраками| Bed and breakfast'!AX15*0.9</f>
        <v>9000</v>
      </c>
      <c r="AF15" s="29">
        <f>'C завтраками| Bed and breakfast'!AY15*0.9</f>
        <v>8550</v>
      </c>
      <c r="AG15" s="29">
        <f>'C завтраками| Bed and breakfast'!AZ15*0.9</f>
        <v>9000</v>
      </c>
      <c r="AH15" s="29">
        <f>'C завтраками| Bed and breakfast'!BA15*0.9</f>
        <v>8550</v>
      </c>
    </row>
    <row r="16" spans="1:34" ht="11.45" customHeight="1" x14ac:dyDescent="0.2">
      <c r="A16" s="122" t="s">
        <v>91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ht="11.45" customHeight="1" x14ac:dyDescent="0.2">
      <c r="A17" s="3">
        <v>1</v>
      </c>
      <c r="B17" s="29">
        <f>'C завтраками| Bed and breakfast'!U17*0.9</f>
        <v>10485</v>
      </c>
      <c r="C17" s="29">
        <f>'C завтраками| Bed and breakfast'!V17*0.9</f>
        <v>10485</v>
      </c>
      <c r="D17" s="29">
        <f>'C завтраками| Bed and breakfast'!W17*0.9</f>
        <v>10485</v>
      </c>
      <c r="E17" s="29">
        <f>'C завтраками| Bed and breakfast'!X17*0.9</f>
        <v>9045</v>
      </c>
      <c r="F17" s="29">
        <f>'C завтраками| Bed and breakfast'!Y17*0.9</f>
        <v>9765</v>
      </c>
      <c r="G17" s="29">
        <f>'C завтраками| Bed and breakfast'!Z17*0.9</f>
        <v>9045</v>
      </c>
      <c r="H17" s="29">
        <f>'C завтраками| Bed and breakfast'!AA17*0.9</f>
        <v>11205</v>
      </c>
      <c r="I17" s="29">
        <f>'C завтраками| Bed and breakfast'!AB17*0.9</f>
        <v>11205</v>
      </c>
      <c r="J17" s="29">
        <f>'C завтраками| Bed and breakfast'!AC17*0.9</f>
        <v>9135</v>
      </c>
      <c r="K17" s="29">
        <f>'C завтраками| Bed and breakfast'!AD17*0.9</f>
        <v>9315</v>
      </c>
      <c r="L17" s="29">
        <f>'C завтраками| Bed and breakfast'!AE17*0.9</f>
        <v>9675</v>
      </c>
      <c r="M17" s="29">
        <f>'C завтраками| Bed and breakfast'!AF17*0.9</f>
        <v>9315</v>
      </c>
      <c r="N17" s="29">
        <f>'C завтраками| Bed and breakfast'!AG17*0.9</f>
        <v>9855</v>
      </c>
      <c r="O17" s="29">
        <f>'C завтраками| Bed and breakfast'!AH17*0.9</f>
        <v>10485</v>
      </c>
      <c r="P17" s="29">
        <f>'C завтраками| Bed and breakfast'!AI17*0.9</f>
        <v>10485</v>
      </c>
      <c r="Q17" s="29">
        <f>'C завтраками| Bed and breakfast'!AJ17*0.9</f>
        <v>10035</v>
      </c>
      <c r="R17" s="29">
        <f>'C завтраками| Bed and breakfast'!AK17*0.9</f>
        <v>9675</v>
      </c>
      <c r="S17" s="29">
        <f>'C завтраками| Bed and breakfast'!AL17*0.9</f>
        <v>10485</v>
      </c>
      <c r="T17" s="29">
        <f>'C завтраками| Bed and breakfast'!AM17*0.9</f>
        <v>9675</v>
      </c>
      <c r="U17" s="29">
        <f>'C завтраками| Bed and breakfast'!AN17*0.9</f>
        <v>10035</v>
      </c>
      <c r="V17" s="29">
        <f>'C завтраками| Bed and breakfast'!AO17*0.9</f>
        <v>9675</v>
      </c>
      <c r="W17" s="29">
        <f>'C завтраками| Bed and breakfast'!AP17*0.9</f>
        <v>10485</v>
      </c>
      <c r="X17" s="29">
        <f>'C завтраками| Bed and breakfast'!AQ17*0.9</f>
        <v>9855</v>
      </c>
      <c r="Y17" s="29">
        <f>'C завтраками| Bed and breakfast'!AR17*0.9</f>
        <v>9675</v>
      </c>
      <c r="Z17" s="29">
        <f>'C завтраками| Bed and breakfast'!AS17*0.9</f>
        <v>10035</v>
      </c>
      <c r="AA17" s="29">
        <f>'C завтраками| Bed and breakfast'!AT17*0.9</f>
        <v>9315</v>
      </c>
      <c r="AB17" s="29">
        <f>'C завтраками| Bed and breakfast'!AU17*0.9</f>
        <v>9315</v>
      </c>
      <c r="AC17" s="29">
        <f>'C завтраками| Bed and breakfast'!AV17*0.9</f>
        <v>8955</v>
      </c>
      <c r="AD17" s="29">
        <f>'C завтраками| Bed and breakfast'!AW17*0.9</f>
        <v>8325</v>
      </c>
      <c r="AE17" s="29">
        <f>'C завтраками| Bed and breakfast'!AX17*0.9</f>
        <v>8775</v>
      </c>
      <c r="AF17" s="29">
        <f>'C завтраками| Bed and breakfast'!AY17*0.9</f>
        <v>8325</v>
      </c>
      <c r="AG17" s="29">
        <f>'C завтраками| Bed and breakfast'!AZ17*0.9</f>
        <v>8775</v>
      </c>
      <c r="AH17" s="29">
        <f>'C завтраками| Bed and breakfast'!BA17*0.9</f>
        <v>8325</v>
      </c>
    </row>
    <row r="18" spans="1:34" ht="11.45" customHeight="1" x14ac:dyDescent="0.2">
      <c r="A18" s="3">
        <v>2</v>
      </c>
      <c r="B18" s="29">
        <f>'C завтраками| Bed and breakfast'!U18*0.9</f>
        <v>11610</v>
      </c>
      <c r="C18" s="29">
        <f>'C завтраками| Bed and breakfast'!V18*0.9</f>
        <v>11610</v>
      </c>
      <c r="D18" s="29">
        <f>'C завтраками| Bed and breakfast'!W18*0.9</f>
        <v>11610</v>
      </c>
      <c r="E18" s="29">
        <f>'C завтраками| Bed and breakfast'!X18*0.9</f>
        <v>10170</v>
      </c>
      <c r="F18" s="29">
        <f>'C завтраками| Bed and breakfast'!Y18*0.9</f>
        <v>10890</v>
      </c>
      <c r="G18" s="29">
        <f>'C завтраками| Bed and breakfast'!Z18*0.9</f>
        <v>10170</v>
      </c>
      <c r="H18" s="29">
        <f>'C завтраками| Bed and breakfast'!AA18*0.9</f>
        <v>12330</v>
      </c>
      <c r="I18" s="29">
        <f>'C завтраками| Bed and breakfast'!AB18*0.9</f>
        <v>12330</v>
      </c>
      <c r="J18" s="29">
        <f>'C завтраками| Bed and breakfast'!AC18*0.9</f>
        <v>10260</v>
      </c>
      <c r="K18" s="29">
        <f>'C завтраками| Bed and breakfast'!AD18*0.9</f>
        <v>10440</v>
      </c>
      <c r="L18" s="29">
        <f>'C завтраками| Bed and breakfast'!AE18*0.9</f>
        <v>10800</v>
      </c>
      <c r="M18" s="29">
        <f>'C завтраками| Bed and breakfast'!AF18*0.9</f>
        <v>10440</v>
      </c>
      <c r="N18" s="29">
        <f>'C завтраками| Bed and breakfast'!AG18*0.9</f>
        <v>10980</v>
      </c>
      <c r="O18" s="29">
        <f>'C завтраками| Bed and breakfast'!AH18*0.9</f>
        <v>11610</v>
      </c>
      <c r="P18" s="29">
        <f>'C завтраками| Bed and breakfast'!AI18*0.9</f>
        <v>11610</v>
      </c>
      <c r="Q18" s="29">
        <f>'C завтраками| Bed and breakfast'!AJ18*0.9</f>
        <v>11160</v>
      </c>
      <c r="R18" s="29">
        <f>'C завтраками| Bed and breakfast'!AK18*0.9</f>
        <v>10800</v>
      </c>
      <c r="S18" s="29">
        <f>'C завтраками| Bed and breakfast'!AL18*0.9</f>
        <v>11610</v>
      </c>
      <c r="T18" s="29">
        <f>'C завтраками| Bed and breakfast'!AM18*0.9</f>
        <v>10800</v>
      </c>
      <c r="U18" s="29">
        <f>'C завтраками| Bed and breakfast'!AN18*0.9</f>
        <v>11160</v>
      </c>
      <c r="V18" s="29">
        <f>'C завтраками| Bed and breakfast'!AO18*0.9</f>
        <v>10800</v>
      </c>
      <c r="W18" s="29">
        <f>'C завтраками| Bed and breakfast'!AP18*0.9</f>
        <v>11610</v>
      </c>
      <c r="X18" s="29">
        <f>'C завтраками| Bed and breakfast'!AQ18*0.9</f>
        <v>10980</v>
      </c>
      <c r="Y18" s="29">
        <f>'C завтраками| Bed and breakfast'!AR18*0.9</f>
        <v>10800</v>
      </c>
      <c r="Z18" s="29">
        <f>'C завтраками| Bed and breakfast'!AS18*0.9</f>
        <v>11160</v>
      </c>
      <c r="AA18" s="29">
        <f>'C завтраками| Bed and breakfast'!AT18*0.9</f>
        <v>10440</v>
      </c>
      <c r="AB18" s="29">
        <f>'C завтраками| Bed and breakfast'!AU18*0.9</f>
        <v>10440</v>
      </c>
      <c r="AC18" s="29">
        <f>'C завтраками| Bed and breakfast'!AV18*0.9</f>
        <v>10080</v>
      </c>
      <c r="AD18" s="29">
        <f>'C завтраками| Bed and breakfast'!AW18*0.9</f>
        <v>9450</v>
      </c>
      <c r="AE18" s="29">
        <f>'C завтраками| Bed and breakfast'!AX18*0.9</f>
        <v>9900</v>
      </c>
      <c r="AF18" s="29">
        <f>'C завтраками| Bed and breakfast'!AY18*0.9</f>
        <v>9450</v>
      </c>
      <c r="AG18" s="29">
        <f>'C завтраками| Bed and breakfast'!AZ18*0.9</f>
        <v>9900</v>
      </c>
      <c r="AH18" s="29">
        <f>'C завтраками| Bed and breakfast'!BA18*0.9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breakfast'!U20*0.9</f>
        <v>11835</v>
      </c>
      <c r="C20" s="142">
        <f>'C завтраками| Bed and breakfast'!V20*0.9</f>
        <v>11835</v>
      </c>
      <c r="D20" s="142">
        <f>'C завтраками| Bed and breakfast'!W20*0.9</f>
        <v>11835</v>
      </c>
      <c r="E20" s="142">
        <f>'C завтраками| Bed and breakfast'!X20*0.9</f>
        <v>10395</v>
      </c>
      <c r="F20" s="142">
        <f>'C завтраками| Bed and breakfast'!Y20*0.9</f>
        <v>11115</v>
      </c>
      <c r="G20" s="142">
        <f>'C завтраками| Bed and breakfast'!Z20*0.9</f>
        <v>10395</v>
      </c>
      <c r="H20" s="142">
        <f>'C завтраками| Bed and breakfast'!AA20*0.9</f>
        <v>12555</v>
      </c>
      <c r="I20" s="142">
        <f>'C завтраками| Bed and breakfast'!AB20*0.9</f>
        <v>12555</v>
      </c>
      <c r="J20" s="142">
        <f>'C завтраками| Bed and breakfast'!AC20*0.9</f>
        <v>10485</v>
      </c>
      <c r="K20" s="142">
        <f>'C завтраками| Bed and breakfast'!AD20*0.9</f>
        <v>10665</v>
      </c>
      <c r="L20" s="142">
        <f>'C завтраками| Bed and breakfast'!AE20*0.9</f>
        <v>11025</v>
      </c>
      <c r="M20" s="142">
        <f>'C завтраками| Bed and breakfast'!AF20*0.9</f>
        <v>10665</v>
      </c>
      <c r="N20" s="142">
        <f>'C завтраками| Bed and breakfast'!AG20*0.9</f>
        <v>11205</v>
      </c>
      <c r="O20" s="142">
        <f>'C завтраками| Bed and breakfast'!AH20*0.9</f>
        <v>11835</v>
      </c>
      <c r="P20" s="142">
        <f>'C завтраками| Bed and breakfast'!AI20*0.9</f>
        <v>11835</v>
      </c>
      <c r="Q20" s="142">
        <f>'C завтраками| Bed and breakfast'!AJ20*0.9</f>
        <v>11385</v>
      </c>
      <c r="R20" s="142">
        <f>'C завтраками| Bed and breakfast'!AK20*0.9</f>
        <v>11025</v>
      </c>
      <c r="S20" s="142">
        <f>'C завтраками| Bed and breakfast'!AL20*0.9</f>
        <v>11835</v>
      </c>
      <c r="T20" s="142">
        <f>'C завтраками| Bed and breakfast'!AM20*0.9</f>
        <v>11025</v>
      </c>
      <c r="U20" s="142">
        <f>'C завтраками| Bed and breakfast'!AN20*0.9</f>
        <v>11385</v>
      </c>
      <c r="V20" s="142">
        <f>'C завтраками| Bed and breakfast'!AO20*0.9</f>
        <v>11025</v>
      </c>
      <c r="W20" s="142">
        <f>'C завтраками| Bed and breakfast'!AP20*0.9</f>
        <v>11835</v>
      </c>
      <c r="X20" s="142">
        <f>'C завтраками| Bed and breakfast'!AQ20*0.9</f>
        <v>11205</v>
      </c>
      <c r="Y20" s="142">
        <f>'C завтраками| Bed and breakfast'!AR20*0.9</f>
        <v>11025</v>
      </c>
      <c r="Z20" s="142">
        <f>'C завтраками| Bed and breakfast'!AS20*0.9</f>
        <v>11385</v>
      </c>
      <c r="AA20" s="142">
        <f>'C завтраками| Bed and breakfast'!AT20*0.9</f>
        <v>10665</v>
      </c>
      <c r="AB20" s="142">
        <f>'C завтраками| Bed and breakfast'!AU20*0.9</f>
        <v>10665</v>
      </c>
      <c r="AC20" s="142">
        <f>'C завтраками| Bed and breakfast'!AV20*0.9</f>
        <v>10305</v>
      </c>
      <c r="AD20" s="142">
        <f>'C завтраками| Bed and breakfast'!AW20*0.9</f>
        <v>9675</v>
      </c>
      <c r="AE20" s="142">
        <f>'C завтраками| Bed and breakfast'!AX20*0.9</f>
        <v>10125</v>
      </c>
      <c r="AF20" s="142">
        <f>'C завтраками| Bed and breakfast'!AY20*0.9</f>
        <v>9675</v>
      </c>
      <c r="AG20" s="142">
        <f>'C завтраками| Bed and breakfast'!AZ20*0.9</f>
        <v>10125</v>
      </c>
      <c r="AH20" s="142">
        <f>'C завтраками| Bed and breakfast'!BA20*0.9</f>
        <v>9675</v>
      </c>
    </row>
    <row r="21" spans="1:34" s="118" customFormat="1" ht="11.45" customHeight="1" x14ac:dyDescent="0.2">
      <c r="A21" s="121">
        <v>2</v>
      </c>
      <c r="B21" s="142">
        <f>'C завтраками| Bed and breakfast'!U21*0.9</f>
        <v>12960</v>
      </c>
      <c r="C21" s="142">
        <f>'C завтраками| Bed and breakfast'!V21*0.9</f>
        <v>12960</v>
      </c>
      <c r="D21" s="142">
        <f>'C завтраками| Bed and breakfast'!W21*0.9</f>
        <v>12960</v>
      </c>
      <c r="E21" s="142">
        <f>'C завтраками| Bed and breakfast'!X21*0.9</f>
        <v>11520</v>
      </c>
      <c r="F21" s="142">
        <f>'C завтраками| Bed and breakfast'!Y21*0.9</f>
        <v>12240</v>
      </c>
      <c r="G21" s="142">
        <f>'C завтраками| Bed and breakfast'!Z21*0.9</f>
        <v>11520</v>
      </c>
      <c r="H21" s="142">
        <f>'C завтраками| Bed and breakfast'!AA21*0.9</f>
        <v>13680</v>
      </c>
      <c r="I21" s="142">
        <f>'C завтраками| Bed and breakfast'!AB21*0.9</f>
        <v>13680</v>
      </c>
      <c r="J21" s="142">
        <f>'C завтраками| Bed and breakfast'!AC21*0.9</f>
        <v>11610</v>
      </c>
      <c r="K21" s="142">
        <f>'C завтраками| Bed and breakfast'!AD21*0.9</f>
        <v>11790</v>
      </c>
      <c r="L21" s="142">
        <f>'C завтраками| Bed and breakfast'!AE21*0.9</f>
        <v>12150</v>
      </c>
      <c r="M21" s="142">
        <f>'C завтраками| Bed and breakfast'!AF21*0.9</f>
        <v>11790</v>
      </c>
      <c r="N21" s="142">
        <f>'C завтраками| Bed and breakfast'!AG21*0.9</f>
        <v>12330</v>
      </c>
      <c r="O21" s="142">
        <f>'C завтраками| Bed and breakfast'!AH21*0.9</f>
        <v>12960</v>
      </c>
      <c r="P21" s="142">
        <f>'C завтраками| Bed and breakfast'!AI21*0.9</f>
        <v>12960</v>
      </c>
      <c r="Q21" s="142">
        <f>'C завтраками| Bed and breakfast'!AJ21*0.9</f>
        <v>12510</v>
      </c>
      <c r="R21" s="142">
        <f>'C завтраками| Bed and breakfast'!AK21*0.9</f>
        <v>12150</v>
      </c>
      <c r="S21" s="142">
        <f>'C завтраками| Bed and breakfast'!AL21*0.9</f>
        <v>12960</v>
      </c>
      <c r="T21" s="142">
        <f>'C завтраками| Bed and breakfast'!AM21*0.9</f>
        <v>12150</v>
      </c>
      <c r="U21" s="142">
        <f>'C завтраками| Bed and breakfast'!AN21*0.9</f>
        <v>12510</v>
      </c>
      <c r="V21" s="142">
        <f>'C завтраками| Bed and breakfast'!AO21*0.9</f>
        <v>12150</v>
      </c>
      <c r="W21" s="142">
        <f>'C завтраками| Bed and breakfast'!AP21*0.9</f>
        <v>12960</v>
      </c>
      <c r="X21" s="142">
        <f>'C завтраками| Bed and breakfast'!AQ21*0.9</f>
        <v>12330</v>
      </c>
      <c r="Y21" s="142">
        <f>'C завтраками| Bed and breakfast'!AR21*0.9</f>
        <v>12150</v>
      </c>
      <c r="Z21" s="142">
        <f>'C завтраками| Bed and breakfast'!AS21*0.9</f>
        <v>12510</v>
      </c>
      <c r="AA21" s="142">
        <f>'C завтраками| Bed and breakfast'!AT21*0.9</f>
        <v>11790</v>
      </c>
      <c r="AB21" s="142">
        <f>'C завтраками| Bed and breakfast'!AU21*0.9</f>
        <v>11790</v>
      </c>
      <c r="AC21" s="142">
        <f>'C завтраками| Bed and breakfast'!AV21*0.9</f>
        <v>11430</v>
      </c>
      <c r="AD21" s="142">
        <f>'C завтраками| Bed and breakfast'!AW21*0.9</f>
        <v>10800</v>
      </c>
      <c r="AE21" s="142">
        <f>'C завтраками| Bed and breakfast'!AX21*0.9</f>
        <v>11250</v>
      </c>
      <c r="AF21" s="142">
        <f>'C завтраками| Bed and breakfast'!AY21*0.9</f>
        <v>10800</v>
      </c>
      <c r="AG21" s="142">
        <f>'C завтраками| Bed and breakfast'!AZ21*0.9</f>
        <v>11250</v>
      </c>
      <c r="AH21" s="142">
        <f>'C завтраками| Bed and breakfast'!BA21*0.9</f>
        <v>10800</v>
      </c>
    </row>
    <row r="22" spans="1:34" s="118" customFormat="1" ht="11.45" customHeight="1" x14ac:dyDescent="0.2">
      <c r="A22" s="167"/>
    </row>
    <row r="23" spans="1:34" ht="145.9" customHeight="1" x14ac:dyDescent="0.2">
      <c r="A23" s="77" t="s">
        <v>202</v>
      </c>
    </row>
    <row r="24" spans="1:34" ht="11.45" customHeight="1" x14ac:dyDescent="0.2">
      <c r="A24" s="80" t="s">
        <v>18</v>
      </c>
    </row>
    <row r="25" spans="1:34" ht="11.45" customHeight="1" x14ac:dyDescent="0.2">
      <c r="A25" s="81" t="s">
        <v>193</v>
      </c>
    </row>
    <row r="26" spans="1:34" x14ac:dyDescent="0.2">
      <c r="A26" s="81" t="s">
        <v>194</v>
      </c>
    </row>
    <row r="27" spans="1:34" x14ac:dyDescent="0.2">
      <c r="A27" s="24"/>
    </row>
    <row r="28" spans="1:34" x14ac:dyDescent="0.2">
      <c r="A28" s="36" t="s">
        <v>3</v>
      </c>
    </row>
    <row r="29" spans="1:34" x14ac:dyDescent="0.2">
      <c r="A29" s="20" t="s">
        <v>4</v>
      </c>
    </row>
    <row r="30" spans="1:34" x14ac:dyDescent="0.2">
      <c r="A30" s="20" t="s">
        <v>5</v>
      </c>
    </row>
    <row r="31" spans="1:34" ht="24" x14ac:dyDescent="0.2">
      <c r="A31" s="21" t="s">
        <v>6</v>
      </c>
    </row>
    <row r="32" spans="1:34" ht="12.6" customHeight="1" x14ac:dyDescent="0.2">
      <c r="A32" s="42" t="s">
        <v>75</v>
      </c>
    </row>
    <row r="33" spans="1:1" x14ac:dyDescent="0.2">
      <c r="A33" s="66"/>
    </row>
    <row r="36" spans="1:1" ht="31.5" x14ac:dyDescent="0.2">
      <c r="A36" s="83" t="s">
        <v>203</v>
      </c>
    </row>
    <row r="37" spans="1:1" ht="42" x14ac:dyDescent="0.2">
      <c r="A37" s="168" t="s">
        <v>195</v>
      </c>
    </row>
    <row r="38" spans="1:1" ht="21" x14ac:dyDescent="0.2">
      <c r="A38" s="168" t="s">
        <v>196</v>
      </c>
    </row>
    <row r="39" spans="1:1" ht="21" x14ac:dyDescent="0.2">
      <c r="A39" s="168" t="s">
        <v>204</v>
      </c>
    </row>
    <row r="40" spans="1:1" ht="21" x14ac:dyDescent="0.2">
      <c r="A40" s="168" t="s">
        <v>197</v>
      </c>
    </row>
    <row r="41" spans="1:1" ht="31.5" x14ac:dyDescent="0.2">
      <c r="A41" s="168" t="s">
        <v>198</v>
      </c>
    </row>
    <row r="42" spans="1:1" ht="31.5" x14ac:dyDescent="0.2">
      <c r="A42" s="168" t="s">
        <v>199</v>
      </c>
    </row>
    <row r="43" spans="1:1" ht="31.5" x14ac:dyDescent="0.2">
      <c r="A43" s="70" t="s">
        <v>42</v>
      </c>
    </row>
    <row r="44" spans="1:1" ht="63" x14ac:dyDescent="0.2">
      <c r="A44" s="87" t="s">
        <v>200</v>
      </c>
    </row>
    <row r="45" spans="1:1" ht="21" x14ac:dyDescent="0.2">
      <c r="A45" s="71" t="s">
        <v>43</v>
      </c>
    </row>
    <row r="46" spans="1:1" ht="42.75" x14ac:dyDescent="0.2">
      <c r="A46" s="72" t="s">
        <v>201</v>
      </c>
    </row>
    <row r="47" spans="1:1" ht="21" x14ac:dyDescent="0.2">
      <c r="A47" s="73" t="s">
        <v>45</v>
      </c>
    </row>
    <row r="48" spans="1:1" x14ac:dyDescent="0.2">
      <c r="A48" s="74"/>
    </row>
    <row r="49" spans="1:1" x14ac:dyDescent="0.2">
      <c r="A49" s="75" t="s">
        <v>8</v>
      </c>
    </row>
    <row r="50" spans="1:1" ht="24" x14ac:dyDescent="0.2">
      <c r="A50" s="62" t="s">
        <v>206</v>
      </c>
    </row>
    <row r="51" spans="1:1" x14ac:dyDescent="0.2">
      <c r="A51" s="62"/>
    </row>
    <row r="52" spans="1:1" x14ac:dyDescent="0.2">
      <c r="A52" s="22"/>
    </row>
    <row r="53" spans="1:1" ht="12.75" x14ac:dyDescent="0.2">
      <c r="A53" s="7"/>
    </row>
    <row r="54" spans="1:1" ht="12.75" x14ac:dyDescent="0.2">
      <c r="A54" s="7"/>
    </row>
    <row r="57" spans="1:1" ht="12.75" x14ac:dyDescent="0.2">
      <c r="A57" s="114"/>
    </row>
    <row r="58" spans="1:1" ht="12.75" x14ac:dyDescent="0.2">
      <c r="A58" s="7"/>
    </row>
    <row r="59" spans="1:1" ht="12.75" x14ac:dyDescent="0.2">
      <c r="A59" s="7"/>
    </row>
    <row r="60" spans="1:1" ht="12.75" x14ac:dyDescent="0.2">
      <c r="A60" s="7"/>
    </row>
    <row r="61" spans="1:1" ht="12.75" x14ac:dyDescent="0.2">
      <c r="A61" s="7"/>
    </row>
  </sheetData>
  <pageMargins left="0.7" right="0.7" top="0.75" bottom="0.75" header="0.3" footer="0.3"/>
  <pageSetup paperSize="9"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pane xSplit="1" topLeftCell="B1" activePane="topRight" state="frozen"/>
      <selection pane="topRight" activeCell="B1" sqref="B1:C1048576"/>
    </sheetView>
  </sheetViews>
  <sheetFormatPr defaultColWidth="8.5703125" defaultRowHeight="12" x14ac:dyDescent="0.2"/>
  <cols>
    <col min="1" max="1" width="84.85546875" style="1" customWidth="1"/>
    <col min="2" max="6" width="9.85546875" style="1" bestFit="1" customWidth="1"/>
    <col min="7" max="16384" width="8.5703125" style="1"/>
  </cols>
  <sheetData>
    <row r="1" spans="1:7" ht="11.45" customHeight="1" x14ac:dyDescent="0.2">
      <c r="A1" s="9" t="s">
        <v>74</v>
      </c>
    </row>
    <row r="2" spans="1:7" ht="11.45" customHeight="1" x14ac:dyDescent="0.2">
      <c r="A2" s="19"/>
    </row>
    <row r="3" spans="1:7" ht="11.45" customHeight="1" x14ac:dyDescent="0.2">
      <c r="A3" s="111" t="s">
        <v>23</v>
      </c>
    </row>
    <row r="4" spans="1:7" ht="11.25" customHeight="1" x14ac:dyDescent="0.2">
      <c r="A4" s="51" t="s">
        <v>1</v>
      </c>
    </row>
    <row r="5" spans="1:7" s="12" customFormat="1" ht="25.5" customHeight="1" x14ac:dyDescent="0.2">
      <c r="A5" s="8" t="s">
        <v>0</v>
      </c>
      <c r="B5" s="47" t="e">
        <f>'C завтраками| Bed and breakfast'!#REF!</f>
        <v>#REF!</v>
      </c>
      <c r="C5" s="47" t="e">
        <f>'C завтраками| Bed and breakfast'!#REF!</f>
        <v>#REF!</v>
      </c>
      <c r="D5" s="47" t="e">
        <f>'C завтраками| Bed and breakfast'!#REF!</f>
        <v>#REF!</v>
      </c>
      <c r="E5" s="47" t="e">
        <f>'C завтраками| Bed and breakfast'!#REF!</f>
        <v>#REF!</v>
      </c>
      <c r="F5" s="47" t="e">
        <f>'C завтраками| Bed and breakfast'!#REF!</f>
        <v>#REF!</v>
      </c>
      <c r="G5" s="47" t="e">
        <f>'C завтраками| Bed and breakfast'!#REF!</f>
        <v>#REF!</v>
      </c>
    </row>
    <row r="6" spans="1:7" s="12" customFormat="1" ht="25.5" customHeight="1" x14ac:dyDescent="0.2">
      <c r="A6" s="37"/>
      <c r="B6" s="47" t="e">
        <f>'C завтраками| Bed and breakfast'!#REF!</f>
        <v>#REF!</v>
      </c>
      <c r="C6" s="47" t="e">
        <f>'C завтраками| Bed and breakfast'!#REF!</f>
        <v>#REF!</v>
      </c>
      <c r="D6" s="47" t="e">
        <f>'C завтраками| Bed and breakfast'!#REF!</f>
        <v>#REF!</v>
      </c>
      <c r="E6" s="47" t="e">
        <f>'C завтраками| Bed and breakfast'!#REF!</f>
        <v>#REF!</v>
      </c>
      <c r="F6" s="47" t="e">
        <f>'C завтраками| Bed and breakfast'!#REF!</f>
        <v>#REF!</v>
      </c>
      <c r="G6" s="47" t="e">
        <f>'C завтраками| Bed and breakfast'!#REF!</f>
        <v>#REF!</v>
      </c>
    </row>
    <row r="7" spans="1:7" ht="11.45" customHeight="1" x14ac:dyDescent="0.2">
      <c r="A7" s="11" t="s">
        <v>11</v>
      </c>
    </row>
    <row r="8" spans="1:7" ht="11.45" customHeight="1" x14ac:dyDescent="0.2">
      <c r="A8" s="3">
        <v>1</v>
      </c>
      <c r="B8" s="29" t="e">
        <f>'C завтраками| Bed and breakfast'!#REF!*0.9+B23</f>
        <v>#REF!</v>
      </c>
      <c r="C8" s="29" t="e">
        <f>'C завтраками| Bed and breakfast'!#REF!*0.9+C23</f>
        <v>#REF!</v>
      </c>
      <c r="D8" s="29" t="e">
        <f>'C завтраками| Bed and breakfast'!#REF!*0.9+D23</f>
        <v>#REF!</v>
      </c>
      <c r="E8" s="29" t="e">
        <f>'C завтраками| Bed and breakfast'!#REF!*0.9+E23</f>
        <v>#REF!</v>
      </c>
      <c r="F8" s="29" t="e">
        <f>'C завтраками| Bed and breakfast'!#REF!*0.9+F23</f>
        <v>#REF!</v>
      </c>
      <c r="G8" s="29" t="e">
        <f>'C завтраками| Bed and breakfast'!#REF!*0.9+G23</f>
        <v>#REF!</v>
      </c>
    </row>
    <row r="9" spans="1:7" ht="11.45" customHeight="1" x14ac:dyDescent="0.2">
      <c r="A9" s="3">
        <v>2</v>
      </c>
      <c r="B9" s="29" t="e">
        <f>'C завтраками| Bed and breakfast'!#REF!*0.9+B24</f>
        <v>#REF!</v>
      </c>
      <c r="C9" s="29" t="e">
        <f>'C завтраками| Bed and breakfast'!#REF!*0.9+C24</f>
        <v>#REF!</v>
      </c>
      <c r="D9" s="29" t="e">
        <f>'C завтраками| Bed and breakfast'!#REF!*0.9+D24</f>
        <v>#REF!</v>
      </c>
      <c r="E9" s="29" t="e">
        <f>'C завтраками| Bed and breakfast'!#REF!*0.9+E24</f>
        <v>#REF!</v>
      </c>
      <c r="F9" s="29" t="e">
        <f>'C завтраками| Bed and breakfast'!#REF!*0.9+F24</f>
        <v>#REF!</v>
      </c>
      <c r="G9" s="29" t="e">
        <f>'C завтраками| Bed and breakfast'!#REF!*0.9+G24</f>
        <v>#REF!</v>
      </c>
    </row>
    <row r="10" spans="1:7" ht="11.45" customHeight="1" x14ac:dyDescent="0.2">
      <c r="A10" s="120" t="s">
        <v>107</v>
      </c>
      <c r="B10" s="29"/>
      <c r="C10" s="29"/>
      <c r="D10" s="29"/>
      <c r="E10" s="29"/>
      <c r="F10" s="29"/>
      <c r="G10" s="29"/>
    </row>
    <row r="11" spans="1:7" ht="11.45" customHeight="1" x14ac:dyDescent="0.2">
      <c r="A11" s="3">
        <v>1</v>
      </c>
      <c r="B11" s="29" t="e">
        <f>'C завтраками| Bed and breakfast'!#REF!*0.9+B23</f>
        <v>#REF!</v>
      </c>
      <c r="C11" s="29" t="e">
        <f>'C завтраками| Bed and breakfast'!#REF!*0.9+C23</f>
        <v>#REF!</v>
      </c>
      <c r="D11" s="29" t="e">
        <f>'C завтраками| Bed and breakfast'!#REF!*0.9+D23</f>
        <v>#REF!</v>
      </c>
      <c r="E11" s="29" t="e">
        <f>'C завтраками| Bed and breakfast'!#REF!*0.9+E23</f>
        <v>#REF!</v>
      </c>
      <c r="F11" s="29" t="e">
        <f>'C завтраками| Bed and breakfast'!#REF!*0.9+F23</f>
        <v>#REF!</v>
      </c>
      <c r="G11" s="29" t="e">
        <f>'C завтраками| Bed and breakfast'!#REF!*0.9+G23</f>
        <v>#REF!</v>
      </c>
    </row>
    <row r="12" spans="1:7" ht="11.45" customHeight="1" x14ac:dyDescent="0.2">
      <c r="A12" s="3">
        <v>2</v>
      </c>
      <c r="B12" s="29" t="e">
        <f>'C завтраками| Bed and breakfast'!#REF!*0.9+B24</f>
        <v>#REF!</v>
      </c>
      <c r="C12" s="29" t="e">
        <f>'C завтраками| Bed and breakfast'!#REF!*0.9+C24</f>
        <v>#REF!</v>
      </c>
      <c r="D12" s="29" t="e">
        <f>'C завтраками| Bed and breakfast'!#REF!*0.9+D24</f>
        <v>#REF!</v>
      </c>
      <c r="E12" s="29" t="e">
        <f>'C завтраками| Bed and breakfast'!#REF!*0.9+E24</f>
        <v>#REF!</v>
      </c>
      <c r="F12" s="29" t="e">
        <f>'C завтраками| Bed and breakfast'!#REF!*0.9+F24</f>
        <v>#REF!</v>
      </c>
      <c r="G12" s="29" t="e">
        <f>'C завтраками| Bed and breakfast'!#REF!*0.9+G24</f>
        <v>#REF!</v>
      </c>
    </row>
    <row r="13" spans="1:7" ht="11.45" customHeight="1" x14ac:dyDescent="0.2">
      <c r="A13" s="5" t="s">
        <v>86</v>
      </c>
      <c r="B13" s="29"/>
      <c r="C13" s="29"/>
      <c r="D13" s="29"/>
      <c r="E13" s="29"/>
      <c r="F13" s="29"/>
      <c r="G13" s="29"/>
    </row>
    <row r="14" spans="1:7" ht="11.45" customHeight="1" x14ac:dyDescent="0.2">
      <c r="A14" s="3">
        <v>1</v>
      </c>
      <c r="B14" s="29" t="e">
        <f>'C завтраками| Bed and breakfast'!#REF!*0.9+B23</f>
        <v>#REF!</v>
      </c>
      <c r="C14" s="29" t="e">
        <f>'C завтраками| Bed and breakfast'!#REF!*0.9+C23</f>
        <v>#REF!</v>
      </c>
      <c r="D14" s="29" t="e">
        <f>'C завтраками| Bed and breakfast'!#REF!*0.9+D23</f>
        <v>#REF!</v>
      </c>
      <c r="E14" s="29" t="e">
        <f>'C завтраками| Bed and breakfast'!#REF!*0.9+E23</f>
        <v>#REF!</v>
      </c>
      <c r="F14" s="29" t="e">
        <f>'C завтраками| Bed and breakfast'!#REF!*0.9+F23</f>
        <v>#REF!</v>
      </c>
      <c r="G14" s="29" t="e">
        <f>'C завтраками| Bed and breakfast'!#REF!*0.9+G23</f>
        <v>#REF!</v>
      </c>
    </row>
    <row r="15" spans="1:7" ht="11.45" customHeight="1" x14ac:dyDescent="0.2">
      <c r="A15" s="3">
        <v>2</v>
      </c>
      <c r="B15" s="29" t="e">
        <f>'C завтраками| Bed and breakfast'!#REF!*0.9+B24</f>
        <v>#REF!</v>
      </c>
      <c r="C15" s="29" t="e">
        <f>'C завтраками| Bed and breakfast'!#REF!*0.9+C24</f>
        <v>#REF!</v>
      </c>
      <c r="D15" s="29" t="e">
        <f>'C завтраками| Bed and breakfast'!#REF!*0.9+D24</f>
        <v>#REF!</v>
      </c>
      <c r="E15" s="29" t="e">
        <f>'C завтраками| Bed and breakfast'!#REF!*0.9+E24</f>
        <v>#REF!</v>
      </c>
      <c r="F15" s="29" t="e">
        <f>'C завтраками| Bed and breakfast'!#REF!*0.9+F24</f>
        <v>#REF!</v>
      </c>
      <c r="G15" s="29" t="e">
        <f>'C завтраками| Bed and breakfast'!#REF!*0.9+G24</f>
        <v>#REF!</v>
      </c>
    </row>
    <row r="16" spans="1:7" ht="11.45" customHeight="1" x14ac:dyDescent="0.2">
      <c r="A16" s="4" t="s">
        <v>91</v>
      </c>
      <c r="B16" s="29"/>
      <c r="C16" s="29"/>
      <c r="D16" s="29"/>
      <c r="E16" s="29"/>
      <c r="F16" s="29"/>
      <c r="G16" s="29"/>
    </row>
    <row r="17" spans="1:8" ht="11.45" customHeight="1" x14ac:dyDescent="0.2">
      <c r="A17" s="3">
        <v>1</v>
      </c>
      <c r="B17" s="29" t="e">
        <f>'C завтраками| Bed and breakfast'!#REF!*0.9+B23</f>
        <v>#REF!</v>
      </c>
      <c r="C17" s="29" t="e">
        <f>'C завтраками| Bed and breakfast'!#REF!*0.9+C23</f>
        <v>#REF!</v>
      </c>
      <c r="D17" s="29" t="e">
        <f>'C завтраками| Bed and breakfast'!#REF!*0.9+D23</f>
        <v>#REF!</v>
      </c>
      <c r="E17" s="29" t="e">
        <f>'C завтраками| Bed and breakfast'!#REF!*0.9+E23</f>
        <v>#REF!</v>
      </c>
      <c r="F17" s="29" t="e">
        <f>'C завтраками| Bed and breakfast'!#REF!*0.9+F23</f>
        <v>#REF!</v>
      </c>
      <c r="G17" s="29" t="e">
        <f>'C завтраками| Bed and breakfast'!#REF!*0.9+G23</f>
        <v>#REF!</v>
      </c>
    </row>
    <row r="18" spans="1:8" ht="11.45" customHeight="1" x14ac:dyDescent="0.2">
      <c r="A18" s="3">
        <v>2</v>
      </c>
      <c r="B18" s="29" t="e">
        <f>'C завтраками| Bed and breakfast'!#REF!*0.9+B24</f>
        <v>#REF!</v>
      </c>
      <c r="C18" s="29" t="e">
        <f>'C завтраками| Bed and breakfast'!#REF!*0.9+C24</f>
        <v>#REF!</v>
      </c>
      <c r="D18" s="29" t="e">
        <f>'C завтраками| Bed and breakfast'!#REF!*0.9+D24</f>
        <v>#REF!</v>
      </c>
      <c r="E18" s="29" t="e">
        <f>'C завтраками| Bed and breakfast'!#REF!*0.9+E24</f>
        <v>#REF!</v>
      </c>
      <c r="F18" s="29" t="e">
        <f>'C завтраками| Bed and breakfast'!#REF!*0.9+F24</f>
        <v>#REF!</v>
      </c>
      <c r="G18" s="29" t="e">
        <f>'C завтраками| Bed and breakfast'!#REF!*0.9+G24</f>
        <v>#REF!</v>
      </c>
    </row>
    <row r="19" spans="1:8" ht="11.45" customHeight="1" x14ac:dyDescent="0.2">
      <c r="A19" s="2" t="s">
        <v>92</v>
      </c>
      <c r="B19" s="29"/>
      <c r="C19" s="29"/>
      <c r="D19" s="29"/>
      <c r="E19" s="29"/>
      <c r="F19" s="29"/>
      <c r="G19" s="29"/>
    </row>
    <row r="20" spans="1:8" ht="11.45" customHeight="1" x14ac:dyDescent="0.2">
      <c r="A20" s="3">
        <v>1</v>
      </c>
      <c r="B20" s="29" t="e">
        <f>'C завтраками| Bed and breakfast'!#REF!*0.9+B23</f>
        <v>#REF!</v>
      </c>
      <c r="C20" s="29" t="e">
        <f>'C завтраками| Bed and breakfast'!#REF!*0.9+C23</f>
        <v>#REF!</v>
      </c>
      <c r="D20" s="29" t="e">
        <f>'C завтраками| Bed and breakfast'!#REF!*0.9+D23</f>
        <v>#REF!</v>
      </c>
      <c r="E20" s="29" t="e">
        <f>'C завтраками| Bed and breakfast'!#REF!*0.9+E23</f>
        <v>#REF!</v>
      </c>
      <c r="F20" s="29" t="e">
        <f>'C завтраками| Bed and breakfast'!#REF!*0.9+F23</f>
        <v>#REF!</v>
      </c>
      <c r="G20" s="29" t="e">
        <f>'C завтраками| Bed and breakfast'!#REF!*0.9+G23</f>
        <v>#REF!</v>
      </c>
    </row>
    <row r="21" spans="1:8" ht="11.45" customHeight="1" x14ac:dyDescent="0.2">
      <c r="A21" s="3">
        <v>2</v>
      </c>
      <c r="B21" s="29" t="e">
        <f>'C завтраками| Bed and breakfast'!#REF!*0.9+B24</f>
        <v>#REF!</v>
      </c>
      <c r="C21" s="29" t="e">
        <f>'C завтраками| Bed and breakfast'!#REF!*0.9+C24</f>
        <v>#REF!</v>
      </c>
      <c r="D21" s="29" t="e">
        <f>'C завтраками| Bed and breakfast'!#REF!*0.9+D24</f>
        <v>#REF!</v>
      </c>
      <c r="E21" s="29" t="e">
        <f>'C завтраками| Bed and breakfast'!#REF!*0.9+E24</f>
        <v>#REF!</v>
      </c>
      <c r="F21" s="29" t="e">
        <f>'C завтраками| Bed and breakfast'!#REF!*0.9+F24</f>
        <v>#REF!</v>
      </c>
      <c r="G21" s="29" t="e">
        <f>'C завтраками| Bed and breakfast'!#REF!*0.9+G24</f>
        <v>#REF!</v>
      </c>
    </row>
    <row r="22" spans="1:8" s="7" customFormat="1" ht="12.75" x14ac:dyDescent="0.2">
      <c r="A22" s="108" t="s">
        <v>94</v>
      </c>
      <c r="B22" s="6"/>
      <c r="C22" s="6"/>
      <c r="D22" s="6"/>
      <c r="E22" s="6"/>
      <c r="F22" s="6"/>
      <c r="G22" s="30"/>
      <c r="H22" s="30"/>
    </row>
    <row r="23" spans="1:8" s="7" customFormat="1" ht="12.75" x14ac:dyDescent="0.2">
      <c r="A23" s="109" t="s">
        <v>95</v>
      </c>
      <c r="B23" s="110">
        <v>2000</v>
      </c>
      <c r="C23" s="110">
        <v>2000</v>
      </c>
      <c r="D23" s="110">
        <v>2000</v>
      </c>
      <c r="E23" s="110">
        <v>1999</v>
      </c>
      <c r="F23" s="110">
        <v>2000</v>
      </c>
      <c r="G23" s="110">
        <v>2000</v>
      </c>
    </row>
    <row r="24" spans="1:8" s="7" customFormat="1" ht="12.75" x14ac:dyDescent="0.2">
      <c r="A24" s="109" t="s">
        <v>96</v>
      </c>
      <c r="B24" s="110">
        <f t="shared" ref="B24" si="0">B23*2</f>
        <v>4000</v>
      </c>
      <c r="C24" s="110">
        <f t="shared" ref="C24:G24" si="1">C23*2</f>
        <v>4000</v>
      </c>
      <c r="D24" s="110">
        <f t="shared" si="1"/>
        <v>4000</v>
      </c>
      <c r="E24" s="110">
        <f t="shared" ref="E24" si="2">E23*2</f>
        <v>3998</v>
      </c>
      <c r="F24" s="110">
        <f t="shared" si="1"/>
        <v>4000</v>
      </c>
      <c r="G24" s="110">
        <f t="shared" si="1"/>
        <v>4000</v>
      </c>
    </row>
    <row r="25" spans="1:8" ht="11.45" customHeight="1" x14ac:dyDescent="0.2">
      <c r="A25" s="24"/>
    </row>
    <row r="26" spans="1:8" ht="11.45" customHeight="1" x14ac:dyDescent="0.2">
      <c r="A26" s="41" t="s">
        <v>3</v>
      </c>
    </row>
    <row r="27" spans="1:8" ht="11.45" customHeight="1" x14ac:dyDescent="0.2">
      <c r="A27" s="42" t="s">
        <v>4</v>
      </c>
    </row>
    <row r="28" spans="1:8" x14ac:dyDescent="0.2">
      <c r="A28" s="42" t="s">
        <v>5</v>
      </c>
    </row>
    <row r="29" spans="1:8" ht="24" x14ac:dyDescent="0.2">
      <c r="A29" s="26" t="s">
        <v>6</v>
      </c>
    </row>
    <row r="30" spans="1:8" x14ac:dyDescent="0.2">
      <c r="A30" s="42" t="s">
        <v>75</v>
      </c>
    </row>
    <row r="31" spans="1:8" x14ac:dyDescent="0.2">
      <c r="A31" s="52" t="s">
        <v>25</v>
      </c>
    </row>
    <row r="32" spans="1:8" ht="60" x14ac:dyDescent="0.2">
      <c r="A32" s="53" t="s">
        <v>97</v>
      </c>
    </row>
    <row r="33" spans="1:1" x14ac:dyDescent="0.2">
      <c r="A33" s="54"/>
    </row>
    <row r="34" spans="1:1" ht="12.6" customHeight="1" x14ac:dyDescent="0.2">
      <c r="A34" s="55" t="s">
        <v>18</v>
      </c>
    </row>
    <row r="35" spans="1:1" x14ac:dyDescent="0.2">
      <c r="A35" s="85" t="s">
        <v>87</v>
      </c>
    </row>
    <row r="36" spans="1:1" x14ac:dyDescent="0.2">
      <c r="A36" s="85" t="s">
        <v>105</v>
      </c>
    </row>
    <row r="37" spans="1:1" x14ac:dyDescent="0.2">
      <c r="A37" s="85"/>
    </row>
    <row r="38" spans="1:1" x14ac:dyDescent="0.2">
      <c r="A38" s="107" t="s">
        <v>93</v>
      </c>
    </row>
    <row r="39" spans="1:1" ht="12" customHeight="1" thickBot="1" x14ac:dyDescent="0.25">
      <c r="A39" s="112"/>
    </row>
    <row r="40" spans="1:1" ht="12" customHeight="1" x14ac:dyDescent="0.2">
      <c r="A40" s="171" t="s">
        <v>104</v>
      </c>
    </row>
    <row r="41" spans="1:1" ht="89.45" customHeight="1" thickBot="1" x14ac:dyDescent="0.25">
      <c r="A41" s="172"/>
    </row>
    <row r="42" spans="1:1" ht="12" customHeight="1" thickBot="1" x14ac:dyDescent="0.25">
      <c r="A42" s="112"/>
    </row>
    <row r="43" spans="1:1" ht="12" customHeight="1" x14ac:dyDescent="0.2">
      <c r="A43" s="103" t="s">
        <v>26</v>
      </c>
    </row>
    <row r="44" spans="1:1" ht="24" x14ac:dyDescent="0.2">
      <c r="A44" s="104" t="s">
        <v>88</v>
      </c>
    </row>
    <row r="45" spans="1:1" ht="26.65" customHeight="1" x14ac:dyDescent="0.2">
      <c r="A45" s="104" t="s">
        <v>89</v>
      </c>
    </row>
    <row r="46" spans="1:1" ht="46.15" customHeight="1" thickBot="1" x14ac:dyDescent="0.25">
      <c r="A46" s="105" t="s">
        <v>90</v>
      </c>
    </row>
    <row r="47" spans="1:1" ht="12.75" thickBot="1" x14ac:dyDescent="0.25">
      <c r="A47" s="106"/>
    </row>
    <row r="48" spans="1:1" ht="12.75" thickBot="1" x14ac:dyDescent="0.25">
      <c r="A48" s="56" t="s">
        <v>8</v>
      </c>
    </row>
    <row r="49" spans="1:1" ht="72" x14ac:dyDescent="0.2">
      <c r="A49" s="57" t="s">
        <v>50</v>
      </c>
    </row>
  </sheetData>
  <mergeCells count="1">
    <mergeCell ref="A40:A41"/>
  </mergeCells>
  <pageMargins left="0.7" right="0.7" top="0.75" bottom="0.75" header="0.3" footer="0.3"/>
  <pageSetup paperSize="9"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133" hidden="1" customWidth="1"/>
    <col min="8" max="32" width="9.42578125" style="133" bestFit="1" customWidth="1"/>
    <col min="33" max="34" width="8.42578125" style="133" bestFit="1" customWidth="1"/>
    <col min="35" max="59" width="9.42578125" style="133" bestFit="1" customWidth="1"/>
    <col min="60" max="16384" width="8.7109375" style="133"/>
  </cols>
  <sheetData>
    <row r="1" spans="1:59" x14ac:dyDescent="0.2">
      <c r="A1" s="9" t="s">
        <v>187</v>
      </c>
    </row>
    <row r="2" spans="1:59" x14ac:dyDescent="0.2">
      <c r="A2" s="14" t="s">
        <v>15</v>
      </c>
    </row>
    <row r="3" spans="1:59" x14ac:dyDescent="0.2">
      <c r="A3" s="1"/>
    </row>
    <row r="4" spans="1:59" x14ac:dyDescent="0.2">
      <c r="A4" s="95" t="s">
        <v>1</v>
      </c>
      <c r="B4" s="133"/>
      <c r="C4" s="133"/>
      <c r="D4" s="133"/>
      <c r="E4" s="133"/>
    </row>
    <row r="5" spans="1:59"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45399</v>
      </c>
      <c r="I5" s="129">
        <f>'C завтраками| Bed and breakfast'!C5</f>
        <v>45401</v>
      </c>
      <c r="J5" s="129">
        <f>'C завтраками| Bed and breakfast'!D5</f>
        <v>45402</v>
      </c>
      <c r="K5" s="129">
        <f>'C завтраками| Bed and breakfast'!E5</f>
        <v>45403</v>
      </c>
      <c r="L5" s="129">
        <f>'C завтраками| Bed and breakfast'!F5</f>
        <v>45407</v>
      </c>
      <c r="M5" s="129">
        <f>'C завтраками| Bed and breakfast'!G5</f>
        <v>45409</v>
      </c>
      <c r="N5" s="129">
        <f>'C завтраками| Bed and breakfast'!H5</f>
        <v>45411</v>
      </c>
      <c r="O5" s="129">
        <f>'C завтраками| Bed and breakfast'!I5</f>
        <v>45413</v>
      </c>
      <c r="P5" s="129">
        <f>'C завтраками| Bed and breakfast'!J5</f>
        <v>45417</v>
      </c>
      <c r="Q5" s="129">
        <f>'C завтраками| Bed and breakfast'!K5</f>
        <v>45421</v>
      </c>
      <c r="R5" s="129">
        <f>'C завтраками| Bed and breakfast'!L5</f>
        <v>45422</v>
      </c>
      <c r="S5" s="129">
        <f>'C завтраками| Bed and breakfast'!M5</f>
        <v>45423</v>
      </c>
      <c r="T5" s="46">
        <f>'C завтраками| Bed and breakfast'!N5</f>
        <v>45424</v>
      </c>
      <c r="U5" s="129">
        <f>'C завтраками| Bed and breakfast'!O5</f>
        <v>45429</v>
      </c>
      <c r="V5" s="129">
        <f>'C завтраками| Bed and breakfast'!P5</f>
        <v>45431</v>
      </c>
      <c r="W5" s="129">
        <f>'C завтраками| Bed and breakfast'!Q5</f>
        <v>45436</v>
      </c>
      <c r="X5" s="129">
        <f>'C завтраками| Bed and breakfast'!R5</f>
        <v>45438</v>
      </c>
      <c r="Y5" s="129">
        <f>'C завтраками| Bed and breakfast'!S5</f>
        <v>45439</v>
      </c>
      <c r="Z5" s="129">
        <f>'C завтраками| Bed and breakfast'!T5</f>
        <v>45443</v>
      </c>
      <c r="AA5" s="129">
        <f>'C завтраками| Bed and breakfast'!U5</f>
        <v>45444</v>
      </c>
      <c r="AB5" s="129">
        <f>'C завтраками| Bed and breakfast'!V5</f>
        <v>45445</v>
      </c>
      <c r="AC5" s="129">
        <f>'C завтраками| Bed and breakfast'!W5</f>
        <v>45453</v>
      </c>
      <c r="AD5" s="129">
        <f>'C завтраками| Bed and breakfast'!X5</f>
        <v>45454</v>
      </c>
      <c r="AE5" s="129">
        <f>'C завтраками| Bed and breakfast'!Y5</f>
        <v>45460</v>
      </c>
      <c r="AF5" s="129">
        <f>'C завтраками| Bed and breakfast'!Z5</f>
        <v>45466</v>
      </c>
      <c r="AG5" s="129">
        <f>'C завтраками| Bed and breakfast'!AA5</f>
        <v>45471</v>
      </c>
      <c r="AH5" s="129">
        <f>'C завтраками| Bed and breakfast'!AB5</f>
        <v>45474</v>
      </c>
      <c r="AI5" s="129">
        <f>'C завтраками| Bed and breakfast'!AC5</f>
        <v>45487</v>
      </c>
      <c r="AJ5" s="129">
        <f>'C завтраками| Bed and breakfast'!AD5</f>
        <v>45491</v>
      </c>
      <c r="AK5" s="129">
        <f>'C завтраками| Bed and breakfast'!AE5</f>
        <v>45492</v>
      </c>
      <c r="AL5" s="129">
        <f>'C завтраками| Bed and breakfast'!AF5</f>
        <v>45494</v>
      </c>
      <c r="AM5" s="129">
        <f>'C завтраками| Bed and breakfast'!AG5</f>
        <v>45499</v>
      </c>
      <c r="AN5" s="129">
        <f>'C завтраками| Bed and breakfast'!AH5</f>
        <v>45501</v>
      </c>
      <c r="AO5" s="129">
        <f>'C завтраками| Bed and breakfast'!AI5</f>
        <v>45505</v>
      </c>
      <c r="AP5" s="129">
        <f>'C завтраками| Bed and breakfast'!AJ5</f>
        <v>45506</v>
      </c>
      <c r="AQ5" s="129">
        <f>'C завтраками| Bed and breakfast'!AK5</f>
        <v>45508</v>
      </c>
      <c r="AR5" s="129">
        <f>'C завтраками| Bed and breakfast'!AL5</f>
        <v>45513</v>
      </c>
      <c r="AS5" s="129">
        <f>'C завтраками| Bed and breakfast'!AM5</f>
        <v>45515</v>
      </c>
      <c r="AT5" s="129">
        <f>'C завтраками| Bed and breakfast'!AN5</f>
        <v>45520</v>
      </c>
      <c r="AU5" s="129">
        <f>'C завтраками| Bed and breakfast'!AO5</f>
        <v>45522</v>
      </c>
      <c r="AV5" s="129">
        <f>'C завтраками| Bed and breakfast'!AP5</f>
        <v>45523</v>
      </c>
      <c r="AW5" s="129">
        <f>'C завтраками| Bed and breakfast'!AQ5</f>
        <v>45525</v>
      </c>
      <c r="AX5" s="129">
        <f>'C завтраками| Bed and breakfast'!AR5</f>
        <v>45526</v>
      </c>
      <c r="AY5" s="129">
        <f>'C завтраками| Bed and breakfast'!AS5</f>
        <v>45527</v>
      </c>
      <c r="AZ5" s="129">
        <f>'C завтраками| Bed and breakfast'!AT5</f>
        <v>45529</v>
      </c>
      <c r="BA5" s="129">
        <f>'C завтраками| Bed and breakfast'!AU5</f>
        <v>45534</v>
      </c>
      <c r="BB5" s="129">
        <f>'C завтраками| Bed and breakfast'!AV5</f>
        <v>45536</v>
      </c>
      <c r="BC5" s="129">
        <f>'C завтраками| Bed and breakfast'!AW5</f>
        <v>45551</v>
      </c>
      <c r="BD5" s="129">
        <f>'C завтраками| Bed and breakfast'!AX5</f>
        <v>45556</v>
      </c>
      <c r="BE5" s="129">
        <f>'C завтраками| Bed and breakfast'!AY5</f>
        <v>45558</v>
      </c>
      <c r="BF5" s="129">
        <f>'C завтраками| Bed and breakfast'!AZ5</f>
        <v>45562</v>
      </c>
      <c r="BG5" s="129">
        <f>'C завтраками| Bed and breakfast'!BA5</f>
        <v>45564</v>
      </c>
    </row>
    <row r="6" spans="1:59"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45400</v>
      </c>
      <c r="I6" s="129">
        <f>'C завтраками| Bed and breakfast'!C6</f>
        <v>45401</v>
      </c>
      <c r="J6" s="129">
        <f>'C завтраками| Bed and breakfast'!D6</f>
        <v>45402</v>
      </c>
      <c r="K6" s="129">
        <f>'C завтраками| Bed and breakfast'!E6</f>
        <v>45406</v>
      </c>
      <c r="L6" s="129">
        <f>'C завтраками| Bed and breakfast'!F6</f>
        <v>45408</v>
      </c>
      <c r="M6" s="129">
        <f>'C завтраками| Bed and breakfast'!G6</f>
        <v>45410</v>
      </c>
      <c r="N6" s="129">
        <f>'C завтраками| Bed and breakfast'!H6</f>
        <v>45412</v>
      </c>
      <c r="O6" s="129">
        <f>'C завтраками| Bed and breakfast'!I6</f>
        <v>45416</v>
      </c>
      <c r="P6" s="129">
        <f>'C завтраками| Bed and breakfast'!J6</f>
        <v>45420</v>
      </c>
      <c r="Q6" s="129">
        <f>'C завтраками| Bed and breakfast'!K6</f>
        <v>45421</v>
      </c>
      <c r="R6" s="129">
        <f>'C завтраками| Bed and breakfast'!L6</f>
        <v>45422</v>
      </c>
      <c r="S6" s="129">
        <f>'C завтраками| Bed and breakfast'!M6</f>
        <v>45423</v>
      </c>
      <c r="T6" s="46">
        <f>'C завтраками| Bed and breakfast'!N6</f>
        <v>45428</v>
      </c>
      <c r="U6" s="129">
        <f>'C завтраками| Bed and breakfast'!O6</f>
        <v>45430</v>
      </c>
      <c r="V6" s="129">
        <f>'C завтраками| Bed and breakfast'!P6</f>
        <v>45435</v>
      </c>
      <c r="W6" s="129">
        <f>'C завтраками| Bed and breakfast'!Q6</f>
        <v>45437</v>
      </c>
      <c r="X6" s="129">
        <f>'C завтраками| Bed and breakfast'!R6</f>
        <v>45438</v>
      </c>
      <c r="Y6" s="129">
        <f>'C завтраками| Bed and breakfast'!S6</f>
        <v>45442</v>
      </c>
      <c r="Z6" s="129">
        <f>'C завтраками| Bed and breakfast'!T6</f>
        <v>45443</v>
      </c>
      <c r="AA6" s="129">
        <f>'C завтраками| Bed and breakfast'!U6</f>
        <v>45444</v>
      </c>
      <c r="AB6" s="129">
        <f>'C завтраками| Bed and breakfast'!V6</f>
        <v>45452</v>
      </c>
      <c r="AC6" s="129">
        <f>'C завтраками| Bed and breakfast'!W6</f>
        <v>45453</v>
      </c>
      <c r="AD6" s="129">
        <f>'C завтраками| Bed and breakfast'!X6</f>
        <v>45459</v>
      </c>
      <c r="AE6" s="129">
        <f>'C завтраками| Bed and breakfast'!Y6</f>
        <v>45465</v>
      </c>
      <c r="AF6" s="129">
        <f>'C завтраками| Bed and breakfast'!Z6</f>
        <v>45470</v>
      </c>
      <c r="AG6" s="129">
        <f>'C завтраками| Bed and breakfast'!AA6</f>
        <v>45473</v>
      </c>
      <c r="AH6" s="129">
        <f>'C завтраками| Bed and breakfast'!AB6</f>
        <v>45486</v>
      </c>
      <c r="AI6" s="129">
        <f>'C завтраками| Bed and breakfast'!AC6</f>
        <v>45490</v>
      </c>
      <c r="AJ6" s="129">
        <f>'C завтраками| Bed and breakfast'!AD6</f>
        <v>45491</v>
      </c>
      <c r="AK6" s="129">
        <f>'C завтраками| Bed and breakfast'!AE6</f>
        <v>45493</v>
      </c>
      <c r="AL6" s="129">
        <f>'C завтраками| Bed and breakfast'!AF6</f>
        <v>45498</v>
      </c>
      <c r="AM6" s="129">
        <f>'C завтраками| Bed and breakfast'!AG6</f>
        <v>45500</v>
      </c>
      <c r="AN6" s="129">
        <f>'C завтраками| Bed and breakfast'!AH6</f>
        <v>45504</v>
      </c>
      <c r="AO6" s="129">
        <f>'C завтраками| Bed and breakfast'!AI6</f>
        <v>45505</v>
      </c>
      <c r="AP6" s="129">
        <f>'C завтраками| Bed and breakfast'!AJ6</f>
        <v>45507</v>
      </c>
      <c r="AQ6" s="129">
        <f>'C завтраками| Bed and breakfast'!AK6</f>
        <v>45512</v>
      </c>
      <c r="AR6" s="129">
        <f>'C завтраками| Bed and breakfast'!AL6</f>
        <v>45514</v>
      </c>
      <c r="AS6" s="129">
        <f>'C завтраками| Bed and breakfast'!AM6</f>
        <v>45519</v>
      </c>
      <c r="AT6" s="129">
        <f>'C завтраками| Bed and breakfast'!AN6</f>
        <v>45521</v>
      </c>
      <c r="AU6" s="129">
        <f>'C завтраками| Bed and breakfast'!AO6</f>
        <v>45522</v>
      </c>
      <c r="AV6" s="129">
        <f>'C завтраками| Bed and breakfast'!AP6</f>
        <v>45524</v>
      </c>
      <c r="AW6" s="129">
        <f>'C завтраками| Bed and breakfast'!AQ6</f>
        <v>45525</v>
      </c>
      <c r="AX6" s="129">
        <f>'C завтраками| Bed and breakfast'!AR6</f>
        <v>45526</v>
      </c>
      <c r="AY6" s="129">
        <f>'C завтраками| Bed and breakfast'!AS6</f>
        <v>45528</v>
      </c>
      <c r="AZ6" s="129">
        <f>'C завтраками| Bed and breakfast'!AT6</f>
        <v>45533</v>
      </c>
      <c r="BA6" s="129">
        <f>'C завтраками| Bed and breakfast'!AU6</f>
        <v>45535</v>
      </c>
      <c r="BB6" s="129">
        <f>'C завтраками| Bed and breakfast'!AV6</f>
        <v>45550</v>
      </c>
      <c r="BC6" s="129">
        <f>'C завтраками| Bed and breakfast'!AW6</f>
        <v>45555</v>
      </c>
      <c r="BD6" s="129">
        <f>'C завтраками| Bed and breakfast'!AX6</f>
        <v>45557</v>
      </c>
      <c r="BE6" s="129">
        <f>'C завтраками| Bed and breakfast'!AY6</f>
        <v>45561</v>
      </c>
      <c r="BF6" s="129">
        <f>'C завтраками| Bed and breakfast'!AZ6</f>
        <v>45563</v>
      </c>
      <c r="BG6" s="129">
        <f>'C завтраками| Bed and breakfast'!BA6</f>
        <v>45565</v>
      </c>
    </row>
    <row r="7" spans="1:59" x14ac:dyDescent="0.2">
      <c r="A7" s="16" t="s">
        <v>11</v>
      </c>
      <c r="B7" s="133"/>
      <c r="C7" s="133"/>
      <c r="D7" s="133"/>
      <c r="E7" s="133"/>
    </row>
    <row r="8" spans="1:59"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6100</v>
      </c>
      <c r="I8" s="134">
        <f>'C завтраками| Bed and breakfast'!C8-1250</f>
        <v>5300</v>
      </c>
      <c r="J8" s="134">
        <f>'C завтраками| Bed and breakfast'!D8-1250</f>
        <v>5000</v>
      </c>
      <c r="K8" s="134">
        <f>'C завтраками| Bed and breakfast'!E8-1250</f>
        <v>4500</v>
      </c>
      <c r="L8" s="134">
        <f>'C завтраками| Bed and breakfast'!F8-1250</f>
        <v>6900</v>
      </c>
      <c r="M8" s="134">
        <f>'C завтраками| Bed and breakfast'!G8-1250</f>
        <v>7700</v>
      </c>
      <c r="N8" s="134">
        <f>'C завтраками| Bed and breakfast'!H8-1250</f>
        <v>6100</v>
      </c>
      <c r="O8" s="134">
        <f>'C завтраками| Bed and breakfast'!I8-1250</f>
        <v>6900</v>
      </c>
      <c r="P8" s="134">
        <f>'C завтраками| Bed and breakfast'!J8-1250</f>
        <v>5300</v>
      </c>
      <c r="Q8" s="134">
        <f>'C завтраками| Bed and breakfast'!K8-1250</f>
        <v>6100</v>
      </c>
      <c r="R8" s="134">
        <f>'C завтраками| Bed and breakfast'!L8-1250</f>
        <v>6900</v>
      </c>
      <c r="S8" s="134">
        <f>'C завтраками| Bed and breakfast'!M8-1250</f>
        <v>6100</v>
      </c>
      <c r="T8" s="134">
        <f>'C завтраками| Bed and breakfast'!N8-1250</f>
        <v>4500</v>
      </c>
      <c r="U8" s="134">
        <f>'C завтраками| Bed and breakfast'!O8-1250</f>
        <v>4900</v>
      </c>
      <c r="V8" s="134">
        <f>'C завтраками| Bed and breakfast'!P8-1250</f>
        <v>4500</v>
      </c>
      <c r="W8" s="134">
        <f>'C завтраками| Bed and breakfast'!Q8-1250</f>
        <v>4900</v>
      </c>
      <c r="X8" s="134">
        <f>'C завтраками| Bed and breakfast'!R8-1250</f>
        <v>4500</v>
      </c>
      <c r="Y8" s="134">
        <f>'C завтраками| Bed and breakfast'!S8-1250</f>
        <v>4900</v>
      </c>
      <c r="Z8" s="134">
        <f>'C завтраками| Bed and breakfast'!T8-1250</f>
        <v>6900</v>
      </c>
      <c r="AA8" s="134">
        <f>'C завтраками| Bed and breakfast'!U8-1250</f>
        <v>6900</v>
      </c>
      <c r="AB8" s="134">
        <f>'C завтраками| Bed and breakfast'!V8-1250</f>
        <v>6900</v>
      </c>
      <c r="AC8" s="134">
        <f>'C завтраками| Bed and breakfast'!W8-1250</f>
        <v>6900</v>
      </c>
      <c r="AD8" s="134">
        <f>'C завтраками| Bed and breakfast'!X8-1250</f>
        <v>5300</v>
      </c>
      <c r="AE8" s="134">
        <f>'C завтраками| Bed and breakfast'!Y8-1250</f>
        <v>6100</v>
      </c>
      <c r="AF8" s="134">
        <f>'C завтраками| Bed and breakfast'!Z8-1250</f>
        <v>5300</v>
      </c>
      <c r="AG8" s="134">
        <f>'C завтраками| Bed and breakfast'!AA8-1250</f>
        <v>7700</v>
      </c>
      <c r="AH8" s="134">
        <f>'C завтраками| Bed and breakfast'!AB8-1250</f>
        <v>7700</v>
      </c>
      <c r="AI8" s="134">
        <f>'C завтраками| Bed and breakfast'!AC8-1250</f>
        <v>5400</v>
      </c>
      <c r="AJ8" s="134">
        <f>'C завтраками| Bed and breakfast'!AD8-1250</f>
        <v>5600</v>
      </c>
      <c r="AK8" s="134">
        <f>'C завтраками| Bed and breakfast'!AE8-1250</f>
        <v>6000</v>
      </c>
      <c r="AL8" s="134">
        <f>'C завтраками| Bed and breakfast'!AF8-1250</f>
        <v>5600</v>
      </c>
      <c r="AM8" s="134">
        <f>'C завтраками| Bed and breakfast'!AG8-1250</f>
        <v>6200</v>
      </c>
      <c r="AN8" s="134">
        <f>'C завтраками| Bed and breakfast'!AH8-1250</f>
        <v>6900</v>
      </c>
      <c r="AO8" s="134">
        <f>'C завтраками| Bed and breakfast'!AI8-1250</f>
        <v>6900</v>
      </c>
      <c r="AP8" s="134">
        <f>'C завтраками| Bed and breakfast'!AJ8-1250</f>
        <v>6400</v>
      </c>
      <c r="AQ8" s="134">
        <f>'C завтраками| Bed and breakfast'!AK8-1250</f>
        <v>6000</v>
      </c>
      <c r="AR8" s="134">
        <f>'C завтраками| Bed and breakfast'!AL8-1250</f>
        <v>6900</v>
      </c>
      <c r="AS8" s="134">
        <f>'C завтраками| Bed and breakfast'!AM8-1250</f>
        <v>6000</v>
      </c>
      <c r="AT8" s="134">
        <f>'C завтраками| Bed and breakfast'!AN8-1250</f>
        <v>6400</v>
      </c>
      <c r="AU8" s="134">
        <f>'C завтраками| Bed and breakfast'!AO8-1250</f>
        <v>6000</v>
      </c>
      <c r="AV8" s="134">
        <f>'C завтраками| Bed and breakfast'!AP8-1250</f>
        <v>6900</v>
      </c>
      <c r="AW8" s="134">
        <f>'C завтраками| Bed and breakfast'!AQ8-1250</f>
        <v>6200</v>
      </c>
      <c r="AX8" s="134">
        <f>'C завтраками| Bed and breakfast'!AR8-1250</f>
        <v>6000</v>
      </c>
      <c r="AY8" s="134">
        <f>'C завтраками| Bed and breakfast'!AS8-1250</f>
        <v>6400</v>
      </c>
      <c r="AZ8" s="134">
        <f>'C завтраками| Bed and breakfast'!AT8-1250</f>
        <v>5600</v>
      </c>
      <c r="BA8" s="134">
        <f>'C завтраками| Bed and breakfast'!AU8-1250</f>
        <v>5600</v>
      </c>
      <c r="BB8" s="134">
        <f>'C завтраками| Bed and breakfast'!AV8-1250</f>
        <v>5200</v>
      </c>
      <c r="BC8" s="134">
        <f>'C завтраками| Bed and breakfast'!AW8-1250</f>
        <v>4500</v>
      </c>
      <c r="BD8" s="134">
        <f>'C завтраками| Bed and breakfast'!AX8-1250</f>
        <v>5000</v>
      </c>
      <c r="BE8" s="134">
        <f>'C завтраками| Bed and breakfast'!AY8-1250</f>
        <v>4500</v>
      </c>
      <c r="BF8" s="134">
        <f>'C завтраками| Bed and breakfast'!AZ8-1250</f>
        <v>5000</v>
      </c>
      <c r="BG8" s="134">
        <f>'C завтраками| Bed and breakfast'!BA8-1250</f>
        <v>4500</v>
      </c>
    </row>
    <row r="9" spans="1:59"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row>
    <row r="10" spans="1:59"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7100</v>
      </c>
      <c r="I10" s="134">
        <f>'C завтраками| Bed and breakfast'!C11-1250</f>
        <v>6300</v>
      </c>
      <c r="J10" s="134">
        <f>'C завтраками| Bed and breakfast'!D11-1250</f>
        <v>6000</v>
      </c>
      <c r="K10" s="134">
        <f>'C завтраками| Bed and breakfast'!E11-1250</f>
        <v>5500</v>
      </c>
      <c r="L10" s="134">
        <f>'C завтраками| Bed and breakfast'!F11-1250</f>
        <v>7900</v>
      </c>
      <c r="M10" s="134">
        <f>'C завтраками| Bed and breakfast'!G11-1250</f>
        <v>8700</v>
      </c>
      <c r="N10" s="134">
        <f>'C завтраками| Bed and breakfast'!H11-1250</f>
        <v>7100</v>
      </c>
      <c r="O10" s="134">
        <f>'C завтраками| Bed and breakfast'!I11-1250</f>
        <v>7900</v>
      </c>
      <c r="P10" s="134">
        <f>'C завтраками| Bed and breakfast'!J11-1250</f>
        <v>6300</v>
      </c>
      <c r="Q10" s="134">
        <f>'C завтраками| Bed and breakfast'!K11-1250</f>
        <v>7100</v>
      </c>
      <c r="R10" s="134">
        <f>'C завтраками| Bed and breakfast'!L11-1250</f>
        <v>7900</v>
      </c>
      <c r="S10" s="134">
        <f>'C завтраками| Bed and breakfast'!M11-1250</f>
        <v>7100</v>
      </c>
      <c r="T10" s="134">
        <f>'C завтраками| Bed and breakfast'!N11-1250</f>
        <v>5500</v>
      </c>
      <c r="U10" s="134">
        <f>'C завтраками| Bed and breakfast'!O11-1250</f>
        <v>5900</v>
      </c>
      <c r="V10" s="134">
        <f>'C завтраками| Bed and breakfast'!P11-1250</f>
        <v>5500</v>
      </c>
      <c r="W10" s="134">
        <f>'C завтраками| Bed and breakfast'!Q11-1250</f>
        <v>5900</v>
      </c>
      <c r="X10" s="134">
        <f>'C завтраками| Bed and breakfast'!R11-1250</f>
        <v>5500</v>
      </c>
      <c r="Y10" s="134">
        <f>'C завтраками| Bed and breakfast'!S11-1250</f>
        <v>5900</v>
      </c>
      <c r="Z10" s="134">
        <f>'C завтраками| Bed and breakfast'!T11-1250</f>
        <v>7900</v>
      </c>
      <c r="AA10" s="134">
        <f>'C завтраками| Bed and breakfast'!U11-1250</f>
        <v>7900</v>
      </c>
      <c r="AB10" s="134">
        <f>'C завтраками| Bed and breakfast'!V11-1250</f>
        <v>7900</v>
      </c>
      <c r="AC10" s="134">
        <f>'C завтраками| Bed and breakfast'!W11-1250</f>
        <v>7900</v>
      </c>
      <c r="AD10" s="134">
        <f>'C завтраками| Bed and breakfast'!X11-1250</f>
        <v>6300</v>
      </c>
      <c r="AE10" s="134">
        <f>'C завтраками| Bed and breakfast'!Y11-1250</f>
        <v>7100</v>
      </c>
      <c r="AF10" s="134">
        <f>'C завтраками| Bed and breakfast'!Z11-1250</f>
        <v>6300</v>
      </c>
      <c r="AG10" s="134">
        <f>'C завтраками| Bed and breakfast'!AA11-1250</f>
        <v>8700</v>
      </c>
      <c r="AH10" s="134">
        <f>'C завтраками| Bed and breakfast'!AB11-1250</f>
        <v>8700</v>
      </c>
      <c r="AI10" s="134">
        <f>'C завтраками| Bed and breakfast'!AC11-1250</f>
        <v>6400</v>
      </c>
      <c r="AJ10" s="134">
        <f>'C завтраками| Bed and breakfast'!AD11-1250</f>
        <v>6600</v>
      </c>
      <c r="AK10" s="134">
        <f>'C завтраками| Bed and breakfast'!AE11-1250</f>
        <v>7000</v>
      </c>
      <c r="AL10" s="134">
        <f>'C завтраками| Bed and breakfast'!AF11-1250</f>
        <v>6600</v>
      </c>
      <c r="AM10" s="134">
        <f>'C завтраками| Bed and breakfast'!AG11-1250</f>
        <v>7200</v>
      </c>
      <c r="AN10" s="134">
        <f>'C завтраками| Bed and breakfast'!AH11-1250</f>
        <v>7900</v>
      </c>
      <c r="AO10" s="134">
        <f>'C завтраками| Bed and breakfast'!AI11-1250</f>
        <v>7900</v>
      </c>
      <c r="AP10" s="134">
        <f>'C завтраками| Bed and breakfast'!AJ11-1250</f>
        <v>7400</v>
      </c>
      <c r="AQ10" s="134">
        <f>'C завтраками| Bed and breakfast'!AK11-1250</f>
        <v>7000</v>
      </c>
      <c r="AR10" s="134">
        <f>'C завтраками| Bed and breakfast'!AL11-1250</f>
        <v>7900</v>
      </c>
      <c r="AS10" s="134">
        <f>'C завтраками| Bed and breakfast'!AM11-1250</f>
        <v>7000</v>
      </c>
      <c r="AT10" s="134">
        <f>'C завтраками| Bed and breakfast'!AN11-1250</f>
        <v>7400</v>
      </c>
      <c r="AU10" s="134">
        <f>'C завтраками| Bed and breakfast'!AO11-1250</f>
        <v>7000</v>
      </c>
      <c r="AV10" s="134">
        <f>'C завтраками| Bed and breakfast'!AP11-1250</f>
        <v>7900</v>
      </c>
      <c r="AW10" s="134">
        <f>'C завтраками| Bed and breakfast'!AQ11-1250</f>
        <v>7200</v>
      </c>
      <c r="AX10" s="134">
        <f>'C завтраками| Bed and breakfast'!AR11-1250</f>
        <v>7000</v>
      </c>
      <c r="AY10" s="134">
        <f>'C завтраками| Bed and breakfast'!AS11-1250</f>
        <v>7400</v>
      </c>
      <c r="AZ10" s="134">
        <f>'C завтраками| Bed and breakfast'!AT11-1250</f>
        <v>6600</v>
      </c>
      <c r="BA10" s="134">
        <f>'C завтраками| Bed and breakfast'!AU11-1250</f>
        <v>6600</v>
      </c>
      <c r="BB10" s="134">
        <f>'C завтраками| Bed and breakfast'!AV11-1250</f>
        <v>6200</v>
      </c>
      <c r="BC10" s="134">
        <f>'C завтраками| Bed and breakfast'!AW11-1250</f>
        <v>5500</v>
      </c>
      <c r="BD10" s="134">
        <f>'C завтраками| Bed and breakfast'!AX11-1250</f>
        <v>6000</v>
      </c>
      <c r="BE10" s="134">
        <f>'C завтраками| Bed and breakfast'!AY11-1250</f>
        <v>5500</v>
      </c>
      <c r="BF10" s="134">
        <f>'C завтраками| Bed and breakfast'!AZ11-1250</f>
        <v>6000</v>
      </c>
      <c r="BG10" s="134">
        <f>'C завтраками| Bed and breakfast'!BA11-1250</f>
        <v>5500</v>
      </c>
    </row>
    <row r="11" spans="1:59"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8600</v>
      </c>
      <c r="I12" s="134">
        <f>'C завтраками| Bed and breakfast'!C14-1250</f>
        <v>7800</v>
      </c>
      <c r="J12" s="134">
        <f>'C завтраками| Bed and breakfast'!D14-1250</f>
        <v>7500</v>
      </c>
      <c r="K12" s="134">
        <f>'C завтраками| Bed and breakfast'!E14-1250</f>
        <v>7000</v>
      </c>
      <c r="L12" s="134">
        <f>'C завтраками| Bed and breakfast'!F14-1250</f>
        <v>9400</v>
      </c>
      <c r="M12" s="134">
        <f>'C завтраками| Bed and breakfast'!G14-1250</f>
        <v>10200</v>
      </c>
      <c r="N12" s="134">
        <f>'C завтраками| Bed and breakfast'!H14-1250</f>
        <v>8600</v>
      </c>
      <c r="O12" s="134">
        <f>'C завтраками| Bed and breakfast'!I14-1250</f>
        <v>9400</v>
      </c>
      <c r="P12" s="134">
        <f>'C завтраками| Bed and breakfast'!J14-1250</f>
        <v>7800</v>
      </c>
      <c r="Q12" s="134">
        <f>'C завтраками| Bed and breakfast'!K14-1250</f>
        <v>8600</v>
      </c>
      <c r="R12" s="134">
        <f>'C завтраками| Bed and breakfast'!L14-1250</f>
        <v>9400</v>
      </c>
      <c r="S12" s="134">
        <f>'C завтраками| Bed and breakfast'!M14-1250</f>
        <v>8600</v>
      </c>
      <c r="T12" s="134">
        <f>'C завтраками| Bed and breakfast'!N14-1250</f>
        <v>7000</v>
      </c>
      <c r="U12" s="134">
        <f>'C завтраками| Bed and breakfast'!O14-1250</f>
        <v>7400</v>
      </c>
      <c r="V12" s="134">
        <f>'C завтраками| Bed and breakfast'!P14-1250</f>
        <v>7000</v>
      </c>
      <c r="W12" s="134">
        <f>'C завтраками| Bed and breakfast'!Q14-1250</f>
        <v>7400</v>
      </c>
      <c r="X12" s="134">
        <f>'C завтраками| Bed and breakfast'!R14-1250</f>
        <v>7000</v>
      </c>
      <c r="Y12" s="134">
        <f>'C завтраками| Bed and breakfast'!S14-1250</f>
        <v>7400</v>
      </c>
      <c r="Z12" s="134">
        <f>'C завтраками| Bed and breakfast'!T14-1250</f>
        <v>9400</v>
      </c>
      <c r="AA12" s="134">
        <f>'C завтраками| Bed and breakfast'!U14-1250</f>
        <v>9400</v>
      </c>
      <c r="AB12" s="134">
        <f>'C завтраками| Bed and breakfast'!V14-1250</f>
        <v>9400</v>
      </c>
      <c r="AC12" s="134">
        <f>'C завтраками| Bed and breakfast'!W14-1250</f>
        <v>9400</v>
      </c>
      <c r="AD12" s="134">
        <f>'C завтраками| Bed and breakfast'!X14-1250</f>
        <v>7800</v>
      </c>
      <c r="AE12" s="134">
        <f>'C завтраками| Bed and breakfast'!Y14-1250</f>
        <v>8600</v>
      </c>
      <c r="AF12" s="134">
        <f>'C завтраками| Bed and breakfast'!Z14-1250</f>
        <v>7800</v>
      </c>
      <c r="AG12" s="134">
        <f>'C завтраками| Bed and breakfast'!AA14-1250</f>
        <v>10200</v>
      </c>
      <c r="AH12" s="134">
        <f>'C завтраками| Bed and breakfast'!AB14-1250</f>
        <v>10200</v>
      </c>
      <c r="AI12" s="134">
        <f>'C завтраками| Bed and breakfast'!AC14-1250</f>
        <v>7900</v>
      </c>
      <c r="AJ12" s="134">
        <f>'C завтраками| Bed and breakfast'!AD14-1250</f>
        <v>8100</v>
      </c>
      <c r="AK12" s="134">
        <f>'C завтраками| Bed and breakfast'!AE14-1250</f>
        <v>8500</v>
      </c>
      <c r="AL12" s="134">
        <f>'C завтраками| Bed and breakfast'!AF14-1250</f>
        <v>8100</v>
      </c>
      <c r="AM12" s="134">
        <f>'C завтраками| Bed and breakfast'!AG14-1250</f>
        <v>8700</v>
      </c>
      <c r="AN12" s="134">
        <f>'C завтраками| Bed and breakfast'!AH14-1250</f>
        <v>9400</v>
      </c>
      <c r="AO12" s="134">
        <f>'C завтраками| Bed and breakfast'!AI14-1250</f>
        <v>9400</v>
      </c>
      <c r="AP12" s="134">
        <f>'C завтраками| Bed and breakfast'!AJ14-1250</f>
        <v>8900</v>
      </c>
      <c r="AQ12" s="134">
        <f>'C завтраками| Bed and breakfast'!AK14-1250</f>
        <v>8500</v>
      </c>
      <c r="AR12" s="134">
        <f>'C завтраками| Bed and breakfast'!AL14-1250</f>
        <v>9400</v>
      </c>
      <c r="AS12" s="134">
        <f>'C завтраками| Bed and breakfast'!AM14-1250</f>
        <v>8500</v>
      </c>
      <c r="AT12" s="134">
        <f>'C завтраками| Bed and breakfast'!AN14-1250</f>
        <v>8900</v>
      </c>
      <c r="AU12" s="134">
        <f>'C завтраками| Bed and breakfast'!AO14-1250</f>
        <v>8500</v>
      </c>
      <c r="AV12" s="134">
        <f>'C завтраками| Bed and breakfast'!AP14-1250</f>
        <v>9400</v>
      </c>
      <c r="AW12" s="134">
        <f>'C завтраками| Bed and breakfast'!AQ14-1250</f>
        <v>8700</v>
      </c>
      <c r="AX12" s="134">
        <f>'C завтраками| Bed and breakfast'!AR14-1250</f>
        <v>8500</v>
      </c>
      <c r="AY12" s="134">
        <f>'C завтраками| Bed and breakfast'!AS14-1250</f>
        <v>8900</v>
      </c>
      <c r="AZ12" s="134">
        <f>'C завтраками| Bed and breakfast'!AT14-1250</f>
        <v>8100</v>
      </c>
      <c r="BA12" s="134">
        <f>'C завтраками| Bed and breakfast'!AU14-1250</f>
        <v>8100</v>
      </c>
      <c r="BB12" s="134">
        <f>'C завтраками| Bed and breakfast'!AV14-1250</f>
        <v>7700</v>
      </c>
      <c r="BC12" s="134">
        <f>'C завтраками| Bed and breakfast'!AW14-1250</f>
        <v>7000</v>
      </c>
      <c r="BD12" s="134">
        <f>'C завтраками| Bed and breakfast'!AX14-1250</f>
        <v>7500</v>
      </c>
      <c r="BE12" s="134">
        <f>'C завтраками| Bed and breakfast'!AY14-1250</f>
        <v>7000</v>
      </c>
      <c r="BF12" s="134">
        <f>'C завтраками| Bed and breakfast'!AZ14-1250</f>
        <v>7500</v>
      </c>
      <c r="BG12" s="134">
        <f>'C завтраками| Bed and breakfast'!BA14-1250</f>
        <v>7000</v>
      </c>
    </row>
    <row r="13" spans="1:59"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row>
    <row r="14" spans="1:59"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9600</v>
      </c>
      <c r="I14" s="134">
        <f>'C завтраками| Bed and breakfast'!C17-1250</f>
        <v>8800</v>
      </c>
      <c r="J14" s="134">
        <f>'C завтраками| Bed and breakfast'!D17-1250</f>
        <v>8500</v>
      </c>
      <c r="K14" s="134">
        <f>'C завтраками| Bed and breakfast'!E17-1250</f>
        <v>8000</v>
      </c>
      <c r="L14" s="134">
        <f>'C завтраками| Bed and breakfast'!F17-1250</f>
        <v>10400</v>
      </c>
      <c r="M14" s="134">
        <f>'C завтраками| Bed and breakfast'!G17-1250</f>
        <v>11200</v>
      </c>
      <c r="N14" s="134">
        <f>'C завтраками| Bed and breakfast'!H17-1250</f>
        <v>9600</v>
      </c>
      <c r="O14" s="134">
        <f>'C завтраками| Bed and breakfast'!I17-1250</f>
        <v>10400</v>
      </c>
      <c r="P14" s="134">
        <f>'C завтраками| Bed and breakfast'!J17-1250</f>
        <v>8800</v>
      </c>
      <c r="Q14" s="134">
        <f>'C завтраками| Bed and breakfast'!K17-1250</f>
        <v>9600</v>
      </c>
      <c r="R14" s="134">
        <f>'C завтраками| Bed and breakfast'!L17-1250</f>
        <v>10400</v>
      </c>
      <c r="S14" s="134">
        <f>'C завтраками| Bed and breakfast'!M17-1250</f>
        <v>9600</v>
      </c>
      <c r="T14" s="134">
        <f>'C завтраками| Bed and breakfast'!N17-1250</f>
        <v>8000</v>
      </c>
      <c r="U14" s="134">
        <f>'C завтраками| Bed and breakfast'!O17-1250</f>
        <v>8400</v>
      </c>
      <c r="V14" s="134">
        <f>'C завтраками| Bed and breakfast'!P17-1250</f>
        <v>8000</v>
      </c>
      <c r="W14" s="134">
        <f>'C завтраками| Bed and breakfast'!Q17-1250</f>
        <v>8400</v>
      </c>
      <c r="X14" s="134">
        <f>'C завтраками| Bed and breakfast'!R17-1250</f>
        <v>8000</v>
      </c>
      <c r="Y14" s="134">
        <f>'C завтраками| Bed and breakfast'!S17-1250</f>
        <v>8400</v>
      </c>
      <c r="Z14" s="134">
        <f>'C завтраками| Bed and breakfast'!T17-1250</f>
        <v>10400</v>
      </c>
      <c r="AA14" s="134">
        <f>'C завтраками| Bed and breakfast'!U17-1250</f>
        <v>10400</v>
      </c>
      <c r="AB14" s="134">
        <f>'C завтраками| Bed and breakfast'!V17-1250</f>
        <v>10400</v>
      </c>
      <c r="AC14" s="134">
        <f>'C завтраками| Bed and breakfast'!W17-1250</f>
        <v>10400</v>
      </c>
      <c r="AD14" s="134">
        <f>'C завтраками| Bed and breakfast'!X17-1250</f>
        <v>8800</v>
      </c>
      <c r="AE14" s="134">
        <f>'C завтраками| Bed and breakfast'!Y17-1250</f>
        <v>9600</v>
      </c>
      <c r="AF14" s="134">
        <f>'C завтраками| Bed and breakfast'!Z17-1250</f>
        <v>8800</v>
      </c>
      <c r="AG14" s="134">
        <f>'C завтраками| Bed and breakfast'!AA17-1250</f>
        <v>11200</v>
      </c>
      <c r="AH14" s="134">
        <f>'C завтраками| Bed and breakfast'!AB17-1250</f>
        <v>11200</v>
      </c>
      <c r="AI14" s="134">
        <f>'C завтраками| Bed and breakfast'!AC17-1250</f>
        <v>8900</v>
      </c>
      <c r="AJ14" s="134">
        <f>'C завтраками| Bed and breakfast'!AD17-1250</f>
        <v>9100</v>
      </c>
      <c r="AK14" s="134">
        <f>'C завтраками| Bed and breakfast'!AE17-1250</f>
        <v>9500</v>
      </c>
      <c r="AL14" s="134">
        <f>'C завтраками| Bed and breakfast'!AF17-1250</f>
        <v>9100</v>
      </c>
      <c r="AM14" s="134">
        <f>'C завтраками| Bed and breakfast'!AG17-1250</f>
        <v>9700</v>
      </c>
      <c r="AN14" s="134">
        <f>'C завтраками| Bed and breakfast'!AH17-1250</f>
        <v>10400</v>
      </c>
      <c r="AO14" s="134">
        <f>'C завтраками| Bed and breakfast'!AI17-1250</f>
        <v>10400</v>
      </c>
      <c r="AP14" s="134">
        <f>'C завтраками| Bed and breakfast'!AJ17-1250</f>
        <v>9900</v>
      </c>
      <c r="AQ14" s="134">
        <f>'C завтраками| Bed and breakfast'!AK17-1250</f>
        <v>9500</v>
      </c>
      <c r="AR14" s="134">
        <f>'C завтраками| Bed and breakfast'!AL17-1250</f>
        <v>10400</v>
      </c>
      <c r="AS14" s="134">
        <f>'C завтраками| Bed and breakfast'!AM17-1250</f>
        <v>9500</v>
      </c>
      <c r="AT14" s="134">
        <f>'C завтраками| Bed and breakfast'!AN17-1250</f>
        <v>9900</v>
      </c>
      <c r="AU14" s="134">
        <f>'C завтраками| Bed and breakfast'!AO17-1250</f>
        <v>9500</v>
      </c>
      <c r="AV14" s="134">
        <f>'C завтраками| Bed and breakfast'!AP17-1250</f>
        <v>10400</v>
      </c>
      <c r="AW14" s="134">
        <f>'C завтраками| Bed and breakfast'!AQ17-1250</f>
        <v>9700</v>
      </c>
      <c r="AX14" s="134">
        <f>'C завтраками| Bed and breakfast'!AR17-1250</f>
        <v>9500</v>
      </c>
      <c r="AY14" s="134">
        <f>'C завтраками| Bed and breakfast'!AS17-1250</f>
        <v>9900</v>
      </c>
      <c r="AZ14" s="134">
        <f>'C завтраками| Bed and breakfast'!AT17-1250</f>
        <v>9100</v>
      </c>
      <c r="BA14" s="134">
        <f>'C завтраками| Bed and breakfast'!AU17-1250</f>
        <v>9100</v>
      </c>
      <c r="BB14" s="134">
        <f>'C завтраками| Bed and breakfast'!AV17-1250</f>
        <v>8700</v>
      </c>
      <c r="BC14" s="134">
        <f>'C завтраками| Bed and breakfast'!AW17-1250</f>
        <v>8000</v>
      </c>
      <c r="BD14" s="134">
        <f>'C завтраками| Bed and breakfast'!AX17-1250</f>
        <v>8500</v>
      </c>
      <c r="BE14" s="134">
        <f>'C завтраками| Bed and breakfast'!AY17-1250</f>
        <v>8000</v>
      </c>
      <c r="BF14" s="134">
        <f>'C завтраками| Bed and breakfast'!AZ17-1250</f>
        <v>8500</v>
      </c>
      <c r="BG14" s="134">
        <f>'C завтраками| Bed and breakfast'!BA17-1250</f>
        <v>8000</v>
      </c>
    </row>
    <row r="15" spans="1:59"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row>
    <row r="16" spans="1:59"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11100</v>
      </c>
      <c r="I16" s="134">
        <f>'C завтраками| Bed and breakfast'!C20-1250</f>
        <v>10300</v>
      </c>
      <c r="J16" s="134">
        <f>'C завтраками| Bed and breakfast'!D20-1250</f>
        <v>10000</v>
      </c>
      <c r="K16" s="134">
        <f>'C завтраками| Bed and breakfast'!E20-1250</f>
        <v>9500</v>
      </c>
      <c r="L16" s="134">
        <f>'C завтраками| Bed and breakfast'!F20-1250</f>
        <v>11900</v>
      </c>
      <c r="M16" s="134">
        <f>'C завтраками| Bed and breakfast'!G20-1250</f>
        <v>12700</v>
      </c>
      <c r="N16" s="134">
        <f>'C завтраками| Bed and breakfast'!H20-1250</f>
        <v>11100</v>
      </c>
      <c r="O16" s="134">
        <f>'C завтраками| Bed and breakfast'!I20-1250</f>
        <v>11900</v>
      </c>
      <c r="P16" s="134">
        <f>'C завтраками| Bed and breakfast'!J20-1250</f>
        <v>10300</v>
      </c>
      <c r="Q16" s="134">
        <f>'C завтраками| Bed and breakfast'!K20-1250</f>
        <v>11100</v>
      </c>
      <c r="R16" s="134">
        <f>'C завтраками| Bed and breakfast'!L20-1250</f>
        <v>11900</v>
      </c>
      <c r="S16" s="134">
        <f>'C завтраками| Bed and breakfast'!M20-1250</f>
        <v>11100</v>
      </c>
      <c r="T16" s="134">
        <f>'C завтраками| Bed and breakfast'!N20-1250</f>
        <v>9500</v>
      </c>
      <c r="U16" s="134">
        <f>'C завтраками| Bed and breakfast'!O20-1250</f>
        <v>9900</v>
      </c>
      <c r="V16" s="134">
        <f>'C завтраками| Bed and breakfast'!P20-1250</f>
        <v>9500</v>
      </c>
      <c r="W16" s="134">
        <f>'C завтраками| Bed and breakfast'!Q20-1250</f>
        <v>9900</v>
      </c>
      <c r="X16" s="134">
        <f>'C завтраками| Bed and breakfast'!R20-1250</f>
        <v>9500</v>
      </c>
      <c r="Y16" s="134">
        <f>'C завтраками| Bed and breakfast'!S20-1250</f>
        <v>9900</v>
      </c>
      <c r="Z16" s="134">
        <f>'C завтраками| Bed and breakfast'!T20-1250</f>
        <v>11900</v>
      </c>
      <c r="AA16" s="134">
        <f>'C завтраками| Bed and breakfast'!U20-1250</f>
        <v>11900</v>
      </c>
      <c r="AB16" s="134">
        <f>'C завтраками| Bed and breakfast'!V20-1250</f>
        <v>11900</v>
      </c>
      <c r="AC16" s="134">
        <f>'C завтраками| Bed and breakfast'!W20-1250</f>
        <v>11900</v>
      </c>
      <c r="AD16" s="134">
        <f>'C завтраками| Bed and breakfast'!X20-1250</f>
        <v>10300</v>
      </c>
      <c r="AE16" s="134">
        <f>'C завтраками| Bed and breakfast'!Y20-1250</f>
        <v>11100</v>
      </c>
      <c r="AF16" s="134">
        <f>'C завтраками| Bed and breakfast'!Z20-1250</f>
        <v>10300</v>
      </c>
      <c r="AG16" s="134">
        <f>'C завтраками| Bed and breakfast'!AA20-1250</f>
        <v>12700</v>
      </c>
      <c r="AH16" s="134">
        <f>'C завтраками| Bed and breakfast'!AB20-1250</f>
        <v>12700</v>
      </c>
      <c r="AI16" s="134">
        <f>'C завтраками| Bed and breakfast'!AC20-1250</f>
        <v>10400</v>
      </c>
      <c r="AJ16" s="134">
        <f>'C завтраками| Bed and breakfast'!AD20-1250</f>
        <v>10600</v>
      </c>
      <c r="AK16" s="134">
        <f>'C завтраками| Bed and breakfast'!AE20-1250</f>
        <v>11000</v>
      </c>
      <c r="AL16" s="134">
        <f>'C завтраками| Bed and breakfast'!AF20-1250</f>
        <v>10600</v>
      </c>
      <c r="AM16" s="134">
        <f>'C завтраками| Bed and breakfast'!AG20-1250</f>
        <v>11200</v>
      </c>
      <c r="AN16" s="134">
        <f>'C завтраками| Bed and breakfast'!AH20-1250</f>
        <v>11900</v>
      </c>
      <c r="AO16" s="134">
        <f>'C завтраками| Bed and breakfast'!AI20-1250</f>
        <v>11900</v>
      </c>
      <c r="AP16" s="134">
        <f>'C завтраками| Bed and breakfast'!AJ20-1250</f>
        <v>11400</v>
      </c>
      <c r="AQ16" s="134">
        <f>'C завтраками| Bed and breakfast'!AK20-1250</f>
        <v>11000</v>
      </c>
      <c r="AR16" s="134">
        <f>'C завтраками| Bed and breakfast'!AL20-1250</f>
        <v>11900</v>
      </c>
      <c r="AS16" s="134">
        <f>'C завтраками| Bed and breakfast'!AM20-1250</f>
        <v>11000</v>
      </c>
      <c r="AT16" s="134">
        <f>'C завтраками| Bed and breakfast'!AN20-1250</f>
        <v>11400</v>
      </c>
      <c r="AU16" s="134">
        <f>'C завтраками| Bed and breakfast'!AO20-1250</f>
        <v>11000</v>
      </c>
      <c r="AV16" s="134">
        <f>'C завтраками| Bed and breakfast'!AP20-1250</f>
        <v>11900</v>
      </c>
      <c r="AW16" s="134">
        <f>'C завтраками| Bed and breakfast'!AQ20-1250</f>
        <v>11200</v>
      </c>
      <c r="AX16" s="134">
        <f>'C завтраками| Bed and breakfast'!AR20-1250</f>
        <v>11000</v>
      </c>
      <c r="AY16" s="134">
        <f>'C завтраками| Bed and breakfast'!AS20-1250</f>
        <v>11400</v>
      </c>
      <c r="AZ16" s="134">
        <f>'C завтраками| Bed and breakfast'!AT20-1250</f>
        <v>10600</v>
      </c>
      <c r="BA16" s="134">
        <f>'C завтраками| Bed and breakfast'!AU20-1250</f>
        <v>10600</v>
      </c>
      <c r="BB16" s="134">
        <f>'C завтраками| Bed and breakfast'!AV20-1250</f>
        <v>10200</v>
      </c>
      <c r="BC16" s="134">
        <f>'C завтраками| Bed and breakfast'!AW20-1250</f>
        <v>9500</v>
      </c>
      <c r="BD16" s="134">
        <f>'C завтраками| Bed and breakfast'!AX20-1250</f>
        <v>10000</v>
      </c>
      <c r="BE16" s="134">
        <f>'C завтраками| Bed and breakfast'!AY20-1250</f>
        <v>9500</v>
      </c>
      <c r="BF16" s="134">
        <f>'C завтраками| Bed and breakfast'!AZ20-1250</f>
        <v>10000</v>
      </c>
      <c r="BG16" s="134">
        <f>'C завтраками| Bed and breakfast'!BA20-1250</f>
        <v>9500</v>
      </c>
    </row>
    <row r="17" spans="1:59"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row>
    <row r="18" spans="1:59"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row>
    <row r="19" spans="1:59" ht="23.25" customHeight="1" x14ac:dyDescent="0.2">
      <c r="A19" s="16"/>
      <c r="B19" s="129" t="e">
        <f t="shared" ref="B19:E20" si="0">B5</f>
        <v>#REF!</v>
      </c>
      <c r="C19" s="46" t="e">
        <f t="shared" si="0"/>
        <v>#REF!</v>
      </c>
      <c r="D19" s="46" t="e">
        <f t="shared" si="0"/>
        <v>#REF!</v>
      </c>
      <c r="E19" s="46" t="e">
        <f t="shared" si="0"/>
        <v>#REF!</v>
      </c>
      <c r="F19" s="46" t="e">
        <f t="shared" ref="F19" si="1">F5</f>
        <v>#REF!</v>
      </c>
      <c r="G19" s="46" t="e">
        <f t="shared" ref="G19" si="2">G5</f>
        <v>#REF!</v>
      </c>
      <c r="H19" s="129">
        <f t="shared" ref="H19:BG19" si="3">H5</f>
        <v>45399</v>
      </c>
      <c r="I19" s="129">
        <f t="shared" si="3"/>
        <v>45401</v>
      </c>
      <c r="J19" s="129">
        <f t="shared" si="3"/>
        <v>45402</v>
      </c>
      <c r="K19" s="129">
        <f t="shared" si="3"/>
        <v>45403</v>
      </c>
      <c r="L19" s="129">
        <f t="shared" si="3"/>
        <v>45407</v>
      </c>
      <c r="M19" s="129">
        <f t="shared" si="3"/>
        <v>45409</v>
      </c>
      <c r="N19" s="129">
        <f t="shared" si="3"/>
        <v>45411</v>
      </c>
      <c r="O19" s="129">
        <f t="shared" si="3"/>
        <v>45413</v>
      </c>
      <c r="P19" s="129">
        <f t="shared" si="3"/>
        <v>45417</v>
      </c>
      <c r="Q19" s="129">
        <f t="shared" si="3"/>
        <v>45421</v>
      </c>
      <c r="R19" s="129">
        <f t="shared" si="3"/>
        <v>45422</v>
      </c>
      <c r="S19" s="129">
        <f t="shared" si="3"/>
        <v>45423</v>
      </c>
      <c r="T19" s="46">
        <f t="shared" si="3"/>
        <v>45424</v>
      </c>
      <c r="U19" s="129">
        <f t="shared" si="3"/>
        <v>45429</v>
      </c>
      <c r="V19" s="129">
        <f t="shared" si="3"/>
        <v>45431</v>
      </c>
      <c r="W19" s="129">
        <f t="shared" si="3"/>
        <v>45436</v>
      </c>
      <c r="X19" s="129">
        <f t="shared" si="3"/>
        <v>45438</v>
      </c>
      <c r="Y19" s="129">
        <f t="shared" si="3"/>
        <v>45439</v>
      </c>
      <c r="Z19" s="129">
        <f t="shared" si="3"/>
        <v>45443</v>
      </c>
      <c r="AA19" s="129">
        <f t="shared" si="3"/>
        <v>45444</v>
      </c>
      <c r="AB19" s="129">
        <f t="shared" si="3"/>
        <v>45445</v>
      </c>
      <c r="AC19" s="129">
        <f t="shared" si="3"/>
        <v>45453</v>
      </c>
      <c r="AD19" s="129">
        <f t="shared" si="3"/>
        <v>45454</v>
      </c>
      <c r="AE19" s="129">
        <f t="shared" si="3"/>
        <v>45460</v>
      </c>
      <c r="AF19" s="129">
        <f t="shared" si="3"/>
        <v>45466</v>
      </c>
      <c r="AG19" s="129">
        <f t="shared" si="3"/>
        <v>45471</v>
      </c>
      <c r="AH19" s="129">
        <f t="shared" si="3"/>
        <v>45474</v>
      </c>
      <c r="AI19" s="129">
        <f t="shared" si="3"/>
        <v>45487</v>
      </c>
      <c r="AJ19" s="129">
        <f t="shared" si="3"/>
        <v>45491</v>
      </c>
      <c r="AK19" s="129">
        <f t="shared" si="3"/>
        <v>45492</v>
      </c>
      <c r="AL19" s="129">
        <f t="shared" si="3"/>
        <v>45494</v>
      </c>
      <c r="AM19" s="129">
        <f t="shared" si="3"/>
        <v>45499</v>
      </c>
      <c r="AN19" s="129">
        <f t="shared" si="3"/>
        <v>45501</v>
      </c>
      <c r="AO19" s="129">
        <f t="shared" si="3"/>
        <v>45505</v>
      </c>
      <c r="AP19" s="129">
        <f t="shared" si="3"/>
        <v>45506</v>
      </c>
      <c r="AQ19" s="129">
        <f t="shared" si="3"/>
        <v>45508</v>
      </c>
      <c r="AR19" s="129">
        <f t="shared" si="3"/>
        <v>45513</v>
      </c>
      <c r="AS19" s="129">
        <f t="shared" si="3"/>
        <v>45515</v>
      </c>
      <c r="AT19" s="129">
        <f t="shared" si="3"/>
        <v>45520</v>
      </c>
      <c r="AU19" s="129">
        <f t="shared" si="3"/>
        <v>45522</v>
      </c>
      <c r="AV19" s="129">
        <f t="shared" si="3"/>
        <v>45523</v>
      </c>
      <c r="AW19" s="129">
        <f t="shared" si="3"/>
        <v>45525</v>
      </c>
      <c r="AX19" s="129">
        <f t="shared" si="3"/>
        <v>45526</v>
      </c>
      <c r="AY19" s="129">
        <f t="shared" si="3"/>
        <v>45527</v>
      </c>
      <c r="AZ19" s="129">
        <f t="shared" si="3"/>
        <v>45529</v>
      </c>
      <c r="BA19" s="129">
        <f t="shared" si="3"/>
        <v>45534</v>
      </c>
      <c r="BB19" s="129">
        <f t="shared" si="3"/>
        <v>45536</v>
      </c>
      <c r="BC19" s="129">
        <f t="shared" si="3"/>
        <v>45551</v>
      </c>
      <c r="BD19" s="129">
        <f t="shared" si="3"/>
        <v>45556</v>
      </c>
      <c r="BE19" s="129">
        <f t="shared" si="3"/>
        <v>45558</v>
      </c>
      <c r="BF19" s="129">
        <f t="shared" si="3"/>
        <v>45562</v>
      </c>
      <c r="BG19" s="129">
        <f t="shared" si="3"/>
        <v>45564</v>
      </c>
    </row>
    <row r="20" spans="1:59" ht="23.25" customHeight="1" x14ac:dyDescent="0.2">
      <c r="A20" s="16"/>
      <c r="B20" s="129" t="e">
        <f t="shared" si="0"/>
        <v>#REF!</v>
      </c>
      <c r="C20" s="46" t="e">
        <f t="shared" si="0"/>
        <v>#REF!</v>
      </c>
      <c r="D20" s="46" t="e">
        <f t="shared" si="0"/>
        <v>#REF!</v>
      </c>
      <c r="E20" s="46" t="e">
        <f t="shared" si="0"/>
        <v>#REF!</v>
      </c>
      <c r="F20" s="46" t="e">
        <f t="shared" ref="F20" si="4">F6</f>
        <v>#REF!</v>
      </c>
      <c r="G20" s="46" t="e">
        <f t="shared" ref="G20" si="5">G6</f>
        <v>#REF!</v>
      </c>
      <c r="H20" s="129">
        <f t="shared" ref="H20:BG20" si="6">H6</f>
        <v>45400</v>
      </c>
      <c r="I20" s="129">
        <f t="shared" si="6"/>
        <v>45401</v>
      </c>
      <c r="J20" s="129">
        <f t="shared" si="6"/>
        <v>45402</v>
      </c>
      <c r="K20" s="129">
        <f t="shared" si="6"/>
        <v>45406</v>
      </c>
      <c r="L20" s="129">
        <f t="shared" si="6"/>
        <v>45408</v>
      </c>
      <c r="M20" s="129">
        <f t="shared" si="6"/>
        <v>45410</v>
      </c>
      <c r="N20" s="129">
        <f t="shared" si="6"/>
        <v>45412</v>
      </c>
      <c r="O20" s="129">
        <f t="shared" si="6"/>
        <v>45416</v>
      </c>
      <c r="P20" s="129">
        <f t="shared" si="6"/>
        <v>45420</v>
      </c>
      <c r="Q20" s="129">
        <f t="shared" si="6"/>
        <v>45421</v>
      </c>
      <c r="R20" s="129">
        <f t="shared" si="6"/>
        <v>45422</v>
      </c>
      <c r="S20" s="129">
        <f t="shared" si="6"/>
        <v>45423</v>
      </c>
      <c r="T20" s="46">
        <f t="shared" si="6"/>
        <v>45428</v>
      </c>
      <c r="U20" s="129">
        <f t="shared" si="6"/>
        <v>45430</v>
      </c>
      <c r="V20" s="129">
        <f t="shared" si="6"/>
        <v>45435</v>
      </c>
      <c r="W20" s="129">
        <f t="shared" si="6"/>
        <v>45437</v>
      </c>
      <c r="X20" s="129">
        <f t="shared" si="6"/>
        <v>45438</v>
      </c>
      <c r="Y20" s="129">
        <f t="shared" si="6"/>
        <v>45442</v>
      </c>
      <c r="Z20" s="129">
        <f t="shared" si="6"/>
        <v>45443</v>
      </c>
      <c r="AA20" s="129">
        <f t="shared" si="6"/>
        <v>45444</v>
      </c>
      <c r="AB20" s="129">
        <f t="shared" si="6"/>
        <v>45452</v>
      </c>
      <c r="AC20" s="129">
        <f t="shared" si="6"/>
        <v>45453</v>
      </c>
      <c r="AD20" s="129">
        <f t="shared" si="6"/>
        <v>45459</v>
      </c>
      <c r="AE20" s="129">
        <f t="shared" si="6"/>
        <v>45465</v>
      </c>
      <c r="AF20" s="129">
        <f t="shared" si="6"/>
        <v>45470</v>
      </c>
      <c r="AG20" s="129">
        <f t="shared" si="6"/>
        <v>45473</v>
      </c>
      <c r="AH20" s="129">
        <f t="shared" si="6"/>
        <v>45486</v>
      </c>
      <c r="AI20" s="129">
        <f t="shared" si="6"/>
        <v>45490</v>
      </c>
      <c r="AJ20" s="129">
        <f t="shared" si="6"/>
        <v>45491</v>
      </c>
      <c r="AK20" s="129">
        <f t="shared" si="6"/>
        <v>45493</v>
      </c>
      <c r="AL20" s="129">
        <f t="shared" si="6"/>
        <v>45498</v>
      </c>
      <c r="AM20" s="129">
        <f t="shared" si="6"/>
        <v>45500</v>
      </c>
      <c r="AN20" s="129">
        <f t="shared" si="6"/>
        <v>45504</v>
      </c>
      <c r="AO20" s="129">
        <f t="shared" si="6"/>
        <v>45505</v>
      </c>
      <c r="AP20" s="129">
        <f t="shared" si="6"/>
        <v>45507</v>
      </c>
      <c r="AQ20" s="129">
        <f t="shared" si="6"/>
        <v>45512</v>
      </c>
      <c r="AR20" s="129">
        <f t="shared" si="6"/>
        <v>45514</v>
      </c>
      <c r="AS20" s="129">
        <f t="shared" si="6"/>
        <v>45519</v>
      </c>
      <c r="AT20" s="129">
        <f t="shared" si="6"/>
        <v>45521</v>
      </c>
      <c r="AU20" s="129">
        <f t="shared" si="6"/>
        <v>45522</v>
      </c>
      <c r="AV20" s="129">
        <f t="shared" si="6"/>
        <v>45524</v>
      </c>
      <c r="AW20" s="129">
        <f t="shared" si="6"/>
        <v>45525</v>
      </c>
      <c r="AX20" s="129">
        <f t="shared" si="6"/>
        <v>45526</v>
      </c>
      <c r="AY20" s="129">
        <f t="shared" si="6"/>
        <v>45528</v>
      </c>
      <c r="AZ20" s="129">
        <f t="shared" si="6"/>
        <v>45533</v>
      </c>
      <c r="BA20" s="129">
        <f t="shared" si="6"/>
        <v>45535</v>
      </c>
      <c r="BB20" s="129">
        <f t="shared" si="6"/>
        <v>45550</v>
      </c>
      <c r="BC20" s="129">
        <f t="shared" si="6"/>
        <v>45555</v>
      </c>
      <c r="BD20" s="129">
        <f t="shared" si="6"/>
        <v>45557</v>
      </c>
      <c r="BE20" s="129">
        <f t="shared" si="6"/>
        <v>45561</v>
      </c>
      <c r="BF20" s="129">
        <f t="shared" si="6"/>
        <v>45563</v>
      </c>
      <c r="BG20" s="129">
        <f t="shared" si="6"/>
        <v>45565</v>
      </c>
    </row>
    <row r="21" spans="1:59" x14ac:dyDescent="0.2">
      <c r="A21" s="16" t="s">
        <v>11</v>
      </c>
      <c r="B21" s="133"/>
      <c r="C21" s="133"/>
      <c r="D21" s="133"/>
      <c r="E21" s="133"/>
    </row>
    <row r="22" spans="1:59" x14ac:dyDescent="0.2">
      <c r="A22" s="16">
        <v>1</v>
      </c>
      <c r="B22" s="137" t="e">
        <f t="shared" ref="B22:E22" si="7">ROUNDUP(B8*0.87,)</f>
        <v>#REF!</v>
      </c>
      <c r="C22" s="137" t="e">
        <f t="shared" si="7"/>
        <v>#REF!</v>
      </c>
      <c r="D22" s="137" t="e">
        <f t="shared" si="7"/>
        <v>#REF!</v>
      </c>
      <c r="E22" s="137" t="e">
        <f t="shared" si="7"/>
        <v>#REF!</v>
      </c>
      <c r="F22" s="137" t="e">
        <f t="shared" ref="F22" si="8">ROUNDUP(F8*0.87,)</f>
        <v>#REF!</v>
      </c>
      <c r="G22" s="137" t="e">
        <f t="shared" ref="G22" si="9">ROUNDUP(G8*0.87,)</f>
        <v>#REF!</v>
      </c>
      <c r="H22" s="137">
        <f t="shared" ref="H22:BG22" si="10">ROUNDUP(H8*0.87,)</f>
        <v>5307</v>
      </c>
      <c r="I22" s="137">
        <f t="shared" si="10"/>
        <v>4611</v>
      </c>
      <c r="J22" s="137">
        <f t="shared" si="10"/>
        <v>4350</v>
      </c>
      <c r="K22" s="137">
        <f t="shared" si="10"/>
        <v>3915</v>
      </c>
      <c r="L22" s="137">
        <f t="shared" si="10"/>
        <v>6003</v>
      </c>
      <c r="M22" s="137">
        <f t="shared" si="10"/>
        <v>6699</v>
      </c>
      <c r="N22" s="137">
        <f t="shared" si="10"/>
        <v>5307</v>
      </c>
      <c r="O22" s="137">
        <f t="shared" si="10"/>
        <v>6003</v>
      </c>
      <c r="P22" s="137">
        <f t="shared" si="10"/>
        <v>4611</v>
      </c>
      <c r="Q22" s="137">
        <f t="shared" si="10"/>
        <v>5307</v>
      </c>
      <c r="R22" s="137">
        <f t="shared" si="10"/>
        <v>6003</v>
      </c>
      <c r="S22" s="137">
        <f t="shared" si="10"/>
        <v>5307</v>
      </c>
      <c r="T22" s="137">
        <f t="shared" si="10"/>
        <v>3915</v>
      </c>
      <c r="U22" s="137">
        <f t="shared" si="10"/>
        <v>4263</v>
      </c>
      <c r="V22" s="137">
        <f t="shared" si="10"/>
        <v>3915</v>
      </c>
      <c r="W22" s="137">
        <f t="shared" si="10"/>
        <v>4263</v>
      </c>
      <c r="X22" s="137">
        <f t="shared" si="10"/>
        <v>3915</v>
      </c>
      <c r="Y22" s="137">
        <f t="shared" si="10"/>
        <v>4263</v>
      </c>
      <c r="Z22" s="137">
        <f t="shared" si="10"/>
        <v>6003</v>
      </c>
      <c r="AA22" s="137">
        <f t="shared" si="10"/>
        <v>6003</v>
      </c>
      <c r="AB22" s="137">
        <f t="shared" si="10"/>
        <v>6003</v>
      </c>
      <c r="AC22" s="137">
        <f t="shared" si="10"/>
        <v>6003</v>
      </c>
      <c r="AD22" s="137">
        <f t="shared" si="10"/>
        <v>4611</v>
      </c>
      <c r="AE22" s="137">
        <f t="shared" si="10"/>
        <v>5307</v>
      </c>
      <c r="AF22" s="137">
        <f t="shared" si="10"/>
        <v>4611</v>
      </c>
      <c r="AG22" s="137">
        <f t="shared" si="10"/>
        <v>6699</v>
      </c>
      <c r="AH22" s="137">
        <f t="shared" si="10"/>
        <v>6699</v>
      </c>
      <c r="AI22" s="137">
        <f t="shared" si="10"/>
        <v>4698</v>
      </c>
      <c r="AJ22" s="137">
        <f t="shared" si="10"/>
        <v>4872</v>
      </c>
      <c r="AK22" s="137">
        <f t="shared" si="10"/>
        <v>5220</v>
      </c>
      <c r="AL22" s="137">
        <f t="shared" si="10"/>
        <v>4872</v>
      </c>
      <c r="AM22" s="137">
        <f t="shared" si="10"/>
        <v>5394</v>
      </c>
      <c r="AN22" s="137">
        <f t="shared" si="10"/>
        <v>6003</v>
      </c>
      <c r="AO22" s="137">
        <f t="shared" si="10"/>
        <v>6003</v>
      </c>
      <c r="AP22" s="137">
        <f t="shared" si="10"/>
        <v>5568</v>
      </c>
      <c r="AQ22" s="137">
        <f t="shared" si="10"/>
        <v>5220</v>
      </c>
      <c r="AR22" s="137">
        <f t="shared" si="10"/>
        <v>6003</v>
      </c>
      <c r="AS22" s="137">
        <f t="shared" si="10"/>
        <v>5220</v>
      </c>
      <c r="AT22" s="137">
        <f t="shared" si="10"/>
        <v>5568</v>
      </c>
      <c r="AU22" s="137">
        <f t="shared" si="10"/>
        <v>5220</v>
      </c>
      <c r="AV22" s="137">
        <f t="shared" si="10"/>
        <v>6003</v>
      </c>
      <c r="AW22" s="137">
        <f t="shared" si="10"/>
        <v>5394</v>
      </c>
      <c r="AX22" s="137">
        <f t="shared" si="10"/>
        <v>5220</v>
      </c>
      <c r="AY22" s="137">
        <f t="shared" si="10"/>
        <v>5568</v>
      </c>
      <c r="AZ22" s="137">
        <f t="shared" si="10"/>
        <v>4872</v>
      </c>
      <c r="BA22" s="137">
        <f t="shared" si="10"/>
        <v>4872</v>
      </c>
      <c r="BB22" s="137">
        <f t="shared" si="10"/>
        <v>4524</v>
      </c>
      <c r="BC22" s="137">
        <f t="shared" si="10"/>
        <v>3915</v>
      </c>
      <c r="BD22" s="137">
        <f t="shared" si="10"/>
        <v>4350</v>
      </c>
      <c r="BE22" s="137">
        <f t="shared" si="10"/>
        <v>3915</v>
      </c>
      <c r="BF22" s="137">
        <f t="shared" si="10"/>
        <v>4350</v>
      </c>
      <c r="BG22" s="137">
        <f t="shared" si="10"/>
        <v>3915</v>
      </c>
    </row>
    <row r="23" spans="1:59"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row>
    <row r="24" spans="1:59" x14ac:dyDescent="0.2">
      <c r="A24" s="3">
        <v>1</v>
      </c>
      <c r="B24" s="137" t="e">
        <f t="shared" ref="B24:E24" si="11">ROUNDUP(B10*0.87,)</f>
        <v>#REF!</v>
      </c>
      <c r="C24" s="137" t="e">
        <f t="shared" si="11"/>
        <v>#REF!</v>
      </c>
      <c r="D24" s="137" t="e">
        <f t="shared" si="11"/>
        <v>#REF!</v>
      </c>
      <c r="E24" s="137" t="e">
        <f t="shared" si="11"/>
        <v>#REF!</v>
      </c>
      <c r="F24" s="137" t="e">
        <f t="shared" ref="F24" si="12">ROUNDUP(F10*0.87,)</f>
        <v>#REF!</v>
      </c>
      <c r="G24" s="137" t="e">
        <f t="shared" ref="G24" si="13">ROUNDUP(G10*0.87,)</f>
        <v>#REF!</v>
      </c>
      <c r="H24" s="137">
        <f t="shared" ref="H24:BG24" si="14">ROUNDUP(H10*0.87,)</f>
        <v>6177</v>
      </c>
      <c r="I24" s="137">
        <f t="shared" si="14"/>
        <v>5481</v>
      </c>
      <c r="J24" s="137">
        <f t="shared" si="14"/>
        <v>5220</v>
      </c>
      <c r="K24" s="137">
        <f t="shared" si="14"/>
        <v>4785</v>
      </c>
      <c r="L24" s="137">
        <f t="shared" si="14"/>
        <v>6873</v>
      </c>
      <c r="M24" s="137">
        <f t="shared" si="14"/>
        <v>7569</v>
      </c>
      <c r="N24" s="137">
        <f t="shared" si="14"/>
        <v>6177</v>
      </c>
      <c r="O24" s="137">
        <f t="shared" si="14"/>
        <v>6873</v>
      </c>
      <c r="P24" s="137">
        <f t="shared" si="14"/>
        <v>5481</v>
      </c>
      <c r="Q24" s="137">
        <f t="shared" si="14"/>
        <v>6177</v>
      </c>
      <c r="R24" s="137">
        <f t="shared" si="14"/>
        <v>6873</v>
      </c>
      <c r="S24" s="137">
        <f t="shared" si="14"/>
        <v>6177</v>
      </c>
      <c r="T24" s="137">
        <f t="shared" si="14"/>
        <v>4785</v>
      </c>
      <c r="U24" s="137">
        <f t="shared" si="14"/>
        <v>5133</v>
      </c>
      <c r="V24" s="137">
        <f t="shared" si="14"/>
        <v>4785</v>
      </c>
      <c r="W24" s="137">
        <f t="shared" si="14"/>
        <v>5133</v>
      </c>
      <c r="X24" s="137">
        <f t="shared" si="14"/>
        <v>4785</v>
      </c>
      <c r="Y24" s="137">
        <f t="shared" si="14"/>
        <v>5133</v>
      </c>
      <c r="Z24" s="137">
        <f t="shared" si="14"/>
        <v>6873</v>
      </c>
      <c r="AA24" s="137">
        <f t="shared" si="14"/>
        <v>6873</v>
      </c>
      <c r="AB24" s="137">
        <f t="shared" si="14"/>
        <v>6873</v>
      </c>
      <c r="AC24" s="137">
        <f t="shared" si="14"/>
        <v>6873</v>
      </c>
      <c r="AD24" s="137">
        <f t="shared" si="14"/>
        <v>5481</v>
      </c>
      <c r="AE24" s="137">
        <f t="shared" si="14"/>
        <v>6177</v>
      </c>
      <c r="AF24" s="137">
        <f t="shared" si="14"/>
        <v>5481</v>
      </c>
      <c r="AG24" s="137">
        <f t="shared" si="14"/>
        <v>7569</v>
      </c>
      <c r="AH24" s="137">
        <f t="shared" si="14"/>
        <v>7569</v>
      </c>
      <c r="AI24" s="137">
        <f t="shared" si="14"/>
        <v>5568</v>
      </c>
      <c r="AJ24" s="137">
        <f t="shared" si="14"/>
        <v>5742</v>
      </c>
      <c r="AK24" s="137">
        <f t="shared" si="14"/>
        <v>6090</v>
      </c>
      <c r="AL24" s="137">
        <f t="shared" si="14"/>
        <v>5742</v>
      </c>
      <c r="AM24" s="137">
        <f t="shared" si="14"/>
        <v>6264</v>
      </c>
      <c r="AN24" s="137">
        <f t="shared" si="14"/>
        <v>6873</v>
      </c>
      <c r="AO24" s="137">
        <f t="shared" si="14"/>
        <v>6873</v>
      </c>
      <c r="AP24" s="137">
        <f t="shared" si="14"/>
        <v>6438</v>
      </c>
      <c r="AQ24" s="137">
        <f t="shared" si="14"/>
        <v>6090</v>
      </c>
      <c r="AR24" s="137">
        <f t="shared" si="14"/>
        <v>6873</v>
      </c>
      <c r="AS24" s="137">
        <f t="shared" si="14"/>
        <v>6090</v>
      </c>
      <c r="AT24" s="137">
        <f t="shared" si="14"/>
        <v>6438</v>
      </c>
      <c r="AU24" s="137">
        <f t="shared" si="14"/>
        <v>6090</v>
      </c>
      <c r="AV24" s="137">
        <f t="shared" si="14"/>
        <v>6873</v>
      </c>
      <c r="AW24" s="137">
        <f t="shared" si="14"/>
        <v>6264</v>
      </c>
      <c r="AX24" s="137">
        <f t="shared" si="14"/>
        <v>6090</v>
      </c>
      <c r="AY24" s="137">
        <f t="shared" si="14"/>
        <v>6438</v>
      </c>
      <c r="AZ24" s="137">
        <f t="shared" si="14"/>
        <v>5742</v>
      </c>
      <c r="BA24" s="137">
        <f t="shared" si="14"/>
        <v>5742</v>
      </c>
      <c r="BB24" s="137">
        <f t="shared" si="14"/>
        <v>5394</v>
      </c>
      <c r="BC24" s="137">
        <f t="shared" si="14"/>
        <v>4785</v>
      </c>
      <c r="BD24" s="137">
        <f t="shared" si="14"/>
        <v>5220</v>
      </c>
      <c r="BE24" s="137">
        <f t="shared" si="14"/>
        <v>4785</v>
      </c>
      <c r="BF24" s="137">
        <f t="shared" si="14"/>
        <v>5220</v>
      </c>
      <c r="BG24" s="137">
        <f t="shared" si="14"/>
        <v>4785</v>
      </c>
    </row>
    <row r="25" spans="1:59"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row>
    <row r="26" spans="1:59" x14ac:dyDescent="0.2">
      <c r="A26" s="16">
        <v>1</v>
      </c>
      <c r="B26" s="137" t="e">
        <f t="shared" ref="B26:E26" si="15">ROUNDUP(B12*0.87,)</f>
        <v>#REF!</v>
      </c>
      <c r="C26" s="137" t="e">
        <f t="shared" si="15"/>
        <v>#REF!</v>
      </c>
      <c r="D26" s="137" t="e">
        <f t="shared" si="15"/>
        <v>#REF!</v>
      </c>
      <c r="E26" s="137" t="e">
        <f t="shared" si="15"/>
        <v>#REF!</v>
      </c>
      <c r="F26" s="137" t="e">
        <f t="shared" ref="F26" si="16">ROUNDUP(F12*0.87,)</f>
        <v>#REF!</v>
      </c>
      <c r="G26" s="137" t="e">
        <f t="shared" ref="G26" si="17">ROUNDUP(G12*0.87,)</f>
        <v>#REF!</v>
      </c>
      <c r="H26" s="137">
        <f t="shared" ref="H26:BG26" si="18">ROUNDUP(H12*0.87,)</f>
        <v>7482</v>
      </c>
      <c r="I26" s="137">
        <f t="shared" si="18"/>
        <v>6786</v>
      </c>
      <c r="J26" s="137">
        <f t="shared" si="18"/>
        <v>6525</v>
      </c>
      <c r="K26" s="137">
        <f t="shared" si="18"/>
        <v>6090</v>
      </c>
      <c r="L26" s="137">
        <f t="shared" si="18"/>
        <v>8178</v>
      </c>
      <c r="M26" s="137">
        <f t="shared" si="18"/>
        <v>8874</v>
      </c>
      <c r="N26" s="137">
        <f t="shared" si="18"/>
        <v>7482</v>
      </c>
      <c r="O26" s="137">
        <f t="shared" si="18"/>
        <v>8178</v>
      </c>
      <c r="P26" s="137">
        <f t="shared" si="18"/>
        <v>6786</v>
      </c>
      <c r="Q26" s="137">
        <f t="shared" si="18"/>
        <v>7482</v>
      </c>
      <c r="R26" s="137">
        <f t="shared" si="18"/>
        <v>8178</v>
      </c>
      <c r="S26" s="137">
        <f t="shared" si="18"/>
        <v>7482</v>
      </c>
      <c r="T26" s="137">
        <f t="shared" si="18"/>
        <v>6090</v>
      </c>
      <c r="U26" s="137">
        <f t="shared" si="18"/>
        <v>6438</v>
      </c>
      <c r="V26" s="137">
        <f t="shared" si="18"/>
        <v>6090</v>
      </c>
      <c r="W26" s="137">
        <f t="shared" si="18"/>
        <v>6438</v>
      </c>
      <c r="X26" s="137">
        <f t="shared" si="18"/>
        <v>6090</v>
      </c>
      <c r="Y26" s="137">
        <f t="shared" si="18"/>
        <v>6438</v>
      </c>
      <c r="Z26" s="137">
        <f t="shared" si="18"/>
        <v>8178</v>
      </c>
      <c r="AA26" s="137">
        <f t="shared" si="18"/>
        <v>8178</v>
      </c>
      <c r="AB26" s="137">
        <f t="shared" si="18"/>
        <v>8178</v>
      </c>
      <c r="AC26" s="137">
        <f t="shared" si="18"/>
        <v>8178</v>
      </c>
      <c r="AD26" s="137">
        <f t="shared" si="18"/>
        <v>6786</v>
      </c>
      <c r="AE26" s="137">
        <f t="shared" si="18"/>
        <v>7482</v>
      </c>
      <c r="AF26" s="137">
        <f t="shared" si="18"/>
        <v>6786</v>
      </c>
      <c r="AG26" s="137">
        <f t="shared" si="18"/>
        <v>8874</v>
      </c>
      <c r="AH26" s="137">
        <f t="shared" si="18"/>
        <v>8874</v>
      </c>
      <c r="AI26" s="137">
        <f t="shared" si="18"/>
        <v>6873</v>
      </c>
      <c r="AJ26" s="137">
        <f t="shared" si="18"/>
        <v>7047</v>
      </c>
      <c r="AK26" s="137">
        <f t="shared" si="18"/>
        <v>7395</v>
      </c>
      <c r="AL26" s="137">
        <f t="shared" si="18"/>
        <v>7047</v>
      </c>
      <c r="AM26" s="137">
        <f t="shared" si="18"/>
        <v>7569</v>
      </c>
      <c r="AN26" s="137">
        <f t="shared" si="18"/>
        <v>8178</v>
      </c>
      <c r="AO26" s="137">
        <f t="shared" si="18"/>
        <v>8178</v>
      </c>
      <c r="AP26" s="137">
        <f t="shared" si="18"/>
        <v>7743</v>
      </c>
      <c r="AQ26" s="137">
        <f t="shared" si="18"/>
        <v>7395</v>
      </c>
      <c r="AR26" s="137">
        <f t="shared" si="18"/>
        <v>8178</v>
      </c>
      <c r="AS26" s="137">
        <f t="shared" si="18"/>
        <v>7395</v>
      </c>
      <c r="AT26" s="137">
        <f t="shared" si="18"/>
        <v>7743</v>
      </c>
      <c r="AU26" s="137">
        <f t="shared" si="18"/>
        <v>7395</v>
      </c>
      <c r="AV26" s="137">
        <f t="shared" si="18"/>
        <v>8178</v>
      </c>
      <c r="AW26" s="137">
        <f t="shared" si="18"/>
        <v>7569</v>
      </c>
      <c r="AX26" s="137">
        <f t="shared" si="18"/>
        <v>7395</v>
      </c>
      <c r="AY26" s="137">
        <f t="shared" si="18"/>
        <v>7743</v>
      </c>
      <c r="AZ26" s="137">
        <f t="shared" si="18"/>
        <v>7047</v>
      </c>
      <c r="BA26" s="137">
        <f t="shared" si="18"/>
        <v>7047</v>
      </c>
      <c r="BB26" s="137">
        <f t="shared" si="18"/>
        <v>6699</v>
      </c>
      <c r="BC26" s="137">
        <f t="shared" si="18"/>
        <v>6090</v>
      </c>
      <c r="BD26" s="137">
        <f t="shared" si="18"/>
        <v>6525</v>
      </c>
      <c r="BE26" s="137">
        <f t="shared" si="18"/>
        <v>6090</v>
      </c>
      <c r="BF26" s="137">
        <f t="shared" si="18"/>
        <v>6525</v>
      </c>
      <c r="BG26" s="137">
        <f t="shared" si="18"/>
        <v>6090</v>
      </c>
    </row>
    <row r="27" spans="1:59"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row>
    <row r="28" spans="1:59" x14ac:dyDescent="0.2">
      <c r="A28" s="16">
        <v>1</v>
      </c>
      <c r="B28" s="137" t="e">
        <f t="shared" ref="B28:E28" si="19">ROUNDUP(B14*0.87,)</f>
        <v>#REF!</v>
      </c>
      <c r="C28" s="137" t="e">
        <f t="shared" si="19"/>
        <v>#REF!</v>
      </c>
      <c r="D28" s="137" t="e">
        <f t="shared" si="19"/>
        <v>#REF!</v>
      </c>
      <c r="E28" s="137" t="e">
        <f t="shared" si="19"/>
        <v>#REF!</v>
      </c>
      <c r="F28" s="137" t="e">
        <f t="shared" ref="F28" si="20">ROUNDUP(F14*0.87,)</f>
        <v>#REF!</v>
      </c>
      <c r="G28" s="137" t="e">
        <f t="shared" ref="G28" si="21">ROUNDUP(G14*0.87,)</f>
        <v>#REF!</v>
      </c>
      <c r="H28" s="137">
        <f t="shared" ref="H28:BG28" si="22">ROUNDUP(H14*0.87,)</f>
        <v>8352</v>
      </c>
      <c r="I28" s="137">
        <f t="shared" si="22"/>
        <v>7656</v>
      </c>
      <c r="J28" s="137">
        <f t="shared" si="22"/>
        <v>7395</v>
      </c>
      <c r="K28" s="137">
        <f t="shared" si="22"/>
        <v>6960</v>
      </c>
      <c r="L28" s="137">
        <f t="shared" si="22"/>
        <v>9048</v>
      </c>
      <c r="M28" s="137">
        <f t="shared" si="22"/>
        <v>9744</v>
      </c>
      <c r="N28" s="137">
        <f t="shared" si="22"/>
        <v>8352</v>
      </c>
      <c r="O28" s="137">
        <f t="shared" si="22"/>
        <v>9048</v>
      </c>
      <c r="P28" s="137">
        <f t="shared" si="22"/>
        <v>7656</v>
      </c>
      <c r="Q28" s="137">
        <f t="shared" si="22"/>
        <v>8352</v>
      </c>
      <c r="R28" s="137">
        <f t="shared" si="22"/>
        <v>9048</v>
      </c>
      <c r="S28" s="137">
        <f t="shared" si="22"/>
        <v>8352</v>
      </c>
      <c r="T28" s="137">
        <f t="shared" si="22"/>
        <v>6960</v>
      </c>
      <c r="U28" s="137">
        <f t="shared" si="22"/>
        <v>7308</v>
      </c>
      <c r="V28" s="137">
        <f t="shared" si="22"/>
        <v>6960</v>
      </c>
      <c r="W28" s="137">
        <f t="shared" si="22"/>
        <v>7308</v>
      </c>
      <c r="X28" s="137">
        <f t="shared" si="22"/>
        <v>6960</v>
      </c>
      <c r="Y28" s="137">
        <f t="shared" si="22"/>
        <v>7308</v>
      </c>
      <c r="Z28" s="137">
        <f t="shared" si="22"/>
        <v>9048</v>
      </c>
      <c r="AA28" s="137">
        <f t="shared" si="22"/>
        <v>9048</v>
      </c>
      <c r="AB28" s="137">
        <f t="shared" si="22"/>
        <v>9048</v>
      </c>
      <c r="AC28" s="137">
        <f t="shared" si="22"/>
        <v>9048</v>
      </c>
      <c r="AD28" s="137">
        <f t="shared" si="22"/>
        <v>7656</v>
      </c>
      <c r="AE28" s="137">
        <f t="shared" si="22"/>
        <v>8352</v>
      </c>
      <c r="AF28" s="137">
        <f t="shared" si="22"/>
        <v>7656</v>
      </c>
      <c r="AG28" s="137">
        <f t="shared" si="22"/>
        <v>9744</v>
      </c>
      <c r="AH28" s="137">
        <f t="shared" si="22"/>
        <v>9744</v>
      </c>
      <c r="AI28" s="137">
        <f t="shared" si="22"/>
        <v>7743</v>
      </c>
      <c r="AJ28" s="137">
        <f t="shared" si="22"/>
        <v>7917</v>
      </c>
      <c r="AK28" s="137">
        <f t="shared" si="22"/>
        <v>8265</v>
      </c>
      <c r="AL28" s="137">
        <f t="shared" si="22"/>
        <v>7917</v>
      </c>
      <c r="AM28" s="137">
        <f t="shared" si="22"/>
        <v>8439</v>
      </c>
      <c r="AN28" s="137">
        <f t="shared" si="22"/>
        <v>9048</v>
      </c>
      <c r="AO28" s="137">
        <f t="shared" si="22"/>
        <v>9048</v>
      </c>
      <c r="AP28" s="137">
        <f t="shared" si="22"/>
        <v>8613</v>
      </c>
      <c r="AQ28" s="137">
        <f t="shared" si="22"/>
        <v>8265</v>
      </c>
      <c r="AR28" s="137">
        <f t="shared" si="22"/>
        <v>9048</v>
      </c>
      <c r="AS28" s="137">
        <f t="shared" si="22"/>
        <v>8265</v>
      </c>
      <c r="AT28" s="137">
        <f t="shared" si="22"/>
        <v>8613</v>
      </c>
      <c r="AU28" s="137">
        <f t="shared" si="22"/>
        <v>8265</v>
      </c>
      <c r="AV28" s="137">
        <f t="shared" si="22"/>
        <v>9048</v>
      </c>
      <c r="AW28" s="137">
        <f t="shared" si="22"/>
        <v>8439</v>
      </c>
      <c r="AX28" s="137">
        <f t="shared" si="22"/>
        <v>8265</v>
      </c>
      <c r="AY28" s="137">
        <f t="shared" si="22"/>
        <v>8613</v>
      </c>
      <c r="AZ28" s="137">
        <f t="shared" si="22"/>
        <v>7917</v>
      </c>
      <c r="BA28" s="137">
        <f t="shared" si="22"/>
        <v>7917</v>
      </c>
      <c r="BB28" s="137">
        <f t="shared" si="22"/>
        <v>7569</v>
      </c>
      <c r="BC28" s="137">
        <f t="shared" si="22"/>
        <v>6960</v>
      </c>
      <c r="BD28" s="137">
        <f t="shared" si="22"/>
        <v>7395</v>
      </c>
      <c r="BE28" s="137">
        <f t="shared" si="22"/>
        <v>6960</v>
      </c>
      <c r="BF28" s="137">
        <f t="shared" si="22"/>
        <v>7395</v>
      </c>
      <c r="BG28" s="137">
        <f t="shared" si="22"/>
        <v>6960</v>
      </c>
    </row>
    <row r="29" spans="1:59"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row>
    <row r="30" spans="1:59" x14ac:dyDescent="0.2">
      <c r="A30" s="16">
        <v>1</v>
      </c>
      <c r="B30" s="137" t="e">
        <f t="shared" ref="B30:E30" si="23">ROUNDUP(B16*0.87,)</f>
        <v>#REF!</v>
      </c>
      <c r="C30" s="137" t="e">
        <f t="shared" si="23"/>
        <v>#REF!</v>
      </c>
      <c r="D30" s="137" t="e">
        <f t="shared" si="23"/>
        <v>#REF!</v>
      </c>
      <c r="E30" s="137" t="e">
        <f t="shared" si="23"/>
        <v>#REF!</v>
      </c>
      <c r="F30" s="137" t="e">
        <f t="shared" ref="F30" si="24">ROUNDUP(F16*0.87,)</f>
        <v>#REF!</v>
      </c>
      <c r="G30" s="137" t="e">
        <f t="shared" ref="G30" si="25">ROUNDUP(G16*0.87,)</f>
        <v>#REF!</v>
      </c>
      <c r="H30" s="137">
        <f t="shared" ref="H30:BG30" si="26">ROUNDUP(H16*0.87,)</f>
        <v>9657</v>
      </c>
      <c r="I30" s="137">
        <f t="shared" si="26"/>
        <v>8961</v>
      </c>
      <c r="J30" s="137">
        <f t="shared" si="26"/>
        <v>8700</v>
      </c>
      <c r="K30" s="137">
        <f t="shared" si="26"/>
        <v>8265</v>
      </c>
      <c r="L30" s="137">
        <f t="shared" si="26"/>
        <v>10353</v>
      </c>
      <c r="M30" s="137">
        <f t="shared" si="26"/>
        <v>11049</v>
      </c>
      <c r="N30" s="137">
        <f t="shared" si="26"/>
        <v>9657</v>
      </c>
      <c r="O30" s="137">
        <f t="shared" si="26"/>
        <v>10353</v>
      </c>
      <c r="P30" s="137">
        <f t="shared" si="26"/>
        <v>8961</v>
      </c>
      <c r="Q30" s="137">
        <f t="shared" si="26"/>
        <v>9657</v>
      </c>
      <c r="R30" s="137">
        <f t="shared" si="26"/>
        <v>10353</v>
      </c>
      <c r="S30" s="137">
        <f t="shared" si="26"/>
        <v>9657</v>
      </c>
      <c r="T30" s="137">
        <f t="shared" si="26"/>
        <v>8265</v>
      </c>
      <c r="U30" s="137">
        <f t="shared" si="26"/>
        <v>8613</v>
      </c>
      <c r="V30" s="137">
        <f t="shared" si="26"/>
        <v>8265</v>
      </c>
      <c r="W30" s="137">
        <f t="shared" si="26"/>
        <v>8613</v>
      </c>
      <c r="X30" s="137">
        <f t="shared" si="26"/>
        <v>8265</v>
      </c>
      <c r="Y30" s="137">
        <f t="shared" si="26"/>
        <v>8613</v>
      </c>
      <c r="Z30" s="137">
        <f t="shared" si="26"/>
        <v>10353</v>
      </c>
      <c r="AA30" s="137">
        <f t="shared" si="26"/>
        <v>10353</v>
      </c>
      <c r="AB30" s="137">
        <f t="shared" si="26"/>
        <v>10353</v>
      </c>
      <c r="AC30" s="137">
        <f t="shared" si="26"/>
        <v>10353</v>
      </c>
      <c r="AD30" s="137">
        <f t="shared" si="26"/>
        <v>8961</v>
      </c>
      <c r="AE30" s="137">
        <f t="shared" si="26"/>
        <v>9657</v>
      </c>
      <c r="AF30" s="137">
        <f t="shared" si="26"/>
        <v>8961</v>
      </c>
      <c r="AG30" s="137">
        <f t="shared" si="26"/>
        <v>11049</v>
      </c>
      <c r="AH30" s="137">
        <f t="shared" si="26"/>
        <v>11049</v>
      </c>
      <c r="AI30" s="137">
        <f t="shared" si="26"/>
        <v>9048</v>
      </c>
      <c r="AJ30" s="137">
        <f t="shared" si="26"/>
        <v>9222</v>
      </c>
      <c r="AK30" s="137">
        <f t="shared" si="26"/>
        <v>9570</v>
      </c>
      <c r="AL30" s="137">
        <f t="shared" si="26"/>
        <v>9222</v>
      </c>
      <c r="AM30" s="137">
        <f t="shared" si="26"/>
        <v>9744</v>
      </c>
      <c r="AN30" s="137">
        <f t="shared" si="26"/>
        <v>10353</v>
      </c>
      <c r="AO30" s="137">
        <f t="shared" si="26"/>
        <v>10353</v>
      </c>
      <c r="AP30" s="137">
        <f t="shared" si="26"/>
        <v>9918</v>
      </c>
      <c r="AQ30" s="137">
        <f t="shared" si="26"/>
        <v>9570</v>
      </c>
      <c r="AR30" s="137">
        <f t="shared" si="26"/>
        <v>10353</v>
      </c>
      <c r="AS30" s="137">
        <f t="shared" si="26"/>
        <v>9570</v>
      </c>
      <c r="AT30" s="137">
        <f t="shared" si="26"/>
        <v>9918</v>
      </c>
      <c r="AU30" s="137">
        <f t="shared" si="26"/>
        <v>9570</v>
      </c>
      <c r="AV30" s="137">
        <f t="shared" si="26"/>
        <v>10353</v>
      </c>
      <c r="AW30" s="137">
        <f t="shared" si="26"/>
        <v>9744</v>
      </c>
      <c r="AX30" s="137">
        <f t="shared" si="26"/>
        <v>9570</v>
      </c>
      <c r="AY30" s="137">
        <f t="shared" si="26"/>
        <v>9918</v>
      </c>
      <c r="AZ30" s="137">
        <f t="shared" si="26"/>
        <v>9222</v>
      </c>
      <c r="BA30" s="137">
        <f t="shared" si="26"/>
        <v>9222</v>
      </c>
      <c r="BB30" s="137">
        <f t="shared" si="26"/>
        <v>8874</v>
      </c>
      <c r="BC30" s="137">
        <f t="shared" si="26"/>
        <v>8265</v>
      </c>
      <c r="BD30" s="137">
        <f t="shared" si="26"/>
        <v>8700</v>
      </c>
      <c r="BE30" s="137">
        <f t="shared" si="26"/>
        <v>8265</v>
      </c>
      <c r="BF30" s="137">
        <f t="shared" si="26"/>
        <v>8700</v>
      </c>
      <c r="BG30" s="137">
        <f t="shared" si="26"/>
        <v>8265</v>
      </c>
    </row>
    <row r="31" spans="1:59" x14ac:dyDescent="0.2">
      <c r="A31" s="1"/>
    </row>
    <row r="32" spans="1:59" x14ac:dyDescent="0.2">
      <c r="A32" s="45" t="s">
        <v>3</v>
      </c>
    </row>
    <row r="33" spans="1:5" x14ac:dyDescent="0.2">
      <c r="A33" s="15" t="s">
        <v>4</v>
      </c>
    </row>
    <row r="34" spans="1:5" x14ac:dyDescent="0.2">
      <c r="A34" s="15" t="s">
        <v>5</v>
      </c>
    </row>
    <row r="35" spans="1:5" x14ac:dyDescent="0.2">
      <c r="A35" s="15" t="s">
        <v>6</v>
      </c>
    </row>
    <row r="36" spans="1:5" x14ac:dyDescent="0.2">
      <c r="A36" s="42" t="s">
        <v>75</v>
      </c>
    </row>
    <row r="37" spans="1:5" x14ac:dyDescent="0.2">
      <c r="A37" s="15"/>
    </row>
    <row r="38" spans="1:5" x14ac:dyDescent="0.2">
      <c r="A38" s="43" t="s">
        <v>8</v>
      </c>
    </row>
    <row r="39" spans="1:5" ht="73.5" customHeight="1" thickBot="1" x14ac:dyDescent="0.25">
      <c r="A39" s="44" t="s">
        <v>19</v>
      </c>
    </row>
    <row r="40" spans="1:5" s="160" customFormat="1" thickBot="1" x14ac:dyDescent="0.25">
      <c r="A40" s="123" t="s">
        <v>108</v>
      </c>
      <c r="B40" s="22"/>
      <c r="C40" s="22"/>
      <c r="D40" s="22"/>
      <c r="E40" s="22"/>
    </row>
    <row r="41" spans="1:5" s="160" customFormat="1" ht="12" x14ac:dyDescent="0.2">
      <c r="A41" s="141" t="s">
        <v>190</v>
      </c>
      <c r="B41" s="22"/>
      <c r="C41" s="22"/>
      <c r="D41" s="22"/>
      <c r="E41" s="22"/>
    </row>
  </sheetData>
  <pageMargins left="0.7" right="0.7" top="0.75" bottom="0.75" header="0.3" footer="0.3"/>
  <pageSetup paperSize="9"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32" width="9.42578125" style="7" bestFit="1" customWidth="1"/>
    <col min="33" max="34" width="8.42578125" style="7" bestFit="1" customWidth="1"/>
    <col min="35" max="59" width="9.42578125" style="7" bestFit="1" customWidth="1"/>
    <col min="60" max="16384" width="8.7109375" style="7"/>
  </cols>
  <sheetData>
    <row r="1" spans="1:59" x14ac:dyDescent="0.2">
      <c r="A1" s="9" t="s">
        <v>187</v>
      </c>
    </row>
    <row r="2" spans="1:59" x14ac:dyDescent="0.2">
      <c r="A2" s="14" t="s">
        <v>15</v>
      </c>
    </row>
    <row r="3" spans="1:59" x14ac:dyDescent="0.2">
      <c r="A3" s="1"/>
    </row>
    <row r="4" spans="1:59" x14ac:dyDescent="0.2">
      <c r="A4" s="95" t="s">
        <v>1</v>
      </c>
      <c r="B4" s="133"/>
      <c r="C4" s="133"/>
      <c r="D4" s="133"/>
      <c r="E4" s="133"/>
    </row>
    <row r="5" spans="1:59"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45399</v>
      </c>
      <c r="I5" s="129">
        <f>'C завтраками| Bed and breakfast'!C5</f>
        <v>45401</v>
      </c>
      <c r="J5" s="129">
        <f>'C завтраками| Bed and breakfast'!D5</f>
        <v>45402</v>
      </c>
      <c r="K5" s="129">
        <f>'C завтраками| Bed and breakfast'!E5</f>
        <v>45403</v>
      </c>
      <c r="L5" s="129">
        <f>'C завтраками| Bed and breakfast'!F5</f>
        <v>45407</v>
      </c>
      <c r="M5" s="129">
        <f>'C завтраками| Bed and breakfast'!G5</f>
        <v>45409</v>
      </c>
      <c r="N5" s="129">
        <f>'C завтраками| Bed and breakfast'!H5</f>
        <v>45411</v>
      </c>
      <c r="O5" s="129">
        <f>'C завтраками| Bed and breakfast'!I5</f>
        <v>45413</v>
      </c>
      <c r="P5" s="129">
        <f>'C завтраками| Bed and breakfast'!J5</f>
        <v>45417</v>
      </c>
      <c r="Q5" s="129">
        <f>'C завтраками| Bed and breakfast'!K5</f>
        <v>45421</v>
      </c>
      <c r="R5" s="129">
        <f>'C завтраками| Bed and breakfast'!L5</f>
        <v>45422</v>
      </c>
      <c r="S5" s="129">
        <f>'C завтраками| Bed and breakfast'!M5</f>
        <v>45423</v>
      </c>
      <c r="T5" s="46">
        <f>'C завтраками| Bed and breakfast'!N5</f>
        <v>45424</v>
      </c>
      <c r="U5" s="129">
        <f>'C завтраками| Bed and breakfast'!O5</f>
        <v>45429</v>
      </c>
      <c r="V5" s="129">
        <f>'C завтраками| Bed and breakfast'!P5</f>
        <v>45431</v>
      </c>
      <c r="W5" s="129">
        <f>'C завтраками| Bed and breakfast'!Q5</f>
        <v>45436</v>
      </c>
      <c r="X5" s="129">
        <f>'C завтраками| Bed and breakfast'!R5</f>
        <v>45438</v>
      </c>
      <c r="Y5" s="129">
        <f>'C завтраками| Bed and breakfast'!S5</f>
        <v>45439</v>
      </c>
      <c r="Z5" s="129">
        <f>'C завтраками| Bed and breakfast'!T5</f>
        <v>45443</v>
      </c>
      <c r="AA5" s="129">
        <f>'C завтраками| Bed and breakfast'!U5</f>
        <v>45444</v>
      </c>
      <c r="AB5" s="129">
        <f>'C завтраками| Bed and breakfast'!V5</f>
        <v>45445</v>
      </c>
      <c r="AC5" s="129">
        <f>'C завтраками| Bed and breakfast'!W5</f>
        <v>45453</v>
      </c>
      <c r="AD5" s="129">
        <f>'C завтраками| Bed and breakfast'!X5</f>
        <v>45454</v>
      </c>
      <c r="AE5" s="129">
        <f>'C завтраками| Bed and breakfast'!Y5</f>
        <v>45460</v>
      </c>
      <c r="AF5" s="129">
        <f>'C завтраками| Bed and breakfast'!Z5</f>
        <v>45466</v>
      </c>
      <c r="AG5" s="129">
        <f>'C завтраками| Bed and breakfast'!AA5</f>
        <v>45471</v>
      </c>
      <c r="AH5" s="129">
        <f>'C завтраками| Bed and breakfast'!AB5</f>
        <v>45474</v>
      </c>
      <c r="AI5" s="129">
        <f>'C завтраками| Bed and breakfast'!AC5</f>
        <v>45487</v>
      </c>
      <c r="AJ5" s="129">
        <f>'C завтраками| Bed and breakfast'!AD5</f>
        <v>45491</v>
      </c>
      <c r="AK5" s="129">
        <f>'C завтраками| Bed and breakfast'!AE5</f>
        <v>45492</v>
      </c>
      <c r="AL5" s="129">
        <f>'C завтраками| Bed and breakfast'!AF5</f>
        <v>45494</v>
      </c>
      <c r="AM5" s="129">
        <f>'C завтраками| Bed and breakfast'!AG5</f>
        <v>45499</v>
      </c>
      <c r="AN5" s="129">
        <f>'C завтраками| Bed and breakfast'!AH5</f>
        <v>45501</v>
      </c>
      <c r="AO5" s="129">
        <f>'C завтраками| Bed and breakfast'!AI5</f>
        <v>45505</v>
      </c>
      <c r="AP5" s="129">
        <f>'C завтраками| Bed and breakfast'!AJ5</f>
        <v>45506</v>
      </c>
      <c r="AQ5" s="129">
        <f>'C завтраками| Bed and breakfast'!AK5</f>
        <v>45508</v>
      </c>
      <c r="AR5" s="129">
        <f>'C завтраками| Bed and breakfast'!AL5</f>
        <v>45513</v>
      </c>
      <c r="AS5" s="129">
        <f>'C завтраками| Bed and breakfast'!AM5</f>
        <v>45515</v>
      </c>
      <c r="AT5" s="129">
        <f>'C завтраками| Bed and breakfast'!AN5</f>
        <v>45520</v>
      </c>
      <c r="AU5" s="129">
        <f>'C завтраками| Bed and breakfast'!AO5</f>
        <v>45522</v>
      </c>
      <c r="AV5" s="129">
        <f>'C завтраками| Bed and breakfast'!AP5</f>
        <v>45523</v>
      </c>
      <c r="AW5" s="129">
        <f>'C завтраками| Bed and breakfast'!AQ5</f>
        <v>45525</v>
      </c>
      <c r="AX5" s="129">
        <f>'C завтраками| Bed and breakfast'!AR5</f>
        <v>45526</v>
      </c>
      <c r="AY5" s="129">
        <f>'C завтраками| Bed and breakfast'!AS5</f>
        <v>45527</v>
      </c>
      <c r="AZ5" s="129">
        <f>'C завтраками| Bed and breakfast'!AT5</f>
        <v>45529</v>
      </c>
      <c r="BA5" s="129">
        <f>'C завтраками| Bed and breakfast'!AU5</f>
        <v>45534</v>
      </c>
      <c r="BB5" s="129">
        <f>'C завтраками| Bed and breakfast'!AV5</f>
        <v>45536</v>
      </c>
      <c r="BC5" s="129">
        <f>'C завтраками| Bed and breakfast'!AW5</f>
        <v>45551</v>
      </c>
      <c r="BD5" s="129">
        <f>'C завтраками| Bed and breakfast'!AX5</f>
        <v>45556</v>
      </c>
      <c r="BE5" s="129">
        <f>'C завтраками| Bed and breakfast'!AY5</f>
        <v>45558</v>
      </c>
      <c r="BF5" s="129">
        <f>'C завтраками| Bed and breakfast'!AZ5</f>
        <v>45562</v>
      </c>
      <c r="BG5" s="129">
        <f>'C завтраками| Bed and breakfast'!BA5</f>
        <v>45564</v>
      </c>
    </row>
    <row r="6" spans="1:59"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45400</v>
      </c>
      <c r="I6" s="129">
        <f>'C завтраками| Bed and breakfast'!C6</f>
        <v>45401</v>
      </c>
      <c r="J6" s="129">
        <f>'C завтраками| Bed and breakfast'!D6</f>
        <v>45402</v>
      </c>
      <c r="K6" s="129">
        <f>'C завтраками| Bed and breakfast'!E6</f>
        <v>45406</v>
      </c>
      <c r="L6" s="129">
        <f>'C завтраками| Bed and breakfast'!F6</f>
        <v>45408</v>
      </c>
      <c r="M6" s="129">
        <f>'C завтраками| Bed and breakfast'!G6</f>
        <v>45410</v>
      </c>
      <c r="N6" s="129">
        <f>'C завтраками| Bed and breakfast'!H6</f>
        <v>45412</v>
      </c>
      <c r="O6" s="129">
        <f>'C завтраками| Bed and breakfast'!I6</f>
        <v>45416</v>
      </c>
      <c r="P6" s="129">
        <f>'C завтраками| Bed and breakfast'!J6</f>
        <v>45420</v>
      </c>
      <c r="Q6" s="129">
        <f>'C завтраками| Bed and breakfast'!K6</f>
        <v>45421</v>
      </c>
      <c r="R6" s="129">
        <f>'C завтраками| Bed and breakfast'!L6</f>
        <v>45422</v>
      </c>
      <c r="S6" s="129">
        <f>'C завтраками| Bed and breakfast'!M6</f>
        <v>45423</v>
      </c>
      <c r="T6" s="46">
        <f>'C завтраками| Bed and breakfast'!N6</f>
        <v>45428</v>
      </c>
      <c r="U6" s="129">
        <f>'C завтраками| Bed and breakfast'!O6</f>
        <v>45430</v>
      </c>
      <c r="V6" s="129">
        <f>'C завтраками| Bed and breakfast'!P6</f>
        <v>45435</v>
      </c>
      <c r="W6" s="129">
        <f>'C завтраками| Bed and breakfast'!Q6</f>
        <v>45437</v>
      </c>
      <c r="X6" s="129">
        <f>'C завтраками| Bed and breakfast'!R6</f>
        <v>45438</v>
      </c>
      <c r="Y6" s="129">
        <f>'C завтраками| Bed and breakfast'!S6</f>
        <v>45442</v>
      </c>
      <c r="Z6" s="129">
        <f>'C завтраками| Bed and breakfast'!T6</f>
        <v>45443</v>
      </c>
      <c r="AA6" s="129">
        <f>'C завтраками| Bed and breakfast'!U6</f>
        <v>45444</v>
      </c>
      <c r="AB6" s="129">
        <f>'C завтраками| Bed and breakfast'!V6</f>
        <v>45452</v>
      </c>
      <c r="AC6" s="129">
        <f>'C завтраками| Bed and breakfast'!W6</f>
        <v>45453</v>
      </c>
      <c r="AD6" s="129">
        <f>'C завтраками| Bed and breakfast'!X6</f>
        <v>45459</v>
      </c>
      <c r="AE6" s="129">
        <f>'C завтраками| Bed and breakfast'!Y6</f>
        <v>45465</v>
      </c>
      <c r="AF6" s="129">
        <f>'C завтраками| Bed and breakfast'!Z6</f>
        <v>45470</v>
      </c>
      <c r="AG6" s="129">
        <f>'C завтраками| Bed and breakfast'!AA6</f>
        <v>45473</v>
      </c>
      <c r="AH6" s="129">
        <f>'C завтраками| Bed and breakfast'!AB6</f>
        <v>45486</v>
      </c>
      <c r="AI6" s="129">
        <f>'C завтраками| Bed and breakfast'!AC6</f>
        <v>45490</v>
      </c>
      <c r="AJ6" s="129">
        <f>'C завтраками| Bed and breakfast'!AD6</f>
        <v>45491</v>
      </c>
      <c r="AK6" s="129">
        <f>'C завтраками| Bed and breakfast'!AE6</f>
        <v>45493</v>
      </c>
      <c r="AL6" s="129">
        <f>'C завтраками| Bed and breakfast'!AF6</f>
        <v>45498</v>
      </c>
      <c r="AM6" s="129">
        <f>'C завтраками| Bed and breakfast'!AG6</f>
        <v>45500</v>
      </c>
      <c r="AN6" s="129">
        <f>'C завтраками| Bed and breakfast'!AH6</f>
        <v>45504</v>
      </c>
      <c r="AO6" s="129">
        <f>'C завтраками| Bed and breakfast'!AI6</f>
        <v>45505</v>
      </c>
      <c r="AP6" s="129">
        <f>'C завтраками| Bed and breakfast'!AJ6</f>
        <v>45507</v>
      </c>
      <c r="AQ6" s="129">
        <f>'C завтраками| Bed and breakfast'!AK6</f>
        <v>45512</v>
      </c>
      <c r="AR6" s="129">
        <f>'C завтраками| Bed and breakfast'!AL6</f>
        <v>45514</v>
      </c>
      <c r="AS6" s="129">
        <f>'C завтраками| Bed and breakfast'!AM6</f>
        <v>45519</v>
      </c>
      <c r="AT6" s="129">
        <f>'C завтраками| Bed and breakfast'!AN6</f>
        <v>45521</v>
      </c>
      <c r="AU6" s="129">
        <f>'C завтраками| Bed and breakfast'!AO6</f>
        <v>45522</v>
      </c>
      <c r="AV6" s="129">
        <f>'C завтраками| Bed and breakfast'!AP6</f>
        <v>45524</v>
      </c>
      <c r="AW6" s="129">
        <f>'C завтраками| Bed and breakfast'!AQ6</f>
        <v>45525</v>
      </c>
      <c r="AX6" s="129">
        <f>'C завтраками| Bed and breakfast'!AR6</f>
        <v>45526</v>
      </c>
      <c r="AY6" s="129">
        <f>'C завтраками| Bed and breakfast'!AS6</f>
        <v>45528</v>
      </c>
      <c r="AZ6" s="129">
        <f>'C завтраками| Bed and breakfast'!AT6</f>
        <v>45533</v>
      </c>
      <c r="BA6" s="129">
        <f>'C завтраками| Bed and breakfast'!AU6</f>
        <v>45535</v>
      </c>
      <c r="BB6" s="129">
        <f>'C завтраками| Bed and breakfast'!AV6</f>
        <v>45550</v>
      </c>
      <c r="BC6" s="129">
        <f>'C завтраками| Bed and breakfast'!AW6</f>
        <v>45555</v>
      </c>
      <c r="BD6" s="129">
        <f>'C завтраками| Bed and breakfast'!AX6</f>
        <v>45557</v>
      </c>
      <c r="BE6" s="129">
        <f>'C завтраками| Bed and breakfast'!AY6</f>
        <v>45561</v>
      </c>
      <c r="BF6" s="129">
        <f>'C завтраками| Bed and breakfast'!AZ6</f>
        <v>45563</v>
      </c>
      <c r="BG6" s="129">
        <f>'C завтраками| Bed and breakfast'!BA6</f>
        <v>45565</v>
      </c>
    </row>
    <row r="7" spans="1:59" x14ac:dyDescent="0.2">
      <c r="A7" s="16" t="s">
        <v>11</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row>
    <row r="8" spans="1:59"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6100</v>
      </c>
      <c r="I8" s="134">
        <f>'C завтраками| Bed and breakfast'!C8-1250</f>
        <v>5300</v>
      </c>
      <c r="J8" s="134">
        <f>'C завтраками| Bed and breakfast'!D8-1250</f>
        <v>5000</v>
      </c>
      <c r="K8" s="134">
        <f>'C завтраками| Bed and breakfast'!E8-1250</f>
        <v>4500</v>
      </c>
      <c r="L8" s="134">
        <f>'C завтраками| Bed and breakfast'!F8-1250</f>
        <v>6900</v>
      </c>
      <c r="M8" s="134">
        <f>'C завтраками| Bed and breakfast'!G8-1250</f>
        <v>7700</v>
      </c>
      <c r="N8" s="134">
        <f>'C завтраками| Bed and breakfast'!H8-1250</f>
        <v>6100</v>
      </c>
      <c r="O8" s="134">
        <f>'C завтраками| Bed and breakfast'!I8-1250</f>
        <v>6900</v>
      </c>
      <c r="P8" s="134">
        <f>'C завтраками| Bed and breakfast'!J8-1250</f>
        <v>5300</v>
      </c>
      <c r="Q8" s="134">
        <f>'C завтраками| Bed and breakfast'!K8-1250</f>
        <v>6100</v>
      </c>
      <c r="R8" s="134">
        <f>'C завтраками| Bed and breakfast'!L8-1250</f>
        <v>6900</v>
      </c>
      <c r="S8" s="134">
        <f>'C завтраками| Bed and breakfast'!M8-1250</f>
        <v>6100</v>
      </c>
      <c r="T8" s="134">
        <f>'C завтраками| Bed and breakfast'!N8-1250</f>
        <v>4500</v>
      </c>
      <c r="U8" s="134">
        <f>'C завтраками| Bed and breakfast'!O8-1250</f>
        <v>4900</v>
      </c>
      <c r="V8" s="134">
        <f>'C завтраками| Bed and breakfast'!P8-1250</f>
        <v>4500</v>
      </c>
      <c r="W8" s="134">
        <f>'C завтраками| Bed and breakfast'!Q8-1250</f>
        <v>4900</v>
      </c>
      <c r="X8" s="134">
        <f>'C завтраками| Bed and breakfast'!R8-1250</f>
        <v>4500</v>
      </c>
      <c r="Y8" s="134">
        <f>'C завтраками| Bed and breakfast'!S8-1250</f>
        <v>4900</v>
      </c>
      <c r="Z8" s="134">
        <f>'C завтраками| Bed and breakfast'!T8-1250</f>
        <v>6900</v>
      </c>
      <c r="AA8" s="134">
        <f>'C завтраками| Bed and breakfast'!U8-1250</f>
        <v>6900</v>
      </c>
      <c r="AB8" s="134">
        <f>'C завтраками| Bed and breakfast'!V8-1250</f>
        <v>6900</v>
      </c>
      <c r="AC8" s="134">
        <f>'C завтраками| Bed and breakfast'!W8-1250</f>
        <v>6900</v>
      </c>
      <c r="AD8" s="134">
        <f>'C завтраками| Bed and breakfast'!X8-1250</f>
        <v>5300</v>
      </c>
      <c r="AE8" s="134">
        <f>'C завтраками| Bed and breakfast'!Y8-1250</f>
        <v>6100</v>
      </c>
      <c r="AF8" s="134">
        <f>'C завтраками| Bed and breakfast'!Z8-1250</f>
        <v>5300</v>
      </c>
      <c r="AG8" s="134">
        <f>'C завтраками| Bed and breakfast'!AA8-1250</f>
        <v>7700</v>
      </c>
      <c r="AH8" s="134">
        <f>'C завтраками| Bed and breakfast'!AB8-1250</f>
        <v>7700</v>
      </c>
      <c r="AI8" s="134">
        <f>'C завтраками| Bed and breakfast'!AC8-1250</f>
        <v>5400</v>
      </c>
      <c r="AJ8" s="134">
        <f>'C завтраками| Bed and breakfast'!AD8-1250</f>
        <v>5600</v>
      </c>
      <c r="AK8" s="134">
        <f>'C завтраками| Bed and breakfast'!AE8-1250</f>
        <v>6000</v>
      </c>
      <c r="AL8" s="134">
        <f>'C завтраками| Bed and breakfast'!AF8-1250</f>
        <v>5600</v>
      </c>
      <c r="AM8" s="134">
        <f>'C завтраками| Bed and breakfast'!AG8-1250</f>
        <v>6200</v>
      </c>
      <c r="AN8" s="134">
        <f>'C завтраками| Bed and breakfast'!AH8-1250</f>
        <v>6900</v>
      </c>
      <c r="AO8" s="134">
        <f>'C завтраками| Bed and breakfast'!AI8-1250</f>
        <v>6900</v>
      </c>
      <c r="AP8" s="134">
        <f>'C завтраками| Bed and breakfast'!AJ8-1250</f>
        <v>6400</v>
      </c>
      <c r="AQ8" s="134">
        <f>'C завтраками| Bed and breakfast'!AK8-1250</f>
        <v>6000</v>
      </c>
      <c r="AR8" s="134">
        <f>'C завтраками| Bed and breakfast'!AL8-1250</f>
        <v>6900</v>
      </c>
      <c r="AS8" s="134">
        <f>'C завтраками| Bed and breakfast'!AM8-1250</f>
        <v>6000</v>
      </c>
      <c r="AT8" s="134">
        <f>'C завтраками| Bed and breakfast'!AN8-1250</f>
        <v>6400</v>
      </c>
      <c r="AU8" s="134">
        <f>'C завтраками| Bed and breakfast'!AO8-1250</f>
        <v>6000</v>
      </c>
      <c r="AV8" s="134">
        <f>'C завтраками| Bed and breakfast'!AP8-1250</f>
        <v>6900</v>
      </c>
      <c r="AW8" s="134">
        <f>'C завтраками| Bed and breakfast'!AQ8-1250</f>
        <v>6200</v>
      </c>
      <c r="AX8" s="134">
        <f>'C завтраками| Bed and breakfast'!AR8-1250</f>
        <v>6000</v>
      </c>
      <c r="AY8" s="134">
        <f>'C завтраками| Bed and breakfast'!AS8-1250</f>
        <v>6400</v>
      </c>
      <c r="AZ8" s="134">
        <f>'C завтраками| Bed and breakfast'!AT8-1250</f>
        <v>5600</v>
      </c>
      <c r="BA8" s="134">
        <f>'C завтраками| Bed and breakfast'!AU8-1250</f>
        <v>5600</v>
      </c>
      <c r="BB8" s="134">
        <f>'C завтраками| Bed and breakfast'!AV8-1250</f>
        <v>5200</v>
      </c>
      <c r="BC8" s="134">
        <f>'C завтраками| Bed and breakfast'!AW8-1250</f>
        <v>4500</v>
      </c>
      <c r="BD8" s="134">
        <f>'C завтраками| Bed and breakfast'!AX8-1250</f>
        <v>5000</v>
      </c>
      <c r="BE8" s="134">
        <f>'C завтраками| Bed and breakfast'!AY8-1250</f>
        <v>4500</v>
      </c>
      <c r="BF8" s="134">
        <f>'C завтраками| Bed and breakfast'!AZ8-1250</f>
        <v>5000</v>
      </c>
      <c r="BG8" s="134">
        <f>'C завтраками| Bed and breakfast'!BA8-1250</f>
        <v>4500</v>
      </c>
    </row>
    <row r="9" spans="1:59"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row>
    <row r="10" spans="1:59"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7100</v>
      </c>
      <c r="I10" s="134">
        <f>'C завтраками| Bed and breakfast'!C11-1250</f>
        <v>6300</v>
      </c>
      <c r="J10" s="134">
        <f>'C завтраками| Bed and breakfast'!D11-1250</f>
        <v>6000</v>
      </c>
      <c r="K10" s="134">
        <f>'C завтраками| Bed and breakfast'!E11-1250</f>
        <v>5500</v>
      </c>
      <c r="L10" s="134">
        <f>'C завтраками| Bed and breakfast'!F11-1250</f>
        <v>7900</v>
      </c>
      <c r="M10" s="134">
        <f>'C завтраками| Bed and breakfast'!G11-1250</f>
        <v>8700</v>
      </c>
      <c r="N10" s="134">
        <f>'C завтраками| Bed and breakfast'!H11-1250</f>
        <v>7100</v>
      </c>
      <c r="O10" s="134">
        <f>'C завтраками| Bed and breakfast'!I11-1250</f>
        <v>7900</v>
      </c>
      <c r="P10" s="134">
        <f>'C завтраками| Bed and breakfast'!J11-1250</f>
        <v>6300</v>
      </c>
      <c r="Q10" s="134">
        <f>'C завтраками| Bed and breakfast'!K11-1250</f>
        <v>7100</v>
      </c>
      <c r="R10" s="134">
        <f>'C завтраками| Bed and breakfast'!L11-1250</f>
        <v>7900</v>
      </c>
      <c r="S10" s="134">
        <f>'C завтраками| Bed and breakfast'!M11-1250</f>
        <v>7100</v>
      </c>
      <c r="T10" s="134">
        <f>'C завтраками| Bed and breakfast'!N11-1250</f>
        <v>5500</v>
      </c>
      <c r="U10" s="134">
        <f>'C завтраками| Bed and breakfast'!O11-1250</f>
        <v>5900</v>
      </c>
      <c r="V10" s="134">
        <f>'C завтраками| Bed and breakfast'!P11-1250</f>
        <v>5500</v>
      </c>
      <c r="W10" s="134">
        <f>'C завтраками| Bed and breakfast'!Q11-1250</f>
        <v>5900</v>
      </c>
      <c r="X10" s="134">
        <f>'C завтраками| Bed and breakfast'!R11-1250</f>
        <v>5500</v>
      </c>
      <c r="Y10" s="134">
        <f>'C завтраками| Bed and breakfast'!S11-1250</f>
        <v>5900</v>
      </c>
      <c r="Z10" s="134">
        <f>'C завтраками| Bed and breakfast'!T11-1250</f>
        <v>7900</v>
      </c>
      <c r="AA10" s="134">
        <f>'C завтраками| Bed and breakfast'!U11-1250</f>
        <v>7900</v>
      </c>
      <c r="AB10" s="134">
        <f>'C завтраками| Bed and breakfast'!V11-1250</f>
        <v>7900</v>
      </c>
      <c r="AC10" s="134">
        <f>'C завтраками| Bed and breakfast'!W11-1250</f>
        <v>7900</v>
      </c>
      <c r="AD10" s="134">
        <f>'C завтраками| Bed and breakfast'!X11-1250</f>
        <v>6300</v>
      </c>
      <c r="AE10" s="134">
        <f>'C завтраками| Bed and breakfast'!Y11-1250</f>
        <v>7100</v>
      </c>
      <c r="AF10" s="134">
        <f>'C завтраками| Bed and breakfast'!Z11-1250</f>
        <v>6300</v>
      </c>
      <c r="AG10" s="134">
        <f>'C завтраками| Bed and breakfast'!AA11-1250</f>
        <v>8700</v>
      </c>
      <c r="AH10" s="134">
        <f>'C завтраками| Bed and breakfast'!AB11-1250</f>
        <v>8700</v>
      </c>
      <c r="AI10" s="134">
        <f>'C завтраками| Bed and breakfast'!AC11-1250</f>
        <v>6400</v>
      </c>
      <c r="AJ10" s="134">
        <f>'C завтраками| Bed and breakfast'!AD11-1250</f>
        <v>6600</v>
      </c>
      <c r="AK10" s="134">
        <f>'C завтраками| Bed and breakfast'!AE11-1250</f>
        <v>7000</v>
      </c>
      <c r="AL10" s="134">
        <f>'C завтраками| Bed and breakfast'!AF11-1250</f>
        <v>6600</v>
      </c>
      <c r="AM10" s="134">
        <f>'C завтраками| Bed and breakfast'!AG11-1250</f>
        <v>7200</v>
      </c>
      <c r="AN10" s="134">
        <f>'C завтраками| Bed and breakfast'!AH11-1250</f>
        <v>7900</v>
      </c>
      <c r="AO10" s="134">
        <f>'C завтраками| Bed and breakfast'!AI11-1250</f>
        <v>7900</v>
      </c>
      <c r="AP10" s="134">
        <f>'C завтраками| Bed and breakfast'!AJ11-1250</f>
        <v>7400</v>
      </c>
      <c r="AQ10" s="134">
        <f>'C завтраками| Bed and breakfast'!AK11-1250</f>
        <v>7000</v>
      </c>
      <c r="AR10" s="134">
        <f>'C завтраками| Bed and breakfast'!AL11-1250</f>
        <v>7900</v>
      </c>
      <c r="AS10" s="134">
        <f>'C завтраками| Bed and breakfast'!AM11-1250</f>
        <v>7000</v>
      </c>
      <c r="AT10" s="134">
        <f>'C завтраками| Bed and breakfast'!AN11-1250</f>
        <v>7400</v>
      </c>
      <c r="AU10" s="134">
        <f>'C завтраками| Bed and breakfast'!AO11-1250</f>
        <v>7000</v>
      </c>
      <c r="AV10" s="134">
        <f>'C завтраками| Bed and breakfast'!AP11-1250</f>
        <v>7900</v>
      </c>
      <c r="AW10" s="134">
        <f>'C завтраками| Bed and breakfast'!AQ11-1250</f>
        <v>7200</v>
      </c>
      <c r="AX10" s="134">
        <f>'C завтраками| Bed and breakfast'!AR11-1250</f>
        <v>7000</v>
      </c>
      <c r="AY10" s="134">
        <f>'C завтраками| Bed and breakfast'!AS11-1250</f>
        <v>7400</v>
      </c>
      <c r="AZ10" s="134">
        <f>'C завтраками| Bed and breakfast'!AT11-1250</f>
        <v>6600</v>
      </c>
      <c r="BA10" s="134">
        <f>'C завтраками| Bed and breakfast'!AU11-1250</f>
        <v>6600</v>
      </c>
      <c r="BB10" s="134">
        <f>'C завтраками| Bed and breakfast'!AV11-1250</f>
        <v>6200</v>
      </c>
      <c r="BC10" s="134">
        <f>'C завтраками| Bed and breakfast'!AW11-1250</f>
        <v>5500</v>
      </c>
      <c r="BD10" s="134">
        <f>'C завтраками| Bed and breakfast'!AX11-1250</f>
        <v>6000</v>
      </c>
      <c r="BE10" s="134">
        <f>'C завтраками| Bed and breakfast'!AY11-1250</f>
        <v>5500</v>
      </c>
      <c r="BF10" s="134">
        <f>'C завтраками| Bed and breakfast'!AZ11-1250</f>
        <v>6000</v>
      </c>
      <c r="BG10" s="134">
        <f>'C завтраками| Bed and breakfast'!BA11-1250</f>
        <v>5500</v>
      </c>
    </row>
    <row r="11" spans="1:59"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8600</v>
      </c>
      <c r="I12" s="134">
        <f>'C завтраками| Bed and breakfast'!C14-1250</f>
        <v>7800</v>
      </c>
      <c r="J12" s="134">
        <f>'C завтраками| Bed and breakfast'!D14-1250</f>
        <v>7500</v>
      </c>
      <c r="K12" s="134">
        <f>'C завтраками| Bed and breakfast'!E14-1250</f>
        <v>7000</v>
      </c>
      <c r="L12" s="134">
        <f>'C завтраками| Bed and breakfast'!F14-1250</f>
        <v>9400</v>
      </c>
      <c r="M12" s="134">
        <f>'C завтраками| Bed and breakfast'!G14-1250</f>
        <v>10200</v>
      </c>
      <c r="N12" s="134">
        <f>'C завтраками| Bed and breakfast'!H14-1250</f>
        <v>8600</v>
      </c>
      <c r="O12" s="134">
        <f>'C завтраками| Bed and breakfast'!I14-1250</f>
        <v>9400</v>
      </c>
      <c r="P12" s="134">
        <f>'C завтраками| Bed and breakfast'!J14-1250</f>
        <v>7800</v>
      </c>
      <c r="Q12" s="134">
        <f>'C завтраками| Bed and breakfast'!K14-1250</f>
        <v>8600</v>
      </c>
      <c r="R12" s="134">
        <f>'C завтраками| Bed and breakfast'!L14-1250</f>
        <v>9400</v>
      </c>
      <c r="S12" s="134">
        <f>'C завтраками| Bed and breakfast'!M14-1250</f>
        <v>8600</v>
      </c>
      <c r="T12" s="134">
        <f>'C завтраками| Bed and breakfast'!N14-1250</f>
        <v>7000</v>
      </c>
      <c r="U12" s="134">
        <f>'C завтраками| Bed and breakfast'!O14-1250</f>
        <v>7400</v>
      </c>
      <c r="V12" s="134">
        <f>'C завтраками| Bed and breakfast'!P14-1250</f>
        <v>7000</v>
      </c>
      <c r="W12" s="134">
        <f>'C завтраками| Bed and breakfast'!Q14-1250</f>
        <v>7400</v>
      </c>
      <c r="X12" s="134">
        <f>'C завтраками| Bed and breakfast'!R14-1250</f>
        <v>7000</v>
      </c>
      <c r="Y12" s="134">
        <f>'C завтраками| Bed and breakfast'!S14-1250</f>
        <v>7400</v>
      </c>
      <c r="Z12" s="134">
        <f>'C завтраками| Bed and breakfast'!T14-1250</f>
        <v>9400</v>
      </c>
      <c r="AA12" s="134">
        <f>'C завтраками| Bed and breakfast'!U14-1250</f>
        <v>9400</v>
      </c>
      <c r="AB12" s="134">
        <f>'C завтраками| Bed and breakfast'!V14-1250</f>
        <v>9400</v>
      </c>
      <c r="AC12" s="134">
        <f>'C завтраками| Bed and breakfast'!W14-1250</f>
        <v>9400</v>
      </c>
      <c r="AD12" s="134">
        <f>'C завтраками| Bed and breakfast'!X14-1250</f>
        <v>7800</v>
      </c>
      <c r="AE12" s="134">
        <f>'C завтраками| Bed and breakfast'!Y14-1250</f>
        <v>8600</v>
      </c>
      <c r="AF12" s="134">
        <f>'C завтраками| Bed and breakfast'!Z14-1250</f>
        <v>7800</v>
      </c>
      <c r="AG12" s="134">
        <f>'C завтраками| Bed and breakfast'!AA14-1250</f>
        <v>10200</v>
      </c>
      <c r="AH12" s="134">
        <f>'C завтраками| Bed and breakfast'!AB14-1250</f>
        <v>10200</v>
      </c>
      <c r="AI12" s="134">
        <f>'C завтраками| Bed and breakfast'!AC14-1250</f>
        <v>7900</v>
      </c>
      <c r="AJ12" s="134">
        <f>'C завтраками| Bed and breakfast'!AD14-1250</f>
        <v>8100</v>
      </c>
      <c r="AK12" s="134">
        <f>'C завтраками| Bed and breakfast'!AE14-1250</f>
        <v>8500</v>
      </c>
      <c r="AL12" s="134">
        <f>'C завтраками| Bed and breakfast'!AF14-1250</f>
        <v>8100</v>
      </c>
      <c r="AM12" s="134">
        <f>'C завтраками| Bed and breakfast'!AG14-1250</f>
        <v>8700</v>
      </c>
      <c r="AN12" s="134">
        <f>'C завтраками| Bed and breakfast'!AH14-1250</f>
        <v>9400</v>
      </c>
      <c r="AO12" s="134">
        <f>'C завтраками| Bed and breakfast'!AI14-1250</f>
        <v>9400</v>
      </c>
      <c r="AP12" s="134">
        <f>'C завтраками| Bed and breakfast'!AJ14-1250</f>
        <v>8900</v>
      </c>
      <c r="AQ12" s="134">
        <f>'C завтраками| Bed and breakfast'!AK14-1250</f>
        <v>8500</v>
      </c>
      <c r="AR12" s="134">
        <f>'C завтраками| Bed and breakfast'!AL14-1250</f>
        <v>9400</v>
      </c>
      <c r="AS12" s="134">
        <f>'C завтраками| Bed and breakfast'!AM14-1250</f>
        <v>8500</v>
      </c>
      <c r="AT12" s="134">
        <f>'C завтраками| Bed and breakfast'!AN14-1250</f>
        <v>8900</v>
      </c>
      <c r="AU12" s="134">
        <f>'C завтраками| Bed and breakfast'!AO14-1250</f>
        <v>8500</v>
      </c>
      <c r="AV12" s="134">
        <f>'C завтраками| Bed and breakfast'!AP14-1250</f>
        <v>9400</v>
      </c>
      <c r="AW12" s="134">
        <f>'C завтраками| Bed and breakfast'!AQ14-1250</f>
        <v>8700</v>
      </c>
      <c r="AX12" s="134">
        <f>'C завтраками| Bed and breakfast'!AR14-1250</f>
        <v>8500</v>
      </c>
      <c r="AY12" s="134">
        <f>'C завтраками| Bed and breakfast'!AS14-1250</f>
        <v>8900</v>
      </c>
      <c r="AZ12" s="134">
        <f>'C завтраками| Bed and breakfast'!AT14-1250</f>
        <v>8100</v>
      </c>
      <c r="BA12" s="134">
        <f>'C завтраками| Bed and breakfast'!AU14-1250</f>
        <v>8100</v>
      </c>
      <c r="BB12" s="134">
        <f>'C завтраками| Bed and breakfast'!AV14-1250</f>
        <v>7700</v>
      </c>
      <c r="BC12" s="134">
        <f>'C завтраками| Bed and breakfast'!AW14-1250</f>
        <v>7000</v>
      </c>
      <c r="BD12" s="134">
        <f>'C завтраками| Bed and breakfast'!AX14-1250</f>
        <v>7500</v>
      </c>
      <c r="BE12" s="134">
        <f>'C завтраками| Bed and breakfast'!AY14-1250</f>
        <v>7000</v>
      </c>
      <c r="BF12" s="134">
        <f>'C завтраками| Bed and breakfast'!AZ14-1250</f>
        <v>7500</v>
      </c>
      <c r="BG12" s="134">
        <f>'C завтраками| Bed and breakfast'!BA14-1250</f>
        <v>7000</v>
      </c>
    </row>
    <row r="13" spans="1:59"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row>
    <row r="14" spans="1:59"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9600</v>
      </c>
      <c r="I14" s="134">
        <f>'C завтраками| Bed and breakfast'!C17-1250</f>
        <v>8800</v>
      </c>
      <c r="J14" s="134">
        <f>'C завтраками| Bed and breakfast'!D17-1250</f>
        <v>8500</v>
      </c>
      <c r="K14" s="134">
        <f>'C завтраками| Bed and breakfast'!E17-1250</f>
        <v>8000</v>
      </c>
      <c r="L14" s="134">
        <f>'C завтраками| Bed and breakfast'!F17-1250</f>
        <v>10400</v>
      </c>
      <c r="M14" s="134">
        <f>'C завтраками| Bed and breakfast'!G17-1250</f>
        <v>11200</v>
      </c>
      <c r="N14" s="134">
        <f>'C завтраками| Bed and breakfast'!H17-1250</f>
        <v>9600</v>
      </c>
      <c r="O14" s="134">
        <f>'C завтраками| Bed and breakfast'!I17-1250</f>
        <v>10400</v>
      </c>
      <c r="P14" s="134">
        <f>'C завтраками| Bed and breakfast'!J17-1250</f>
        <v>8800</v>
      </c>
      <c r="Q14" s="134">
        <f>'C завтраками| Bed and breakfast'!K17-1250</f>
        <v>9600</v>
      </c>
      <c r="R14" s="134">
        <f>'C завтраками| Bed and breakfast'!L17-1250</f>
        <v>10400</v>
      </c>
      <c r="S14" s="134">
        <f>'C завтраками| Bed and breakfast'!M17-1250</f>
        <v>9600</v>
      </c>
      <c r="T14" s="134">
        <f>'C завтраками| Bed and breakfast'!N17-1250</f>
        <v>8000</v>
      </c>
      <c r="U14" s="134">
        <f>'C завтраками| Bed and breakfast'!O17-1250</f>
        <v>8400</v>
      </c>
      <c r="V14" s="134">
        <f>'C завтраками| Bed and breakfast'!P17-1250</f>
        <v>8000</v>
      </c>
      <c r="W14" s="134">
        <f>'C завтраками| Bed and breakfast'!Q17-1250</f>
        <v>8400</v>
      </c>
      <c r="X14" s="134">
        <f>'C завтраками| Bed and breakfast'!R17-1250</f>
        <v>8000</v>
      </c>
      <c r="Y14" s="134">
        <f>'C завтраками| Bed and breakfast'!S17-1250</f>
        <v>8400</v>
      </c>
      <c r="Z14" s="134">
        <f>'C завтраками| Bed and breakfast'!T17-1250</f>
        <v>10400</v>
      </c>
      <c r="AA14" s="134">
        <f>'C завтраками| Bed and breakfast'!U17-1250</f>
        <v>10400</v>
      </c>
      <c r="AB14" s="134">
        <f>'C завтраками| Bed and breakfast'!V17-1250</f>
        <v>10400</v>
      </c>
      <c r="AC14" s="134">
        <f>'C завтраками| Bed and breakfast'!W17-1250</f>
        <v>10400</v>
      </c>
      <c r="AD14" s="134">
        <f>'C завтраками| Bed and breakfast'!X17-1250</f>
        <v>8800</v>
      </c>
      <c r="AE14" s="134">
        <f>'C завтраками| Bed and breakfast'!Y17-1250</f>
        <v>9600</v>
      </c>
      <c r="AF14" s="134">
        <f>'C завтраками| Bed and breakfast'!Z17-1250</f>
        <v>8800</v>
      </c>
      <c r="AG14" s="134">
        <f>'C завтраками| Bed and breakfast'!AA17-1250</f>
        <v>11200</v>
      </c>
      <c r="AH14" s="134">
        <f>'C завтраками| Bed and breakfast'!AB17-1250</f>
        <v>11200</v>
      </c>
      <c r="AI14" s="134">
        <f>'C завтраками| Bed and breakfast'!AC17-1250</f>
        <v>8900</v>
      </c>
      <c r="AJ14" s="134">
        <f>'C завтраками| Bed and breakfast'!AD17-1250</f>
        <v>9100</v>
      </c>
      <c r="AK14" s="134">
        <f>'C завтраками| Bed and breakfast'!AE17-1250</f>
        <v>9500</v>
      </c>
      <c r="AL14" s="134">
        <f>'C завтраками| Bed and breakfast'!AF17-1250</f>
        <v>9100</v>
      </c>
      <c r="AM14" s="134">
        <f>'C завтраками| Bed and breakfast'!AG17-1250</f>
        <v>9700</v>
      </c>
      <c r="AN14" s="134">
        <f>'C завтраками| Bed and breakfast'!AH17-1250</f>
        <v>10400</v>
      </c>
      <c r="AO14" s="134">
        <f>'C завтраками| Bed and breakfast'!AI17-1250</f>
        <v>10400</v>
      </c>
      <c r="AP14" s="134">
        <f>'C завтраками| Bed and breakfast'!AJ17-1250</f>
        <v>9900</v>
      </c>
      <c r="AQ14" s="134">
        <f>'C завтраками| Bed and breakfast'!AK17-1250</f>
        <v>9500</v>
      </c>
      <c r="AR14" s="134">
        <f>'C завтраками| Bed and breakfast'!AL17-1250</f>
        <v>10400</v>
      </c>
      <c r="AS14" s="134">
        <f>'C завтраками| Bed and breakfast'!AM17-1250</f>
        <v>9500</v>
      </c>
      <c r="AT14" s="134">
        <f>'C завтраками| Bed and breakfast'!AN17-1250</f>
        <v>9900</v>
      </c>
      <c r="AU14" s="134">
        <f>'C завтраками| Bed and breakfast'!AO17-1250</f>
        <v>9500</v>
      </c>
      <c r="AV14" s="134">
        <f>'C завтраками| Bed and breakfast'!AP17-1250</f>
        <v>10400</v>
      </c>
      <c r="AW14" s="134">
        <f>'C завтраками| Bed and breakfast'!AQ17-1250</f>
        <v>9700</v>
      </c>
      <c r="AX14" s="134">
        <f>'C завтраками| Bed and breakfast'!AR17-1250</f>
        <v>9500</v>
      </c>
      <c r="AY14" s="134">
        <f>'C завтраками| Bed and breakfast'!AS17-1250</f>
        <v>9900</v>
      </c>
      <c r="AZ14" s="134">
        <f>'C завтраками| Bed and breakfast'!AT17-1250</f>
        <v>9100</v>
      </c>
      <c r="BA14" s="134">
        <f>'C завтраками| Bed and breakfast'!AU17-1250</f>
        <v>9100</v>
      </c>
      <c r="BB14" s="134">
        <f>'C завтраками| Bed and breakfast'!AV17-1250</f>
        <v>8700</v>
      </c>
      <c r="BC14" s="134">
        <f>'C завтраками| Bed and breakfast'!AW17-1250</f>
        <v>8000</v>
      </c>
      <c r="BD14" s="134">
        <f>'C завтраками| Bed and breakfast'!AX17-1250</f>
        <v>8500</v>
      </c>
      <c r="BE14" s="134">
        <f>'C завтраками| Bed and breakfast'!AY17-1250</f>
        <v>8000</v>
      </c>
      <c r="BF14" s="134">
        <f>'C завтраками| Bed and breakfast'!AZ17-1250</f>
        <v>8500</v>
      </c>
      <c r="BG14" s="134">
        <f>'C завтраками| Bed and breakfast'!BA17-1250</f>
        <v>8000</v>
      </c>
    </row>
    <row r="15" spans="1:59"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row>
    <row r="16" spans="1:59"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11100</v>
      </c>
      <c r="I16" s="134">
        <f>'C завтраками| Bed and breakfast'!C20-1250</f>
        <v>10300</v>
      </c>
      <c r="J16" s="134">
        <f>'C завтраками| Bed and breakfast'!D20-1250</f>
        <v>10000</v>
      </c>
      <c r="K16" s="134">
        <f>'C завтраками| Bed and breakfast'!E20-1250</f>
        <v>9500</v>
      </c>
      <c r="L16" s="134">
        <f>'C завтраками| Bed and breakfast'!F20-1250</f>
        <v>11900</v>
      </c>
      <c r="M16" s="134">
        <f>'C завтраками| Bed and breakfast'!G20-1250</f>
        <v>12700</v>
      </c>
      <c r="N16" s="134">
        <f>'C завтраками| Bed and breakfast'!H20-1250</f>
        <v>11100</v>
      </c>
      <c r="O16" s="134">
        <f>'C завтраками| Bed and breakfast'!I20-1250</f>
        <v>11900</v>
      </c>
      <c r="P16" s="134">
        <f>'C завтраками| Bed and breakfast'!J20-1250</f>
        <v>10300</v>
      </c>
      <c r="Q16" s="134">
        <f>'C завтраками| Bed and breakfast'!K20-1250</f>
        <v>11100</v>
      </c>
      <c r="R16" s="134">
        <f>'C завтраками| Bed and breakfast'!L20-1250</f>
        <v>11900</v>
      </c>
      <c r="S16" s="134">
        <f>'C завтраками| Bed and breakfast'!M20-1250</f>
        <v>11100</v>
      </c>
      <c r="T16" s="134">
        <f>'C завтраками| Bed and breakfast'!N20-1250</f>
        <v>9500</v>
      </c>
      <c r="U16" s="134">
        <f>'C завтраками| Bed and breakfast'!O20-1250</f>
        <v>9900</v>
      </c>
      <c r="V16" s="134">
        <f>'C завтраками| Bed and breakfast'!P20-1250</f>
        <v>9500</v>
      </c>
      <c r="W16" s="134">
        <f>'C завтраками| Bed and breakfast'!Q20-1250</f>
        <v>9900</v>
      </c>
      <c r="X16" s="134">
        <f>'C завтраками| Bed and breakfast'!R20-1250</f>
        <v>9500</v>
      </c>
      <c r="Y16" s="134">
        <f>'C завтраками| Bed and breakfast'!S20-1250</f>
        <v>9900</v>
      </c>
      <c r="Z16" s="134">
        <f>'C завтраками| Bed and breakfast'!T20-1250</f>
        <v>11900</v>
      </c>
      <c r="AA16" s="134">
        <f>'C завтраками| Bed and breakfast'!U20-1250</f>
        <v>11900</v>
      </c>
      <c r="AB16" s="134">
        <f>'C завтраками| Bed and breakfast'!V20-1250</f>
        <v>11900</v>
      </c>
      <c r="AC16" s="134">
        <f>'C завтраками| Bed and breakfast'!W20-1250</f>
        <v>11900</v>
      </c>
      <c r="AD16" s="134">
        <f>'C завтраками| Bed and breakfast'!X20-1250</f>
        <v>10300</v>
      </c>
      <c r="AE16" s="134">
        <f>'C завтраками| Bed and breakfast'!Y20-1250</f>
        <v>11100</v>
      </c>
      <c r="AF16" s="134">
        <f>'C завтраками| Bed and breakfast'!Z20-1250</f>
        <v>10300</v>
      </c>
      <c r="AG16" s="134">
        <f>'C завтраками| Bed and breakfast'!AA20-1250</f>
        <v>12700</v>
      </c>
      <c r="AH16" s="134">
        <f>'C завтраками| Bed and breakfast'!AB20-1250</f>
        <v>12700</v>
      </c>
      <c r="AI16" s="134">
        <f>'C завтраками| Bed and breakfast'!AC20-1250</f>
        <v>10400</v>
      </c>
      <c r="AJ16" s="134">
        <f>'C завтраками| Bed and breakfast'!AD20-1250</f>
        <v>10600</v>
      </c>
      <c r="AK16" s="134">
        <f>'C завтраками| Bed and breakfast'!AE20-1250</f>
        <v>11000</v>
      </c>
      <c r="AL16" s="134">
        <f>'C завтраками| Bed and breakfast'!AF20-1250</f>
        <v>10600</v>
      </c>
      <c r="AM16" s="134">
        <f>'C завтраками| Bed and breakfast'!AG20-1250</f>
        <v>11200</v>
      </c>
      <c r="AN16" s="134">
        <f>'C завтраками| Bed and breakfast'!AH20-1250</f>
        <v>11900</v>
      </c>
      <c r="AO16" s="134">
        <f>'C завтраками| Bed and breakfast'!AI20-1250</f>
        <v>11900</v>
      </c>
      <c r="AP16" s="134">
        <f>'C завтраками| Bed and breakfast'!AJ20-1250</f>
        <v>11400</v>
      </c>
      <c r="AQ16" s="134">
        <f>'C завтраками| Bed and breakfast'!AK20-1250</f>
        <v>11000</v>
      </c>
      <c r="AR16" s="134">
        <f>'C завтраками| Bed and breakfast'!AL20-1250</f>
        <v>11900</v>
      </c>
      <c r="AS16" s="134">
        <f>'C завтраками| Bed and breakfast'!AM20-1250</f>
        <v>11000</v>
      </c>
      <c r="AT16" s="134">
        <f>'C завтраками| Bed and breakfast'!AN20-1250</f>
        <v>11400</v>
      </c>
      <c r="AU16" s="134">
        <f>'C завтраками| Bed and breakfast'!AO20-1250</f>
        <v>11000</v>
      </c>
      <c r="AV16" s="134">
        <f>'C завтраками| Bed and breakfast'!AP20-1250</f>
        <v>11900</v>
      </c>
      <c r="AW16" s="134">
        <f>'C завтраками| Bed and breakfast'!AQ20-1250</f>
        <v>11200</v>
      </c>
      <c r="AX16" s="134">
        <f>'C завтраками| Bed and breakfast'!AR20-1250</f>
        <v>11000</v>
      </c>
      <c r="AY16" s="134">
        <f>'C завтраками| Bed and breakfast'!AS20-1250</f>
        <v>11400</v>
      </c>
      <c r="AZ16" s="134">
        <f>'C завтраками| Bed and breakfast'!AT20-1250</f>
        <v>10600</v>
      </c>
      <c r="BA16" s="134">
        <f>'C завтраками| Bed and breakfast'!AU20-1250</f>
        <v>10600</v>
      </c>
      <c r="BB16" s="134">
        <f>'C завтраками| Bed and breakfast'!AV20-1250</f>
        <v>10200</v>
      </c>
      <c r="BC16" s="134">
        <f>'C завтраками| Bed and breakfast'!AW20-1250</f>
        <v>9500</v>
      </c>
      <c r="BD16" s="134">
        <f>'C завтраками| Bed and breakfast'!AX20-1250</f>
        <v>10000</v>
      </c>
      <c r="BE16" s="134">
        <f>'C завтраками| Bed and breakfast'!AY20-1250</f>
        <v>9500</v>
      </c>
      <c r="BF16" s="134">
        <f>'C завтраками| Bed and breakfast'!AZ20-1250</f>
        <v>10000</v>
      </c>
      <c r="BG16" s="134">
        <f>'C завтраками| Bed and breakfast'!BA20-1250</f>
        <v>9500</v>
      </c>
    </row>
    <row r="17" spans="1:59"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row>
    <row r="18" spans="1:59"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row>
    <row r="19" spans="1:59"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BG19" si="2">H5</f>
        <v>45399</v>
      </c>
      <c r="I19" s="129">
        <f t="shared" si="2"/>
        <v>45401</v>
      </c>
      <c r="J19" s="129">
        <f t="shared" si="2"/>
        <v>45402</v>
      </c>
      <c r="K19" s="129">
        <f t="shared" si="2"/>
        <v>45403</v>
      </c>
      <c r="L19" s="129">
        <f t="shared" si="2"/>
        <v>45407</v>
      </c>
      <c r="M19" s="129">
        <f t="shared" si="2"/>
        <v>45409</v>
      </c>
      <c r="N19" s="129">
        <f t="shared" si="2"/>
        <v>45411</v>
      </c>
      <c r="O19" s="129">
        <f t="shared" si="2"/>
        <v>45413</v>
      </c>
      <c r="P19" s="129">
        <f t="shared" si="2"/>
        <v>45417</v>
      </c>
      <c r="Q19" s="129">
        <f t="shared" si="2"/>
        <v>45421</v>
      </c>
      <c r="R19" s="129">
        <f t="shared" si="2"/>
        <v>45422</v>
      </c>
      <c r="S19" s="129">
        <f t="shared" si="2"/>
        <v>45423</v>
      </c>
      <c r="T19" s="46">
        <f t="shared" si="2"/>
        <v>45424</v>
      </c>
      <c r="U19" s="129">
        <f t="shared" si="2"/>
        <v>45429</v>
      </c>
      <c r="V19" s="129">
        <f t="shared" si="2"/>
        <v>45431</v>
      </c>
      <c r="W19" s="129">
        <f t="shared" si="2"/>
        <v>45436</v>
      </c>
      <c r="X19" s="129">
        <f t="shared" si="2"/>
        <v>45438</v>
      </c>
      <c r="Y19" s="129">
        <f t="shared" si="2"/>
        <v>45439</v>
      </c>
      <c r="Z19" s="129">
        <f t="shared" si="2"/>
        <v>45443</v>
      </c>
      <c r="AA19" s="129">
        <f t="shared" si="2"/>
        <v>45444</v>
      </c>
      <c r="AB19" s="129">
        <f t="shared" si="2"/>
        <v>45445</v>
      </c>
      <c r="AC19" s="129">
        <f t="shared" si="2"/>
        <v>45453</v>
      </c>
      <c r="AD19" s="129">
        <f t="shared" si="2"/>
        <v>45454</v>
      </c>
      <c r="AE19" s="129">
        <f t="shared" si="2"/>
        <v>45460</v>
      </c>
      <c r="AF19" s="129">
        <f t="shared" si="2"/>
        <v>45466</v>
      </c>
      <c r="AG19" s="129">
        <f t="shared" si="2"/>
        <v>45471</v>
      </c>
      <c r="AH19" s="129">
        <f t="shared" si="2"/>
        <v>45474</v>
      </c>
      <c r="AI19" s="129">
        <f t="shared" si="2"/>
        <v>45487</v>
      </c>
      <c r="AJ19" s="129">
        <f t="shared" si="2"/>
        <v>45491</v>
      </c>
      <c r="AK19" s="129">
        <f t="shared" si="2"/>
        <v>45492</v>
      </c>
      <c r="AL19" s="129">
        <f t="shared" si="2"/>
        <v>45494</v>
      </c>
      <c r="AM19" s="129">
        <f t="shared" si="2"/>
        <v>45499</v>
      </c>
      <c r="AN19" s="129">
        <f t="shared" si="2"/>
        <v>45501</v>
      </c>
      <c r="AO19" s="129">
        <f t="shared" si="2"/>
        <v>45505</v>
      </c>
      <c r="AP19" s="129">
        <f t="shared" si="2"/>
        <v>45506</v>
      </c>
      <c r="AQ19" s="129">
        <f t="shared" si="2"/>
        <v>45508</v>
      </c>
      <c r="AR19" s="129">
        <f t="shared" si="2"/>
        <v>45513</v>
      </c>
      <c r="AS19" s="129">
        <f t="shared" si="2"/>
        <v>45515</v>
      </c>
      <c r="AT19" s="129">
        <f t="shared" si="2"/>
        <v>45520</v>
      </c>
      <c r="AU19" s="129">
        <f t="shared" si="2"/>
        <v>45522</v>
      </c>
      <c r="AV19" s="129">
        <f t="shared" si="2"/>
        <v>45523</v>
      </c>
      <c r="AW19" s="129">
        <f t="shared" si="2"/>
        <v>45525</v>
      </c>
      <c r="AX19" s="129">
        <f t="shared" si="2"/>
        <v>45526</v>
      </c>
      <c r="AY19" s="129">
        <f t="shared" si="2"/>
        <v>45527</v>
      </c>
      <c r="AZ19" s="129">
        <f t="shared" si="2"/>
        <v>45529</v>
      </c>
      <c r="BA19" s="129">
        <f t="shared" si="2"/>
        <v>45534</v>
      </c>
      <c r="BB19" s="129">
        <f t="shared" si="2"/>
        <v>45536</v>
      </c>
      <c r="BC19" s="129">
        <f t="shared" si="2"/>
        <v>45551</v>
      </c>
      <c r="BD19" s="129">
        <f t="shared" si="2"/>
        <v>45556</v>
      </c>
      <c r="BE19" s="129">
        <f t="shared" si="2"/>
        <v>45558</v>
      </c>
      <c r="BF19" s="129">
        <f t="shared" si="2"/>
        <v>45562</v>
      </c>
      <c r="BG19" s="129">
        <f t="shared" si="2"/>
        <v>45564</v>
      </c>
    </row>
    <row r="20" spans="1:59" ht="23.25" customHeight="1" x14ac:dyDescent="0.2">
      <c r="A20" s="16"/>
      <c r="B20" s="129" t="e">
        <f t="shared" si="0"/>
        <v>#REF!</v>
      </c>
      <c r="C20" s="46" t="e">
        <f t="shared" si="0"/>
        <v>#REF!</v>
      </c>
      <c r="D20" s="46" t="e">
        <f t="shared" si="0"/>
        <v>#REF!</v>
      </c>
      <c r="E20" s="46" t="e">
        <f t="shared" si="0"/>
        <v>#REF!</v>
      </c>
      <c r="F20" s="46" t="e">
        <f t="shared" si="0"/>
        <v>#REF!</v>
      </c>
      <c r="G20" s="46" t="e">
        <f t="shared" ref="G20" si="3">G6</f>
        <v>#REF!</v>
      </c>
      <c r="H20" s="129">
        <f t="shared" ref="H20:BG20" si="4">H6</f>
        <v>45400</v>
      </c>
      <c r="I20" s="129">
        <f t="shared" si="4"/>
        <v>45401</v>
      </c>
      <c r="J20" s="129">
        <f t="shared" si="4"/>
        <v>45402</v>
      </c>
      <c r="K20" s="129">
        <f t="shared" si="4"/>
        <v>45406</v>
      </c>
      <c r="L20" s="129">
        <f t="shared" si="4"/>
        <v>45408</v>
      </c>
      <c r="M20" s="129">
        <f t="shared" si="4"/>
        <v>45410</v>
      </c>
      <c r="N20" s="129">
        <f t="shared" si="4"/>
        <v>45412</v>
      </c>
      <c r="O20" s="129">
        <f t="shared" si="4"/>
        <v>45416</v>
      </c>
      <c r="P20" s="129">
        <f t="shared" si="4"/>
        <v>45420</v>
      </c>
      <c r="Q20" s="129">
        <f t="shared" si="4"/>
        <v>45421</v>
      </c>
      <c r="R20" s="129">
        <f t="shared" si="4"/>
        <v>45422</v>
      </c>
      <c r="S20" s="129">
        <f t="shared" si="4"/>
        <v>45423</v>
      </c>
      <c r="T20" s="46">
        <f t="shared" si="4"/>
        <v>45428</v>
      </c>
      <c r="U20" s="129">
        <f t="shared" si="4"/>
        <v>45430</v>
      </c>
      <c r="V20" s="129">
        <f t="shared" si="4"/>
        <v>45435</v>
      </c>
      <c r="W20" s="129">
        <f t="shared" si="4"/>
        <v>45437</v>
      </c>
      <c r="X20" s="129">
        <f t="shared" si="4"/>
        <v>45438</v>
      </c>
      <c r="Y20" s="129">
        <f t="shared" si="4"/>
        <v>45442</v>
      </c>
      <c r="Z20" s="129">
        <f t="shared" si="4"/>
        <v>45443</v>
      </c>
      <c r="AA20" s="129">
        <f t="shared" si="4"/>
        <v>45444</v>
      </c>
      <c r="AB20" s="129">
        <f t="shared" si="4"/>
        <v>45452</v>
      </c>
      <c r="AC20" s="129">
        <f t="shared" si="4"/>
        <v>45453</v>
      </c>
      <c r="AD20" s="129">
        <f t="shared" si="4"/>
        <v>45459</v>
      </c>
      <c r="AE20" s="129">
        <f t="shared" si="4"/>
        <v>45465</v>
      </c>
      <c r="AF20" s="129">
        <f t="shared" si="4"/>
        <v>45470</v>
      </c>
      <c r="AG20" s="129">
        <f t="shared" si="4"/>
        <v>45473</v>
      </c>
      <c r="AH20" s="129">
        <f t="shared" si="4"/>
        <v>45486</v>
      </c>
      <c r="AI20" s="129">
        <f t="shared" si="4"/>
        <v>45490</v>
      </c>
      <c r="AJ20" s="129">
        <f t="shared" si="4"/>
        <v>45491</v>
      </c>
      <c r="AK20" s="129">
        <f t="shared" si="4"/>
        <v>45493</v>
      </c>
      <c r="AL20" s="129">
        <f t="shared" si="4"/>
        <v>45498</v>
      </c>
      <c r="AM20" s="129">
        <f t="shared" si="4"/>
        <v>45500</v>
      </c>
      <c r="AN20" s="129">
        <f t="shared" si="4"/>
        <v>45504</v>
      </c>
      <c r="AO20" s="129">
        <f t="shared" si="4"/>
        <v>45505</v>
      </c>
      <c r="AP20" s="129">
        <f t="shared" si="4"/>
        <v>45507</v>
      </c>
      <c r="AQ20" s="129">
        <f t="shared" si="4"/>
        <v>45512</v>
      </c>
      <c r="AR20" s="129">
        <f t="shared" si="4"/>
        <v>45514</v>
      </c>
      <c r="AS20" s="129">
        <f t="shared" si="4"/>
        <v>45519</v>
      </c>
      <c r="AT20" s="129">
        <f t="shared" si="4"/>
        <v>45521</v>
      </c>
      <c r="AU20" s="129">
        <f t="shared" si="4"/>
        <v>45522</v>
      </c>
      <c r="AV20" s="129">
        <f t="shared" si="4"/>
        <v>45524</v>
      </c>
      <c r="AW20" s="129">
        <f t="shared" si="4"/>
        <v>45525</v>
      </c>
      <c r="AX20" s="129">
        <f t="shared" si="4"/>
        <v>45526</v>
      </c>
      <c r="AY20" s="129">
        <f t="shared" si="4"/>
        <v>45528</v>
      </c>
      <c r="AZ20" s="129">
        <f t="shared" si="4"/>
        <v>45533</v>
      </c>
      <c r="BA20" s="129">
        <f t="shared" si="4"/>
        <v>45535</v>
      </c>
      <c r="BB20" s="129">
        <f t="shared" si="4"/>
        <v>45550</v>
      </c>
      <c r="BC20" s="129">
        <f t="shared" si="4"/>
        <v>45555</v>
      </c>
      <c r="BD20" s="129">
        <f t="shared" si="4"/>
        <v>45557</v>
      </c>
      <c r="BE20" s="129">
        <f t="shared" si="4"/>
        <v>45561</v>
      </c>
      <c r="BF20" s="129">
        <f t="shared" si="4"/>
        <v>45563</v>
      </c>
      <c r="BG20" s="129">
        <f t="shared" si="4"/>
        <v>45565</v>
      </c>
    </row>
    <row r="21" spans="1:59" x14ac:dyDescent="0.2">
      <c r="A21" s="16" t="s">
        <v>11</v>
      </c>
      <c r="B21" s="133"/>
      <c r="C21" s="133"/>
      <c r="D21" s="133"/>
      <c r="E21" s="133"/>
    </row>
    <row r="22" spans="1:59" x14ac:dyDescent="0.2">
      <c r="A22" s="16">
        <v>1</v>
      </c>
      <c r="B22" s="137" t="e">
        <f t="shared" ref="B22:E22" si="5">ROUNDUP(B8*0.87,)</f>
        <v>#REF!</v>
      </c>
      <c r="C22" s="137" t="e">
        <f t="shared" si="5"/>
        <v>#REF!</v>
      </c>
      <c r="D22" s="137" t="e">
        <f t="shared" si="5"/>
        <v>#REF!</v>
      </c>
      <c r="E22" s="137" t="e">
        <f t="shared" si="5"/>
        <v>#REF!</v>
      </c>
      <c r="F22" s="60" t="e">
        <f>ROUNDUP(F8*0.82,)+35</f>
        <v>#REF!</v>
      </c>
      <c r="G22" s="60" t="e">
        <f t="shared" ref="G22" si="6">ROUNDUP(G8*0.82,)+35</f>
        <v>#REF!</v>
      </c>
      <c r="H22" s="60">
        <f t="shared" ref="H22:BG22" si="7">ROUNDUP(H8*0.82,)+35</f>
        <v>5037</v>
      </c>
      <c r="I22" s="60">
        <f t="shared" si="7"/>
        <v>4381</v>
      </c>
      <c r="J22" s="60">
        <f t="shared" si="7"/>
        <v>4135</v>
      </c>
      <c r="K22" s="60">
        <f t="shared" si="7"/>
        <v>3725</v>
      </c>
      <c r="L22" s="60">
        <f t="shared" si="7"/>
        <v>5693</v>
      </c>
      <c r="M22" s="60">
        <f t="shared" si="7"/>
        <v>6349</v>
      </c>
      <c r="N22" s="60">
        <f t="shared" si="7"/>
        <v>5037</v>
      </c>
      <c r="O22" s="60">
        <f t="shared" si="7"/>
        <v>5693</v>
      </c>
      <c r="P22" s="60">
        <f t="shared" si="7"/>
        <v>4381</v>
      </c>
      <c r="Q22" s="60">
        <f t="shared" si="7"/>
        <v>5037</v>
      </c>
      <c r="R22" s="60">
        <f t="shared" si="7"/>
        <v>5693</v>
      </c>
      <c r="S22" s="60">
        <f t="shared" si="7"/>
        <v>5037</v>
      </c>
      <c r="T22" s="60">
        <f t="shared" si="7"/>
        <v>3725</v>
      </c>
      <c r="U22" s="60">
        <f t="shared" si="7"/>
        <v>4053</v>
      </c>
      <c r="V22" s="60">
        <f t="shared" si="7"/>
        <v>3725</v>
      </c>
      <c r="W22" s="60">
        <f t="shared" si="7"/>
        <v>4053</v>
      </c>
      <c r="X22" s="60">
        <f t="shared" si="7"/>
        <v>3725</v>
      </c>
      <c r="Y22" s="60">
        <f t="shared" si="7"/>
        <v>4053</v>
      </c>
      <c r="Z22" s="60">
        <f t="shared" si="7"/>
        <v>5693</v>
      </c>
      <c r="AA22" s="60">
        <f t="shared" si="7"/>
        <v>5693</v>
      </c>
      <c r="AB22" s="60">
        <f t="shared" si="7"/>
        <v>5693</v>
      </c>
      <c r="AC22" s="60">
        <f t="shared" si="7"/>
        <v>5693</v>
      </c>
      <c r="AD22" s="60">
        <f t="shared" si="7"/>
        <v>4381</v>
      </c>
      <c r="AE22" s="60">
        <f t="shared" si="7"/>
        <v>5037</v>
      </c>
      <c r="AF22" s="60">
        <f t="shared" si="7"/>
        <v>4381</v>
      </c>
      <c r="AG22" s="60">
        <f t="shared" si="7"/>
        <v>6349</v>
      </c>
      <c r="AH22" s="60">
        <f t="shared" si="7"/>
        <v>6349</v>
      </c>
      <c r="AI22" s="60">
        <f t="shared" si="7"/>
        <v>4463</v>
      </c>
      <c r="AJ22" s="60">
        <f t="shared" si="7"/>
        <v>4627</v>
      </c>
      <c r="AK22" s="60">
        <f t="shared" si="7"/>
        <v>4955</v>
      </c>
      <c r="AL22" s="60">
        <f t="shared" si="7"/>
        <v>4627</v>
      </c>
      <c r="AM22" s="60">
        <f t="shared" si="7"/>
        <v>5119</v>
      </c>
      <c r="AN22" s="60">
        <f t="shared" si="7"/>
        <v>5693</v>
      </c>
      <c r="AO22" s="60">
        <f t="shared" si="7"/>
        <v>5693</v>
      </c>
      <c r="AP22" s="60">
        <f t="shared" si="7"/>
        <v>5283</v>
      </c>
      <c r="AQ22" s="60">
        <f t="shared" si="7"/>
        <v>4955</v>
      </c>
      <c r="AR22" s="60">
        <f t="shared" si="7"/>
        <v>5693</v>
      </c>
      <c r="AS22" s="60">
        <f t="shared" si="7"/>
        <v>4955</v>
      </c>
      <c r="AT22" s="60">
        <f t="shared" si="7"/>
        <v>5283</v>
      </c>
      <c r="AU22" s="60">
        <f t="shared" si="7"/>
        <v>4955</v>
      </c>
      <c r="AV22" s="60">
        <f t="shared" si="7"/>
        <v>5693</v>
      </c>
      <c r="AW22" s="60">
        <f t="shared" si="7"/>
        <v>5119</v>
      </c>
      <c r="AX22" s="60">
        <f t="shared" si="7"/>
        <v>4955</v>
      </c>
      <c r="AY22" s="60">
        <f t="shared" si="7"/>
        <v>5283</v>
      </c>
      <c r="AZ22" s="60">
        <f t="shared" si="7"/>
        <v>4627</v>
      </c>
      <c r="BA22" s="60">
        <f t="shared" si="7"/>
        <v>4627</v>
      </c>
      <c r="BB22" s="60">
        <f t="shared" si="7"/>
        <v>4299</v>
      </c>
      <c r="BC22" s="60">
        <f t="shared" si="7"/>
        <v>3725</v>
      </c>
      <c r="BD22" s="60">
        <f t="shared" si="7"/>
        <v>4135</v>
      </c>
      <c r="BE22" s="60">
        <f t="shared" si="7"/>
        <v>3725</v>
      </c>
      <c r="BF22" s="60">
        <f t="shared" si="7"/>
        <v>4135</v>
      </c>
      <c r="BG22" s="60">
        <f t="shared" si="7"/>
        <v>3725</v>
      </c>
    </row>
    <row r="23" spans="1:59" x14ac:dyDescent="0.2">
      <c r="A23" s="120" t="s">
        <v>107</v>
      </c>
      <c r="B23" s="137"/>
      <c r="C23" s="137"/>
      <c r="D23" s="137"/>
      <c r="E23" s="137"/>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row>
    <row r="24" spans="1:59" x14ac:dyDescent="0.2">
      <c r="A24" s="3">
        <v>1</v>
      </c>
      <c r="B24" s="137" t="e">
        <f t="shared" ref="B24:E24" si="8">ROUNDUP(B10*0.87,)</f>
        <v>#REF!</v>
      </c>
      <c r="C24" s="137" t="e">
        <f t="shared" si="8"/>
        <v>#REF!</v>
      </c>
      <c r="D24" s="137" t="e">
        <f t="shared" si="8"/>
        <v>#REF!</v>
      </c>
      <c r="E24" s="137" t="e">
        <f t="shared" si="8"/>
        <v>#REF!</v>
      </c>
      <c r="F24" s="60" t="e">
        <f t="shared" ref="F24:G30" si="9">ROUNDUP(F10*0.82,)+35</f>
        <v>#REF!</v>
      </c>
      <c r="G24" s="60" t="e">
        <f t="shared" si="9"/>
        <v>#REF!</v>
      </c>
      <c r="H24" s="60">
        <f t="shared" ref="H24:BG24" si="10">ROUNDUP(H10*0.82,)+35</f>
        <v>5857</v>
      </c>
      <c r="I24" s="60">
        <f t="shared" si="10"/>
        <v>5201</v>
      </c>
      <c r="J24" s="60">
        <f t="shared" si="10"/>
        <v>4955</v>
      </c>
      <c r="K24" s="60">
        <f t="shared" si="10"/>
        <v>4545</v>
      </c>
      <c r="L24" s="60">
        <f t="shared" si="10"/>
        <v>6513</v>
      </c>
      <c r="M24" s="60">
        <f t="shared" si="10"/>
        <v>7169</v>
      </c>
      <c r="N24" s="60">
        <f t="shared" si="10"/>
        <v>5857</v>
      </c>
      <c r="O24" s="60">
        <f t="shared" si="10"/>
        <v>6513</v>
      </c>
      <c r="P24" s="60">
        <f t="shared" si="10"/>
        <v>5201</v>
      </c>
      <c r="Q24" s="60">
        <f t="shared" si="10"/>
        <v>5857</v>
      </c>
      <c r="R24" s="60">
        <f t="shared" si="10"/>
        <v>6513</v>
      </c>
      <c r="S24" s="60">
        <f t="shared" si="10"/>
        <v>5857</v>
      </c>
      <c r="T24" s="60">
        <f t="shared" si="10"/>
        <v>4545</v>
      </c>
      <c r="U24" s="60">
        <f t="shared" si="10"/>
        <v>4873</v>
      </c>
      <c r="V24" s="60">
        <f t="shared" si="10"/>
        <v>4545</v>
      </c>
      <c r="W24" s="60">
        <f t="shared" si="10"/>
        <v>4873</v>
      </c>
      <c r="X24" s="60">
        <f t="shared" si="10"/>
        <v>4545</v>
      </c>
      <c r="Y24" s="60">
        <f t="shared" si="10"/>
        <v>4873</v>
      </c>
      <c r="Z24" s="60">
        <f t="shared" si="10"/>
        <v>6513</v>
      </c>
      <c r="AA24" s="60">
        <f t="shared" si="10"/>
        <v>6513</v>
      </c>
      <c r="AB24" s="60">
        <f t="shared" si="10"/>
        <v>6513</v>
      </c>
      <c r="AC24" s="60">
        <f t="shared" si="10"/>
        <v>6513</v>
      </c>
      <c r="AD24" s="60">
        <f t="shared" si="10"/>
        <v>5201</v>
      </c>
      <c r="AE24" s="60">
        <f t="shared" si="10"/>
        <v>5857</v>
      </c>
      <c r="AF24" s="60">
        <f t="shared" si="10"/>
        <v>5201</v>
      </c>
      <c r="AG24" s="60">
        <f t="shared" si="10"/>
        <v>7169</v>
      </c>
      <c r="AH24" s="60">
        <f t="shared" si="10"/>
        <v>7169</v>
      </c>
      <c r="AI24" s="60">
        <f t="shared" si="10"/>
        <v>5283</v>
      </c>
      <c r="AJ24" s="60">
        <f t="shared" si="10"/>
        <v>5447</v>
      </c>
      <c r="AK24" s="60">
        <f t="shared" si="10"/>
        <v>5775</v>
      </c>
      <c r="AL24" s="60">
        <f t="shared" si="10"/>
        <v>5447</v>
      </c>
      <c r="AM24" s="60">
        <f t="shared" si="10"/>
        <v>5939</v>
      </c>
      <c r="AN24" s="60">
        <f t="shared" si="10"/>
        <v>6513</v>
      </c>
      <c r="AO24" s="60">
        <f t="shared" si="10"/>
        <v>6513</v>
      </c>
      <c r="AP24" s="60">
        <f t="shared" si="10"/>
        <v>6103</v>
      </c>
      <c r="AQ24" s="60">
        <f t="shared" si="10"/>
        <v>5775</v>
      </c>
      <c r="AR24" s="60">
        <f t="shared" si="10"/>
        <v>6513</v>
      </c>
      <c r="AS24" s="60">
        <f t="shared" si="10"/>
        <v>5775</v>
      </c>
      <c r="AT24" s="60">
        <f t="shared" si="10"/>
        <v>6103</v>
      </c>
      <c r="AU24" s="60">
        <f t="shared" si="10"/>
        <v>5775</v>
      </c>
      <c r="AV24" s="60">
        <f t="shared" si="10"/>
        <v>6513</v>
      </c>
      <c r="AW24" s="60">
        <f t="shared" si="10"/>
        <v>5939</v>
      </c>
      <c r="AX24" s="60">
        <f t="shared" si="10"/>
        <v>5775</v>
      </c>
      <c r="AY24" s="60">
        <f t="shared" si="10"/>
        <v>6103</v>
      </c>
      <c r="AZ24" s="60">
        <f t="shared" si="10"/>
        <v>5447</v>
      </c>
      <c r="BA24" s="60">
        <f t="shared" si="10"/>
        <v>5447</v>
      </c>
      <c r="BB24" s="60">
        <f t="shared" si="10"/>
        <v>5119</v>
      </c>
      <c r="BC24" s="60">
        <f t="shared" si="10"/>
        <v>4545</v>
      </c>
      <c r="BD24" s="60">
        <f t="shared" si="10"/>
        <v>4955</v>
      </c>
      <c r="BE24" s="60">
        <f t="shared" si="10"/>
        <v>4545</v>
      </c>
      <c r="BF24" s="60">
        <f t="shared" si="10"/>
        <v>4955</v>
      </c>
      <c r="BG24" s="60">
        <f t="shared" si="10"/>
        <v>4545</v>
      </c>
    </row>
    <row r="25" spans="1:59"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row>
    <row r="26" spans="1:59" x14ac:dyDescent="0.2">
      <c r="A26" s="16">
        <v>1</v>
      </c>
      <c r="B26" s="137" t="e">
        <f t="shared" ref="B26:E26" si="11">ROUNDUP(B12*0.87,)</f>
        <v>#REF!</v>
      </c>
      <c r="C26" s="137" t="e">
        <f t="shared" si="11"/>
        <v>#REF!</v>
      </c>
      <c r="D26" s="137" t="e">
        <f t="shared" si="11"/>
        <v>#REF!</v>
      </c>
      <c r="E26" s="137" t="e">
        <f t="shared" si="11"/>
        <v>#REF!</v>
      </c>
      <c r="F26" s="137" t="e">
        <f t="shared" si="9"/>
        <v>#REF!</v>
      </c>
      <c r="G26" s="137" t="e">
        <f t="shared" ref="G26:G30" si="12">ROUNDUP(G12*0.82,)+35</f>
        <v>#REF!</v>
      </c>
      <c r="H26" s="137">
        <f t="shared" ref="H26:BG26" si="13">ROUNDUP(H12*0.82,)+35</f>
        <v>7087</v>
      </c>
      <c r="I26" s="137">
        <f t="shared" si="13"/>
        <v>6431</v>
      </c>
      <c r="J26" s="137">
        <f t="shared" si="13"/>
        <v>6185</v>
      </c>
      <c r="K26" s="137">
        <f t="shared" si="13"/>
        <v>5775</v>
      </c>
      <c r="L26" s="137">
        <f t="shared" si="13"/>
        <v>7743</v>
      </c>
      <c r="M26" s="137">
        <f t="shared" si="13"/>
        <v>8399</v>
      </c>
      <c r="N26" s="137">
        <f t="shared" si="13"/>
        <v>7087</v>
      </c>
      <c r="O26" s="137">
        <f t="shared" si="13"/>
        <v>7743</v>
      </c>
      <c r="P26" s="137">
        <f t="shared" si="13"/>
        <v>6431</v>
      </c>
      <c r="Q26" s="137">
        <f t="shared" si="13"/>
        <v>7087</v>
      </c>
      <c r="R26" s="137">
        <f t="shared" si="13"/>
        <v>7743</v>
      </c>
      <c r="S26" s="137">
        <f t="shared" si="13"/>
        <v>7087</v>
      </c>
      <c r="T26" s="137">
        <f t="shared" si="13"/>
        <v>5775</v>
      </c>
      <c r="U26" s="137">
        <f t="shared" si="13"/>
        <v>6103</v>
      </c>
      <c r="V26" s="137">
        <f t="shared" si="13"/>
        <v>5775</v>
      </c>
      <c r="W26" s="137">
        <f t="shared" si="13"/>
        <v>6103</v>
      </c>
      <c r="X26" s="137">
        <f t="shared" si="13"/>
        <v>5775</v>
      </c>
      <c r="Y26" s="137">
        <f t="shared" si="13"/>
        <v>6103</v>
      </c>
      <c r="Z26" s="137">
        <f t="shared" si="13"/>
        <v>7743</v>
      </c>
      <c r="AA26" s="137">
        <f t="shared" si="13"/>
        <v>7743</v>
      </c>
      <c r="AB26" s="137">
        <f t="shared" si="13"/>
        <v>7743</v>
      </c>
      <c r="AC26" s="137">
        <f t="shared" si="13"/>
        <v>7743</v>
      </c>
      <c r="AD26" s="137">
        <f t="shared" si="13"/>
        <v>6431</v>
      </c>
      <c r="AE26" s="137">
        <f t="shared" si="13"/>
        <v>7087</v>
      </c>
      <c r="AF26" s="137">
        <f t="shared" si="13"/>
        <v>6431</v>
      </c>
      <c r="AG26" s="137">
        <f t="shared" si="13"/>
        <v>8399</v>
      </c>
      <c r="AH26" s="137">
        <f t="shared" si="13"/>
        <v>8399</v>
      </c>
      <c r="AI26" s="137">
        <f t="shared" si="13"/>
        <v>6513</v>
      </c>
      <c r="AJ26" s="137">
        <f t="shared" si="13"/>
        <v>6677</v>
      </c>
      <c r="AK26" s="137">
        <f t="shared" si="13"/>
        <v>7005</v>
      </c>
      <c r="AL26" s="137">
        <f t="shared" si="13"/>
        <v>6677</v>
      </c>
      <c r="AM26" s="137">
        <f t="shared" si="13"/>
        <v>7169</v>
      </c>
      <c r="AN26" s="137">
        <f t="shared" si="13"/>
        <v>7743</v>
      </c>
      <c r="AO26" s="137">
        <f t="shared" si="13"/>
        <v>7743</v>
      </c>
      <c r="AP26" s="137">
        <f t="shared" si="13"/>
        <v>7333</v>
      </c>
      <c r="AQ26" s="137">
        <f t="shared" si="13"/>
        <v>7005</v>
      </c>
      <c r="AR26" s="137">
        <f t="shared" si="13"/>
        <v>7743</v>
      </c>
      <c r="AS26" s="137">
        <f t="shared" si="13"/>
        <v>7005</v>
      </c>
      <c r="AT26" s="137">
        <f t="shared" si="13"/>
        <v>7333</v>
      </c>
      <c r="AU26" s="137">
        <f t="shared" si="13"/>
        <v>7005</v>
      </c>
      <c r="AV26" s="137">
        <f t="shared" si="13"/>
        <v>7743</v>
      </c>
      <c r="AW26" s="137">
        <f t="shared" si="13"/>
        <v>7169</v>
      </c>
      <c r="AX26" s="137">
        <f t="shared" si="13"/>
        <v>7005</v>
      </c>
      <c r="AY26" s="137">
        <f t="shared" si="13"/>
        <v>7333</v>
      </c>
      <c r="AZ26" s="137">
        <f t="shared" si="13"/>
        <v>6677</v>
      </c>
      <c r="BA26" s="137">
        <f t="shared" si="13"/>
        <v>6677</v>
      </c>
      <c r="BB26" s="137">
        <f t="shared" si="13"/>
        <v>6349</v>
      </c>
      <c r="BC26" s="137">
        <f t="shared" si="13"/>
        <v>5775</v>
      </c>
      <c r="BD26" s="137">
        <f t="shared" si="13"/>
        <v>6185</v>
      </c>
      <c r="BE26" s="137">
        <f t="shared" si="13"/>
        <v>5775</v>
      </c>
      <c r="BF26" s="137">
        <f t="shared" si="13"/>
        <v>6185</v>
      </c>
      <c r="BG26" s="137">
        <f t="shared" si="13"/>
        <v>5775</v>
      </c>
    </row>
    <row r="27" spans="1:59"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row>
    <row r="28" spans="1:59" x14ac:dyDescent="0.2">
      <c r="A28" s="16">
        <v>1</v>
      </c>
      <c r="B28" s="137" t="e">
        <f t="shared" ref="B28:E28" si="14">ROUNDUP(B14*0.87,)</f>
        <v>#REF!</v>
      </c>
      <c r="C28" s="137" t="e">
        <f t="shared" si="14"/>
        <v>#REF!</v>
      </c>
      <c r="D28" s="137" t="e">
        <f t="shared" si="14"/>
        <v>#REF!</v>
      </c>
      <c r="E28" s="137" t="e">
        <f t="shared" si="14"/>
        <v>#REF!</v>
      </c>
      <c r="F28" s="137" t="e">
        <f t="shared" si="9"/>
        <v>#REF!</v>
      </c>
      <c r="G28" s="137" t="e">
        <f t="shared" si="12"/>
        <v>#REF!</v>
      </c>
      <c r="H28" s="137">
        <f t="shared" ref="H28:BG28" si="15">ROUNDUP(H14*0.82,)+35</f>
        <v>7907</v>
      </c>
      <c r="I28" s="137">
        <f t="shared" si="15"/>
        <v>7251</v>
      </c>
      <c r="J28" s="137">
        <f t="shared" si="15"/>
        <v>7005</v>
      </c>
      <c r="K28" s="137">
        <f t="shared" si="15"/>
        <v>6595</v>
      </c>
      <c r="L28" s="137">
        <f t="shared" si="15"/>
        <v>8563</v>
      </c>
      <c r="M28" s="137">
        <f t="shared" si="15"/>
        <v>9219</v>
      </c>
      <c r="N28" s="137">
        <f t="shared" si="15"/>
        <v>7907</v>
      </c>
      <c r="O28" s="137">
        <f t="shared" si="15"/>
        <v>8563</v>
      </c>
      <c r="P28" s="137">
        <f t="shared" si="15"/>
        <v>7251</v>
      </c>
      <c r="Q28" s="137">
        <f t="shared" si="15"/>
        <v>7907</v>
      </c>
      <c r="R28" s="137">
        <f t="shared" si="15"/>
        <v>8563</v>
      </c>
      <c r="S28" s="137">
        <f t="shared" si="15"/>
        <v>7907</v>
      </c>
      <c r="T28" s="137">
        <f t="shared" si="15"/>
        <v>6595</v>
      </c>
      <c r="U28" s="137">
        <f t="shared" si="15"/>
        <v>6923</v>
      </c>
      <c r="V28" s="137">
        <f t="shared" si="15"/>
        <v>6595</v>
      </c>
      <c r="W28" s="137">
        <f t="shared" si="15"/>
        <v>6923</v>
      </c>
      <c r="X28" s="137">
        <f t="shared" si="15"/>
        <v>6595</v>
      </c>
      <c r="Y28" s="137">
        <f t="shared" si="15"/>
        <v>6923</v>
      </c>
      <c r="Z28" s="137">
        <f t="shared" si="15"/>
        <v>8563</v>
      </c>
      <c r="AA28" s="137">
        <f t="shared" si="15"/>
        <v>8563</v>
      </c>
      <c r="AB28" s="137">
        <f t="shared" si="15"/>
        <v>8563</v>
      </c>
      <c r="AC28" s="137">
        <f t="shared" si="15"/>
        <v>8563</v>
      </c>
      <c r="AD28" s="137">
        <f t="shared" si="15"/>
        <v>7251</v>
      </c>
      <c r="AE28" s="137">
        <f t="shared" si="15"/>
        <v>7907</v>
      </c>
      <c r="AF28" s="137">
        <f t="shared" si="15"/>
        <v>7251</v>
      </c>
      <c r="AG28" s="137">
        <f t="shared" si="15"/>
        <v>9219</v>
      </c>
      <c r="AH28" s="137">
        <f t="shared" si="15"/>
        <v>9219</v>
      </c>
      <c r="AI28" s="137">
        <f t="shared" si="15"/>
        <v>7333</v>
      </c>
      <c r="AJ28" s="137">
        <f t="shared" si="15"/>
        <v>7497</v>
      </c>
      <c r="AK28" s="137">
        <f t="shared" si="15"/>
        <v>7825</v>
      </c>
      <c r="AL28" s="137">
        <f t="shared" si="15"/>
        <v>7497</v>
      </c>
      <c r="AM28" s="137">
        <f t="shared" si="15"/>
        <v>7989</v>
      </c>
      <c r="AN28" s="137">
        <f t="shared" si="15"/>
        <v>8563</v>
      </c>
      <c r="AO28" s="137">
        <f t="shared" si="15"/>
        <v>8563</v>
      </c>
      <c r="AP28" s="137">
        <f t="shared" si="15"/>
        <v>8153</v>
      </c>
      <c r="AQ28" s="137">
        <f t="shared" si="15"/>
        <v>7825</v>
      </c>
      <c r="AR28" s="137">
        <f t="shared" si="15"/>
        <v>8563</v>
      </c>
      <c r="AS28" s="137">
        <f t="shared" si="15"/>
        <v>7825</v>
      </c>
      <c r="AT28" s="137">
        <f t="shared" si="15"/>
        <v>8153</v>
      </c>
      <c r="AU28" s="137">
        <f t="shared" si="15"/>
        <v>7825</v>
      </c>
      <c r="AV28" s="137">
        <f t="shared" si="15"/>
        <v>8563</v>
      </c>
      <c r="AW28" s="137">
        <f t="shared" si="15"/>
        <v>7989</v>
      </c>
      <c r="AX28" s="137">
        <f t="shared" si="15"/>
        <v>7825</v>
      </c>
      <c r="AY28" s="137">
        <f t="shared" si="15"/>
        <v>8153</v>
      </c>
      <c r="AZ28" s="137">
        <f t="shared" si="15"/>
        <v>7497</v>
      </c>
      <c r="BA28" s="137">
        <f t="shared" si="15"/>
        <v>7497</v>
      </c>
      <c r="BB28" s="137">
        <f t="shared" si="15"/>
        <v>7169</v>
      </c>
      <c r="BC28" s="137">
        <f t="shared" si="15"/>
        <v>6595</v>
      </c>
      <c r="BD28" s="137">
        <f t="shared" si="15"/>
        <v>7005</v>
      </c>
      <c r="BE28" s="137">
        <f t="shared" si="15"/>
        <v>6595</v>
      </c>
      <c r="BF28" s="137">
        <f t="shared" si="15"/>
        <v>7005</v>
      </c>
      <c r="BG28" s="137">
        <f t="shared" si="15"/>
        <v>6595</v>
      </c>
    </row>
    <row r="29" spans="1:59"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row>
    <row r="30" spans="1:59" x14ac:dyDescent="0.2">
      <c r="A30" s="16">
        <v>1</v>
      </c>
      <c r="B30" s="137" t="e">
        <f t="shared" ref="B30:E30" si="16">ROUNDUP(B16*0.87,)</f>
        <v>#REF!</v>
      </c>
      <c r="C30" s="137" t="e">
        <f t="shared" si="16"/>
        <v>#REF!</v>
      </c>
      <c r="D30" s="137" t="e">
        <f t="shared" si="16"/>
        <v>#REF!</v>
      </c>
      <c r="E30" s="137" t="e">
        <f t="shared" si="16"/>
        <v>#REF!</v>
      </c>
      <c r="F30" s="137" t="e">
        <f t="shared" si="9"/>
        <v>#REF!</v>
      </c>
      <c r="G30" s="137" t="e">
        <f t="shared" si="12"/>
        <v>#REF!</v>
      </c>
      <c r="H30" s="137">
        <f t="shared" ref="H30:BG30" si="17">ROUNDUP(H16*0.82,)+35</f>
        <v>9137</v>
      </c>
      <c r="I30" s="137">
        <f t="shared" si="17"/>
        <v>8481</v>
      </c>
      <c r="J30" s="137">
        <f t="shared" si="17"/>
        <v>8235</v>
      </c>
      <c r="K30" s="137">
        <f t="shared" si="17"/>
        <v>7825</v>
      </c>
      <c r="L30" s="137">
        <f t="shared" si="17"/>
        <v>9793</v>
      </c>
      <c r="M30" s="137">
        <f t="shared" si="17"/>
        <v>10449</v>
      </c>
      <c r="N30" s="137">
        <f t="shared" si="17"/>
        <v>9137</v>
      </c>
      <c r="O30" s="137">
        <f t="shared" si="17"/>
        <v>9793</v>
      </c>
      <c r="P30" s="137">
        <f t="shared" si="17"/>
        <v>8481</v>
      </c>
      <c r="Q30" s="137">
        <f t="shared" si="17"/>
        <v>9137</v>
      </c>
      <c r="R30" s="137">
        <f t="shared" si="17"/>
        <v>9793</v>
      </c>
      <c r="S30" s="137">
        <f t="shared" si="17"/>
        <v>9137</v>
      </c>
      <c r="T30" s="137">
        <f t="shared" si="17"/>
        <v>7825</v>
      </c>
      <c r="U30" s="137">
        <f t="shared" si="17"/>
        <v>8153</v>
      </c>
      <c r="V30" s="137">
        <f t="shared" si="17"/>
        <v>7825</v>
      </c>
      <c r="W30" s="137">
        <f t="shared" si="17"/>
        <v>8153</v>
      </c>
      <c r="X30" s="137">
        <f t="shared" si="17"/>
        <v>7825</v>
      </c>
      <c r="Y30" s="137">
        <f t="shared" si="17"/>
        <v>8153</v>
      </c>
      <c r="Z30" s="137">
        <f t="shared" si="17"/>
        <v>9793</v>
      </c>
      <c r="AA30" s="137">
        <f t="shared" si="17"/>
        <v>9793</v>
      </c>
      <c r="AB30" s="137">
        <f t="shared" si="17"/>
        <v>9793</v>
      </c>
      <c r="AC30" s="137">
        <f t="shared" si="17"/>
        <v>9793</v>
      </c>
      <c r="AD30" s="137">
        <f t="shared" si="17"/>
        <v>8481</v>
      </c>
      <c r="AE30" s="137">
        <f t="shared" si="17"/>
        <v>9137</v>
      </c>
      <c r="AF30" s="137">
        <f t="shared" si="17"/>
        <v>8481</v>
      </c>
      <c r="AG30" s="137">
        <f t="shared" si="17"/>
        <v>10449</v>
      </c>
      <c r="AH30" s="137">
        <f t="shared" si="17"/>
        <v>10449</v>
      </c>
      <c r="AI30" s="137">
        <f t="shared" si="17"/>
        <v>8563</v>
      </c>
      <c r="AJ30" s="137">
        <f t="shared" si="17"/>
        <v>8727</v>
      </c>
      <c r="AK30" s="137">
        <f t="shared" si="17"/>
        <v>9055</v>
      </c>
      <c r="AL30" s="137">
        <f t="shared" si="17"/>
        <v>8727</v>
      </c>
      <c r="AM30" s="137">
        <f t="shared" si="17"/>
        <v>9219</v>
      </c>
      <c r="AN30" s="137">
        <f t="shared" si="17"/>
        <v>9793</v>
      </c>
      <c r="AO30" s="137">
        <f t="shared" si="17"/>
        <v>9793</v>
      </c>
      <c r="AP30" s="137">
        <f t="shared" si="17"/>
        <v>9383</v>
      </c>
      <c r="AQ30" s="137">
        <f t="shared" si="17"/>
        <v>9055</v>
      </c>
      <c r="AR30" s="137">
        <f t="shared" si="17"/>
        <v>9793</v>
      </c>
      <c r="AS30" s="137">
        <f t="shared" si="17"/>
        <v>9055</v>
      </c>
      <c r="AT30" s="137">
        <f t="shared" si="17"/>
        <v>9383</v>
      </c>
      <c r="AU30" s="137">
        <f t="shared" si="17"/>
        <v>9055</v>
      </c>
      <c r="AV30" s="137">
        <f t="shared" si="17"/>
        <v>9793</v>
      </c>
      <c r="AW30" s="137">
        <f t="shared" si="17"/>
        <v>9219</v>
      </c>
      <c r="AX30" s="137">
        <f t="shared" si="17"/>
        <v>9055</v>
      </c>
      <c r="AY30" s="137">
        <f t="shared" si="17"/>
        <v>9383</v>
      </c>
      <c r="AZ30" s="137">
        <f t="shared" si="17"/>
        <v>8727</v>
      </c>
      <c r="BA30" s="137">
        <f t="shared" si="17"/>
        <v>8727</v>
      </c>
      <c r="BB30" s="137">
        <f t="shared" si="17"/>
        <v>8399</v>
      </c>
      <c r="BC30" s="137">
        <f t="shared" si="17"/>
        <v>7825</v>
      </c>
      <c r="BD30" s="137">
        <f t="shared" si="17"/>
        <v>8235</v>
      </c>
      <c r="BE30" s="137">
        <f t="shared" si="17"/>
        <v>7825</v>
      </c>
      <c r="BF30" s="137">
        <f t="shared" si="17"/>
        <v>8235</v>
      </c>
      <c r="BG30" s="137">
        <f t="shared" si="17"/>
        <v>7825</v>
      </c>
    </row>
    <row r="31" spans="1:59" x14ac:dyDescent="0.2">
      <c r="A31" s="1"/>
    </row>
    <row r="32" spans="1:59"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32" width="9.42578125" style="7" bestFit="1" customWidth="1"/>
    <col min="33" max="33" width="8.42578125" style="7" bestFit="1" customWidth="1"/>
    <col min="34" max="59" width="9.42578125" style="7" bestFit="1" customWidth="1"/>
    <col min="60" max="16384" width="8.7109375" style="7"/>
  </cols>
  <sheetData>
    <row r="1" spans="1:59" x14ac:dyDescent="0.2">
      <c r="A1" s="9" t="s">
        <v>187</v>
      </c>
    </row>
    <row r="2" spans="1:59" s="133" customFormat="1" x14ac:dyDescent="0.2">
      <c r="A2" s="14" t="s">
        <v>15</v>
      </c>
      <c r="B2" s="7"/>
      <c r="C2" s="7"/>
      <c r="D2" s="7"/>
      <c r="E2" s="7"/>
    </row>
    <row r="3" spans="1:59" s="133" customFormat="1" x14ac:dyDescent="0.2">
      <c r="A3" s="1"/>
      <c r="B3" s="7"/>
      <c r="C3" s="7"/>
      <c r="D3" s="7"/>
      <c r="E3" s="7"/>
    </row>
    <row r="4" spans="1:59" s="133" customFormat="1" x14ac:dyDescent="0.2">
      <c r="A4" s="95" t="s">
        <v>1</v>
      </c>
    </row>
    <row r="5" spans="1:59" s="133" customFormat="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45399</v>
      </c>
      <c r="I5" s="129">
        <f>'C завтраками| Bed and breakfast'!C5</f>
        <v>45401</v>
      </c>
      <c r="J5" s="129">
        <f>'C завтраками| Bed and breakfast'!D5</f>
        <v>45402</v>
      </c>
      <c r="K5" s="129">
        <f>'C завтраками| Bed and breakfast'!E5</f>
        <v>45403</v>
      </c>
      <c r="L5" s="129">
        <f>'C завтраками| Bed and breakfast'!F5</f>
        <v>45407</v>
      </c>
      <c r="M5" s="129">
        <f>'C завтраками| Bed and breakfast'!G5</f>
        <v>45409</v>
      </c>
      <c r="N5" s="129">
        <f>'C завтраками| Bed and breakfast'!H5</f>
        <v>45411</v>
      </c>
      <c r="O5" s="129">
        <f>'C завтраками| Bed and breakfast'!I5</f>
        <v>45413</v>
      </c>
      <c r="P5" s="129">
        <f>'C завтраками| Bed and breakfast'!J5</f>
        <v>45417</v>
      </c>
      <c r="Q5" s="129">
        <f>'C завтраками| Bed and breakfast'!K5</f>
        <v>45421</v>
      </c>
      <c r="R5" s="129">
        <f>'C завтраками| Bed and breakfast'!L5</f>
        <v>45422</v>
      </c>
      <c r="S5" s="129">
        <f>'C завтраками| Bed and breakfast'!M5</f>
        <v>45423</v>
      </c>
      <c r="T5" s="46">
        <f>'C завтраками| Bed and breakfast'!N5</f>
        <v>45424</v>
      </c>
      <c r="U5" s="129">
        <f>'C завтраками| Bed and breakfast'!O5</f>
        <v>45429</v>
      </c>
      <c r="V5" s="129">
        <f>'C завтраками| Bed and breakfast'!P5</f>
        <v>45431</v>
      </c>
      <c r="W5" s="129">
        <f>'C завтраками| Bed and breakfast'!Q5</f>
        <v>45436</v>
      </c>
      <c r="X5" s="129">
        <f>'C завтраками| Bed and breakfast'!R5</f>
        <v>45438</v>
      </c>
      <c r="Y5" s="129">
        <f>'C завтраками| Bed and breakfast'!S5</f>
        <v>45439</v>
      </c>
      <c r="Z5" s="129">
        <f>'C завтраками| Bed and breakfast'!T5</f>
        <v>45443</v>
      </c>
      <c r="AA5" s="129">
        <f>'C завтраками| Bed and breakfast'!U5</f>
        <v>45444</v>
      </c>
      <c r="AB5" s="129">
        <f>'C завтраками| Bed and breakfast'!V5</f>
        <v>45445</v>
      </c>
      <c r="AC5" s="129">
        <f>'C завтраками| Bed and breakfast'!W5</f>
        <v>45453</v>
      </c>
      <c r="AD5" s="129">
        <f>'C завтраками| Bed and breakfast'!X5</f>
        <v>45454</v>
      </c>
      <c r="AE5" s="129">
        <f>'C завтраками| Bed and breakfast'!Y5</f>
        <v>45460</v>
      </c>
      <c r="AF5" s="129">
        <f>'C завтраками| Bed and breakfast'!Z5</f>
        <v>45466</v>
      </c>
      <c r="AG5" s="129">
        <f>'C завтраками| Bed and breakfast'!AA5</f>
        <v>45471</v>
      </c>
      <c r="AH5" s="129">
        <f>'C завтраками| Bed and breakfast'!AB5</f>
        <v>45474</v>
      </c>
      <c r="AI5" s="129">
        <f>'C завтраками| Bed and breakfast'!AC5</f>
        <v>45487</v>
      </c>
      <c r="AJ5" s="129">
        <f>'C завтраками| Bed and breakfast'!AD5</f>
        <v>45491</v>
      </c>
      <c r="AK5" s="129">
        <f>'C завтраками| Bed and breakfast'!AE5</f>
        <v>45492</v>
      </c>
      <c r="AL5" s="129">
        <f>'C завтраками| Bed and breakfast'!AF5</f>
        <v>45494</v>
      </c>
      <c r="AM5" s="129">
        <f>'C завтраками| Bed and breakfast'!AG5</f>
        <v>45499</v>
      </c>
      <c r="AN5" s="129">
        <f>'C завтраками| Bed and breakfast'!AH5</f>
        <v>45501</v>
      </c>
      <c r="AO5" s="129">
        <f>'C завтраками| Bed and breakfast'!AI5</f>
        <v>45505</v>
      </c>
      <c r="AP5" s="129">
        <f>'C завтраками| Bed and breakfast'!AJ5</f>
        <v>45506</v>
      </c>
      <c r="AQ5" s="129">
        <f>'C завтраками| Bed and breakfast'!AK5</f>
        <v>45508</v>
      </c>
      <c r="AR5" s="129">
        <f>'C завтраками| Bed and breakfast'!AL5</f>
        <v>45513</v>
      </c>
      <c r="AS5" s="129">
        <f>'C завтраками| Bed and breakfast'!AM5</f>
        <v>45515</v>
      </c>
      <c r="AT5" s="129">
        <f>'C завтраками| Bed and breakfast'!AN5</f>
        <v>45520</v>
      </c>
      <c r="AU5" s="129">
        <f>'C завтраками| Bed and breakfast'!AO5</f>
        <v>45522</v>
      </c>
      <c r="AV5" s="129">
        <f>'C завтраками| Bed and breakfast'!AP5</f>
        <v>45523</v>
      </c>
      <c r="AW5" s="129">
        <f>'C завтраками| Bed and breakfast'!AQ5</f>
        <v>45525</v>
      </c>
      <c r="AX5" s="129">
        <f>'C завтраками| Bed and breakfast'!AR5</f>
        <v>45526</v>
      </c>
      <c r="AY5" s="129">
        <f>'C завтраками| Bed and breakfast'!AS5</f>
        <v>45527</v>
      </c>
      <c r="AZ5" s="129">
        <f>'C завтраками| Bed and breakfast'!AT5</f>
        <v>45529</v>
      </c>
      <c r="BA5" s="129">
        <f>'C завтраками| Bed and breakfast'!AU5</f>
        <v>45534</v>
      </c>
      <c r="BB5" s="129">
        <f>'C завтраками| Bed and breakfast'!AV5</f>
        <v>45536</v>
      </c>
      <c r="BC5" s="129">
        <f>'C завтраками| Bed and breakfast'!AW5</f>
        <v>45551</v>
      </c>
      <c r="BD5" s="129">
        <f>'C завтраками| Bed and breakfast'!AX5</f>
        <v>45556</v>
      </c>
      <c r="BE5" s="129">
        <f>'C завтраками| Bed and breakfast'!AY5</f>
        <v>45558</v>
      </c>
      <c r="BF5" s="129">
        <f>'C завтраками| Bed and breakfast'!AZ5</f>
        <v>45562</v>
      </c>
      <c r="BG5" s="129">
        <f>'C завтраками| Bed and breakfast'!BA5</f>
        <v>45564</v>
      </c>
    </row>
    <row r="6" spans="1:59" s="133" customFormat="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45400</v>
      </c>
      <c r="I6" s="129">
        <f>'C завтраками| Bed and breakfast'!C6</f>
        <v>45401</v>
      </c>
      <c r="J6" s="129">
        <f>'C завтраками| Bed and breakfast'!D6</f>
        <v>45402</v>
      </c>
      <c r="K6" s="129">
        <f>'C завтраками| Bed and breakfast'!E6</f>
        <v>45406</v>
      </c>
      <c r="L6" s="129">
        <f>'C завтраками| Bed and breakfast'!F6</f>
        <v>45408</v>
      </c>
      <c r="M6" s="129">
        <f>'C завтраками| Bed and breakfast'!G6</f>
        <v>45410</v>
      </c>
      <c r="N6" s="129">
        <f>'C завтраками| Bed and breakfast'!H6</f>
        <v>45412</v>
      </c>
      <c r="O6" s="129">
        <f>'C завтраками| Bed and breakfast'!I6</f>
        <v>45416</v>
      </c>
      <c r="P6" s="129">
        <f>'C завтраками| Bed and breakfast'!J6</f>
        <v>45420</v>
      </c>
      <c r="Q6" s="129">
        <f>'C завтраками| Bed and breakfast'!K6</f>
        <v>45421</v>
      </c>
      <c r="R6" s="129">
        <f>'C завтраками| Bed and breakfast'!L6</f>
        <v>45422</v>
      </c>
      <c r="S6" s="129">
        <f>'C завтраками| Bed and breakfast'!M6</f>
        <v>45423</v>
      </c>
      <c r="T6" s="46">
        <f>'C завтраками| Bed and breakfast'!N6</f>
        <v>45428</v>
      </c>
      <c r="U6" s="129">
        <f>'C завтраками| Bed and breakfast'!O6</f>
        <v>45430</v>
      </c>
      <c r="V6" s="129">
        <f>'C завтраками| Bed and breakfast'!P6</f>
        <v>45435</v>
      </c>
      <c r="W6" s="129">
        <f>'C завтраками| Bed and breakfast'!Q6</f>
        <v>45437</v>
      </c>
      <c r="X6" s="129">
        <f>'C завтраками| Bed and breakfast'!R6</f>
        <v>45438</v>
      </c>
      <c r="Y6" s="129">
        <f>'C завтраками| Bed and breakfast'!S6</f>
        <v>45442</v>
      </c>
      <c r="Z6" s="129">
        <f>'C завтраками| Bed and breakfast'!T6</f>
        <v>45443</v>
      </c>
      <c r="AA6" s="129">
        <f>'C завтраками| Bed and breakfast'!U6</f>
        <v>45444</v>
      </c>
      <c r="AB6" s="129">
        <f>'C завтраками| Bed and breakfast'!V6</f>
        <v>45452</v>
      </c>
      <c r="AC6" s="129">
        <f>'C завтраками| Bed and breakfast'!W6</f>
        <v>45453</v>
      </c>
      <c r="AD6" s="129">
        <f>'C завтраками| Bed and breakfast'!X6</f>
        <v>45459</v>
      </c>
      <c r="AE6" s="129">
        <f>'C завтраками| Bed and breakfast'!Y6</f>
        <v>45465</v>
      </c>
      <c r="AF6" s="129">
        <f>'C завтраками| Bed and breakfast'!Z6</f>
        <v>45470</v>
      </c>
      <c r="AG6" s="129">
        <f>'C завтраками| Bed and breakfast'!AA6</f>
        <v>45473</v>
      </c>
      <c r="AH6" s="129">
        <f>'C завтраками| Bed and breakfast'!AB6</f>
        <v>45486</v>
      </c>
      <c r="AI6" s="129">
        <f>'C завтраками| Bed and breakfast'!AC6</f>
        <v>45490</v>
      </c>
      <c r="AJ6" s="129">
        <f>'C завтраками| Bed and breakfast'!AD6</f>
        <v>45491</v>
      </c>
      <c r="AK6" s="129">
        <f>'C завтраками| Bed and breakfast'!AE6</f>
        <v>45493</v>
      </c>
      <c r="AL6" s="129">
        <f>'C завтраками| Bed and breakfast'!AF6</f>
        <v>45498</v>
      </c>
      <c r="AM6" s="129">
        <f>'C завтраками| Bed and breakfast'!AG6</f>
        <v>45500</v>
      </c>
      <c r="AN6" s="129">
        <f>'C завтраками| Bed and breakfast'!AH6</f>
        <v>45504</v>
      </c>
      <c r="AO6" s="129">
        <f>'C завтраками| Bed and breakfast'!AI6</f>
        <v>45505</v>
      </c>
      <c r="AP6" s="129">
        <f>'C завтраками| Bed and breakfast'!AJ6</f>
        <v>45507</v>
      </c>
      <c r="AQ6" s="129">
        <f>'C завтраками| Bed and breakfast'!AK6</f>
        <v>45512</v>
      </c>
      <c r="AR6" s="129">
        <f>'C завтраками| Bed and breakfast'!AL6</f>
        <v>45514</v>
      </c>
      <c r="AS6" s="129">
        <f>'C завтраками| Bed and breakfast'!AM6</f>
        <v>45519</v>
      </c>
      <c r="AT6" s="129">
        <f>'C завтраками| Bed and breakfast'!AN6</f>
        <v>45521</v>
      </c>
      <c r="AU6" s="129">
        <f>'C завтраками| Bed and breakfast'!AO6</f>
        <v>45522</v>
      </c>
      <c r="AV6" s="129">
        <f>'C завтраками| Bed and breakfast'!AP6</f>
        <v>45524</v>
      </c>
      <c r="AW6" s="129">
        <f>'C завтраками| Bed and breakfast'!AQ6</f>
        <v>45525</v>
      </c>
      <c r="AX6" s="129">
        <f>'C завтраками| Bed and breakfast'!AR6</f>
        <v>45526</v>
      </c>
      <c r="AY6" s="129">
        <f>'C завтраками| Bed and breakfast'!AS6</f>
        <v>45528</v>
      </c>
      <c r="AZ6" s="129">
        <f>'C завтраками| Bed and breakfast'!AT6</f>
        <v>45533</v>
      </c>
      <c r="BA6" s="129">
        <f>'C завтраками| Bed and breakfast'!AU6</f>
        <v>45535</v>
      </c>
      <c r="BB6" s="129">
        <f>'C завтраками| Bed and breakfast'!AV6</f>
        <v>45550</v>
      </c>
      <c r="BC6" s="129">
        <f>'C завтраками| Bed and breakfast'!AW6</f>
        <v>45555</v>
      </c>
      <c r="BD6" s="129">
        <f>'C завтраками| Bed and breakfast'!AX6</f>
        <v>45557</v>
      </c>
      <c r="BE6" s="129">
        <f>'C завтраками| Bed and breakfast'!AY6</f>
        <v>45561</v>
      </c>
      <c r="BF6" s="129">
        <f>'C завтраками| Bed and breakfast'!AZ6</f>
        <v>45563</v>
      </c>
      <c r="BG6" s="129">
        <f>'C завтраками| Bed and breakfast'!BA6</f>
        <v>45565</v>
      </c>
    </row>
    <row r="7" spans="1:59" s="133" customFormat="1" x14ac:dyDescent="0.2">
      <c r="A7" s="16" t="s">
        <v>11</v>
      </c>
    </row>
    <row r="8" spans="1:59" s="133" customFormat="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6100</v>
      </c>
      <c r="I8" s="134">
        <f>'C завтраками| Bed and breakfast'!C8-1250</f>
        <v>5300</v>
      </c>
      <c r="J8" s="134">
        <f>'C завтраками| Bed and breakfast'!D8-1250</f>
        <v>5000</v>
      </c>
      <c r="K8" s="134">
        <f>'C завтраками| Bed and breakfast'!E8-1250</f>
        <v>4500</v>
      </c>
      <c r="L8" s="134">
        <f>'C завтраками| Bed and breakfast'!F8-1250</f>
        <v>6900</v>
      </c>
      <c r="M8" s="134">
        <f>'C завтраками| Bed and breakfast'!G8-1250</f>
        <v>7700</v>
      </c>
      <c r="N8" s="134">
        <f>'C завтраками| Bed and breakfast'!H8-1250</f>
        <v>6100</v>
      </c>
      <c r="O8" s="134">
        <f>'C завтраками| Bed and breakfast'!I8-1250</f>
        <v>6900</v>
      </c>
      <c r="P8" s="134">
        <f>'C завтраками| Bed and breakfast'!J8-1250</f>
        <v>5300</v>
      </c>
      <c r="Q8" s="134">
        <f>'C завтраками| Bed and breakfast'!K8-1250</f>
        <v>6100</v>
      </c>
      <c r="R8" s="134">
        <f>'C завтраками| Bed and breakfast'!L8-1250</f>
        <v>6900</v>
      </c>
      <c r="S8" s="134">
        <f>'C завтраками| Bed and breakfast'!M8-1250</f>
        <v>6100</v>
      </c>
      <c r="T8" s="134">
        <f>'C завтраками| Bed and breakfast'!N8-1250</f>
        <v>4500</v>
      </c>
      <c r="U8" s="134">
        <f>'C завтраками| Bed and breakfast'!O8-1250</f>
        <v>4900</v>
      </c>
      <c r="V8" s="134">
        <f>'C завтраками| Bed and breakfast'!P8-1250</f>
        <v>4500</v>
      </c>
      <c r="W8" s="134">
        <f>'C завтраками| Bed and breakfast'!Q8-1250</f>
        <v>4900</v>
      </c>
      <c r="X8" s="134">
        <f>'C завтраками| Bed and breakfast'!R8-1250</f>
        <v>4500</v>
      </c>
      <c r="Y8" s="134">
        <f>'C завтраками| Bed and breakfast'!S8-1250</f>
        <v>4900</v>
      </c>
      <c r="Z8" s="134">
        <f>'C завтраками| Bed and breakfast'!T8-1250</f>
        <v>6900</v>
      </c>
      <c r="AA8" s="134">
        <f>'C завтраками| Bed and breakfast'!U8-1250</f>
        <v>6900</v>
      </c>
      <c r="AB8" s="134">
        <f>'C завтраками| Bed and breakfast'!V8-1250</f>
        <v>6900</v>
      </c>
      <c r="AC8" s="134">
        <f>'C завтраками| Bed and breakfast'!W8-1250</f>
        <v>6900</v>
      </c>
      <c r="AD8" s="134">
        <f>'C завтраками| Bed and breakfast'!X8-1250</f>
        <v>5300</v>
      </c>
      <c r="AE8" s="134">
        <f>'C завтраками| Bed and breakfast'!Y8-1250</f>
        <v>6100</v>
      </c>
      <c r="AF8" s="134">
        <f>'C завтраками| Bed and breakfast'!Z8-1250</f>
        <v>5300</v>
      </c>
      <c r="AG8" s="134">
        <f>'C завтраками| Bed and breakfast'!AA8-1250</f>
        <v>7700</v>
      </c>
      <c r="AH8" s="134">
        <f>'C завтраками| Bed and breakfast'!AB8-1250</f>
        <v>7700</v>
      </c>
      <c r="AI8" s="134">
        <f>'C завтраками| Bed and breakfast'!AC8-1250</f>
        <v>5400</v>
      </c>
      <c r="AJ8" s="134">
        <f>'C завтраками| Bed and breakfast'!AD8-1250</f>
        <v>5600</v>
      </c>
      <c r="AK8" s="134">
        <f>'C завтраками| Bed and breakfast'!AE8-1250</f>
        <v>6000</v>
      </c>
      <c r="AL8" s="134">
        <f>'C завтраками| Bed and breakfast'!AF8-1250</f>
        <v>5600</v>
      </c>
      <c r="AM8" s="134">
        <f>'C завтраками| Bed and breakfast'!AG8-1250</f>
        <v>6200</v>
      </c>
      <c r="AN8" s="134">
        <f>'C завтраками| Bed and breakfast'!AH8-1250</f>
        <v>6900</v>
      </c>
      <c r="AO8" s="134">
        <f>'C завтраками| Bed and breakfast'!AI8-1250</f>
        <v>6900</v>
      </c>
      <c r="AP8" s="134">
        <f>'C завтраками| Bed and breakfast'!AJ8-1250</f>
        <v>6400</v>
      </c>
      <c r="AQ8" s="134">
        <f>'C завтраками| Bed and breakfast'!AK8-1250</f>
        <v>6000</v>
      </c>
      <c r="AR8" s="134">
        <f>'C завтраками| Bed and breakfast'!AL8-1250</f>
        <v>6900</v>
      </c>
      <c r="AS8" s="134">
        <f>'C завтраками| Bed and breakfast'!AM8-1250</f>
        <v>6000</v>
      </c>
      <c r="AT8" s="134">
        <f>'C завтраками| Bed and breakfast'!AN8-1250</f>
        <v>6400</v>
      </c>
      <c r="AU8" s="134">
        <f>'C завтраками| Bed and breakfast'!AO8-1250</f>
        <v>6000</v>
      </c>
      <c r="AV8" s="134">
        <f>'C завтраками| Bed and breakfast'!AP8-1250</f>
        <v>6900</v>
      </c>
      <c r="AW8" s="134">
        <f>'C завтраками| Bed and breakfast'!AQ8-1250</f>
        <v>6200</v>
      </c>
      <c r="AX8" s="134">
        <f>'C завтраками| Bed and breakfast'!AR8-1250</f>
        <v>6000</v>
      </c>
      <c r="AY8" s="134">
        <f>'C завтраками| Bed and breakfast'!AS8-1250</f>
        <v>6400</v>
      </c>
      <c r="AZ8" s="134">
        <f>'C завтраками| Bed and breakfast'!AT8-1250</f>
        <v>5600</v>
      </c>
      <c r="BA8" s="134">
        <f>'C завтраками| Bed and breakfast'!AU8-1250</f>
        <v>5600</v>
      </c>
      <c r="BB8" s="134">
        <f>'C завтраками| Bed and breakfast'!AV8-1250</f>
        <v>5200</v>
      </c>
      <c r="BC8" s="134">
        <f>'C завтраками| Bed and breakfast'!AW8-1250</f>
        <v>4500</v>
      </c>
      <c r="BD8" s="134">
        <f>'C завтраками| Bed and breakfast'!AX8-1250</f>
        <v>5000</v>
      </c>
      <c r="BE8" s="134">
        <f>'C завтраками| Bed and breakfast'!AY8-1250</f>
        <v>4500</v>
      </c>
      <c r="BF8" s="134">
        <f>'C завтраками| Bed and breakfast'!AZ8-1250</f>
        <v>5000</v>
      </c>
      <c r="BG8" s="134">
        <f>'C завтраками| Bed and breakfast'!BA8-1250</f>
        <v>4500</v>
      </c>
    </row>
    <row r="9" spans="1:59" s="133" customFormat="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row>
    <row r="10" spans="1:59" s="133" customFormat="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7100</v>
      </c>
      <c r="I10" s="134">
        <f>'C завтраками| Bed and breakfast'!C11-1250</f>
        <v>6300</v>
      </c>
      <c r="J10" s="134">
        <f>'C завтраками| Bed and breakfast'!D11-1250</f>
        <v>6000</v>
      </c>
      <c r="K10" s="134">
        <f>'C завтраками| Bed and breakfast'!E11-1250</f>
        <v>5500</v>
      </c>
      <c r="L10" s="134">
        <f>'C завтраками| Bed and breakfast'!F11-1250</f>
        <v>7900</v>
      </c>
      <c r="M10" s="134">
        <f>'C завтраками| Bed and breakfast'!G11-1250</f>
        <v>8700</v>
      </c>
      <c r="N10" s="134">
        <f>'C завтраками| Bed and breakfast'!H11-1250</f>
        <v>7100</v>
      </c>
      <c r="O10" s="134">
        <f>'C завтраками| Bed and breakfast'!I11-1250</f>
        <v>7900</v>
      </c>
      <c r="P10" s="134">
        <f>'C завтраками| Bed and breakfast'!J11-1250</f>
        <v>6300</v>
      </c>
      <c r="Q10" s="134">
        <f>'C завтраками| Bed and breakfast'!K11-1250</f>
        <v>7100</v>
      </c>
      <c r="R10" s="134">
        <f>'C завтраками| Bed and breakfast'!L11-1250</f>
        <v>7900</v>
      </c>
      <c r="S10" s="134">
        <f>'C завтраками| Bed and breakfast'!M11-1250</f>
        <v>7100</v>
      </c>
      <c r="T10" s="134">
        <f>'C завтраками| Bed and breakfast'!N11-1250</f>
        <v>5500</v>
      </c>
      <c r="U10" s="134">
        <f>'C завтраками| Bed and breakfast'!O11-1250</f>
        <v>5900</v>
      </c>
      <c r="V10" s="134">
        <f>'C завтраками| Bed and breakfast'!P11-1250</f>
        <v>5500</v>
      </c>
      <c r="W10" s="134">
        <f>'C завтраками| Bed and breakfast'!Q11-1250</f>
        <v>5900</v>
      </c>
      <c r="X10" s="134">
        <f>'C завтраками| Bed and breakfast'!R11-1250</f>
        <v>5500</v>
      </c>
      <c r="Y10" s="134">
        <f>'C завтраками| Bed and breakfast'!S11-1250</f>
        <v>5900</v>
      </c>
      <c r="Z10" s="134">
        <f>'C завтраками| Bed and breakfast'!T11-1250</f>
        <v>7900</v>
      </c>
      <c r="AA10" s="134">
        <f>'C завтраками| Bed and breakfast'!U11-1250</f>
        <v>7900</v>
      </c>
      <c r="AB10" s="134">
        <f>'C завтраками| Bed and breakfast'!V11-1250</f>
        <v>7900</v>
      </c>
      <c r="AC10" s="134">
        <f>'C завтраками| Bed and breakfast'!W11-1250</f>
        <v>7900</v>
      </c>
      <c r="AD10" s="134">
        <f>'C завтраками| Bed and breakfast'!X11-1250</f>
        <v>6300</v>
      </c>
      <c r="AE10" s="134">
        <f>'C завтраками| Bed and breakfast'!Y11-1250</f>
        <v>7100</v>
      </c>
      <c r="AF10" s="134">
        <f>'C завтраками| Bed and breakfast'!Z11-1250</f>
        <v>6300</v>
      </c>
      <c r="AG10" s="134">
        <f>'C завтраками| Bed and breakfast'!AA11-1250</f>
        <v>8700</v>
      </c>
      <c r="AH10" s="134">
        <f>'C завтраками| Bed and breakfast'!AB11-1250</f>
        <v>8700</v>
      </c>
      <c r="AI10" s="134">
        <f>'C завтраками| Bed and breakfast'!AC11-1250</f>
        <v>6400</v>
      </c>
      <c r="AJ10" s="134">
        <f>'C завтраками| Bed and breakfast'!AD11-1250</f>
        <v>6600</v>
      </c>
      <c r="AK10" s="134">
        <f>'C завтраками| Bed and breakfast'!AE11-1250</f>
        <v>7000</v>
      </c>
      <c r="AL10" s="134">
        <f>'C завтраками| Bed and breakfast'!AF11-1250</f>
        <v>6600</v>
      </c>
      <c r="AM10" s="134">
        <f>'C завтраками| Bed and breakfast'!AG11-1250</f>
        <v>7200</v>
      </c>
      <c r="AN10" s="134">
        <f>'C завтраками| Bed and breakfast'!AH11-1250</f>
        <v>7900</v>
      </c>
      <c r="AO10" s="134">
        <f>'C завтраками| Bed and breakfast'!AI11-1250</f>
        <v>7900</v>
      </c>
      <c r="AP10" s="134">
        <f>'C завтраками| Bed and breakfast'!AJ11-1250</f>
        <v>7400</v>
      </c>
      <c r="AQ10" s="134">
        <f>'C завтраками| Bed and breakfast'!AK11-1250</f>
        <v>7000</v>
      </c>
      <c r="AR10" s="134">
        <f>'C завтраками| Bed and breakfast'!AL11-1250</f>
        <v>7900</v>
      </c>
      <c r="AS10" s="134">
        <f>'C завтраками| Bed and breakfast'!AM11-1250</f>
        <v>7000</v>
      </c>
      <c r="AT10" s="134">
        <f>'C завтраками| Bed and breakfast'!AN11-1250</f>
        <v>7400</v>
      </c>
      <c r="AU10" s="134">
        <f>'C завтраками| Bed and breakfast'!AO11-1250</f>
        <v>7000</v>
      </c>
      <c r="AV10" s="134">
        <f>'C завтраками| Bed and breakfast'!AP11-1250</f>
        <v>7900</v>
      </c>
      <c r="AW10" s="134">
        <f>'C завтраками| Bed and breakfast'!AQ11-1250</f>
        <v>7200</v>
      </c>
      <c r="AX10" s="134">
        <f>'C завтраками| Bed and breakfast'!AR11-1250</f>
        <v>7000</v>
      </c>
      <c r="AY10" s="134">
        <f>'C завтраками| Bed and breakfast'!AS11-1250</f>
        <v>7400</v>
      </c>
      <c r="AZ10" s="134">
        <f>'C завтраками| Bed and breakfast'!AT11-1250</f>
        <v>6600</v>
      </c>
      <c r="BA10" s="134">
        <f>'C завтраками| Bed and breakfast'!AU11-1250</f>
        <v>6600</v>
      </c>
      <c r="BB10" s="134">
        <f>'C завтраками| Bed and breakfast'!AV11-1250</f>
        <v>6200</v>
      </c>
      <c r="BC10" s="134">
        <f>'C завтраками| Bed and breakfast'!AW11-1250</f>
        <v>5500</v>
      </c>
      <c r="BD10" s="134">
        <f>'C завтраками| Bed and breakfast'!AX11-1250</f>
        <v>6000</v>
      </c>
      <c r="BE10" s="134">
        <f>'C завтраками| Bed and breakfast'!AY11-1250</f>
        <v>5500</v>
      </c>
      <c r="BF10" s="134">
        <f>'C завтраками| Bed and breakfast'!AZ11-1250</f>
        <v>6000</v>
      </c>
      <c r="BG10" s="134">
        <f>'C завтраками| Bed and breakfast'!BA11-1250</f>
        <v>5500</v>
      </c>
    </row>
    <row r="11" spans="1:59" s="133" customFormat="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s="133" customFormat="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8600</v>
      </c>
      <c r="I12" s="134">
        <f>'C завтраками| Bed and breakfast'!C14-1250</f>
        <v>7800</v>
      </c>
      <c r="J12" s="134">
        <f>'C завтраками| Bed and breakfast'!D14-1250</f>
        <v>7500</v>
      </c>
      <c r="K12" s="134">
        <f>'C завтраками| Bed and breakfast'!E14-1250</f>
        <v>7000</v>
      </c>
      <c r="L12" s="134">
        <f>'C завтраками| Bed and breakfast'!F14-1250</f>
        <v>9400</v>
      </c>
      <c r="M12" s="134">
        <f>'C завтраками| Bed and breakfast'!G14-1250</f>
        <v>10200</v>
      </c>
      <c r="N12" s="134">
        <f>'C завтраками| Bed and breakfast'!H14-1250</f>
        <v>8600</v>
      </c>
      <c r="O12" s="134">
        <f>'C завтраками| Bed and breakfast'!I14-1250</f>
        <v>9400</v>
      </c>
      <c r="P12" s="134">
        <f>'C завтраками| Bed and breakfast'!J14-1250</f>
        <v>7800</v>
      </c>
      <c r="Q12" s="134">
        <f>'C завтраками| Bed and breakfast'!K14-1250</f>
        <v>8600</v>
      </c>
      <c r="R12" s="134">
        <f>'C завтраками| Bed and breakfast'!L14-1250</f>
        <v>9400</v>
      </c>
      <c r="S12" s="134">
        <f>'C завтраками| Bed and breakfast'!M14-1250</f>
        <v>8600</v>
      </c>
      <c r="T12" s="134">
        <f>'C завтраками| Bed and breakfast'!N14-1250</f>
        <v>7000</v>
      </c>
      <c r="U12" s="134">
        <f>'C завтраками| Bed and breakfast'!O14-1250</f>
        <v>7400</v>
      </c>
      <c r="V12" s="134">
        <f>'C завтраками| Bed and breakfast'!P14-1250</f>
        <v>7000</v>
      </c>
      <c r="W12" s="134">
        <f>'C завтраками| Bed and breakfast'!Q14-1250</f>
        <v>7400</v>
      </c>
      <c r="X12" s="134">
        <f>'C завтраками| Bed and breakfast'!R14-1250</f>
        <v>7000</v>
      </c>
      <c r="Y12" s="134">
        <f>'C завтраками| Bed and breakfast'!S14-1250</f>
        <v>7400</v>
      </c>
      <c r="Z12" s="134">
        <f>'C завтраками| Bed and breakfast'!T14-1250</f>
        <v>9400</v>
      </c>
      <c r="AA12" s="134">
        <f>'C завтраками| Bed and breakfast'!U14-1250</f>
        <v>9400</v>
      </c>
      <c r="AB12" s="134">
        <f>'C завтраками| Bed and breakfast'!V14-1250</f>
        <v>9400</v>
      </c>
      <c r="AC12" s="134">
        <f>'C завтраками| Bed and breakfast'!W14-1250</f>
        <v>9400</v>
      </c>
      <c r="AD12" s="134">
        <f>'C завтраками| Bed and breakfast'!X14-1250</f>
        <v>7800</v>
      </c>
      <c r="AE12" s="134">
        <f>'C завтраками| Bed and breakfast'!Y14-1250</f>
        <v>8600</v>
      </c>
      <c r="AF12" s="134">
        <f>'C завтраками| Bed and breakfast'!Z14-1250</f>
        <v>7800</v>
      </c>
      <c r="AG12" s="134">
        <f>'C завтраками| Bed and breakfast'!AA14-1250</f>
        <v>10200</v>
      </c>
      <c r="AH12" s="134">
        <f>'C завтраками| Bed and breakfast'!AB14-1250</f>
        <v>10200</v>
      </c>
      <c r="AI12" s="134">
        <f>'C завтраками| Bed and breakfast'!AC14-1250</f>
        <v>7900</v>
      </c>
      <c r="AJ12" s="134">
        <f>'C завтраками| Bed and breakfast'!AD14-1250</f>
        <v>8100</v>
      </c>
      <c r="AK12" s="134">
        <f>'C завтраками| Bed and breakfast'!AE14-1250</f>
        <v>8500</v>
      </c>
      <c r="AL12" s="134">
        <f>'C завтраками| Bed and breakfast'!AF14-1250</f>
        <v>8100</v>
      </c>
      <c r="AM12" s="134">
        <f>'C завтраками| Bed and breakfast'!AG14-1250</f>
        <v>8700</v>
      </c>
      <c r="AN12" s="134">
        <f>'C завтраками| Bed and breakfast'!AH14-1250</f>
        <v>9400</v>
      </c>
      <c r="AO12" s="134">
        <f>'C завтраками| Bed and breakfast'!AI14-1250</f>
        <v>9400</v>
      </c>
      <c r="AP12" s="134">
        <f>'C завтраками| Bed and breakfast'!AJ14-1250</f>
        <v>8900</v>
      </c>
      <c r="AQ12" s="134">
        <f>'C завтраками| Bed and breakfast'!AK14-1250</f>
        <v>8500</v>
      </c>
      <c r="AR12" s="134">
        <f>'C завтраками| Bed and breakfast'!AL14-1250</f>
        <v>9400</v>
      </c>
      <c r="AS12" s="134">
        <f>'C завтраками| Bed and breakfast'!AM14-1250</f>
        <v>8500</v>
      </c>
      <c r="AT12" s="134">
        <f>'C завтраками| Bed and breakfast'!AN14-1250</f>
        <v>8900</v>
      </c>
      <c r="AU12" s="134">
        <f>'C завтраками| Bed and breakfast'!AO14-1250</f>
        <v>8500</v>
      </c>
      <c r="AV12" s="134">
        <f>'C завтраками| Bed and breakfast'!AP14-1250</f>
        <v>9400</v>
      </c>
      <c r="AW12" s="134">
        <f>'C завтраками| Bed and breakfast'!AQ14-1250</f>
        <v>8700</v>
      </c>
      <c r="AX12" s="134">
        <f>'C завтраками| Bed and breakfast'!AR14-1250</f>
        <v>8500</v>
      </c>
      <c r="AY12" s="134">
        <f>'C завтраками| Bed and breakfast'!AS14-1250</f>
        <v>8900</v>
      </c>
      <c r="AZ12" s="134">
        <f>'C завтраками| Bed and breakfast'!AT14-1250</f>
        <v>8100</v>
      </c>
      <c r="BA12" s="134">
        <f>'C завтраками| Bed and breakfast'!AU14-1250</f>
        <v>8100</v>
      </c>
      <c r="BB12" s="134">
        <f>'C завтраками| Bed and breakfast'!AV14-1250</f>
        <v>7700</v>
      </c>
      <c r="BC12" s="134">
        <f>'C завтраками| Bed and breakfast'!AW14-1250</f>
        <v>7000</v>
      </c>
      <c r="BD12" s="134">
        <f>'C завтраками| Bed and breakfast'!AX14-1250</f>
        <v>7500</v>
      </c>
      <c r="BE12" s="134">
        <f>'C завтраками| Bed and breakfast'!AY14-1250</f>
        <v>7000</v>
      </c>
      <c r="BF12" s="134">
        <f>'C завтраками| Bed and breakfast'!AZ14-1250</f>
        <v>7500</v>
      </c>
      <c r="BG12" s="134">
        <f>'C завтраками| Bed and breakfast'!BA14-1250</f>
        <v>7000</v>
      </c>
    </row>
    <row r="13" spans="1:59" s="133" customFormat="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row>
    <row r="14" spans="1:59" s="133" customFormat="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9600</v>
      </c>
      <c r="I14" s="134">
        <f>'C завтраками| Bed and breakfast'!C17-1250</f>
        <v>8800</v>
      </c>
      <c r="J14" s="134">
        <f>'C завтраками| Bed and breakfast'!D17-1250</f>
        <v>8500</v>
      </c>
      <c r="K14" s="134">
        <f>'C завтраками| Bed and breakfast'!E17-1250</f>
        <v>8000</v>
      </c>
      <c r="L14" s="134">
        <f>'C завтраками| Bed and breakfast'!F17-1250</f>
        <v>10400</v>
      </c>
      <c r="M14" s="134">
        <f>'C завтраками| Bed and breakfast'!G17-1250</f>
        <v>11200</v>
      </c>
      <c r="N14" s="134">
        <f>'C завтраками| Bed and breakfast'!H17-1250</f>
        <v>9600</v>
      </c>
      <c r="O14" s="134">
        <f>'C завтраками| Bed and breakfast'!I17-1250</f>
        <v>10400</v>
      </c>
      <c r="P14" s="134">
        <f>'C завтраками| Bed and breakfast'!J17-1250</f>
        <v>8800</v>
      </c>
      <c r="Q14" s="134">
        <f>'C завтраками| Bed and breakfast'!K17-1250</f>
        <v>9600</v>
      </c>
      <c r="R14" s="134">
        <f>'C завтраками| Bed and breakfast'!L17-1250</f>
        <v>10400</v>
      </c>
      <c r="S14" s="134">
        <f>'C завтраками| Bed and breakfast'!M17-1250</f>
        <v>9600</v>
      </c>
      <c r="T14" s="134">
        <f>'C завтраками| Bed and breakfast'!N17-1250</f>
        <v>8000</v>
      </c>
      <c r="U14" s="134">
        <f>'C завтраками| Bed and breakfast'!O17-1250</f>
        <v>8400</v>
      </c>
      <c r="V14" s="134">
        <f>'C завтраками| Bed and breakfast'!P17-1250</f>
        <v>8000</v>
      </c>
      <c r="W14" s="134">
        <f>'C завтраками| Bed and breakfast'!Q17-1250</f>
        <v>8400</v>
      </c>
      <c r="X14" s="134">
        <f>'C завтраками| Bed and breakfast'!R17-1250</f>
        <v>8000</v>
      </c>
      <c r="Y14" s="134">
        <f>'C завтраками| Bed and breakfast'!S17-1250</f>
        <v>8400</v>
      </c>
      <c r="Z14" s="134">
        <f>'C завтраками| Bed and breakfast'!T17-1250</f>
        <v>10400</v>
      </c>
      <c r="AA14" s="134">
        <f>'C завтраками| Bed and breakfast'!U17-1250</f>
        <v>10400</v>
      </c>
      <c r="AB14" s="134">
        <f>'C завтраками| Bed and breakfast'!V17-1250</f>
        <v>10400</v>
      </c>
      <c r="AC14" s="134">
        <f>'C завтраками| Bed and breakfast'!W17-1250</f>
        <v>10400</v>
      </c>
      <c r="AD14" s="134">
        <f>'C завтраками| Bed and breakfast'!X17-1250</f>
        <v>8800</v>
      </c>
      <c r="AE14" s="134">
        <f>'C завтраками| Bed and breakfast'!Y17-1250</f>
        <v>9600</v>
      </c>
      <c r="AF14" s="134">
        <f>'C завтраками| Bed and breakfast'!Z17-1250</f>
        <v>8800</v>
      </c>
      <c r="AG14" s="134">
        <f>'C завтраками| Bed and breakfast'!AA17-1250</f>
        <v>11200</v>
      </c>
      <c r="AH14" s="134">
        <f>'C завтраками| Bed and breakfast'!AB17-1250</f>
        <v>11200</v>
      </c>
      <c r="AI14" s="134">
        <f>'C завтраками| Bed and breakfast'!AC17-1250</f>
        <v>8900</v>
      </c>
      <c r="AJ14" s="134">
        <f>'C завтраками| Bed and breakfast'!AD17-1250</f>
        <v>9100</v>
      </c>
      <c r="AK14" s="134">
        <f>'C завтраками| Bed and breakfast'!AE17-1250</f>
        <v>9500</v>
      </c>
      <c r="AL14" s="134">
        <f>'C завтраками| Bed and breakfast'!AF17-1250</f>
        <v>9100</v>
      </c>
      <c r="AM14" s="134">
        <f>'C завтраками| Bed and breakfast'!AG17-1250</f>
        <v>9700</v>
      </c>
      <c r="AN14" s="134">
        <f>'C завтраками| Bed and breakfast'!AH17-1250</f>
        <v>10400</v>
      </c>
      <c r="AO14" s="134">
        <f>'C завтраками| Bed and breakfast'!AI17-1250</f>
        <v>10400</v>
      </c>
      <c r="AP14" s="134">
        <f>'C завтраками| Bed and breakfast'!AJ17-1250</f>
        <v>9900</v>
      </c>
      <c r="AQ14" s="134">
        <f>'C завтраками| Bed and breakfast'!AK17-1250</f>
        <v>9500</v>
      </c>
      <c r="AR14" s="134">
        <f>'C завтраками| Bed and breakfast'!AL17-1250</f>
        <v>10400</v>
      </c>
      <c r="AS14" s="134">
        <f>'C завтраками| Bed and breakfast'!AM17-1250</f>
        <v>9500</v>
      </c>
      <c r="AT14" s="134">
        <f>'C завтраками| Bed and breakfast'!AN17-1250</f>
        <v>9900</v>
      </c>
      <c r="AU14" s="134">
        <f>'C завтраками| Bed and breakfast'!AO17-1250</f>
        <v>9500</v>
      </c>
      <c r="AV14" s="134">
        <f>'C завтраками| Bed and breakfast'!AP17-1250</f>
        <v>10400</v>
      </c>
      <c r="AW14" s="134">
        <f>'C завтраками| Bed and breakfast'!AQ17-1250</f>
        <v>9700</v>
      </c>
      <c r="AX14" s="134">
        <f>'C завтраками| Bed and breakfast'!AR17-1250</f>
        <v>9500</v>
      </c>
      <c r="AY14" s="134">
        <f>'C завтраками| Bed and breakfast'!AS17-1250</f>
        <v>9900</v>
      </c>
      <c r="AZ14" s="134">
        <f>'C завтраками| Bed and breakfast'!AT17-1250</f>
        <v>9100</v>
      </c>
      <c r="BA14" s="134">
        <f>'C завтраками| Bed and breakfast'!AU17-1250</f>
        <v>9100</v>
      </c>
      <c r="BB14" s="134">
        <f>'C завтраками| Bed and breakfast'!AV17-1250</f>
        <v>8700</v>
      </c>
      <c r="BC14" s="134">
        <f>'C завтраками| Bed and breakfast'!AW17-1250</f>
        <v>8000</v>
      </c>
      <c r="BD14" s="134">
        <f>'C завтраками| Bed and breakfast'!AX17-1250</f>
        <v>8500</v>
      </c>
      <c r="BE14" s="134">
        <f>'C завтраками| Bed and breakfast'!AY17-1250</f>
        <v>8000</v>
      </c>
      <c r="BF14" s="134">
        <f>'C завтраками| Bed and breakfast'!AZ17-1250</f>
        <v>8500</v>
      </c>
      <c r="BG14" s="134">
        <f>'C завтраками| Bed and breakfast'!BA17-1250</f>
        <v>8000</v>
      </c>
    </row>
    <row r="15" spans="1:59" s="133" customFormat="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row>
    <row r="16" spans="1:59" s="133" customFormat="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11100</v>
      </c>
      <c r="I16" s="134">
        <f>'C завтраками| Bed and breakfast'!C20-1250</f>
        <v>10300</v>
      </c>
      <c r="J16" s="134">
        <f>'C завтраками| Bed and breakfast'!D20-1250</f>
        <v>10000</v>
      </c>
      <c r="K16" s="134">
        <f>'C завтраками| Bed and breakfast'!E20-1250</f>
        <v>9500</v>
      </c>
      <c r="L16" s="134">
        <f>'C завтраками| Bed and breakfast'!F20-1250</f>
        <v>11900</v>
      </c>
      <c r="M16" s="134">
        <f>'C завтраками| Bed and breakfast'!G20-1250</f>
        <v>12700</v>
      </c>
      <c r="N16" s="134">
        <f>'C завтраками| Bed and breakfast'!H20-1250</f>
        <v>11100</v>
      </c>
      <c r="O16" s="134">
        <f>'C завтраками| Bed and breakfast'!I20-1250</f>
        <v>11900</v>
      </c>
      <c r="P16" s="134">
        <f>'C завтраками| Bed and breakfast'!J20-1250</f>
        <v>10300</v>
      </c>
      <c r="Q16" s="134">
        <f>'C завтраками| Bed and breakfast'!K20-1250</f>
        <v>11100</v>
      </c>
      <c r="R16" s="134">
        <f>'C завтраками| Bed and breakfast'!L20-1250</f>
        <v>11900</v>
      </c>
      <c r="S16" s="134">
        <f>'C завтраками| Bed and breakfast'!M20-1250</f>
        <v>11100</v>
      </c>
      <c r="T16" s="134">
        <f>'C завтраками| Bed and breakfast'!N20-1250</f>
        <v>9500</v>
      </c>
      <c r="U16" s="134">
        <f>'C завтраками| Bed and breakfast'!O20-1250</f>
        <v>9900</v>
      </c>
      <c r="V16" s="134">
        <f>'C завтраками| Bed and breakfast'!P20-1250</f>
        <v>9500</v>
      </c>
      <c r="W16" s="134">
        <f>'C завтраками| Bed and breakfast'!Q20-1250</f>
        <v>9900</v>
      </c>
      <c r="X16" s="134">
        <f>'C завтраками| Bed and breakfast'!R20-1250</f>
        <v>9500</v>
      </c>
      <c r="Y16" s="134">
        <f>'C завтраками| Bed and breakfast'!S20-1250</f>
        <v>9900</v>
      </c>
      <c r="Z16" s="134">
        <f>'C завтраками| Bed and breakfast'!T20-1250</f>
        <v>11900</v>
      </c>
      <c r="AA16" s="134">
        <f>'C завтраками| Bed and breakfast'!U20-1250</f>
        <v>11900</v>
      </c>
      <c r="AB16" s="134">
        <f>'C завтраками| Bed and breakfast'!V20-1250</f>
        <v>11900</v>
      </c>
      <c r="AC16" s="134">
        <f>'C завтраками| Bed and breakfast'!W20-1250</f>
        <v>11900</v>
      </c>
      <c r="AD16" s="134">
        <f>'C завтраками| Bed and breakfast'!X20-1250</f>
        <v>10300</v>
      </c>
      <c r="AE16" s="134">
        <f>'C завтраками| Bed and breakfast'!Y20-1250</f>
        <v>11100</v>
      </c>
      <c r="AF16" s="134">
        <f>'C завтраками| Bed and breakfast'!Z20-1250</f>
        <v>10300</v>
      </c>
      <c r="AG16" s="134">
        <f>'C завтраками| Bed and breakfast'!AA20-1250</f>
        <v>12700</v>
      </c>
      <c r="AH16" s="134">
        <f>'C завтраками| Bed and breakfast'!AB20-1250</f>
        <v>12700</v>
      </c>
      <c r="AI16" s="134">
        <f>'C завтраками| Bed and breakfast'!AC20-1250</f>
        <v>10400</v>
      </c>
      <c r="AJ16" s="134">
        <f>'C завтраками| Bed and breakfast'!AD20-1250</f>
        <v>10600</v>
      </c>
      <c r="AK16" s="134">
        <f>'C завтраками| Bed and breakfast'!AE20-1250</f>
        <v>11000</v>
      </c>
      <c r="AL16" s="134">
        <f>'C завтраками| Bed and breakfast'!AF20-1250</f>
        <v>10600</v>
      </c>
      <c r="AM16" s="134">
        <f>'C завтраками| Bed and breakfast'!AG20-1250</f>
        <v>11200</v>
      </c>
      <c r="AN16" s="134">
        <f>'C завтраками| Bed and breakfast'!AH20-1250</f>
        <v>11900</v>
      </c>
      <c r="AO16" s="134">
        <f>'C завтраками| Bed and breakfast'!AI20-1250</f>
        <v>11900</v>
      </c>
      <c r="AP16" s="134">
        <f>'C завтраками| Bed and breakfast'!AJ20-1250</f>
        <v>11400</v>
      </c>
      <c r="AQ16" s="134">
        <f>'C завтраками| Bed and breakfast'!AK20-1250</f>
        <v>11000</v>
      </c>
      <c r="AR16" s="134">
        <f>'C завтраками| Bed and breakfast'!AL20-1250</f>
        <v>11900</v>
      </c>
      <c r="AS16" s="134">
        <f>'C завтраками| Bed and breakfast'!AM20-1250</f>
        <v>11000</v>
      </c>
      <c r="AT16" s="134">
        <f>'C завтраками| Bed and breakfast'!AN20-1250</f>
        <v>11400</v>
      </c>
      <c r="AU16" s="134">
        <f>'C завтраками| Bed and breakfast'!AO20-1250</f>
        <v>11000</v>
      </c>
      <c r="AV16" s="134">
        <f>'C завтраками| Bed and breakfast'!AP20-1250</f>
        <v>11900</v>
      </c>
      <c r="AW16" s="134">
        <f>'C завтраками| Bed and breakfast'!AQ20-1250</f>
        <v>11200</v>
      </c>
      <c r="AX16" s="134">
        <f>'C завтраками| Bed and breakfast'!AR20-1250</f>
        <v>11000</v>
      </c>
      <c r="AY16" s="134">
        <f>'C завтраками| Bed and breakfast'!AS20-1250</f>
        <v>11400</v>
      </c>
      <c r="AZ16" s="134">
        <f>'C завтраками| Bed and breakfast'!AT20-1250</f>
        <v>10600</v>
      </c>
      <c r="BA16" s="134">
        <f>'C завтраками| Bed and breakfast'!AU20-1250</f>
        <v>10600</v>
      </c>
      <c r="BB16" s="134">
        <f>'C завтраками| Bed and breakfast'!AV20-1250</f>
        <v>10200</v>
      </c>
      <c r="BC16" s="134">
        <f>'C завтраками| Bed and breakfast'!AW20-1250</f>
        <v>9500</v>
      </c>
      <c r="BD16" s="134">
        <f>'C завтраками| Bed and breakfast'!AX20-1250</f>
        <v>10000</v>
      </c>
      <c r="BE16" s="134">
        <f>'C завтраками| Bed and breakfast'!AY20-1250</f>
        <v>9500</v>
      </c>
      <c r="BF16" s="134">
        <f>'C завтраками| Bed and breakfast'!AZ20-1250</f>
        <v>10000</v>
      </c>
      <c r="BG16" s="134">
        <f>'C завтраками| Bed and breakfast'!BA20-1250</f>
        <v>9500</v>
      </c>
    </row>
    <row r="17" spans="1:59" s="133" customFormat="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row>
    <row r="18" spans="1:59" s="133" customFormat="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row>
    <row r="19" spans="1:59" s="133" customFormat="1"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 si="2">H5</f>
        <v>45399</v>
      </c>
      <c r="I19" s="129">
        <f t="shared" ref="I19:BG19" si="3">I5</f>
        <v>45401</v>
      </c>
      <c r="J19" s="129">
        <f t="shared" si="3"/>
        <v>45402</v>
      </c>
      <c r="K19" s="129">
        <f t="shared" si="3"/>
        <v>45403</v>
      </c>
      <c r="L19" s="129">
        <f t="shared" si="3"/>
        <v>45407</v>
      </c>
      <c r="M19" s="129">
        <f t="shared" si="3"/>
        <v>45409</v>
      </c>
      <c r="N19" s="129">
        <f t="shared" si="3"/>
        <v>45411</v>
      </c>
      <c r="O19" s="129">
        <f t="shared" si="3"/>
        <v>45413</v>
      </c>
      <c r="P19" s="129">
        <f t="shared" si="3"/>
        <v>45417</v>
      </c>
      <c r="Q19" s="129">
        <f t="shared" si="3"/>
        <v>45421</v>
      </c>
      <c r="R19" s="129">
        <f t="shared" si="3"/>
        <v>45422</v>
      </c>
      <c r="S19" s="129">
        <f t="shared" si="3"/>
        <v>45423</v>
      </c>
      <c r="T19" s="46">
        <f t="shared" si="3"/>
        <v>45424</v>
      </c>
      <c r="U19" s="129">
        <f t="shared" si="3"/>
        <v>45429</v>
      </c>
      <c r="V19" s="129">
        <f t="shared" si="3"/>
        <v>45431</v>
      </c>
      <c r="W19" s="129">
        <f t="shared" si="3"/>
        <v>45436</v>
      </c>
      <c r="X19" s="129">
        <f t="shared" si="3"/>
        <v>45438</v>
      </c>
      <c r="Y19" s="129">
        <f t="shared" si="3"/>
        <v>45439</v>
      </c>
      <c r="Z19" s="129">
        <f t="shared" si="3"/>
        <v>45443</v>
      </c>
      <c r="AA19" s="129">
        <f t="shared" si="3"/>
        <v>45444</v>
      </c>
      <c r="AB19" s="129">
        <f t="shared" si="3"/>
        <v>45445</v>
      </c>
      <c r="AC19" s="129">
        <f t="shared" si="3"/>
        <v>45453</v>
      </c>
      <c r="AD19" s="129">
        <f t="shared" si="3"/>
        <v>45454</v>
      </c>
      <c r="AE19" s="129">
        <f t="shared" si="3"/>
        <v>45460</v>
      </c>
      <c r="AF19" s="129">
        <f t="shared" si="3"/>
        <v>45466</v>
      </c>
      <c r="AG19" s="129">
        <f t="shared" si="3"/>
        <v>45471</v>
      </c>
      <c r="AH19" s="129">
        <f t="shared" si="3"/>
        <v>45474</v>
      </c>
      <c r="AI19" s="129">
        <f t="shared" si="3"/>
        <v>45487</v>
      </c>
      <c r="AJ19" s="129">
        <f t="shared" si="3"/>
        <v>45491</v>
      </c>
      <c r="AK19" s="129">
        <f t="shared" si="3"/>
        <v>45492</v>
      </c>
      <c r="AL19" s="129">
        <f t="shared" si="3"/>
        <v>45494</v>
      </c>
      <c r="AM19" s="129">
        <f t="shared" si="3"/>
        <v>45499</v>
      </c>
      <c r="AN19" s="129">
        <f t="shared" si="3"/>
        <v>45501</v>
      </c>
      <c r="AO19" s="129">
        <f t="shared" si="3"/>
        <v>45505</v>
      </c>
      <c r="AP19" s="129">
        <f t="shared" si="3"/>
        <v>45506</v>
      </c>
      <c r="AQ19" s="129">
        <f t="shared" si="3"/>
        <v>45508</v>
      </c>
      <c r="AR19" s="129">
        <f t="shared" si="3"/>
        <v>45513</v>
      </c>
      <c r="AS19" s="129">
        <f t="shared" si="3"/>
        <v>45515</v>
      </c>
      <c r="AT19" s="129">
        <f t="shared" si="3"/>
        <v>45520</v>
      </c>
      <c r="AU19" s="129">
        <f t="shared" si="3"/>
        <v>45522</v>
      </c>
      <c r="AV19" s="129">
        <f t="shared" si="3"/>
        <v>45523</v>
      </c>
      <c r="AW19" s="129">
        <f t="shared" si="3"/>
        <v>45525</v>
      </c>
      <c r="AX19" s="129">
        <f t="shared" si="3"/>
        <v>45526</v>
      </c>
      <c r="AY19" s="129">
        <f t="shared" si="3"/>
        <v>45527</v>
      </c>
      <c r="AZ19" s="129">
        <f t="shared" si="3"/>
        <v>45529</v>
      </c>
      <c r="BA19" s="129">
        <f t="shared" si="3"/>
        <v>45534</v>
      </c>
      <c r="BB19" s="129">
        <f t="shared" si="3"/>
        <v>45536</v>
      </c>
      <c r="BC19" s="129">
        <f t="shared" si="3"/>
        <v>45551</v>
      </c>
      <c r="BD19" s="129">
        <f t="shared" si="3"/>
        <v>45556</v>
      </c>
      <c r="BE19" s="129">
        <f t="shared" si="3"/>
        <v>45558</v>
      </c>
      <c r="BF19" s="129">
        <f t="shared" si="3"/>
        <v>45562</v>
      </c>
      <c r="BG19" s="129">
        <f t="shared" si="3"/>
        <v>45564</v>
      </c>
    </row>
    <row r="20" spans="1:59" s="133" customFormat="1" ht="23.25" customHeight="1" x14ac:dyDescent="0.2">
      <c r="A20" s="16"/>
      <c r="B20" s="129" t="e">
        <f t="shared" si="0"/>
        <v>#REF!</v>
      </c>
      <c r="C20" s="46" t="e">
        <f t="shared" si="0"/>
        <v>#REF!</v>
      </c>
      <c r="D20" s="46" t="e">
        <f t="shared" si="0"/>
        <v>#REF!</v>
      </c>
      <c r="E20" s="46" t="e">
        <f t="shared" si="0"/>
        <v>#REF!</v>
      </c>
      <c r="F20" s="46" t="e">
        <f t="shared" si="0"/>
        <v>#REF!</v>
      </c>
      <c r="G20" s="46" t="e">
        <f t="shared" ref="G20" si="4">G6</f>
        <v>#REF!</v>
      </c>
      <c r="H20" s="129">
        <f t="shared" ref="H20" si="5">H6</f>
        <v>45400</v>
      </c>
      <c r="I20" s="129">
        <f t="shared" ref="I20:BG20" si="6">I6</f>
        <v>45401</v>
      </c>
      <c r="J20" s="129">
        <f t="shared" si="6"/>
        <v>45402</v>
      </c>
      <c r="K20" s="129">
        <f t="shared" si="6"/>
        <v>45406</v>
      </c>
      <c r="L20" s="129">
        <f t="shared" si="6"/>
        <v>45408</v>
      </c>
      <c r="M20" s="129">
        <f t="shared" si="6"/>
        <v>45410</v>
      </c>
      <c r="N20" s="129">
        <f t="shared" si="6"/>
        <v>45412</v>
      </c>
      <c r="O20" s="129">
        <f t="shared" si="6"/>
        <v>45416</v>
      </c>
      <c r="P20" s="129">
        <f t="shared" si="6"/>
        <v>45420</v>
      </c>
      <c r="Q20" s="129">
        <f t="shared" si="6"/>
        <v>45421</v>
      </c>
      <c r="R20" s="129">
        <f t="shared" si="6"/>
        <v>45422</v>
      </c>
      <c r="S20" s="129">
        <f t="shared" si="6"/>
        <v>45423</v>
      </c>
      <c r="T20" s="46">
        <f t="shared" si="6"/>
        <v>45428</v>
      </c>
      <c r="U20" s="129">
        <f t="shared" si="6"/>
        <v>45430</v>
      </c>
      <c r="V20" s="129">
        <f t="shared" si="6"/>
        <v>45435</v>
      </c>
      <c r="W20" s="129">
        <f t="shared" si="6"/>
        <v>45437</v>
      </c>
      <c r="X20" s="129">
        <f t="shared" si="6"/>
        <v>45438</v>
      </c>
      <c r="Y20" s="129">
        <f t="shared" si="6"/>
        <v>45442</v>
      </c>
      <c r="Z20" s="129">
        <f t="shared" si="6"/>
        <v>45443</v>
      </c>
      <c r="AA20" s="129">
        <f t="shared" si="6"/>
        <v>45444</v>
      </c>
      <c r="AB20" s="129">
        <f t="shared" si="6"/>
        <v>45452</v>
      </c>
      <c r="AC20" s="129">
        <f t="shared" si="6"/>
        <v>45453</v>
      </c>
      <c r="AD20" s="129">
        <f t="shared" si="6"/>
        <v>45459</v>
      </c>
      <c r="AE20" s="129">
        <f t="shared" si="6"/>
        <v>45465</v>
      </c>
      <c r="AF20" s="129">
        <f t="shared" si="6"/>
        <v>45470</v>
      </c>
      <c r="AG20" s="129">
        <f t="shared" si="6"/>
        <v>45473</v>
      </c>
      <c r="AH20" s="129">
        <f t="shared" si="6"/>
        <v>45486</v>
      </c>
      <c r="AI20" s="129">
        <f t="shared" si="6"/>
        <v>45490</v>
      </c>
      <c r="AJ20" s="129">
        <f t="shared" si="6"/>
        <v>45491</v>
      </c>
      <c r="AK20" s="129">
        <f t="shared" si="6"/>
        <v>45493</v>
      </c>
      <c r="AL20" s="129">
        <f t="shared" si="6"/>
        <v>45498</v>
      </c>
      <c r="AM20" s="129">
        <f t="shared" si="6"/>
        <v>45500</v>
      </c>
      <c r="AN20" s="129">
        <f t="shared" si="6"/>
        <v>45504</v>
      </c>
      <c r="AO20" s="129">
        <f t="shared" si="6"/>
        <v>45505</v>
      </c>
      <c r="AP20" s="129">
        <f t="shared" si="6"/>
        <v>45507</v>
      </c>
      <c r="AQ20" s="129">
        <f t="shared" si="6"/>
        <v>45512</v>
      </c>
      <c r="AR20" s="129">
        <f t="shared" si="6"/>
        <v>45514</v>
      </c>
      <c r="AS20" s="129">
        <f t="shared" si="6"/>
        <v>45519</v>
      </c>
      <c r="AT20" s="129">
        <f t="shared" si="6"/>
        <v>45521</v>
      </c>
      <c r="AU20" s="129">
        <f t="shared" si="6"/>
        <v>45522</v>
      </c>
      <c r="AV20" s="129">
        <f t="shared" si="6"/>
        <v>45524</v>
      </c>
      <c r="AW20" s="129">
        <f t="shared" si="6"/>
        <v>45525</v>
      </c>
      <c r="AX20" s="129">
        <f t="shared" si="6"/>
        <v>45526</v>
      </c>
      <c r="AY20" s="129">
        <f t="shared" si="6"/>
        <v>45528</v>
      </c>
      <c r="AZ20" s="129">
        <f t="shared" si="6"/>
        <v>45533</v>
      </c>
      <c r="BA20" s="129">
        <f t="shared" si="6"/>
        <v>45535</v>
      </c>
      <c r="BB20" s="129">
        <f t="shared" si="6"/>
        <v>45550</v>
      </c>
      <c r="BC20" s="129">
        <f t="shared" si="6"/>
        <v>45555</v>
      </c>
      <c r="BD20" s="129">
        <f t="shared" si="6"/>
        <v>45557</v>
      </c>
      <c r="BE20" s="129">
        <f t="shared" si="6"/>
        <v>45561</v>
      </c>
      <c r="BF20" s="129">
        <f t="shared" si="6"/>
        <v>45563</v>
      </c>
      <c r="BG20" s="129">
        <f t="shared" si="6"/>
        <v>45565</v>
      </c>
    </row>
    <row r="21" spans="1:59" s="133" customFormat="1" x14ac:dyDescent="0.2">
      <c r="A21" s="16" t="s">
        <v>11</v>
      </c>
    </row>
    <row r="22" spans="1:59" s="133" customFormat="1" x14ac:dyDescent="0.2">
      <c r="A22" s="16">
        <v>1</v>
      </c>
      <c r="B22" s="137" t="e">
        <f t="shared" ref="B22:E22" si="7">ROUNDUP(B8*0.87,)</f>
        <v>#REF!</v>
      </c>
      <c r="C22" s="137" t="e">
        <f t="shared" si="7"/>
        <v>#REF!</v>
      </c>
      <c r="D22" s="137" t="e">
        <f t="shared" si="7"/>
        <v>#REF!</v>
      </c>
      <c r="E22" s="137" t="e">
        <f t="shared" si="7"/>
        <v>#REF!</v>
      </c>
      <c r="F22" s="137" t="e">
        <f>ROUNDUP(F8*0.85,)+25</f>
        <v>#REF!</v>
      </c>
      <c r="G22" s="137" t="e">
        <f t="shared" ref="G22" si="8">ROUNDUP(G8*0.85,)+25</f>
        <v>#REF!</v>
      </c>
      <c r="H22" s="137">
        <f t="shared" ref="H22" si="9">ROUNDUP(H8*0.85,)+25</f>
        <v>5210</v>
      </c>
      <c r="I22" s="137">
        <f t="shared" ref="I22:BG22" si="10">ROUNDUP(I8*0.85,)+25</f>
        <v>4530</v>
      </c>
      <c r="J22" s="137">
        <f t="shared" si="10"/>
        <v>4275</v>
      </c>
      <c r="K22" s="137">
        <f t="shared" si="10"/>
        <v>3850</v>
      </c>
      <c r="L22" s="137">
        <f t="shared" si="10"/>
        <v>5890</v>
      </c>
      <c r="M22" s="137">
        <f t="shared" si="10"/>
        <v>6570</v>
      </c>
      <c r="N22" s="137">
        <f t="shared" si="10"/>
        <v>5210</v>
      </c>
      <c r="O22" s="137">
        <f t="shared" si="10"/>
        <v>5890</v>
      </c>
      <c r="P22" s="137">
        <f t="shared" si="10"/>
        <v>4530</v>
      </c>
      <c r="Q22" s="137">
        <f t="shared" si="10"/>
        <v>5210</v>
      </c>
      <c r="R22" s="137">
        <f t="shared" si="10"/>
        <v>5890</v>
      </c>
      <c r="S22" s="137">
        <f t="shared" si="10"/>
        <v>5210</v>
      </c>
      <c r="T22" s="137">
        <f t="shared" si="10"/>
        <v>3850</v>
      </c>
      <c r="U22" s="137">
        <f t="shared" si="10"/>
        <v>4190</v>
      </c>
      <c r="V22" s="137">
        <f t="shared" si="10"/>
        <v>3850</v>
      </c>
      <c r="W22" s="137">
        <f t="shared" si="10"/>
        <v>4190</v>
      </c>
      <c r="X22" s="137">
        <f t="shared" si="10"/>
        <v>3850</v>
      </c>
      <c r="Y22" s="137">
        <f t="shared" si="10"/>
        <v>4190</v>
      </c>
      <c r="Z22" s="137">
        <f t="shared" si="10"/>
        <v>5890</v>
      </c>
      <c r="AA22" s="137">
        <f t="shared" si="10"/>
        <v>5890</v>
      </c>
      <c r="AB22" s="137">
        <f t="shared" si="10"/>
        <v>5890</v>
      </c>
      <c r="AC22" s="137">
        <f t="shared" si="10"/>
        <v>5890</v>
      </c>
      <c r="AD22" s="137">
        <f t="shared" si="10"/>
        <v>4530</v>
      </c>
      <c r="AE22" s="137">
        <f t="shared" si="10"/>
        <v>5210</v>
      </c>
      <c r="AF22" s="137">
        <f t="shared" si="10"/>
        <v>4530</v>
      </c>
      <c r="AG22" s="137">
        <f t="shared" si="10"/>
        <v>6570</v>
      </c>
      <c r="AH22" s="137">
        <f t="shared" si="10"/>
        <v>6570</v>
      </c>
      <c r="AI22" s="137">
        <f t="shared" si="10"/>
        <v>4615</v>
      </c>
      <c r="AJ22" s="137">
        <f t="shared" si="10"/>
        <v>4785</v>
      </c>
      <c r="AK22" s="137">
        <f t="shared" si="10"/>
        <v>5125</v>
      </c>
      <c r="AL22" s="137">
        <f t="shared" si="10"/>
        <v>4785</v>
      </c>
      <c r="AM22" s="137">
        <f t="shared" si="10"/>
        <v>5295</v>
      </c>
      <c r="AN22" s="137">
        <f t="shared" si="10"/>
        <v>5890</v>
      </c>
      <c r="AO22" s="137">
        <f t="shared" si="10"/>
        <v>5890</v>
      </c>
      <c r="AP22" s="137">
        <f t="shared" si="10"/>
        <v>5465</v>
      </c>
      <c r="AQ22" s="137">
        <f t="shared" si="10"/>
        <v>5125</v>
      </c>
      <c r="AR22" s="137">
        <f t="shared" si="10"/>
        <v>5890</v>
      </c>
      <c r="AS22" s="137">
        <f t="shared" si="10"/>
        <v>5125</v>
      </c>
      <c r="AT22" s="137">
        <f t="shared" si="10"/>
        <v>5465</v>
      </c>
      <c r="AU22" s="137">
        <f t="shared" si="10"/>
        <v>5125</v>
      </c>
      <c r="AV22" s="137">
        <f t="shared" si="10"/>
        <v>5890</v>
      </c>
      <c r="AW22" s="137">
        <f t="shared" si="10"/>
        <v>5295</v>
      </c>
      <c r="AX22" s="137">
        <f t="shared" si="10"/>
        <v>5125</v>
      </c>
      <c r="AY22" s="137">
        <f t="shared" si="10"/>
        <v>5465</v>
      </c>
      <c r="AZ22" s="137">
        <f t="shared" si="10"/>
        <v>4785</v>
      </c>
      <c r="BA22" s="137">
        <f t="shared" si="10"/>
        <v>4785</v>
      </c>
      <c r="BB22" s="137">
        <f t="shared" si="10"/>
        <v>4445</v>
      </c>
      <c r="BC22" s="137">
        <f t="shared" si="10"/>
        <v>3850</v>
      </c>
      <c r="BD22" s="137">
        <f t="shared" si="10"/>
        <v>4275</v>
      </c>
      <c r="BE22" s="137">
        <f t="shared" si="10"/>
        <v>3850</v>
      </c>
      <c r="BF22" s="137">
        <f t="shared" si="10"/>
        <v>4275</v>
      </c>
      <c r="BG22" s="137">
        <f t="shared" si="10"/>
        <v>3850</v>
      </c>
    </row>
    <row r="23" spans="1:59" s="133" customFormat="1"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row>
    <row r="24" spans="1:59" s="133" customFormat="1" x14ac:dyDescent="0.2">
      <c r="A24" s="3">
        <v>1</v>
      </c>
      <c r="B24" s="137" t="e">
        <f t="shared" ref="B24:E24" si="11">ROUNDUP(B10*0.87,)</f>
        <v>#REF!</v>
      </c>
      <c r="C24" s="137" t="e">
        <f t="shared" si="11"/>
        <v>#REF!</v>
      </c>
      <c r="D24" s="137" t="e">
        <f t="shared" si="11"/>
        <v>#REF!</v>
      </c>
      <c r="E24" s="137" t="e">
        <f t="shared" si="11"/>
        <v>#REF!</v>
      </c>
      <c r="F24" s="137" t="e">
        <f t="shared" ref="F24:G30" si="12">ROUNDUP(F10*0.85,)+25</f>
        <v>#REF!</v>
      </c>
      <c r="G24" s="137" t="e">
        <f t="shared" si="12"/>
        <v>#REF!</v>
      </c>
      <c r="H24" s="137">
        <f t="shared" ref="H24" si="13">ROUNDUP(H10*0.85,)+25</f>
        <v>6060</v>
      </c>
      <c r="I24" s="137">
        <f t="shared" ref="I24:BG24" si="14">ROUNDUP(I10*0.85,)+25</f>
        <v>5380</v>
      </c>
      <c r="J24" s="137">
        <f t="shared" si="14"/>
        <v>5125</v>
      </c>
      <c r="K24" s="137">
        <f t="shared" si="14"/>
        <v>4700</v>
      </c>
      <c r="L24" s="137">
        <f t="shared" si="14"/>
        <v>6740</v>
      </c>
      <c r="M24" s="137">
        <f t="shared" si="14"/>
        <v>7420</v>
      </c>
      <c r="N24" s="137">
        <f t="shared" si="14"/>
        <v>6060</v>
      </c>
      <c r="O24" s="137">
        <f t="shared" si="14"/>
        <v>6740</v>
      </c>
      <c r="P24" s="137">
        <f t="shared" si="14"/>
        <v>5380</v>
      </c>
      <c r="Q24" s="137">
        <f t="shared" si="14"/>
        <v>6060</v>
      </c>
      <c r="R24" s="137">
        <f t="shared" si="14"/>
        <v>6740</v>
      </c>
      <c r="S24" s="137">
        <f t="shared" si="14"/>
        <v>6060</v>
      </c>
      <c r="T24" s="137">
        <f t="shared" si="14"/>
        <v>4700</v>
      </c>
      <c r="U24" s="137">
        <f t="shared" si="14"/>
        <v>5040</v>
      </c>
      <c r="V24" s="137">
        <f t="shared" si="14"/>
        <v>4700</v>
      </c>
      <c r="W24" s="137">
        <f t="shared" si="14"/>
        <v>5040</v>
      </c>
      <c r="X24" s="137">
        <f t="shared" si="14"/>
        <v>4700</v>
      </c>
      <c r="Y24" s="137">
        <f t="shared" si="14"/>
        <v>5040</v>
      </c>
      <c r="Z24" s="137">
        <f t="shared" si="14"/>
        <v>6740</v>
      </c>
      <c r="AA24" s="137">
        <f t="shared" si="14"/>
        <v>6740</v>
      </c>
      <c r="AB24" s="137">
        <f t="shared" si="14"/>
        <v>6740</v>
      </c>
      <c r="AC24" s="137">
        <f t="shared" si="14"/>
        <v>6740</v>
      </c>
      <c r="AD24" s="137">
        <f t="shared" si="14"/>
        <v>5380</v>
      </c>
      <c r="AE24" s="137">
        <f t="shared" si="14"/>
        <v>6060</v>
      </c>
      <c r="AF24" s="137">
        <f t="shared" si="14"/>
        <v>5380</v>
      </c>
      <c r="AG24" s="137">
        <f t="shared" si="14"/>
        <v>7420</v>
      </c>
      <c r="AH24" s="137">
        <f t="shared" si="14"/>
        <v>7420</v>
      </c>
      <c r="AI24" s="137">
        <f t="shared" si="14"/>
        <v>5465</v>
      </c>
      <c r="AJ24" s="137">
        <f t="shared" si="14"/>
        <v>5635</v>
      </c>
      <c r="AK24" s="137">
        <f t="shared" si="14"/>
        <v>5975</v>
      </c>
      <c r="AL24" s="137">
        <f t="shared" si="14"/>
        <v>5635</v>
      </c>
      <c r="AM24" s="137">
        <f t="shared" si="14"/>
        <v>6145</v>
      </c>
      <c r="AN24" s="137">
        <f t="shared" si="14"/>
        <v>6740</v>
      </c>
      <c r="AO24" s="137">
        <f t="shared" si="14"/>
        <v>6740</v>
      </c>
      <c r="AP24" s="137">
        <f t="shared" si="14"/>
        <v>6315</v>
      </c>
      <c r="AQ24" s="137">
        <f t="shared" si="14"/>
        <v>5975</v>
      </c>
      <c r="AR24" s="137">
        <f t="shared" si="14"/>
        <v>6740</v>
      </c>
      <c r="AS24" s="137">
        <f t="shared" si="14"/>
        <v>5975</v>
      </c>
      <c r="AT24" s="137">
        <f t="shared" si="14"/>
        <v>6315</v>
      </c>
      <c r="AU24" s="137">
        <f t="shared" si="14"/>
        <v>5975</v>
      </c>
      <c r="AV24" s="137">
        <f t="shared" si="14"/>
        <v>6740</v>
      </c>
      <c r="AW24" s="137">
        <f t="shared" si="14"/>
        <v>6145</v>
      </c>
      <c r="AX24" s="137">
        <f t="shared" si="14"/>
        <v>5975</v>
      </c>
      <c r="AY24" s="137">
        <f t="shared" si="14"/>
        <v>6315</v>
      </c>
      <c r="AZ24" s="137">
        <f t="shared" si="14"/>
        <v>5635</v>
      </c>
      <c r="BA24" s="137">
        <f t="shared" si="14"/>
        <v>5635</v>
      </c>
      <c r="BB24" s="137">
        <f t="shared" si="14"/>
        <v>5295</v>
      </c>
      <c r="BC24" s="137">
        <f t="shared" si="14"/>
        <v>4700</v>
      </c>
      <c r="BD24" s="137">
        <f t="shared" si="14"/>
        <v>5125</v>
      </c>
      <c r="BE24" s="137">
        <f t="shared" si="14"/>
        <v>4700</v>
      </c>
      <c r="BF24" s="137">
        <f t="shared" si="14"/>
        <v>5125</v>
      </c>
      <c r="BG24" s="137">
        <f t="shared" si="14"/>
        <v>4700</v>
      </c>
    </row>
    <row r="25" spans="1:59" s="133" customFormat="1"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row>
    <row r="26" spans="1:59" s="133" customFormat="1" x14ac:dyDescent="0.2">
      <c r="A26" s="16">
        <v>1</v>
      </c>
      <c r="B26" s="137" t="e">
        <f t="shared" ref="B26:E26" si="15">ROUNDUP(B12*0.87,)</f>
        <v>#REF!</v>
      </c>
      <c r="C26" s="137" t="e">
        <f t="shared" si="15"/>
        <v>#REF!</v>
      </c>
      <c r="D26" s="137" t="e">
        <f t="shared" si="15"/>
        <v>#REF!</v>
      </c>
      <c r="E26" s="137" t="e">
        <f t="shared" si="15"/>
        <v>#REF!</v>
      </c>
      <c r="F26" s="137" t="e">
        <f t="shared" si="12"/>
        <v>#REF!</v>
      </c>
      <c r="G26" s="137" t="e">
        <f t="shared" ref="G26:G30" si="16">ROUNDUP(G12*0.85,)+25</f>
        <v>#REF!</v>
      </c>
      <c r="H26" s="137">
        <f t="shared" ref="H26" si="17">ROUNDUP(H12*0.85,)+25</f>
        <v>7335</v>
      </c>
      <c r="I26" s="137">
        <f t="shared" ref="I26:BG26" si="18">ROUNDUP(I12*0.85,)+25</f>
        <v>6655</v>
      </c>
      <c r="J26" s="137">
        <f t="shared" si="18"/>
        <v>6400</v>
      </c>
      <c r="K26" s="137">
        <f t="shared" si="18"/>
        <v>5975</v>
      </c>
      <c r="L26" s="137">
        <f t="shared" si="18"/>
        <v>8015</v>
      </c>
      <c r="M26" s="137">
        <f t="shared" si="18"/>
        <v>8695</v>
      </c>
      <c r="N26" s="137">
        <f t="shared" si="18"/>
        <v>7335</v>
      </c>
      <c r="O26" s="137">
        <f t="shared" si="18"/>
        <v>8015</v>
      </c>
      <c r="P26" s="137">
        <f t="shared" si="18"/>
        <v>6655</v>
      </c>
      <c r="Q26" s="137">
        <f t="shared" si="18"/>
        <v>7335</v>
      </c>
      <c r="R26" s="137">
        <f t="shared" si="18"/>
        <v>8015</v>
      </c>
      <c r="S26" s="137">
        <f t="shared" si="18"/>
        <v>7335</v>
      </c>
      <c r="T26" s="137">
        <f t="shared" si="18"/>
        <v>5975</v>
      </c>
      <c r="U26" s="137">
        <f t="shared" si="18"/>
        <v>6315</v>
      </c>
      <c r="V26" s="137">
        <f t="shared" si="18"/>
        <v>5975</v>
      </c>
      <c r="W26" s="137">
        <f t="shared" si="18"/>
        <v>6315</v>
      </c>
      <c r="X26" s="137">
        <f t="shared" si="18"/>
        <v>5975</v>
      </c>
      <c r="Y26" s="137">
        <f t="shared" si="18"/>
        <v>6315</v>
      </c>
      <c r="Z26" s="137">
        <f t="shared" si="18"/>
        <v>8015</v>
      </c>
      <c r="AA26" s="137">
        <f t="shared" si="18"/>
        <v>8015</v>
      </c>
      <c r="AB26" s="137">
        <f t="shared" si="18"/>
        <v>8015</v>
      </c>
      <c r="AC26" s="137">
        <f t="shared" si="18"/>
        <v>8015</v>
      </c>
      <c r="AD26" s="137">
        <f t="shared" si="18"/>
        <v>6655</v>
      </c>
      <c r="AE26" s="137">
        <f t="shared" si="18"/>
        <v>7335</v>
      </c>
      <c r="AF26" s="137">
        <f t="shared" si="18"/>
        <v>6655</v>
      </c>
      <c r="AG26" s="137">
        <f t="shared" si="18"/>
        <v>8695</v>
      </c>
      <c r="AH26" s="137">
        <f t="shared" si="18"/>
        <v>8695</v>
      </c>
      <c r="AI26" s="137">
        <f t="shared" si="18"/>
        <v>6740</v>
      </c>
      <c r="AJ26" s="137">
        <f t="shared" si="18"/>
        <v>6910</v>
      </c>
      <c r="AK26" s="137">
        <f t="shared" si="18"/>
        <v>7250</v>
      </c>
      <c r="AL26" s="137">
        <f t="shared" si="18"/>
        <v>6910</v>
      </c>
      <c r="AM26" s="137">
        <f t="shared" si="18"/>
        <v>7420</v>
      </c>
      <c r="AN26" s="137">
        <f t="shared" si="18"/>
        <v>8015</v>
      </c>
      <c r="AO26" s="137">
        <f t="shared" si="18"/>
        <v>8015</v>
      </c>
      <c r="AP26" s="137">
        <f t="shared" si="18"/>
        <v>7590</v>
      </c>
      <c r="AQ26" s="137">
        <f t="shared" si="18"/>
        <v>7250</v>
      </c>
      <c r="AR26" s="137">
        <f t="shared" si="18"/>
        <v>8015</v>
      </c>
      <c r="AS26" s="137">
        <f t="shared" si="18"/>
        <v>7250</v>
      </c>
      <c r="AT26" s="137">
        <f t="shared" si="18"/>
        <v>7590</v>
      </c>
      <c r="AU26" s="137">
        <f t="shared" si="18"/>
        <v>7250</v>
      </c>
      <c r="AV26" s="137">
        <f t="shared" si="18"/>
        <v>8015</v>
      </c>
      <c r="AW26" s="137">
        <f t="shared" si="18"/>
        <v>7420</v>
      </c>
      <c r="AX26" s="137">
        <f t="shared" si="18"/>
        <v>7250</v>
      </c>
      <c r="AY26" s="137">
        <f t="shared" si="18"/>
        <v>7590</v>
      </c>
      <c r="AZ26" s="137">
        <f t="shared" si="18"/>
        <v>6910</v>
      </c>
      <c r="BA26" s="137">
        <f t="shared" si="18"/>
        <v>6910</v>
      </c>
      <c r="BB26" s="137">
        <f t="shared" si="18"/>
        <v>6570</v>
      </c>
      <c r="BC26" s="137">
        <f t="shared" si="18"/>
        <v>5975</v>
      </c>
      <c r="BD26" s="137">
        <f t="shared" si="18"/>
        <v>6400</v>
      </c>
      <c r="BE26" s="137">
        <f t="shared" si="18"/>
        <v>5975</v>
      </c>
      <c r="BF26" s="137">
        <f t="shared" si="18"/>
        <v>6400</v>
      </c>
      <c r="BG26" s="137">
        <f t="shared" si="18"/>
        <v>5975</v>
      </c>
    </row>
    <row r="27" spans="1:59"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row>
    <row r="28" spans="1:59" x14ac:dyDescent="0.2">
      <c r="A28" s="16">
        <v>1</v>
      </c>
      <c r="B28" s="137" t="e">
        <f t="shared" ref="B28:E28" si="19">ROUNDUP(B14*0.87,)</f>
        <v>#REF!</v>
      </c>
      <c r="C28" s="137" t="e">
        <f t="shared" si="19"/>
        <v>#REF!</v>
      </c>
      <c r="D28" s="137" t="e">
        <f t="shared" si="19"/>
        <v>#REF!</v>
      </c>
      <c r="E28" s="137" t="e">
        <f t="shared" si="19"/>
        <v>#REF!</v>
      </c>
      <c r="F28" s="137" t="e">
        <f t="shared" si="12"/>
        <v>#REF!</v>
      </c>
      <c r="G28" s="137" t="e">
        <f t="shared" si="16"/>
        <v>#REF!</v>
      </c>
      <c r="H28" s="137">
        <f t="shared" ref="H28" si="20">ROUNDUP(H14*0.85,)+25</f>
        <v>8185</v>
      </c>
      <c r="I28" s="137">
        <f t="shared" ref="I28:BG28" si="21">ROUNDUP(I14*0.85,)+25</f>
        <v>7505</v>
      </c>
      <c r="J28" s="137">
        <f t="shared" si="21"/>
        <v>7250</v>
      </c>
      <c r="K28" s="137">
        <f t="shared" si="21"/>
        <v>6825</v>
      </c>
      <c r="L28" s="137">
        <f t="shared" si="21"/>
        <v>8865</v>
      </c>
      <c r="M28" s="137">
        <f t="shared" si="21"/>
        <v>9545</v>
      </c>
      <c r="N28" s="137">
        <f t="shared" si="21"/>
        <v>8185</v>
      </c>
      <c r="O28" s="137">
        <f t="shared" si="21"/>
        <v>8865</v>
      </c>
      <c r="P28" s="137">
        <f t="shared" si="21"/>
        <v>7505</v>
      </c>
      <c r="Q28" s="137">
        <f t="shared" si="21"/>
        <v>8185</v>
      </c>
      <c r="R28" s="137">
        <f t="shared" si="21"/>
        <v>8865</v>
      </c>
      <c r="S28" s="137">
        <f t="shared" si="21"/>
        <v>8185</v>
      </c>
      <c r="T28" s="137">
        <f t="shared" si="21"/>
        <v>6825</v>
      </c>
      <c r="U28" s="137">
        <f t="shared" si="21"/>
        <v>7165</v>
      </c>
      <c r="V28" s="137">
        <f t="shared" si="21"/>
        <v>6825</v>
      </c>
      <c r="W28" s="137">
        <f t="shared" si="21"/>
        <v>7165</v>
      </c>
      <c r="X28" s="137">
        <f t="shared" si="21"/>
        <v>6825</v>
      </c>
      <c r="Y28" s="137">
        <f t="shared" si="21"/>
        <v>7165</v>
      </c>
      <c r="Z28" s="137">
        <f t="shared" si="21"/>
        <v>8865</v>
      </c>
      <c r="AA28" s="137">
        <f t="shared" si="21"/>
        <v>8865</v>
      </c>
      <c r="AB28" s="137">
        <f t="shared" si="21"/>
        <v>8865</v>
      </c>
      <c r="AC28" s="137">
        <f t="shared" si="21"/>
        <v>8865</v>
      </c>
      <c r="AD28" s="137">
        <f t="shared" si="21"/>
        <v>7505</v>
      </c>
      <c r="AE28" s="137">
        <f t="shared" si="21"/>
        <v>8185</v>
      </c>
      <c r="AF28" s="137">
        <f t="shared" si="21"/>
        <v>7505</v>
      </c>
      <c r="AG28" s="137">
        <f t="shared" si="21"/>
        <v>9545</v>
      </c>
      <c r="AH28" s="137">
        <f t="shared" si="21"/>
        <v>9545</v>
      </c>
      <c r="AI28" s="137">
        <f t="shared" si="21"/>
        <v>7590</v>
      </c>
      <c r="AJ28" s="137">
        <f t="shared" si="21"/>
        <v>7760</v>
      </c>
      <c r="AK28" s="137">
        <f t="shared" si="21"/>
        <v>8100</v>
      </c>
      <c r="AL28" s="137">
        <f t="shared" si="21"/>
        <v>7760</v>
      </c>
      <c r="AM28" s="137">
        <f t="shared" si="21"/>
        <v>8270</v>
      </c>
      <c r="AN28" s="137">
        <f t="shared" si="21"/>
        <v>8865</v>
      </c>
      <c r="AO28" s="137">
        <f t="shared" si="21"/>
        <v>8865</v>
      </c>
      <c r="AP28" s="137">
        <f t="shared" si="21"/>
        <v>8440</v>
      </c>
      <c r="AQ28" s="137">
        <f t="shared" si="21"/>
        <v>8100</v>
      </c>
      <c r="AR28" s="137">
        <f t="shared" si="21"/>
        <v>8865</v>
      </c>
      <c r="AS28" s="137">
        <f t="shared" si="21"/>
        <v>8100</v>
      </c>
      <c r="AT28" s="137">
        <f t="shared" si="21"/>
        <v>8440</v>
      </c>
      <c r="AU28" s="137">
        <f t="shared" si="21"/>
        <v>8100</v>
      </c>
      <c r="AV28" s="137">
        <f t="shared" si="21"/>
        <v>8865</v>
      </c>
      <c r="AW28" s="137">
        <f t="shared" si="21"/>
        <v>8270</v>
      </c>
      <c r="AX28" s="137">
        <f t="shared" si="21"/>
        <v>8100</v>
      </c>
      <c r="AY28" s="137">
        <f t="shared" si="21"/>
        <v>8440</v>
      </c>
      <c r="AZ28" s="137">
        <f t="shared" si="21"/>
        <v>7760</v>
      </c>
      <c r="BA28" s="137">
        <f t="shared" si="21"/>
        <v>7760</v>
      </c>
      <c r="BB28" s="137">
        <f t="shared" si="21"/>
        <v>7420</v>
      </c>
      <c r="BC28" s="137">
        <f t="shared" si="21"/>
        <v>6825</v>
      </c>
      <c r="BD28" s="137">
        <f t="shared" si="21"/>
        <v>7250</v>
      </c>
      <c r="BE28" s="137">
        <f t="shared" si="21"/>
        <v>6825</v>
      </c>
      <c r="BF28" s="137">
        <f t="shared" si="21"/>
        <v>7250</v>
      </c>
      <c r="BG28" s="137">
        <f t="shared" si="21"/>
        <v>6825</v>
      </c>
    </row>
    <row r="29" spans="1:59"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row>
    <row r="30" spans="1:59" x14ac:dyDescent="0.2">
      <c r="A30" s="16">
        <v>1</v>
      </c>
      <c r="B30" s="137" t="e">
        <f t="shared" ref="B30:E30" si="22">ROUNDUP(B16*0.87,)</f>
        <v>#REF!</v>
      </c>
      <c r="C30" s="137" t="e">
        <f t="shared" si="22"/>
        <v>#REF!</v>
      </c>
      <c r="D30" s="137" t="e">
        <f t="shared" si="22"/>
        <v>#REF!</v>
      </c>
      <c r="E30" s="137" t="e">
        <f t="shared" si="22"/>
        <v>#REF!</v>
      </c>
      <c r="F30" s="137" t="e">
        <f t="shared" si="12"/>
        <v>#REF!</v>
      </c>
      <c r="G30" s="137" t="e">
        <f t="shared" si="16"/>
        <v>#REF!</v>
      </c>
      <c r="H30" s="137">
        <f t="shared" ref="H30" si="23">ROUNDUP(H16*0.85,)+25</f>
        <v>9460</v>
      </c>
      <c r="I30" s="137">
        <f t="shared" ref="I30:BG30" si="24">ROUNDUP(I16*0.85,)+25</f>
        <v>8780</v>
      </c>
      <c r="J30" s="137">
        <f t="shared" si="24"/>
        <v>8525</v>
      </c>
      <c r="K30" s="137">
        <f t="shared" si="24"/>
        <v>8100</v>
      </c>
      <c r="L30" s="137">
        <f t="shared" si="24"/>
        <v>10140</v>
      </c>
      <c r="M30" s="137">
        <f t="shared" si="24"/>
        <v>10820</v>
      </c>
      <c r="N30" s="137">
        <f t="shared" si="24"/>
        <v>9460</v>
      </c>
      <c r="O30" s="137">
        <f t="shared" si="24"/>
        <v>10140</v>
      </c>
      <c r="P30" s="137">
        <f t="shared" si="24"/>
        <v>8780</v>
      </c>
      <c r="Q30" s="137">
        <f t="shared" si="24"/>
        <v>9460</v>
      </c>
      <c r="R30" s="137">
        <f t="shared" si="24"/>
        <v>10140</v>
      </c>
      <c r="S30" s="137">
        <f t="shared" si="24"/>
        <v>9460</v>
      </c>
      <c r="T30" s="137">
        <f t="shared" si="24"/>
        <v>8100</v>
      </c>
      <c r="U30" s="137">
        <f t="shared" si="24"/>
        <v>8440</v>
      </c>
      <c r="V30" s="137">
        <f t="shared" si="24"/>
        <v>8100</v>
      </c>
      <c r="W30" s="137">
        <f t="shared" si="24"/>
        <v>8440</v>
      </c>
      <c r="X30" s="137">
        <f t="shared" si="24"/>
        <v>8100</v>
      </c>
      <c r="Y30" s="137">
        <f t="shared" si="24"/>
        <v>8440</v>
      </c>
      <c r="Z30" s="137">
        <f t="shared" si="24"/>
        <v>10140</v>
      </c>
      <c r="AA30" s="137">
        <f t="shared" si="24"/>
        <v>10140</v>
      </c>
      <c r="AB30" s="137">
        <f t="shared" si="24"/>
        <v>10140</v>
      </c>
      <c r="AC30" s="137">
        <f t="shared" si="24"/>
        <v>10140</v>
      </c>
      <c r="AD30" s="137">
        <f t="shared" si="24"/>
        <v>8780</v>
      </c>
      <c r="AE30" s="137">
        <f t="shared" si="24"/>
        <v>9460</v>
      </c>
      <c r="AF30" s="137">
        <f t="shared" si="24"/>
        <v>8780</v>
      </c>
      <c r="AG30" s="137">
        <f t="shared" si="24"/>
        <v>10820</v>
      </c>
      <c r="AH30" s="137">
        <f t="shared" si="24"/>
        <v>10820</v>
      </c>
      <c r="AI30" s="137">
        <f t="shared" si="24"/>
        <v>8865</v>
      </c>
      <c r="AJ30" s="137">
        <f t="shared" si="24"/>
        <v>9035</v>
      </c>
      <c r="AK30" s="137">
        <f t="shared" si="24"/>
        <v>9375</v>
      </c>
      <c r="AL30" s="137">
        <f t="shared" si="24"/>
        <v>9035</v>
      </c>
      <c r="AM30" s="137">
        <f t="shared" si="24"/>
        <v>9545</v>
      </c>
      <c r="AN30" s="137">
        <f t="shared" si="24"/>
        <v>10140</v>
      </c>
      <c r="AO30" s="137">
        <f t="shared" si="24"/>
        <v>10140</v>
      </c>
      <c r="AP30" s="137">
        <f t="shared" si="24"/>
        <v>9715</v>
      </c>
      <c r="AQ30" s="137">
        <f t="shared" si="24"/>
        <v>9375</v>
      </c>
      <c r="AR30" s="137">
        <f t="shared" si="24"/>
        <v>10140</v>
      </c>
      <c r="AS30" s="137">
        <f t="shared" si="24"/>
        <v>9375</v>
      </c>
      <c r="AT30" s="137">
        <f t="shared" si="24"/>
        <v>9715</v>
      </c>
      <c r="AU30" s="137">
        <f t="shared" si="24"/>
        <v>9375</v>
      </c>
      <c r="AV30" s="137">
        <f t="shared" si="24"/>
        <v>10140</v>
      </c>
      <c r="AW30" s="137">
        <f t="shared" si="24"/>
        <v>9545</v>
      </c>
      <c r="AX30" s="137">
        <f t="shared" si="24"/>
        <v>9375</v>
      </c>
      <c r="AY30" s="137">
        <f t="shared" si="24"/>
        <v>9715</v>
      </c>
      <c r="AZ30" s="137">
        <f t="shared" si="24"/>
        <v>9035</v>
      </c>
      <c r="BA30" s="137">
        <f t="shared" si="24"/>
        <v>9035</v>
      </c>
      <c r="BB30" s="137">
        <f t="shared" si="24"/>
        <v>8695</v>
      </c>
      <c r="BC30" s="137">
        <f t="shared" si="24"/>
        <v>8100</v>
      </c>
      <c r="BD30" s="137">
        <f t="shared" si="24"/>
        <v>8525</v>
      </c>
      <c r="BE30" s="137">
        <f t="shared" si="24"/>
        <v>8100</v>
      </c>
      <c r="BF30" s="137">
        <f t="shared" si="24"/>
        <v>8525</v>
      </c>
      <c r="BG30" s="137">
        <f t="shared" si="24"/>
        <v>8100</v>
      </c>
    </row>
    <row r="31" spans="1:59" x14ac:dyDescent="0.2">
      <c r="A31" s="1"/>
    </row>
    <row r="32" spans="1:59"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zoomScaleNormal="100" workbookViewId="0">
      <pane xSplit="1" topLeftCell="H1" activePane="topRight" state="frozen"/>
      <selection pane="topRight"/>
    </sheetView>
  </sheetViews>
  <sheetFormatPr defaultColWidth="8.7109375" defaultRowHeight="12.75" x14ac:dyDescent="0.2"/>
  <cols>
    <col min="1" max="1" width="82.85546875" style="7" customWidth="1"/>
    <col min="2" max="2" width="9.42578125" style="7" hidden="1" customWidth="1"/>
    <col min="3" max="5" width="10.42578125" style="7" hidden="1" customWidth="1"/>
    <col min="6" max="7" width="8.42578125" style="7" hidden="1" customWidth="1"/>
    <col min="8" max="32" width="9.42578125" style="7" bestFit="1" customWidth="1"/>
    <col min="33" max="34" width="8.42578125" style="7" bestFit="1" customWidth="1"/>
    <col min="35" max="59" width="9.42578125" style="7" bestFit="1" customWidth="1"/>
    <col min="60" max="16384" width="8.7109375" style="7"/>
  </cols>
  <sheetData>
    <row r="1" spans="1:59" x14ac:dyDescent="0.2">
      <c r="A1" s="9" t="s">
        <v>187</v>
      </c>
    </row>
    <row r="2" spans="1:59" x14ac:dyDescent="0.2">
      <c r="A2" s="14" t="s">
        <v>15</v>
      </c>
    </row>
    <row r="3" spans="1:59" x14ac:dyDescent="0.2">
      <c r="A3" s="1"/>
    </row>
    <row r="4" spans="1:59" s="133" customFormat="1" x14ac:dyDescent="0.2">
      <c r="A4" s="95" t="s">
        <v>1</v>
      </c>
    </row>
    <row r="5" spans="1:59" s="133" customFormat="1" ht="21" customHeight="1" x14ac:dyDescent="0.2">
      <c r="A5" s="16"/>
      <c r="B5" s="129" t="e">
        <f>'C завтраками| Bed and breakfast'!#REF!</f>
        <v>#REF!</v>
      </c>
      <c r="C5" s="46" t="e">
        <f>'C завтраками| Bed and breakfast'!#REF!</f>
        <v>#REF!</v>
      </c>
      <c r="D5" s="46" t="e">
        <f>'C завтраками| Bed and breakfast'!#REF!</f>
        <v>#REF!</v>
      </c>
      <c r="E5" s="46" t="e">
        <f>'C завтраками| Bed and breakfast'!#REF!</f>
        <v>#REF!</v>
      </c>
      <c r="F5" s="46" t="e">
        <f>'C завтраками| Bed and breakfast'!#REF!</f>
        <v>#REF!</v>
      </c>
      <c r="G5" s="46" t="e">
        <f>'C завтраками| Bed and breakfast'!#REF!</f>
        <v>#REF!</v>
      </c>
      <c r="H5" s="129">
        <f>'C завтраками| Bed and breakfast'!B5</f>
        <v>45399</v>
      </c>
      <c r="I5" s="129">
        <f>'C завтраками| Bed and breakfast'!C5</f>
        <v>45401</v>
      </c>
      <c r="J5" s="129">
        <f>'C завтраками| Bed and breakfast'!D5</f>
        <v>45402</v>
      </c>
      <c r="K5" s="129">
        <f>'C завтраками| Bed and breakfast'!E5</f>
        <v>45403</v>
      </c>
      <c r="L5" s="129">
        <f>'C завтраками| Bed and breakfast'!F5</f>
        <v>45407</v>
      </c>
      <c r="M5" s="129">
        <f>'C завтраками| Bed and breakfast'!G5</f>
        <v>45409</v>
      </c>
      <c r="N5" s="129">
        <f>'C завтраками| Bed and breakfast'!H5</f>
        <v>45411</v>
      </c>
      <c r="O5" s="129">
        <f>'C завтраками| Bed and breakfast'!I5</f>
        <v>45413</v>
      </c>
      <c r="P5" s="129">
        <f>'C завтраками| Bed and breakfast'!J5</f>
        <v>45417</v>
      </c>
      <c r="Q5" s="129">
        <f>'C завтраками| Bed and breakfast'!K5</f>
        <v>45421</v>
      </c>
      <c r="R5" s="129">
        <f>'C завтраками| Bed and breakfast'!L5</f>
        <v>45422</v>
      </c>
      <c r="S5" s="129">
        <f>'C завтраками| Bed and breakfast'!M5</f>
        <v>45423</v>
      </c>
      <c r="T5" s="46">
        <f>'C завтраками| Bed and breakfast'!N5</f>
        <v>45424</v>
      </c>
      <c r="U5" s="129">
        <f>'C завтраками| Bed and breakfast'!O5</f>
        <v>45429</v>
      </c>
      <c r="V5" s="129">
        <f>'C завтраками| Bed and breakfast'!P5</f>
        <v>45431</v>
      </c>
      <c r="W5" s="129">
        <f>'C завтраками| Bed and breakfast'!Q5</f>
        <v>45436</v>
      </c>
      <c r="X5" s="129">
        <f>'C завтраками| Bed and breakfast'!R5</f>
        <v>45438</v>
      </c>
      <c r="Y5" s="129">
        <f>'C завтраками| Bed and breakfast'!S5</f>
        <v>45439</v>
      </c>
      <c r="Z5" s="129">
        <f>'C завтраками| Bed and breakfast'!T5</f>
        <v>45443</v>
      </c>
      <c r="AA5" s="129">
        <f>'C завтраками| Bed and breakfast'!U5</f>
        <v>45444</v>
      </c>
      <c r="AB5" s="129">
        <f>'C завтраками| Bed and breakfast'!V5</f>
        <v>45445</v>
      </c>
      <c r="AC5" s="129">
        <f>'C завтраками| Bed and breakfast'!W5</f>
        <v>45453</v>
      </c>
      <c r="AD5" s="129">
        <f>'C завтраками| Bed and breakfast'!X5</f>
        <v>45454</v>
      </c>
      <c r="AE5" s="129">
        <f>'C завтраками| Bed and breakfast'!Y5</f>
        <v>45460</v>
      </c>
      <c r="AF5" s="129">
        <f>'C завтраками| Bed and breakfast'!Z5</f>
        <v>45466</v>
      </c>
      <c r="AG5" s="129">
        <f>'C завтраками| Bed and breakfast'!AA5</f>
        <v>45471</v>
      </c>
      <c r="AH5" s="129">
        <f>'C завтраками| Bed and breakfast'!AB5</f>
        <v>45474</v>
      </c>
      <c r="AI5" s="129">
        <f>'C завтраками| Bed and breakfast'!AC5</f>
        <v>45487</v>
      </c>
      <c r="AJ5" s="129">
        <f>'C завтраками| Bed and breakfast'!AD5</f>
        <v>45491</v>
      </c>
      <c r="AK5" s="129">
        <f>'C завтраками| Bed and breakfast'!AE5</f>
        <v>45492</v>
      </c>
      <c r="AL5" s="129">
        <f>'C завтраками| Bed and breakfast'!AF5</f>
        <v>45494</v>
      </c>
      <c r="AM5" s="129">
        <f>'C завтраками| Bed and breakfast'!AG5</f>
        <v>45499</v>
      </c>
      <c r="AN5" s="129">
        <f>'C завтраками| Bed and breakfast'!AH5</f>
        <v>45501</v>
      </c>
      <c r="AO5" s="129">
        <f>'C завтраками| Bed and breakfast'!AI5</f>
        <v>45505</v>
      </c>
      <c r="AP5" s="129">
        <f>'C завтраками| Bed and breakfast'!AJ5</f>
        <v>45506</v>
      </c>
      <c r="AQ5" s="129">
        <f>'C завтраками| Bed and breakfast'!AK5</f>
        <v>45508</v>
      </c>
      <c r="AR5" s="129">
        <f>'C завтраками| Bed and breakfast'!AL5</f>
        <v>45513</v>
      </c>
      <c r="AS5" s="129">
        <f>'C завтраками| Bed and breakfast'!AM5</f>
        <v>45515</v>
      </c>
      <c r="AT5" s="129">
        <f>'C завтраками| Bed and breakfast'!AN5</f>
        <v>45520</v>
      </c>
      <c r="AU5" s="129">
        <f>'C завтраками| Bed and breakfast'!AO5</f>
        <v>45522</v>
      </c>
      <c r="AV5" s="129">
        <f>'C завтраками| Bed and breakfast'!AP5</f>
        <v>45523</v>
      </c>
      <c r="AW5" s="129">
        <f>'C завтраками| Bed and breakfast'!AQ5</f>
        <v>45525</v>
      </c>
      <c r="AX5" s="129">
        <f>'C завтраками| Bed and breakfast'!AR5</f>
        <v>45526</v>
      </c>
      <c r="AY5" s="129">
        <f>'C завтраками| Bed and breakfast'!AS5</f>
        <v>45527</v>
      </c>
      <c r="AZ5" s="129">
        <f>'C завтраками| Bed and breakfast'!AT5</f>
        <v>45529</v>
      </c>
      <c r="BA5" s="129">
        <f>'C завтраками| Bed and breakfast'!AU5</f>
        <v>45534</v>
      </c>
      <c r="BB5" s="129">
        <f>'C завтраками| Bed and breakfast'!AV5</f>
        <v>45536</v>
      </c>
      <c r="BC5" s="129">
        <f>'C завтраками| Bed and breakfast'!AW5</f>
        <v>45551</v>
      </c>
      <c r="BD5" s="129">
        <f>'C завтраками| Bed and breakfast'!AX5</f>
        <v>45556</v>
      </c>
      <c r="BE5" s="129">
        <f>'C завтраками| Bed and breakfast'!AY5</f>
        <v>45558</v>
      </c>
      <c r="BF5" s="129">
        <f>'C завтраками| Bed and breakfast'!AZ5</f>
        <v>45562</v>
      </c>
      <c r="BG5" s="129">
        <f>'C завтраками| Bed and breakfast'!BA5</f>
        <v>45564</v>
      </c>
    </row>
    <row r="6" spans="1:59" s="133" customFormat="1" ht="24" customHeight="1" x14ac:dyDescent="0.2">
      <c r="A6" s="16"/>
      <c r="B6" s="129" t="e">
        <f>'C завтраками| Bed and breakfast'!#REF!</f>
        <v>#REF!</v>
      </c>
      <c r="C6" s="46" t="e">
        <f>'C завтраками| Bed and breakfast'!#REF!</f>
        <v>#REF!</v>
      </c>
      <c r="D6" s="46" t="e">
        <f>'C завтраками| Bed and breakfast'!#REF!</f>
        <v>#REF!</v>
      </c>
      <c r="E6" s="46" t="e">
        <f>'C завтраками| Bed and breakfast'!#REF!</f>
        <v>#REF!</v>
      </c>
      <c r="F6" s="46" t="e">
        <f>'C завтраками| Bed and breakfast'!#REF!</f>
        <v>#REF!</v>
      </c>
      <c r="G6" s="46" t="e">
        <f>'C завтраками| Bed and breakfast'!#REF!</f>
        <v>#REF!</v>
      </c>
      <c r="H6" s="129">
        <f>'C завтраками| Bed and breakfast'!B6</f>
        <v>45400</v>
      </c>
      <c r="I6" s="129">
        <f>'C завтраками| Bed and breakfast'!C6</f>
        <v>45401</v>
      </c>
      <c r="J6" s="129">
        <f>'C завтраками| Bed and breakfast'!D6</f>
        <v>45402</v>
      </c>
      <c r="K6" s="129">
        <f>'C завтраками| Bed and breakfast'!E6</f>
        <v>45406</v>
      </c>
      <c r="L6" s="129">
        <f>'C завтраками| Bed and breakfast'!F6</f>
        <v>45408</v>
      </c>
      <c r="M6" s="129">
        <f>'C завтраками| Bed and breakfast'!G6</f>
        <v>45410</v>
      </c>
      <c r="N6" s="129">
        <f>'C завтраками| Bed and breakfast'!H6</f>
        <v>45412</v>
      </c>
      <c r="O6" s="129">
        <f>'C завтраками| Bed and breakfast'!I6</f>
        <v>45416</v>
      </c>
      <c r="P6" s="129">
        <f>'C завтраками| Bed and breakfast'!J6</f>
        <v>45420</v>
      </c>
      <c r="Q6" s="129">
        <f>'C завтраками| Bed and breakfast'!K6</f>
        <v>45421</v>
      </c>
      <c r="R6" s="129">
        <f>'C завтраками| Bed and breakfast'!L6</f>
        <v>45422</v>
      </c>
      <c r="S6" s="129">
        <f>'C завтраками| Bed and breakfast'!M6</f>
        <v>45423</v>
      </c>
      <c r="T6" s="46">
        <f>'C завтраками| Bed and breakfast'!N6</f>
        <v>45428</v>
      </c>
      <c r="U6" s="129">
        <f>'C завтраками| Bed and breakfast'!O6</f>
        <v>45430</v>
      </c>
      <c r="V6" s="129">
        <f>'C завтраками| Bed and breakfast'!P6</f>
        <v>45435</v>
      </c>
      <c r="W6" s="129">
        <f>'C завтраками| Bed and breakfast'!Q6</f>
        <v>45437</v>
      </c>
      <c r="X6" s="129">
        <f>'C завтраками| Bed and breakfast'!R6</f>
        <v>45438</v>
      </c>
      <c r="Y6" s="129">
        <f>'C завтраками| Bed and breakfast'!S6</f>
        <v>45442</v>
      </c>
      <c r="Z6" s="129">
        <f>'C завтраками| Bed and breakfast'!T6</f>
        <v>45443</v>
      </c>
      <c r="AA6" s="129">
        <f>'C завтраками| Bed and breakfast'!U6</f>
        <v>45444</v>
      </c>
      <c r="AB6" s="129">
        <f>'C завтраками| Bed and breakfast'!V6</f>
        <v>45452</v>
      </c>
      <c r="AC6" s="129">
        <f>'C завтраками| Bed and breakfast'!W6</f>
        <v>45453</v>
      </c>
      <c r="AD6" s="129">
        <f>'C завтраками| Bed and breakfast'!X6</f>
        <v>45459</v>
      </c>
      <c r="AE6" s="129">
        <f>'C завтраками| Bed and breakfast'!Y6</f>
        <v>45465</v>
      </c>
      <c r="AF6" s="129">
        <f>'C завтраками| Bed and breakfast'!Z6</f>
        <v>45470</v>
      </c>
      <c r="AG6" s="129">
        <f>'C завтраками| Bed and breakfast'!AA6</f>
        <v>45473</v>
      </c>
      <c r="AH6" s="129">
        <f>'C завтраками| Bed and breakfast'!AB6</f>
        <v>45486</v>
      </c>
      <c r="AI6" s="129">
        <f>'C завтраками| Bed and breakfast'!AC6</f>
        <v>45490</v>
      </c>
      <c r="AJ6" s="129">
        <f>'C завтраками| Bed and breakfast'!AD6</f>
        <v>45491</v>
      </c>
      <c r="AK6" s="129">
        <f>'C завтраками| Bed and breakfast'!AE6</f>
        <v>45493</v>
      </c>
      <c r="AL6" s="129">
        <f>'C завтраками| Bed and breakfast'!AF6</f>
        <v>45498</v>
      </c>
      <c r="AM6" s="129">
        <f>'C завтраками| Bed and breakfast'!AG6</f>
        <v>45500</v>
      </c>
      <c r="AN6" s="129">
        <f>'C завтраками| Bed and breakfast'!AH6</f>
        <v>45504</v>
      </c>
      <c r="AO6" s="129">
        <f>'C завтраками| Bed and breakfast'!AI6</f>
        <v>45505</v>
      </c>
      <c r="AP6" s="129">
        <f>'C завтраками| Bed and breakfast'!AJ6</f>
        <v>45507</v>
      </c>
      <c r="AQ6" s="129">
        <f>'C завтраками| Bed and breakfast'!AK6</f>
        <v>45512</v>
      </c>
      <c r="AR6" s="129">
        <f>'C завтраками| Bed and breakfast'!AL6</f>
        <v>45514</v>
      </c>
      <c r="AS6" s="129">
        <f>'C завтраками| Bed and breakfast'!AM6</f>
        <v>45519</v>
      </c>
      <c r="AT6" s="129">
        <f>'C завтраками| Bed and breakfast'!AN6</f>
        <v>45521</v>
      </c>
      <c r="AU6" s="129">
        <f>'C завтраками| Bed and breakfast'!AO6</f>
        <v>45522</v>
      </c>
      <c r="AV6" s="129">
        <f>'C завтраками| Bed and breakfast'!AP6</f>
        <v>45524</v>
      </c>
      <c r="AW6" s="129">
        <f>'C завтраками| Bed and breakfast'!AQ6</f>
        <v>45525</v>
      </c>
      <c r="AX6" s="129">
        <f>'C завтраками| Bed and breakfast'!AR6</f>
        <v>45526</v>
      </c>
      <c r="AY6" s="129">
        <f>'C завтраками| Bed and breakfast'!AS6</f>
        <v>45528</v>
      </c>
      <c r="AZ6" s="129">
        <f>'C завтраками| Bed and breakfast'!AT6</f>
        <v>45533</v>
      </c>
      <c r="BA6" s="129">
        <f>'C завтраками| Bed and breakfast'!AU6</f>
        <v>45535</v>
      </c>
      <c r="BB6" s="129">
        <f>'C завтраками| Bed and breakfast'!AV6</f>
        <v>45550</v>
      </c>
      <c r="BC6" s="129">
        <f>'C завтраками| Bed and breakfast'!AW6</f>
        <v>45555</v>
      </c>
      <c r="BD6" s="129">
        <f>'C завтраками| Bed and breakfast'!AX6</f>
        <v>45557</v>
      </c>
      <c r="BE6" s="129">
        <f>'C завтраками| Bed and breakfast'!AY6</f>
        <v>45561</v>
      </c>
      <c r="BF6" s="129">
        <f>'C завтраками| Bed and breakfast'!AZ6</f>
        <v>45563</v>
      </c>
      <c r="BG6" s="129">
        <f>'C завтраками| Bed and breakfast'!BA6</f>
        <v>45565</v>
      </c>
    </row>
    <row r="7" spans="1:59" s="133" customFormat="1" x14ac:dyDescent="0.2">
      <c r="A7" s="16" t="s">
        <v>11</v>
      </c>
    </row>
    <row r="8" spans="1:59" s="133" customFormat="1" x14ac:dyDescent="0.2">
      <c r="A8" s="16">
        <v>1</v>
      </c>
      <c r="B8" s="134" t="e">
        <f>'C завтраками| Bed and breakfast'!#REF!-1250</f>
        <v>#REF!</v>
      </c>
      <c r="C8" s="134" t="e">
        <f>'C завтраками| Bed and breakfast'!#REF!-1250</f>
        <v>#REF!</v>
      </c>
      <c r="D8" s="134" t="e">
        <f>'C завтраками| Bed and breakfast'!#REF!-1250</f>
        <v>#REF!</v>
      </c>
      <c r="E8" s="134" t="e">
        <f>'C завтраками| Bed and breakfast'!#REF!-1250</f>
        <v>#REF!</v>
      </c>
      <c r="F8" s="134" t="e">
        <f>'C завтраками| Bed and breakfast'!#REF!-1250</f>
        <v>#REF!</v>
      </c>
      <c r="G8" s="134" t="e">
        <f>'C завтраками| Bed and breakfast'!#REF!-1250</f>
        <v>#REF!</v>
      </c>
      <c r="H8" s="134">
        <f>'C завтраками| Bed and breakfast'!B8-1250</f>
        <v>6100</v>
      </c>
      <c r="I8" s="134">
        <f>'C завтраками| Bed and breakfast'!C8-1250</f>
        <v>5300</v>
      </c>
      <c r="J8" s="134">
        <f>'C завтраками| Bed and breakfast'!D8-1250</f>
        <v>5000</v>
      </c>
      <c r="K8" s="134">
        <f>'C завтраками| Bed and breakfast'!E8-1250</f>
        <v>4500</v>
      </c>
      <c r="L8" s="134">
        <f>'C завтраками| Bed and breakfast'!F8-1250</f>
        <v>6900</v>
      </c>
      <c r="M8" s="134">
        <f>'C завтраками| Bed and breakfast'!G8-1250</f>
        <v>7700</v>
      </c>
      <c r="N8" s="134">
        <f>'C завтраками| Bed and breakfast'!H8-1250</f>
        <v>6100</v>
      </c>
      <c r="O8" s="134">
        <f>'C завтраками| Bed and breakfast'!I8-1250</f>
        <v>6900</v>
      </c>
      <c r="P8" s="134">
        <f>'C завтраками| Bed and breakfast'!J8-1250</f>
        <v>5300</v>
      </c>
      <c r="Q8" s="134">
        <f>'C завтраками| Bed and breakfast'!K8-1250</f>
        <v>6100</v>
      </c>
      <c r="R8" s="134">
        <f>'C завтраками| Bed and breakfast'!L8-1250</f>
        <v>6900</v>
      </c>
      <c r="S8" s="134">
        <f>'C завтраками| Bed and breakfast'!M8-1250</f>
        <v>6100</v>
      </c>
      <c r="T8" s="134">
        <f>'C завтраками| Bed and breakfast'!N8-1250</f>
        <v>4500</v>
      </c>
      <c r="U8" s="134">
        <f>'C завтраками| Bed and breakfast'!O8-1250</f>
        <v>4900</v>
      </c>
      <c r="V8" s="134">
        <f>'C завтраками| Bed and breakfast'!P8-1250</f>
        <v>4500</v>
      </c>
      <c r="W8" s="134">
        <f>'C завтраками| Bed and breakfast'!Q8-1250</f>
        <v>4900</v>
      </c>
      <c r="X8" s="134">
        <f>'C завтраками| Bed and breakfast'!R8-1250</f>
        <v>4500</v>
      </c>
      <c r="Y8" s="134">
        <f>'C завтраками| Bed and breakfast'!S8-1250</f>
        <v>4900</v>
      </c>
      <c r="Z8" s="134">
        <f>'C завтраками| Bed and breakfast'!T8-1250</f>
        <v>6900</v>
      </c>
      <c r="AA8" s="134">
        <f>'C завтраками| Bed and breakfast'!U8-1250</f>
        <v>6900</v>
      </c>
      <c r="AB8" s="134">
        <f>'C завтраками| Bed and breakfast'!V8-1250</f>
        <v>6900</v>
      </c>
      <c r="AC8" s="134">
        <f>'C завтраками| Bed and breakfast'!W8-1250</f>
        <v>6900</v>
      </c>
      <c r="AD8" s="134">
        <f>'C завтраками| Bed and breakfast'!X8-1250</f>
        <v>5300</v>
      </c>
      <c r="AE8" s="134">
        <f>'C завтраками| Bed and breakfast'!Y8-1250</f>
        <v>6100</v>
      </c>
      <c r="AF8" s="134">
        <f>'C завтраками| Bed and breakfast'!Z8-1250</f>
        <v>5300</v>
      </c>
      <c r="AG8" s="134">
        <f>'C завтраками| Bed and breakfast'!AA8-1250</f>
        <v>7700</v>
      </c>
      <c r="AH8" s="134">
        <f>'C завтраками| Bed and breakfast'!AB8-1250</f>
        <v>7700</v>
      </c>
      <c r="AI8" s="134">
        <f>'C завтраками| Bed and breakfast'!AC8-1250</f>
        <v>5400</v>
      </c>
      <c r="AJ8" s="134">
        <f>'C завтраками| Bed and breakfast'!AD8-1250</f>
        <v>5600</v>
      </c>
      <c r="AK8" s="134">
        <f>'C завтраками| Bed and breakfast'!AE8-1250</f>
        <v>6000</v>
      </c>
      <c r="AL8" s="134">
        <f>'C завтраками| Bed and breakfast'!AF8-1250</f>
        <v>5600</v>
      </c>
      <c r="AM8" s="134">
        <f>'C завтраками| Bed and breakfast'!AG8-1250</f>
        <v>6200</v>
      </c>
      <c r="AN8" s="134">
        <f>'C завтраками| Bed and breakfast'!AH8-1250</f>
        <v>6900</v>
      </c>
      <c r="AO8" s="134">
        <f>'C завтраками| Bed and breakfast'!AI8-1250</f>
        <v>6900</v>
      </c>
      <c r="AP8" s="134">
        <f>'C завтраками| Bed and breakfast'!AJ8-1250</f>
        <v>6400</v>
      </c>
      <c r="AQ8" s="134">
        <f>'C завтраками| Bed and breakfast'!AK8-1250</f>
        <v>6000</v>
      </c>
      <c r="AR8" s="134">
        <f>'C завтраками| Bed and breakfast'!AL8-1250</f>
        <v>6900</v>
      </c>
      <c r="AS8" s="134">
        <f>'C завтраками| Bed and breakfast'!AM8-1250</f>
        <v>6000</v>
      </c>
      <c r="AT8" s="134">
        <f>'C завтраками| Bed and breakfast'!AN8-1250</f>
        <v>6400</v>
      </c>
      <c r="AU8" s="134">
        <f>'C завтраками| Bed and breakfast'!AO8-1250</f>
        <v>6000</v>
      </c>
      <c r="AV8" s="134">
        <f>'C завтраками| Bed and breakfast'!AP8-1250</f>
        <v>6900</v>
      </c>
      <c r="AW8" s="134">
        <f>'C завтраками| Bed and breakfast'!AQ8-1250</f>
        <v>6200</v>
      </c>
      <c r="AX8" s="134">
        <f>'C завтраками| Bed and breakfast'!AR8-1250</f>
        <v>6000</v>
      </c>
      <c r="AY8" s="134">
        <f>'C завтраками| Bed and breakfast'!AS8-1250</f>
        <v>6400</v>
      </c>
      <c r="AZ8" s="134">
        <f>'C завтраками| Bed and breakfast'!AT8-1250</f>
        <v>5600</v>
      </c>
      <c r="BA8" s="134">
        <f>'C завтраками| Bed and breakfast'!AU8-1250</f>
        <v>5600</v>
      </c>
      <c r="BB8" s="134">
        <f>'C завтраками| Bed and breakfast'!AV8-1250</f>
        <v>5200</v>
      </c>
      <c r="BC8" s="134">
        <f>'C завтраками| Bed and breakfast'!AW8-1250</f>
        <v>4500</v>
      </c>
      <c r="BD8" s="134">
        <f>'C завтраками| Bed and breakfast'!AX8-1250</f>
        <v>5000</v>
      </c>
      <c r="BE8" s="134">
        <f>'C завтраками| Bed and breakfast'!AY8-1250</f>
        <v>4500</v>
      </c>
      <c r="BF8" s="134">
        <f>'C завтраками| Bed and breakfast'!AZ8-1250</f>
        <v>5000</v>
      </c>
      <c r="BG8" s="134">
        <f>'C завтраками| Bed and breakfast'!BA8-1250</f>
        <v>4500</v>
      </c>
    </row>
    <row r="9" spans="1:59" s="133" customFormat="1" x14ac:dyDescent="0.2">
      <c r="A9" s="120" t="s">
        <v>107</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row>
    <row r="10" spans="1:59" s="133" customFormat="1" x14ac:dyDescent="0.2">
      <c r="A10" s="3">
        <v>1</v>
      </c>
      <c r="B10" s="134" t="e">
        <f>'C завтраками| Bed and breakfast'!#REF!-1250</f>
        <v>#REF!</v>
      </c>
      <c r="C10" s="134" t="e">
        <f>'C завтраками| Bed and breakfast'!#REF!-1250</f>
        <v>#REF!</v>
      </c>
      <c r="D10" s="134" t="e">
        <f>'C завтраками| Bed and breakfast'!#REF!-1250</f>
        <v>#REF!</v>
      </c>
      <c r="E10" s="134" t="e">
        <f>'C завтраками| Bed and breakfast'!#REF!-1250</f>
        <v>#REF!</v>
      </c>
      <c r="F10" s="134" t="e">
        <f>'C завтраками| Bed and breakfast'!#REF!-1250</f>
        <v>#REF!</v>
      </c>
      <c r="G10" s="134" t="e">
        <f>'C завтраками| Bed and breakfast'!#REF!-1250</f>
        <v>#REF!</v>
      </c>
      <c r="H10" s="134">
        <f>'C завтраками| Bed and breakfast'!B11-1250</f>
        <v>7100</v>
      </c>
      <c r="I10" s="134">
        <f>'C завтраками| Bed and breakfast'!C11-1250</f>
        <v>6300</v>
      </c>
      <c r="J10" s="134">
        <f>'C завтраками| Bed and breakfast'!D11-1250</f>
        <v>6000</v>
      </c>
      <c r="K10" s="134">
        <f>'C завтраками| Bed and breakfast'!E11-1250</f>
        <v>5500</v>
      </c>
      <c r="L10" s="134">
        <f>'C завтраками| Bed and breakfast'!F11-1250</f>
        <v>7900</v>
      </c>
      <c r="M10" s="134">
        <f>'C завтраками| Bed and breakfast'!G11-1250</f>
        <v>8700</v>
      </c>
      <c r="N10" s="134">
        <f>'C завтраками| Bed and breakfast'!H11-1250</f>
        <v>7100</v>
      </c>
      <c r="O10" s="134">
        <f>'C завтраками| Bed and breakfast'!I11-1250</f>
        <v>7900</v>
      </c>
      <c r="P10" s="134">
        <f>'C завтраками| Bed and breakfast'!J11-1250</f>
        <v>6300</v>
      </c>
      <c r="Q10" s="134">
        <f>'C завтраками| Bed and breakfast'!K11-1250</f>
        <v>7100</v>
      </c>
      <c r="R10" s="134">
        <f>'C завтраками| Bed and breakfast'!L11-1250</f>
        <v>7900</v>
      </c>
      <c r="S10" s="134">
        <f>'C завтраками| Bed and breakfast'!M11-1250</f>
        <v>7100</v>
      </c>
      <c r="T10" s="134">
        <f>'C завтраками| Bed and breakfast'!N11-1250</f>
        <v>5500</v>
      </c>
      <c r="U10" s="134">
        <f>'C завтраками| Bed and breakfast'!O11-1250</f>
        <v>5900</v>
      </c>
      <c r="V10" s="134">
        <f>'C завтраками| Bed and breakfast'!P11-1250</f>
        <v>5500</v>
      </c>
      <c r="W10" s="134">
        <f>'C завтраками| Bed and breakfast'!Q11-1250</f>
        <v>5900</v>
      </c>
      <c r="X10" s="134">
        <f>'C завтраками| Bed and breakfast'!R11-1250</f>
        <v>5500</v>
      </c>
      <c r="Y10" s="134">
        <f>'C завтраками| Bed and breakfast'!S11-1250</f>
        <v>5900</v>
      </c>
      <c r="Z10" s="134">
        <f>'C завтраками| Bed and breakfast'!T11-1250</f>
        <v>7900</v>
      </c>
      <c r="AA10" s="134">
        <f>'C завтраками| Bed and breakfast'!U11-1250</f>
        <v>7900</v>
      </c>
      <c r="AB10" s="134">
        <f>'C завтраками| Bed and breakfast'!V11-1250</f>
        <v>7900</v>
      </c>
      <c r="AC10" s="134">
        <f>'C завтраками| Bed and breakfast'!W11-1250</f>
        <v>7900</v>
      </c>
      <c r="AD10" s="134">
        <f>'C завтраками| Bed and breakfast'!X11-1250</f>
        <v>6300</v>
      </c>
      <c r="AE10" s="134">
        <f>'C завтраками| Bed and breakfast'!Y11-1250</f>
        <v>7100</v>
      </c>
      <c r="AF10" s="134">
        <f>'C завтраками| Bed and breakfast'!Z11-1250</f>
        <v>6300</v>
      </c>
      <c r="AG10" s="134">
        <f>'C завтраками| Bed and breakfast'!AA11-1250</f>
        <v>8700</v>
      </c>
      <c r="AH10" s="134">
        <f>'C завтраками| Bed and breakfast'!AB11-1250</f>
        <v>8700</v>
      </c>
      <c r="AI10" s="134">
        <f>'C завтраками| Bed and breakfast'!AC11-1250</f>
        <v>6400</v>
      </c>
      <c r="AJ10" s="134">
        <f>'C завтраками| Bed and breakfast'!AD11-1250</f>
        <v>6600</v>
      </c>
      <c r="AK10" s="134">
        <f>'C завтраками| Bed and breakfast'!AE11-1250</f>
        <v>7000</v>
      </c>
      <c r="AL10" s="134">
        <f>'C завтраками| Bed and breakfast'!AF11-1250</f>
        <v>6600</v>
      </c>
      <c r="AM10" s="134">
        <f>'C завтраками| Bed and breakfast'!AG11-1250</f>
        <v>7200</v>
      </c>
      <c r="AN10" s="134">
        <f>'C завтраками| Bed and breakfast'!AH11-1250</f>
        <v>7900</v>
      </c>
      <c r="AO10" s="134">
        <f>'C завтраками| Bed and breakfast'!AI11-1250</f>
        <v>7900</v>
      </c>
      <c r="AP10" s="134">
        <f>'C завтраками| Bed and breakfast'!AJ11-1250</f>
        <v>7400</v>
      </c>
      <c r="AQ10" s="134">
        <f>'C завтраками| Bed and breakfast'!AK11-1250</f>
        <v>7000</v>
      </c>
      <c r="AR10" s="134">
        <f>'C завтраками| Bed and breakfast'!AL11-1250</f>
        <v>7900</v>
      </c>
      <c r="AS10" s="134">
        <f>'C завтраками| Bed and breakfast'!AM11-1250</f>
        <v>7000</v>
      </c>
      <c r="AT10" s="134">
        <f>'C завтраками| Bed and breakfast'!AN11-1250</f>
        <v>7400</v>
      </c>
      <c r="AU10" s="134">
        <f>'C завтраками| Bed and breakfast'!AO11-1250</f>
        <v>7000</v>
      </c>
      <c r="AV10" s="134">
        <f>'C завтраками| Bed and breakfast'!AP11-1250</f>
        <v>7900</v>
      </c>
      <c r="AW10" s="134">
        <f>'C завтраками| Bed and breakfast'!AQ11-1250</f>
        <v>7200</v>
      </c>
      <c r="AX10" s="134">
        <f>'C завтраками| Bed and breakfast'!AR11-1250</f>
        <v>7000</v>
      </c>
      <c r="AY10" s="134">
        <f>'C завтраками| Bed and breakfast'!AS11-1250</f>
        <v>7400</v>
      </c>
      <c r="AZ10" s="134">
        <f>'C завтраками| Bed and breakfast'!AT11-1250</f>
        <v>6600</v>
      </c>
      <c r="BA10" s="134">
        <f>'C завтраками| Bed and breakfast'!AU11-1250</f>
        <v>6600</v>
      </c>
      <c r="BB10" s="134">
        <f>'C завтраками| Bed and breakfast'!AV11-1250</f>
        <v>6200</v>
      </c>
      <c r="BC10" s="134">
        <f>'C завтраками| Bed and breakfast'!AW11-1250</f>
        <v>5500</v>
      </c>
      <c r="BD10" s="134">
        <f>'C завтраками| Bed and breakfast'!AX11-1250</f>
        <v>6000</v>
      </c>
      <c r="BE10" s="134">
        <f>'C завтраками| Bed and breakfast'!AY11-1250</f>
        <v>5500</v>
      </c>
      <c r="BF10" s="134">
        <f>'C завтраками| Bed and breakfast'!AZ11-1250</f>
        <v>6000</v>
      </c>
      <c r="BG10" s="134">
        <f>'C завтраками| Bed and breakfast'!BA11-1250</f>
        <v>5500</v>
      </c>
    </row>
    <row r="11" spans="1:59" s="133" customFormat="1" x14ac:dyDescent="0.2">
      <c r="A11" s="5" t="s">
        <v>86</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s="133" customFormat="1" x14ac:dyDescent="0.2">
      <c r="A12" s="16">
        <v>1</v>
      </c>
      <c r="B12" s="134" t="e">
        <f>'C завтраками| Bed and breakfast'!#REF!-1250</f>
        <v>#REF!</v>
      </c>
      <c r="C12" s="134" t="e">
        <f>'C завтраками| Bed and breakfast'!#REF!-1250</f>
        <v>#REF!</v>
      </c>
      <c r="D12" s="134" t="e">
        <f>'C завтраками| Bed and breakfast'!#REF!-1250</f>
        <v>#REF!</v>
      </c>
      <c r="E12" s="134" t="e">
        <f>'C завтраками| Bed and breakfast'!#REF!-1250</f>
        <v>#REF!</v>
      </c>
      <c r="F12" s="134" t="e">
        <f>'C завтраками| Bed and breakfast'!#REF!-1250</f>
        <v>#REF!</v>
      </c>
      <c r="G12" s="134" t="e">
        <f>'C завтраками| Bed and breakfast'!#REF!-1250</f>
        <v>#REF!</v>
      </c>
      <c r="H12" s="134">
        <f>'C завтраками| Bed and breakfast'!B14-1250</f>
        <v>8600</v>
      </c>
      <c r="I12" s="134">
        <f>'C завтраками| Bed and breakfast'!C14-1250</f>
        <v>7800</v>
      </c>
      <c r="J12" s="134">
        <f>'C завтраками| Bed and breakfast'!D14-1250</f>
        <v>7500</v>
      </c>
      <c r="K12" s="134">
        <f>'C завтраками| Bed and breakfast'!E14-1250</f>
        <v>7000</v>
      </c>
      <c r="L12" s="134">
        <f>'C завтраками| Bed and breakfast'!F14-1250</f>
        <v>9400</v>
      </c>
      <c r="M12" s="134">
        <f>'C завтраками| Bed and breakfast'!G14-1250</f>
        <v>10200</v>
      </c>
      <c r="N12" s="134">
        <f>'C завтраками| Bed and breakfast'!H14-1250</f>
        <v>8600</v>
      </c>
      <c r="O12" s="134">
        <f>'C завтраками| Bed and breakfast'!I14-1250</f>
        <v>9400</v>
      </c>
      <c r="P12" s="134">
        <f>'C завтраками| Bed and breakfast'!J14-1250</f>
        <v>7800</v>
      </c>
      <c r="Q12" s="134">
        <f>'C завтраками| Bed and breakfast'!K14-1250</f>
        <v>8600</v>
      </c>
      <c r="R12" s="134">
        <f>'C завтраками| Bed and breakfast'!L14-1250</f>
        <v>9400</v>
      </c>
      <c r="S12" s="134">
        <f>'C завтраками| Bed and breakfast'!M14-1250</f>
        <v>8600</v>
      </c>
      <c r="T12" s="134">
        <f>'C завтраками| Bed and breakfast'!N14-1250</f>
        <v>7000</v>
      </c>
      <c r="U12" s="134">
        <f>'C завтраками| Bed and breakfast'!O14-1250</f>
        <v>7400</v>
      </c>
      <c r="V12" s="134">
        <f>'C завтраками| Bed and breakfast'!P14-1250</f>
        <v>7000</v>
      </c>
      <c r="W12" s="134">
        <f>'C завтраками| Bed and breakfast'!Q14-1250</f>
        <v>7400</v>
      </c>
      <c r="X12" s="134">
        <f>'C завтраками| Bed and breakfast'!R14-1250</f>
        <v>7000</v>
      </c>
      <c r="Y12" s="134">
        <f>'C завтраками| Bed and breakfast'!S14-1250</f>
        <v>7400</v>
      </c>
      <c r="Z12" s="134">
        <f>'C завтраками| Bed and breakfast'!T14-1250</f>
        <v>9400</v>
      </c>
      <c r="AA12" s="134">
        <f>'C завтраками| Bed and breakfast'!U14-1250</f>
        <v>9400</v>
      </c>
      <c r="AB12" s="134">
        <f>'C завтраками| Bed and breakfast'!V14-1250</f>
        <v>9400</v>
      </c>
      <c r="AC12" s="134">
        <f>'C завтраками| Bed and breakfast'!W14-1250</f>
        <v>9400</v>
      </c>
      <c r="AD12" s="134">
        <f>'C завтраками| Bed and breakfast'!X14-1250</f>
        <v>7800</v>
      </c>
      <c r="AE12" s="134">
        <f>'C завтраками| Bed and breakfast'!Y14-1250</f>
        <v>8600</v>
      </c>
      <c r="AF12" s="134">
        <f>'C завтраками| Bed and breakfast'!Z14-1250</f>
        <v>7800</v>
      </c>
      <c r="AG12" s="134">
        <f>'C завтраками| Bed and breakfast'!AA14-1250</f>
        <v>10200</v>
      </c>
      <c r="AH12" s="134">
        <f>'C завтраками| Bed and breakfast'!AB14-1250</f>
        <v>10200</v>
      </c>
      <c r="AI12" s="134">
        <f>'C завтраками| Bed and breakfast'!AC14-1250</f>
        <v>7900</v>
      </c>
      <c r="AJ12" s="134">
        <f>'C завтраками| Bed and breakfast'!AD14-1250</f>
        <v>8100</v>
      </c>
      <c r="AK12" s="134">
        <f>'C завтраками| Bed and breakfast'!AE14-1250</f>
        <v>8500</v>
      </c>
      <c r="AL12" s="134">
        <f>'C завтраками| Bed and breakfast'!AF14-1250</f>
        <v>8100</v>
      </c>
      <c r="AM12" s="134">
        <f>'C завтраками| Bed and breakfast'!AG14-1250</f>
        <v>8700</v>
      </c>
      <c r="AN12" s="134">
        <f>'C завтраками| Bed and breakfast'!AH14-1250</f>
        <v>9400</v>
      </c>
      <c r="AO12" s="134">
        <f>'C завтраками| Bed and breakfast'!AI14-1250</f>
        <v>9400</v>
      </c>
      <c r="AP12" s="134">
        <f>'C завтраками| Bed and breakfast'!AJ14-1250</f>
        <v>8900</v>
      </c>
      <c r="AQ12" s="134">
        <f>'C завтраками| Bed and breakfast'!AK14-1250</f>
        <v>8500</v>
      </c>
      <c r="AR12" s="134">
        <f>'C завтраками| Bed and breakfast'!AL14-1250</f>
        <v>9400</v>
      </c>
      <c r="AS12" s="134">
        <f>'C завтраками| Bed and breakfast'!AM14-1250</f>
        <v>8500</v>
      </c>
      <c r="AT12" s="134">
        <f>'C завтраками| Bed and breakfast'!AN14-1250</f>
        <v>8900</v>
      </c>
      <c r="AU12" s="134">
        <f>'C завтраками| Bed and breakfast'!AO14-1250</f>
        <v>8500</v>
      </c>
      <c r="AV12" s="134">
        <f>'C завтраками| Bed and breakfast'!AP14-1250</f>
        <v>9400</v>
      </c>
      <c r="AW12" s="134">
        <f>'C завтраками| Bed and breakfast'!AQ14-1250</f>
        <v>8700</v>
      </c>
      <c r="AX12" s="134">
        <f>'C завтраками| Bed and breakfast'!AR14-1250</f>
        <v>8500</v>
      </c>
      <c r="AY12" s="134">
        <f>'C завтраками| Bed and breakfast'!AS14-1250</f>
        <v>8900</v>
      </c>
      <c r="AZ12" s="134">
        <f>'C завтраками| Bed and breakfast'!AT14-1250</f>
        <v>8100</v>
      </c>
      <c r="BA12" s="134">
        <f>'C завтраками| Bed and breakfast'!AU14-1250</f>
        <v>8100</v>
      </c>
      <c r="BB12" s="134">
        <f>'C завтраками| Bed and breakfast'!AV14-1250</f>
        <v>7700</v>
      </c>
      <c r="BC12" s="134">
        <f>'C завтраками| Bed and breakfast'!AW14-1250</f>
        <v>7000</v>
      </c>
      <c r="BD12" s="134">
        <f>'C завтраками| Bed and breakfast'!AX14-1250</f>
        <v>7500</v>
      </c>
      <c r="BE12" s="134">
        <f>'C завтраками| Bed and breakfast'!AY14-1250</f>
        <v>7000</v>
      </c>
      <c r="BF12" s="134">
        <f>'C завтраками| Bed and breakfast'!AZ14-1250</f>
        <v>7500</v>
      </c>
      <c r="BG12" s="134">
        <f>'C завтраками| Bed and breakfast'!BA14-1250</f>
        <v>7000</v>
      </c>
    </row>
    <row r="13" spans="1:59" s="133" customFormat="1" x14ac:dyDescent="0.2">
      <c r="A13" s="4" t="s">
        <v>91</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row>
    <row r="14" spans="1:59" s="133" customFormat="1" x14ac:dyDescent="0.2">
      <c r="A14" s="16">
        <v>1</v>
      </c>
      <c r="B14" s="134" t="e">
        <f>'C завтраками| Bed and breakfast'!#REF!-1250</f>
        <v>#REF!</v>
      </c>
      <c r="C14" s="134" t="e">
        <f>'C завтраками| Bed and breakfast'!#REF!-1250</f>
        <v>#REF!</v>
      </c>
      <c r="D14" s="134" t="e">
        <f>'C завтраками| Bed and breakfast'!#REF!-1250</f>
        <v>#REF!</v>
      </c>
      <c r="E14" s="134" t="e">
        <f>'C завтраками| Bed and breakfast'!#REF!-1250</f>
        <v>#REF!</v>
      </c>
      <c r="F14" s="134" t="e">
        <f>'C завтраками| Bed and breakfast'!#REF!-1250</f>
        <v>#REF!</v>
      </c>
      <c r="G14" s="134" t="e">
        <f>'C завтраками| Bed and breakfast'!#REF!-1250</f>
        <v>#REF!</v>
      </c>
      <c r="H14" s="134">
        <f>'C завтраками| Bed and breakfast'!B17-1250</f>
        <v>9600</v>
      </c>
      <c r="I14" s="134">
        <f>'C завтраками| Bed and breakfast'!C17-1250</f>
        <v>8800</v>
      </c>
      <c r="J14" s="134">
        <f>'C завтраками| Bed and breakfast'!D17-1250</f>
        <v>8500</v>
      </c>
      <c r="K14" s="134">
        <f>'C завтраками| Bed and breakfast'!E17-1250</f>
        <v>8000</v>
      </c>
      <c r="L14" s="134">
        <f>'C завтраками| Bed and breakfast'!F17-1250</f>
        <v>10400</v>
      </c>
      <c r="M14" s="134">
        <f>'C завтраками| Bed and breakfast'!G17-1250</f>
        <v>11200</v>
      </c>
      <c r="N14" s="134">
        <f>'C завтраками| Bed and breakfast'!H17-1250</f>
        <v>9600</v>
      </c>
      <c r="O14" s="134">
        <f>'C завтраками| Bed and breakfast'!I17-1250</f>
        <v>10400</v>
      </c>
      <c r="P14" s="134">
        <f>'C завтраками| Bed and breakfast'!J17-1250</f>
        <v>8800</v>
      </c>
      <c r="Q14" s="134">
        <f>'C завтраками| Bed and breakfast'!K17-1250</f>
        <v>9600</v>
      </c>
      <c r="R14" s="134">
        <f>'C завтраками| Bed and breakfast'!L17-1250</f>
        <v>10400</v>
      </c>
      <c r="S14" s="134">
        <f>'C завтраками| Bed and breakfast'!M17-1250</f>
        <v>9600</v>
      </c>
      <c r="T14" s="134">
        <f>'C завтраками| Bed and breakfast'!N17-1250</f>
        <v>8000</v>
      </c>
      <c r="U14" s="134">
        <f>'C завтраками| Bed and breakfast'!O17-1250</f>
        <v>8400</v>
      </c>
      <c r="V14" s="134">
        <f>'C завтраками| Bed and breakfast'!P17-1250</f>
        <v>8000</v>
      </c>
      <c r="W14" s="134">
        <f>'C завтраками| Bed and breakfast'!Q17-1250</f>
        <v>8400</v>
      </c>
      <c r="X14" s="134">
        <f>'C завтраками| Bed and breakfast'!R17-1250</f>
        <v>8000</v>
      </c>
      <c r="Y14" s="134">
        <f>'C завтраками| Bed and breakfast'!S17-1250</f>
        <v>8400</v>
      </c>
      <c r="Z14" s="134">
        <f>'C завтраками| Bed and breakfast'!T17-1250</f>
        <v>10400</v>
      </c>
      <c r="AA14" s="134">
        <f>'C завтраками| Bed and breakfast'!U17-1250</f>
        <v>10400</v>
      </c>
      <c r="AB14" s="134">
        <f>'C завтраками| Bed and breakfast'!V17-1250</f>
        <v>10400</v>
      </c>
      <c r="AC14" s="134">
        <f>'C завтраками| Bed and breakfast'!W17-1250</f>
        <v>10400</v>
      </c>
      <c r="AD14" s="134">
        <f>'C завтраками| Bed and breakfast'!X17-1250</f>
        <v>8800</v>
      </c>
      <c r="AE14" s="134">
        <f>'C завтраками| Bed and breakfast'!Y17-1250</f>
        <v>9600</v>
      </c>
      <c r="AF14" s="134">
        <f>'C завтраками| Bed and breakfast'!Z17-1250</f>
        <v>8800</v>
      </c>
      <c r="AG14" s="134">
        <f>'C завтраками| Bed and breakfast'!AA17-1250</f>
        <v>11200</v>
      </c>
      <c r="AH14" s="134">
        <f>'C завтраками| Bed and breakfast'!AB17-1250</f>
        <v>11200</v>
      </c>
      <c r="AI14" s="134">
        <f>'C завтраками| Bed and breakfast'!AC17-1250</f>
        <v>8900</v>
      </c>
      <c r="AJ14" s="134">
        <f>'C завтраками| Bed and breakfast'!AD17-1250</f>
        <v>9100</v>
      </c>
      <c r="AK14" s="134">
        <f>'C завтраками| Bed and breakfast'!AE17-1250</f>
        <v>9500</v>
      </c>
      <c r="AL14" s="134">
        <f>'C завтраками| Bed and breakfast'!AF17-1250</f>
        <v>9100</v>
      </c>
      <c r="AM14" s="134">
        <f>'C завтраками| Bed and breakfast'!AG17-1250</f>
        <v>9700</v>
      </c>
      <c r="AN14" s="134">
        <f>'C завтраками| Bed and breakfast'!AH17-1250</f>
        <v>10400</v>
      </c>
      <c r="AO14" s="134">
        <f>'C завтраками| Bed and breakfast'!AI17-1250</f>
        <v>10400</v>
      </c>
      <c r="AP14" s="134">
        <f>'C завтраками| Bed and breakfast'!AJ17-1250</f>
        <v>9900</v>
      </c>
      <c r="AQ14" s="134">
        <f>'C завтраками| Bed and breakfast'!AK17-1250</f>
        <v>9500</v>
      </c>
      <c r="AR14" s="134">
        <f>'C завтраками| Bed and breakfast'!AL17-1250</f>
        <v>10400</v>
      </c>
      <c r="AS14" s="134">
        <f>'C завтраками| Bed and breakfast'!AM17-1250</f>
        <v>9500</v>
      </c>
      <c r="AT14" s="134">
        <f>'C завтраками| Bed and breakfast'!AN17-1250</f>
        <v>9900</v>
      </c>
      <c r="AU14" s="134">
        <f>'C завтраками| Bed and breakfast'!AO17-1250</f>
        <v>9500</v>
      </c>
      <c r="AV14" s="134">
        <f>'C завтраками| Bed and breakfast'!AP17-1250</f>
        <v>10400</v>
      </c>
      <c r="AW14" s="134">
        <f>'C завтраками| Bed and breakfast'!AQ17-1250</f>
        <v>9700</v>
      </c>
      <c r="AX14" s="134">
        <f>'C завтраками| Bed and breakfast'!AR17-1250</f>
        <v>9500</v>
      </c>
      <c r="AY14" s="134">
        <f>'C завтраками| Bed and breakfast'!AS17-1250</f>
        <v>9900</v>
      </c>
      <c r="AZ14" s="134">
        <f>'C завтраками| Bed and breakfast'!AT17-1250</f>
        <v>9100</v>
      </c>
      <c r="BA14" s="134">
        <f>'C завтраками| Bed and breakfast'!AU17-1250</f>
        <v>9100</v>
      </c>
      <c r="BB14" s="134">
        <f>'C завтраками| Bed and breakfast'!AV17-1250</f>
        <v>8700</v>
      </c>
      <c r="BC14" s="134">
        <f>'C завтраками| Bed and breakfast'!AW17-1250</f>
        <v>8000</v>
      </c>
      <c r="BD14" s="134">
        <f>'C завтраками| Bed and breakfast'!AX17-1250</f>
        <v>8500</v>
      </c>
      <c r="BE14" s="134">
        <f>'C завтраками| Bed and breakfast'!AY17-1250</f>
        <v>8000</v>
      </c>
      <c r="BF14" s="134">
        <f>'C завтраками| Bed and breakfast'!AZ17-1250</f>
        <v>8500</v>
      </c>
      <c r="BG14" s="134">
        <f>'C завтраками| Bed and breakfast'!BA17-1250</f>
        <v>8000</v>
      </c>
    </row>
    <row r="15" spans="1:59" s="133" customFormat="1" x14ac:dyDescent="0.2">
      <c r="A15" s="2" t="s">
        <v>92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row>
    <row r="16" spans="1:59" s="133" customFormat="1" x14ac:dyDescent="0.2">
      <c r="A16" s="16">
        <v>1</v>
      </c>
      <c r="B16" s="134" t="e">
        <f>'C завтраками| Bed and breakfast'!#REF!-1250</f>
        <v>#REF!</v>
      </c>
      <c r="C16" s="134" t="e">
        <f>'C завтраками| Bed and breakfast'!#REF!-1250</f>
        <v>#REF!</v>
      </c>
      <c r="D16" s="134" t="e">
        <f>'C завтраками| Bed and breakfast'!#REF!-1250</f>
        <v>#REF!</v>
      </c>
      <c r="E16" s="134" t="e">
        <f>'C завтраками| Bed and breakfast'!#REF!-1250</f>
        <v>#REF!</v>
      </c>
      <c r="F16" s="134" t="e">
        <f>'C завтраками| Bed and breakfast'!#REF!-1250</f>
        <v>#REF!</v>
      </c>
      <c r="G16" s="134" t="e">
        <f>'C завтраками| Bed and breakfast'!#REF!-1250</f>
        <v>#REF!</v>
      </c>
      <c r="H16" s="134">
        <f>'C завтраками| Bed and breakfast'!B20-1250</f>
        <v>11100</v>
      </c>
      <c r="I16" s="134">
        <f>'C завтраками| Bed and breakfast'!C20-1250</f>
        <v>10300</v>
      </c>
      <c r="J16" s="134">
        <f>'C завтраками| Bed and breakfast'!D20-1250</f>
        <v>10000</v>
      </c>
      <c r="K16" s="134">
        <f>'C завтраками| Bed and breakfast'!E20-1250</f>
        <v>9500</v>
      </c>
      <c r="L16" s="134">
        <f>'C завтраками| Bed and breakfast'!F20-1250</f>
        <v>11900</v>
      </c>
      <c r="M16" s="134">
        <f>'C завтраками| Bed and breakfast'!G20-1250</f>
        <v>12700</v>
      </c>
      <c r="N16" s="134">
        <f>'C завтраками| Bed and breakfast'!H20-1250</f>
        <v>11100</v>
      </c>
      <c r="O16" s="134">
        <f>'C завтраками| Bed and breakfast'!I20-1250</f>
        <v>11900</v>
      </c>
      <c r="P16" s="134">
        <f>'C завтраками| Bed and breakfast'!J20-1250</f>
        <v>10300</v>
      </c>
      <c r="Q16" s="134">
        <f>'C завтраками| Bed and breakfast'!K20-1250</f>
        <v>11100</v>
      </c>
      <c r="R16" s="134">
        <f>'C завтраками| Bed and breakfast'!L20-1250</f>
        <v>11900</v>
      </c>
      <c r="S16" s="134">
        <f>'C завтраками| Bed and breakfast'!M20-1250</f>
        <v>11100</v>
      </c>
      <c r="T16" s="134">
        <f>'C завтраками| Bed and breakfast'!N20-1250</f>
        <v>9500</v>
      </c>
      <c r="U16" s="134">
        <f>'C завтраками| Bed and breakfast'!O20-1250</f>
        <v>9900</v>
      </c>
      <c r="V16" s="134">
        <f>'C завтраками| Bed and breakfast'!P20-1250</f>
        <v>9500</v>
      </c>
      <c r="W16" s="134">
        <f>'C завтраками| Bed and breakfast'!Q20-1250</f>
        <v>9900</v>
      </c>
      <c r="X16" s="134">
        <f>'C завтраками| Bed and breakfast'!R20-1250</f>
        <v>9500</v>
      </c>
      <c r="Y16" s="134">
        <f>'C завтраками| Bed and breakfast'!S20-1250</f>
        <v>9900</v>
      </c>
      <c r="Z16" s="134">
        <f>'C завтраками| Bed and breakfast'!T20-1250</f>
        <v>11900</v>
      </c>
      <c r="AA16" s="134">
        <f>'C завтраками| Bed and breakfast'!U20-1250</f>
        <v>11900</v>
      </c>
      <c r="AB16" s="134">
        <f>'C завтраками| Bed and breakfast'!V20-1250</f>
        <v>11900</v>
      </c>
      <c r="AC16" s="134">
        <f>'C завтраками| Bed and breakfast'!W20-1250</f>
        <v>11900</v>
      </c>
      <c r="AD16" s="134">
        <f>'C завтраками| Bed and breakfast'!X20-1250</f>
        <v>10300</v>
      </c>
      <c r="AE16" s="134">
        <f>'C завтраками| Bed and breakfast'!Y20-1250</f>
        <v>11100</v>
      </c>
      <c r="AF16" s="134">
        <f>'C завтраками| Bed and breakfast'!Z20-1250</f>
        <v>10300</v>
      </c>
      <c r="AG16" s="134">
        <f>'C завтраками| Bed and breakfast'!AA20-1250</f>
        <v>12700</v>
      </c>
      <c r="AH16" s="134">
        <f>'C завтраками| Bed and breakfast'!AB20-1250</f>
        <v>12700</v>
      </c>
      <c r="AI16" s="134">
        <f>'C завтраками| Bed and breakfast'!AC20-1250</f>
        <v>10400</v>
      </c>
      <c r="AJ16" s="134">
        <f>'C завтраками| Bed and breakfast'!AD20-1250</f>
        <v>10600</v>
      </c>
      <c r="AK16" s="134">
        <f>'C завтраками| Bed and breakfast'!AE20-1250</f>
        <v>11000</v>
      </c>
      <c r="AL16" s="134">
        <f>'C завтраками| Bed and breakfast'!AF20-1250</f>
        <v>10600</v>
      </c>
      <c r="AM16" s="134">
        <f>'C завтраками| Bed and breakfast'!AG20-1250</f>
        <v>11200</v>
      </c>
      <c r="AN16" s="134">
        <f>'C завтраками| Bed and breakfast'!AH20-1250</f>
        <v>11900</v>
      </c>
      <c r="AO16" s="134">
        <f>'C завтраками| Bed and breakfast'!AI20-1250</f>
        <v>11900</v>
      </c>
      <c r="AP16" s="134">
        <f>'C завтраками| Bed and breakfast'!AJ20-1250</f>
        <v>11400</v>
      </c>
      <c r="AQ16" s="134">
        <f>'C завтраками| Bed and breakfast'!AK20-1250</f>
        <v>11000</v>
      </c>
      <c r="AR16" s="134">
        <f>'C завтраками| Bed and breakfast'!AL20-1250</f>
        <v>11900</v>
      </c>
      <c r="AS16" s="134">
        <f>'C завтраками| Bed and breakfast'!AM20-1250</f>
        <v>11000</v>
      </c>
      <c r="AT16" s="134">
        <f>'C завтраками| Bed and breakfast'!AN20-1250</f>
        <v>11400</v>
      </c>
      <c r="AU16" s="134">
        <f>'C завтраками| Bed and breakfast'!AO20-1250</f>
        <v>11000</v>
      </c>
      <c r="AV16" s="134">
        <f>'C завтраками| Bed and breakfast'!AP20-1250</f>
        <v>11900</v>
      </c>
      <c r="AW16" s="134">
        <f>'C завтраками| Bed and breakfast'!AQ20-1250</f>
        <v>11200</v>
      </c>
      <c r="AX16" s="134">
        <f>'C завтраками| Bed and breakfast'!AR20-1250</f>
        <v>11000</v>
      </c>
      <c r="AY16" s="134">
        <f>'C завтраками| Bed and breakfast'!AS20-1250</f>
        <v>11400</v>
      </c>
      <c r="AZ16" s="134">
        <f>'C завтраками| Bed and breakfast'!AT20-1250</f>
        <v>10600</v>
      </c>
      <c r="BA16" s="134">
        <f>'C завтраками| Bed and breakfast'!AU20-1250</f>
        <v>10600</v>
      </c>
      <c r="BB16" s="134">
        <f>'C завтраками| Bed and breakfast'!AV20-1250</f>
        <v>10200</v>
      </c>
      <c r="BC16" s="134">
        <f>'C завтраками| Bed and breakfast'!AW20-1250</f>
        <v>9500</v>
      </c>
      <c r="BD16" s="134">
        <f>'C завтраками| Bed and breakfast'!AX20-1250</f>
        <v>10000</v>
      </c>
      <c r="BE16" s="134">
        <f>'C завтраками| Bed and breakfast'!AY20-1250</f>
        <v>9500</v>
      </c>
      <c r="BF16" s="134">
        <f>'C завтраками| Bed and breakfast'!AZ20-1250</f>
        <v>10000</v>
      </c>
      <c r="BG16" s="134">
        <f>'C завтраками| Bed and breakfast'!BA20-1250</f>
        <v>9500</v>
      </c>
    </row>
    <row r="17" spans="1:59" s="133" customFormat="1" x14ac:dyDescent="0.2">
      <c r="A17" s="2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row>
    <row r="18" spans="1:59" s="133" customFormat="1" x14ac:dyDescent="0.2">
      <c r="A18" s="96" t="s">
        <v>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row>
    <row r="19" spans="1:59" s="133" customFormat="1" ht="23.25" customHeight="1" x14ac:dyDescent="0.2">
      <c r="A19" s="16"/>
      <c r="B19" s="129" t="e">
        <f t="shared" ref="B19:F20" si="0">B5</f>
        <v>#REF!</v>
      </c>
      <c r="C19" s="46" t="e">
        <f t="shared" si="0"/>
        <v>#REF!</v>
      </c>
      <c r="D19" s="46" t="e">
        <f t="shared" si="0"/>
        <v>#REF!</v>
      </c>
      <c r="E19" s="46" t="e">
        <f t="shared" si="0"/>
        <v>#REF!</v>
      </c>
      <c r="F19" s="46" t="e">
        <f t="shared" si="0"/>
        <v>#REF!</v>
      </c>
      <c r="G19" s="46" t="e">
        <f t="shared" ref="G19" si="1">G5</f>
        <v>#REF!</v>
      </c>
      <c r="H19" s="129">
        <f t="shared" ref="H19:BF19" si="2">H5</f>
        <v>45399</v>
      </c>
      <c r="I19" s="129">
        <f t="shared" si="2"/>
        <v>45401</v>
      </c>
      <c r="J19" s="129">
        <f t="shared" si="2"/>
        <v>45402</v>
      </c>
      <c r="K19" s="129">
        <f t="shared" si="2"/>
        <v>45403</v>
      </c>
      <c r="L19" s="129">
        <f t="shared" si="2"/>
        <v>45407</v>
      </c>
      <c r="M19" s="129">
        <f t="shared" si="2"/>
        <v>45409</v>
      </c>
      <c r="N19" s="129">
        <f t="shared" si="2"/>
        <v>45411</v>
      </c>
      <c r="O19" s="129">
        <f t="shared" si="2"/>
        <v>45413</v>
      </c>
      <c r="P19" s="129">
        <f t="shared" si="2"/>
        <v>45417</v>
      </c>
      <c r="Q19" s="129">
        <f t="shared" si="2"/>
        <v>45421</v>
      </c>
      <c r="R19" s="129">
        <f t="shared" si="2"/>
        <v>45422</v>
      </c>
      <c r="S19" s="129">
        <f t="shared" si="2"/>
        <v>45423</v>
      </c>
      <c r="T19" s="46">
        <f t="shared" si="2"/>
        <v>45424</v>
      </c>
      <c r="U19" s="129">
        <f t="shared" si="2"/>
        <v>45429</v>
      </c>
      <c r="V19" s="129">
        <f t="shared" si="2"/>
        <v>45431</v>
      </c>
      <c r="W19" s="129">
        <f t="shared" si="2"/>
        <v>45436</v>
      </c>
      <c r="X19" s="129">
        <f t="shared" si="2"/>
        <v>45438</v>
      </c>
      <c r="Y19" s="129">
        <f t="shared" si="2"/>
        <v>45439</v>
      </c>
      <c r="Z19" s="129">
        <f t="shared" si="2"/>
        <v>45443</v>
      </c>
      <c r="AA19" s="129">
        <f t="shared" si="2"/>
        <v>45444</v>
      </c>
      <c r="AB19" s="129">
        <f t="shared" si="2"/>
        <v>45445</v>
      </c>
      <c r="AC19" s="129">
        <f t="shared" si="2"/>
        <v>45453</v>
      </c>
      <c r="AD19" s="129">
        <f t="shared" si="2"/>
        <v>45454</v>
      </c>
      <c r="AE19" s="129">
        <f t="shared" si="2"/>
        <v>45460</v>
      </c>
      <c r="AF19" s="129">
        <f t="shared" si="2"/>
        <v>45466</v>
      </c>
      <c r="AG19" s="129">
        <f t="shared" si="2"/>
        <v>45471</v>
      </c>
      <c r="AH19" s="129">
        <f t="shared" si="2"/>
        <v>45474</v>
      </c>
      <c r="AI19" s="129">
        <f t="shared" si="2"/>
        <v>45487</v>
      </c>
      <c r="AJ19" s="129">
        <f t="shared" si="2"/>
        <v>45491</v>
      </c>
      <c r="AK19" s="129">
        <f t="shared" si="2"/>
        <v>45492</v>
      </c>
      <c r="AL19" s="129">
        <f t="shared" si="2"/>
        <v>45494</v>
      </c>
      <c r="AM19" s="129">
        <f t="shared" si="2"/>
        <v>45499</v>
      </c>
      <c r="AN19" s="129">
        <f t="shared" si="2"/>
        <v>45501</v>
      </c>
      <c r="AO19" s="129">
        <f t="shared" si="2"/>
        <v>45505</v>
      </c>
      <c r="AP19" s="129">
        <f t="shared" si="2"/>
        <v>45506</v>
      </c>
      <c r="AQ19" s="129">
        <f t="shared" si="2"/>
        <v>45508</v>
      </c>
      <c r="AR19" s="129">
        <f t="shared" si="2"/>
        <v>45513</v>
      </c>
      <c r="AS19" s="129">
        <f t="shared" si="2"/>
        <v>45515</v>
      </c>
      <c r="AT19" s="129">
        <f t="shared" si="2"/>
        <v>45520</v>
      </c>
      <c r="AU19" s="129">
        <f t="shared" si="2"/>
        <v>45522</v>
      </c>
      <c r="AV19" s="129">
        <f t="shared" si="2"/>
        <v>45523</v>
      </c>
      <c r="AW19" s="129">
        <f t="shared" si="2"/>
        <v>45525</v>
      </c>
      <c r="AX19" s="129">
        <f t="shared" si="2"/>
        <v>45526</v>
      </c>
      <c r="AY19" s="129">
        <f t="shared" si="2"/>
        <v>45527</v>
      </c>
      <c r="AZ19" s="129">
        <f t="shared" si="2"/>
        <v>45529</v>
      </c>
      <c r="BA19" s="129">
        <f t="shared" si="2"/>
        <v>45534</v>
      </c>
      <c r="BB19" s="129">
        <f t="shared" si="2"/>
        <v>45536</v>
      </c>
      <c r="BC19" s="129">
        <f t="shared" si="2"/>
        <v>45551</v>
      </c>
      <c r="BD19" s="129">
        <f t="shared" si="2"/>
        <v>45556</v>
      </c>
      <c r="BE19" s="129">
        <f t="shared" si="2"/>
        <v>45558</v>
      </c>
      <c r="BF19" s="129">
        <f t="shared" si="2"/>
        <v>45562</v>
      </c>
      <c r="BG19" s="129">
        <f t="shared" ref="BG19" si="3">BG5</f>
        <v>45564</v>
      </c>
    </row>
    <row r="20" spans="1:59" s="133" customFormat="1" ht="23.25" customHeight="1" x14ac:dyDescent="0.2">
      <c r="A20" s="16"/>
      <c r="B20" s="129" t="e">
        <f t="shared" si="0"/>
        <v>#REF!</v>
      </c>
      <c r="C20" s="46" t="e">
        <f t="shared" si="0"/>
        <v>#REF!</v>
      </c>
      <c r="D20" s="46" t="e">
        <f t="shared" si="0"/>
        <v>#REF!</v>
      </c>
      <c r="E20" s="46" t="e">
        <f t="shared" si="0"/>
        <v>#REF!</v>
      </c>
      <c r="F20" s="46" t="e">
        <f t="shared" si="0"/>
        <v>#REF!</v>
      </c>
      <c r="G20" s="46" t="e">
        <f t="shared" ref="G20" si="4">G6</f>
        <v>#REF!</v>
      </c>
      <c r="H20" s="129">
        <f t="shared" ref="H20:BF20" si="5">H6</f>
        <v>45400</v>
      </c>
      <c r="I20" s="129">
        <f t="shared" si="5"/>
        <v>45401</v>
      </c>
      <c r="J20" s="129">
        <f t="shared" si="5"/>
        <v>45402</v>
      </c>
      <c r="K20" s="129">
        <f t="shared" si="5"/>
        <v>45406</v>
      </c>
      <c r="L20" s="129">
        <f t="shared" si="5"/>
        <v>45408</v>
      </c>
      <c r="M20" s="129">
        <f t="shared" si="5"/>
        <v>45410</v>
      </c>
      <c r="N20" s="129">
        <f t="shared" si="5"/>
        <v>45412</v>
      </c>
      <c r="O20" s="129">
        <f t="shared" si="5"/>
        <v>45416</v>
      </c>
      <c r="P20" s="129">
        <f t="shared" si="5"/>
        <v>45420</v>
      </c>
      <c r="Q20" s="129">
        <f t="shared" si="5"/>
        <v>45421</v>
      </c>
      <c r="R20" s="129">
        <f t="shared" si="5"/>
        <v>45422</v>
      </c>
      <c r="S20" s="129">
        <f t="shared" si="5"/>
        <v>45423</v>
      </c>
      <c r="T20" s="46">
        <f t="shared" si="5"/>
        <v>45428</v>
      </c>
      <c r="U20" s="129">
        <f t="shared" si="5"/>
        <v>45430</v>
      </c>
      <c r="V20" s="129">
        <f t="shared" si="5"/>
        <v>45435</v>
      </c>
      <c r="W20" s="129">
        <f t="shared" si="5"/>
        <v>45437</v>
      </c>
      <c r="X20" s="129">
        <f t="shared" si="5"/>
        <v>45438</v>
      </c>
      <c r="Y20" s="129">
        <f t="shared" si="5"/>
        <v>45442</v>
      </c>
      <c r="Z20" s="129">
        <f t="shared" si="5"/>
        <v>45443</v>
      </c>
      <c r="AA20" s="129">
        <f t="shared" si="5"/>
        <v>45444</v>
      </c>
      <c r="AB20" s="129">
        <f t="shared" si="5"/>
        <v>45452</v>
      </c>
      <c r="AC20" s="129">
        <f t="shared" si="5"/>
        <v>45453</v>
      </c>
      <c r="AD20" s="129">
        <f t="shared" si="5"/>
        <v>45459</v>
      </c>
      <c r="AE20" s="129">
        <f t="shared" si="5"/>
        <v>45465</v>
      </c>
      <c r="AF20" s="129">
        <f t="shared" si="5"/>
        <v>45470</v>
      </c>
      <c r="AG20" s="129">
        <f t="shared" si="5"/>
        <v>45473</v>
      </c>
      <c r="AH20" s="129">
        <f t="shared" si="5"/>
        <v>45486</v>
      </c>
      <c r="AI20" s="129">
        <f t="shared" si="5"/>
        <v>45490</v>
      </c>
      <c r="AJ20" s="129">
        <f t="shared" si="5"/>
        <v>45491</v>
      </c>
      <c r="AK20" s="129">
        <f t="shared" si="5"/>
        <v>45493</v>
      </c>
      <c r="AL20" s="129">
        <f t="shared" si="5"/>
        <v>45498</v>
      </c>
      <c r="AM20" s="129">
        <f t="shared" si="5"/>
        <v>45500</v>
      </c>
      <c r="AN20" s="129">
        <f t="shared" si="5"/>
        <v>45504</v>
      </c>
      <c r="AO20" s="129">
        <f t="shared" si="5"/>
        <v>45505</v>
      </c>
      <c r="AP20" s="129">
        <f t="shared" si="5"/>
        <v>45507</v>
      </c>
      <c r="AQ20" s="129">
        <f t="shared" si="5"/>
        <v>45512</v>
      </c>
      <c r="AR20" s="129">
        <f t="shared" si="5"/>
        <v>45514</v>
      </c>
      <c r="AS20" s="129">
        <f t="shared" si="5"/>
        <v>45519</v>
      </c>
      <c r="AT20" s="129">
        <f t="shared" si="5"/>
        <v>45521</v>
      </c>
      <c r="AU20" s="129">
        <f t="shared" si="5"/>
        <v>45522</v>
      </c>
      <c r="AV20" s="129">
        <f t="shared" si="5"/>
        <v>45524</v>
      </c>
      <c r="AW20" s="129">
        <f t="shared" si="5"/>
        <v>45525</v>
      </c>
      <c r="AX20" s="129">
        <f t="shared" si="5"/>
        <v>45526</v>
      </c>
      <c r="AY20" s="129">
        <f t="shared" si="5"/>
        <v>45528</v>
      </c>
      <c r="AZ20" s="129">
        <f t="shared" si="5"/>
        <v>45533</v>
      </c>
      <c r="BA20" s="129">
        <f t="shared" si="5"/>
        <v>45535</v>
      </c>
      <c r="BB20" s="129">
        <f t="shared" si="5"/>
        <v>45550</v>
      </c>
      <c r="BC20" s="129">
        <f t="shared" si="5"/>
        <v>45555</v>
      </c>
      <c r="BD20" s="129">
        <f t="shared" si="5"/>
        <v>45557</v>
      </c>
      <c r="BE20" s="129">
        <f t="shared" si="5"/>
        <v>45561</v>
      </c>
      <c r="BF20" s="129">
        <f t="shared" si="5"/>
        <v>45563</v>
      </c>
      <c r="BG20" s="129">
        <f t="shared" ref="BG20" si="6">BG6</f>
        <v>45565</v>
      </c>
    </row>
    <row r="21" spans="1:59" s="133" customFormat="1" x14ac:dyDescent="0.2">
      <c r="A21" s="16" t="s">
        <v>11</v>
      </c>
    </row>
    <row r="22" spans="1:59" x14ac:dyDescent="0.2">
      <c r="A22" s="16">
        <v>1</v>
      </c>
      <c r="B22" s="137" t="e">
        <f t="shared" ref="B22:E22" si="7">ROUNDUP(B8*0.87,)</f>
        <v>#REF!</v>
      </c>
      <c r="C22" s="137" t="e">
        <f t="shared" si="7"/>
        <v>#REF!</v>
      </c>
      <c r="D22" s="137" t="e">
        <f t="shared" si="7"/>
        <v>#REF!</v>
      </c>
      <c r="E22" s="137" t="e">
        <f t="shared" si="7"/>
        <v>#REF!</v>
      </c>
      <c r="F22" s="137" t="e">
        <f>ROUNDUP(F8*0.85,)</f>
        <v>#REF!</v>
      </c>
      <c r="G22" s="137" t="e">
        <f t="shared" ref="G22" si="8">ROUNDUP(G8*0.85,)</f>
        <v>#REF!</v>
      </c>
      <c r="H22" s="137">
        <f t="shared" ref="H22:BF22" si="9">ROUNDUP(H8*0.85,)</f>
        <v>5185</v>
      </c>
      <c r="I22" s="137">
        <f t="shared" si="9"/>
        <v>4505</v>
      </c>
      <c r="J22" s="137">
        <f t="shared" si="9"/>
        <v>4250</v>
      </c>
      <c r="K22" s="137">
        <f t="shared" si="9"/>
        <v>3825</v>
      </c>
      <c r="L22" s="137">
        <f t="shared" si="9"/>
        <v>5865</v>
      </c>
      <c r="M22" s="137">
        <f t="shared" si="9"/>
        <v>6545</v>
      </c>
      <c r="N22" s="137">
        <f t="shared" si="9"/>
        <v>5185</v>
      </c>
      <c r="O22" s="137">
        <f t="shared" si="9"/>
        <v>5865</v>
      </c>
      <c r="P22" s="137">
        <f t="shared" si="9"/>
        <v>4505</v>
      </c>
      <c r="Q22" s="137">
        <f t="shared" si="9"/>
        <v>5185</v>
      </c>
      <c r="R22" s="137">
        <f t="shared" si="9"/>
        <v>5865</v>
      </c>
      <c r="S22" s="137">
        <f t="shared" si="9"/>
        <v>5185</v>
      </c>
      <c r="T22" s="137">
        <f t="shared" si="9"/>
        <v>3825</v>
      </c>
      <c r="U22" s="137">
        <f t="shared" si="9"/>
        <v>4165</v>
      </c>
      <c r="V22" s="137">
        <f t="shared" si="9"/>
        <v>3825</v>
      </c>
      <c r="W22" s="137">
        <f t="shared" si="9"/>
        <v>4165</v>
      </c>
      <c r="X22" s="137">
        <f t="shared" si="9"/>
        <v>3825</v>
      </c>
      <c r="Y22" s="137">
        <f t="shared" si="9"/>
        <v>4165</v>
      </c>
      <c r="Z22" s="137">
        <f t="shared" si="9"/>
        <v>5865</v>
      </c>
      <c r="AA22" s="137">
        <f t="shared" si="9"/>
        <v>5865</v>
      </c>
      <c r="AB22" s="137">
        <f t="shared" si="9"/>
        <v>5865</v>
      </c>
      <c r="AC22" s="137">
        <f t="shared" si="9"/>
        <v>5865</v>
      </c>
      <c r="AD22" s="137">
        <f t="shared" si="9"/>
        <v>4505</v>
      </c>
      <c r="AE22" s="137">
        <f t="shared" si="9"/>
        <v>5185</v>
      </c>
      <c r="AF22" s="137">
        <f t="shared" si="9"/>
        <v>4505</v>
      </c>
      <c r="AG22" s="137">
        <f t="shared" si="9"/>
        <v>6545</v>
      </c>
      <c r="AH22" s="137">
        <f t="shared" si="9"/>
        <v>6545</v>
      </c>
      <c r="AI22" s="137">
        <f t="shared" si="9"/>
        <v>4590</v>
      </c>
      <c r="AJ22" s="137">
        <f t="shared" si="9"/>
        <v>4760</v>
      </c>
      <c r="AK22" s="137">
        <f t="shared" si="9"/>
        <v>5100</v>
      </c>
      <c r="AL22" s="137">
        <f t="shared" si="9"/>
        <v>4760</v>
      </c>
      <c r="AM22" s="137">
        <f t="shared" si="9"/>
        <v>5270</v>
      </c>
      <c r="AN22" s="137">
        <f t="shared" si="9"/>
        <v>5865</v>
      </c>
      <c r="AO22" s="137">
        <f t="shared" si="9"/>
        <v>5865</v>
      </c>
      <c r="AP22" s="137">
        <f t="shared" si="9"/>
        <v>5440</v>
      </c>
      <c r="AQ22" s="137">
        <f t="shared" si="9"/>
        <v>5100</v>
      </c>
      <c r="AR22" s="137">
        <f t="shared" si="9"/>
        <v>5865</v>
      </c>
      <c r="AS22" s="137">
        <f t="shared" si="9"/>
        <v>5100</v>
      </c>
      <c r="AT22" s="137">
        <f t="shared" si="9"/>
        <v>5440</v>
      </c>
      <c r="AU22" s="137">
        <f t="shared" si="9"/>
        <v>5100</v>
      </c>
      <c r="AV22" s="137">
        <f t="shared" si="9"/>
        <v>5865</v>
      </c>
      <c r="AW22" s="137">
        <f t="shared" si="9"/>
        <v>5270</v>
      </c>
      <c r="AX22" s="137">
        <f t="shared" si="9"/>
        <v>5100</v>
      </c>
      <c r="AY22" s="137">
        <f t="shared" si="9"/>
        <v>5440</v>
      </c>
      <c r="AZ22" s="137">
        <f t="shared" si="9"/>
        <v>4760</v>
      </c>
      <c r="BA22" s="137">
        <f t="shared" si="9"/>
        <v>4760</v>
      </c>
      <c r="BB22" s="137">
        <f t="shared" si="9"/>
        <v>4420</v>
      </c>
      <c r="BC22" s="137">
        <f t="shared" si="9"/>
        <v>3825</v>
      </c>
      <c r="BD22" s="137">
        <f t="shared" si="9"/>
        <v>4250</v>
      </c>
      <c r="BE22" s="137">
        <f t="shared" si="9"/>
        <v>3825</v>
      </c>
      <c r="BF22" s="137">
        <f t="shared" si="9"/>
        <v>4250</v>
      </c>
      <c r="BG22" s="137">
        <f t="shared" ref="BG22" si="10">ROUNDUP(BG8*0.85,)</f>
        <v>3825</v>
      </c>
    </row>
    <row r="23" spans="1:59" x14ac:dyDescent="0.2">
      <c r="A23" s="120" t="s">
        <v>107</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row>
    <row r="24" spans="1:59" x14ac:dyDescent="0.2">
      <c r="A24" s="3">
        <v>1</v>
      </c>
      <c r="B24" s="137" t="e">
        <f t="shared" ref="B24:E24" si="11">ROUNDUP(B10*0.87,)</f>
        <v>#REF!</v>
      </c>
      <c r="C24" s="137" t="e">
        <f t="shared" si="11"/>
        <v>#REF!</v>
      </c>
      <c r="D24" s="137" t="e">
        <f t="shared" si="11"/>
        <v>#REF!</v>
      </c>
      <c r="E24" s="137" t="e">
        <f t="shared" si="11"/>
        <v>#REF!</v>
      </c>
      <c r="F24" s="137" t="e">
        <f t="shared" ref="F24:G30" si="12">ROUNDUP(F10*0.85,)</f>
        <v>#REF!</v>
      </c>
      <c r="G24" s="137" t="e">
        <f t="shared" si="12"/>
        <v>#REF!</v>
      </c>
      <c r="H24" s="137">
        <f t="shared" ref="H24:BF24" si="13">ROUNDUP(H10*0.85,)</f>
        <v>6035</v>
      </c>
      <c r="I24" s="137">
        <f t="shared" si="13"/>
        <v>5355</v>
      </c>
      <c r="J24" s="137">
        <f t="shared" si="13"/>
        <v>5100</v>
      </c>
      <c r="K24" s="137">
        <f t="shared" si="13"/>
        <v>4675</v>
      </c>
      <c r="L24" s="137">
        <f t="shared" si="13"/>
        <v>6715</v>
      </c>
      <c r="M24" s="137">
        <f t="shared" si="13"/>
        <v>7395</v>
      </c>
      <c r="N24" s="137">
        <f t="shared" si="13"/>
        <v>6035</v>
      </c>
      <c r="O24" s="137">
        <f t="shared" si="13"/>
        <v>6715</v>
      </c>
      <c r="P24" s="137">
        <f t="shared" si="13"/>
        <v>5355</v>
      </c>
      <c r="Q24" s="137">
        <f t="shared" si="13"/>
        <v>6035</v>
      </c>
      <c r="R24" s="137">
        <f t="shared" si="13"/>
        <v>6715</v>
      </c>
      <c r="S24" s="137">
        <f t="shared" si="13"/>
        <v>6035</v>
      </c>
      <c r="T24" s="137">
        <f t="shared" si="13"/>
        <v>4675</v>
      </c>
      <c r="U24" s="137">
        <f t="shared" si="13"/>
        <v>5015</v>
      </c>
      <c r="V24" s="137">
        <f t="shared" si="13"/>
        <v>4675</v>
      </c>
      <c r="W24" s="137">
        <f t="shared" si="13"/>
        <v>5015</v>
      </c>
      <c r="X24" s="137">
        <f t="shared" si="13"/>
        <v>4675</v>
      </c>
      <c r="Y24" s="137">
        <f t="shared" si="13"/>
        <v>5015</v>
      </c>
      <c r="Z24" s="137">
        <f t="shared" si="13"/>
        <v>6715</v>
      </c>
      <c r="AA24" s="137">
        <f t="shared" si="13"/>
        <v>6715</v>
      </c>
      <c r="AB24" s="137">
        <f t="shared" si="13"/>
        <v>6715</v>
      </c>
      <c r="AC24" s="137">
        <f t="shared" si="13"/>
        <v>6715</v>
      </c>
      <c r="AD24" s="137">
        <f t="shared" si="13"/>
        <v>5355</v>
      </c>
      <c r="AE24" s="137">
        <f t="shared" si="13"/>
        <v>6035</v>
      </c>
      <c r="AF24" s="137">
        <f t="shared" si="13"/>
        <v>5355</v>
      </c>
      <c r="AG24" s="137">
        <f t="shared" si="13"/>
        <v>7395</v>
      </c>
      <c r="AH24" s="137">
        <f t="shared" si="13"/>
        <v>7395</v>
      </c>
      <c r="AI24" s="137">
        <f t="shared" si="13"/>
        <v>5440</v>
      </c>
      <c r="AJ24" s="137">
        <f t="shared" si="13"/>
        <v>5610</v>
      </c>
      <c r="AK24" s="137">
        <f t="shared" si="13"/>
        <v>5950</v>
      </c>
      <c r="AL24" s="137">
        <f t="shared" si="13"/>
        <v>5610</v>
      </c>
      <c r="AM24" s="137">
        <f t="shared" si="13"/>
        <v>6120</v>
      </c>
      <c r="AN24" s="137">
        <f t="shared" si="13"/>
        <v>6715</v>
      </c>
      <c r="AO24" s="137">
        <f t="shared" si="13"/>
        <v>6715</v>
      </c>
      <c r="AP24" s="137">
        <f t="shared" si="13"/>
        <v>6290</v>
      </c>
      <c r="AQ24" s="137">
        <f t="shared" si="13"/>
        <v>5950</v>
      </c>
      <c r="AR24" s="137">
        <f t="shared" si="13"/>
        <v>6715</v>
      </c>
      <c r="AS24" s="137">
        <f t="shared" si="13"/>
        <v>5950</v>
      </c>
      <c r="AT24" s="137">
        <f t="shared" si="13"/>
        <v>6290</v>
      </c>
      <c r="AU24" s="137">
        <f t="shared" si="13"/>
        <v>5950</v>
      </c>
      <c r="AV24" s="137">
        <f t="shared" si="13"/>
        <v>6715</v>
      </c>
      <c r="AW24" s="137">
        <f t="shared" si="13"/>
        <v>6120</v>
      </c>
      <c r="AX24" s="137">
        <f t="shared" si="13"/>
        <v>5950</v>
      </c>
      <c r="AY24" s="137">
        <f t="shared" si="13"/>
        <v>6290</v>
      </c>
      <c r="AZ24" s="137">
        <f t="shared" si="13"/>
        <v>5610</v>
      </c>
      <c r="BA24" s="137">
        <f t="shared" si="13"/>
        <v>5610</v>
      </c>
      <c r="BB24" s="137">
        <f t="shared" si="13"/>
        <v>5270</v>
      </c>
      <c r="BC24" s="137">
        <f t="shared" si="13"/>
        <v>4675</v>
      </c>
      <c r="BD24" s="137">
        <f t="shared" si="13"/>
        <v>5100</v>
      </c>
      <c r="BE24" s="137">
        <f t="shared" si="13"/>
        <v>4675</v>
      </c>
      <c r="BF24" s="137">
        <f t="shared" si="13"/>
        <v>5100</v>
      </c>
      <c r="BG24" s="137">
        <f t="shared" ref="BG24" si="14">ROUNDUP(BG10*0.85,)</f>
        <v>4675</v>
      </c>
    </row>
    <row r="25" spans="1:59" x14ac:dyDescent="0.2">
      <c r="A25" s="5" t="s">
        <v>86</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row>
    <row r="26" spans="1:59" x14ac:dyDescent="0.2">
      <c r="A26" s="16">
        <v>1</v>
      </c>
      <c r="B26" s="137" t="e">
        <f t="shared" ref="B26:E26" si="15">ROUNDUP(B12*0.87,)</f>
        <v>#REF!</v>
      </c>
      <c r="C26" s="137" t="e">
        <f t="shared" si="15"/>
        <v>#REF!</v>
      </c>
      <c r="D26" s="137" t="e">
        <f t="shared" si="15"/>
        <v>#REF!</v>
      </c>
      <c r="E26" s="137" t="e">
        <f t="shared" si="15"/>
        <v>#REF!</v>
      </c>
      <c r="F26" s="137" t="e">
        <f t="shared" si="12"/>
        <v>#REF!</v>
      </c>
      <c r="G26" s="137" t="e">
        <f t="shared" ref="G26:G30" si="16">ROUNDUP(G12*0.85,)</f>
        <v>#REF!</v>
      </c>
      <c r="H26" s="137">
        <f t="shared" ref="H26:BF26" si="17">ROUNDUP(H12*0.85,)</f>
        <v>7310</v>
      </c>
      <c r="I26" s="137">
        <f t="shared" si="17"/>
        <v>6630</v>
      </c>
      <c r="J26" s="137">
        <f t="shared" si="17"/>
        <v>6375</v>
      </c>
      <c r="K26" s="137">
        <f t="shared" si="17"/>
        <v>5950</v>
      </c>
      <c r="L26" s="137">
        <f t="shared" si="17"/>
        <v>7990</v>
      </c>
      <c r="M26" s="137">
        <f t="shared" si="17"/>
        <v>8670</v>
      </c>
      <c r="N26" s="137">
        <f t="shared" si="17"/>
        <v>7310</v>
      </c>
      <c r="O26" s="137">
        <f t="shared" si="17"/>
        <v>7990</v>
      </c>
      <c r="P26" s="137">
        <f t="shared" si="17"/>
        <v>6630</v>
      </c>
      <c r="Q26" s="137">
        <f t="shared" si="17"/>
        <v>7310</v>
      </c>
      <c r="R26" s="137">
        <f t="shared" si="17"/>
        <v>7990</v>
      </c>
      <c r="S26" s="137">
        <f t="shared" si="17"/>
        <v>7310</v>
      </c>
      <c r="T26" s="137">
        <f t="shared" si="17"/>
        <v>5950</v>
      </c>
      <c r="U26" s="137">
        <f t="shared" si="17"/>
        <v>6290</v>
      </c>
      <c r="V26" s="137">
        <f t="shared" si="17"/>
        <v>5950</v>
      </c>
      <c r="W26" s="137">
        <f t="shared" si="17"/>
        <v>6290</v>
      </c>
      <c r="X26" s="137">
        <f t="shared" si="17"/>
        <v>5950</v>
      </c>
      <c r="Y26" s="137">
        <f t="shared" si="17"/>
        <v>6290</v>
      </c>
      <c r="Z26" s="137">
        <f t="shared" si="17"/>
        <v>7990</v>
      </c>
      <c r="AA26" s="137">
        <f t="shared" si="17"/>
        <v>7990</v>
      </c>
      <c r="AB26" s="137">
        <f t="shared" si="17"/>
        <v>7990</v>
      </c>
      <c r="AC26" s="137">
        <f t="shared" si="17"/>
        <v>7990</v>
      </c>
      <c r="AD26" s="137">
        <f t="shared" si="17"/>
        <v>6630</v>
      </c>
      <c r="AE26" s="137">
        <f t="shared" si="17"/>
        <v>7310</v>
      </c>
      <c r="AF26" s="137">
        <f t="shared" si="17"/>
        <v>6630</v>
      </c>
      <c r="AG26" s="137">
        <f t="shared" si="17"/>
        <v>8670</v>
      </c>
      <c r="AH26" s="137">
        <f t="shared" si="17"/>
        <v>8670</v>
      </c>
      <c r="AI26" s="137">
        <f t="shared" si="17"/>
        <v>6715</v>
      </c>
      <c r="AJ26" s="137">
        <f t="shared" si="17"/>
        <v>6885</v>
      </c>
      <c r="AK26" s="137">
        <f t="shared" si="17"/>
        <v>7225</v>
      </c>
      <c r="AL26" s="137">
        <f t="shared" si="17"/>
        <v>6885</v>
      </c>
      <c r="AM26" s="137">
        <f t="shared" si="17"/>
        <v>7395</v>
      </c>
      <c r="AN26" s="137">
        <f t="shared" si="17"/>
        <v>7990</v>
      </c>
      <c r="AO26" s="137">
        <f t="shared" si="17"/>
        <v>7990</v>
      </c>
      <c r="AP26" s="137">
        <f t="shared" si="17"/>
        <v>7565</v>
      </c>
      <c r="AQ26" s="137">
        <f t="shared" si="17"/>
        <v>7225</v>
      </c>
      <c r="AR26" s="137">
        <f t="shared" si="17"/>
        <v>7990</v>
      </c>
      <c r="AS26" s="137">
        <f t="shared" si="17"/>
        <v>7225</v>
      </c>
      <c r="AT26" s="137">
        <f t="shared" si="17"/>
        <v>7565</v>
      </c>
      <c r="AU26" s="137">
        <f t="shared" si="17"/>
        <v>7225</v>
      </c>
      <c r="AV26" s="137">
        <f t="shared" si="17"/>
        <v>7990</v>
      </c>
      <c r="AW26" s="137">
        <f t="shared" si="17"/>
        <v>7395</v>
      </c>
      <c r="AX26" s="137">
        <f t="shared" si="17"/>
        <v>7225</v>
      </c>
      <c r="AY26" s="137">
        <f t="shared" si="17"/>
        <v>7565</v>
      </c>
      <c r="AZ26" s="137">
        <f t="shared" si="17"/>
        <v>6885</v>
      </c>
      <c r="BA26" s="137">
        <f t="shared" si="17"/>
        <v>6885</v>
      </c>
      <c r="BB26" s="137">
        <f t="shared" si="17"/>
        <v>6545</v>
      </c>
      <c r="BC26" s="137">
        <f t="shared" si="17"/>
        <v>5950</v>
      </c>
      <c r="BD26" s="137">
        <f t="shared" si="17"/>
        <v>6375</v>
      </c>
      <c r="BE26" s="137">
        <f t="shared" si="17"/>
        <v>5950</v>
      </c>
      <c r="BF26" s="137">
        <f t="shared" si="17"/>
        <v>6375</v>
      </c>
      <c r="BG26" s="137">
        <f t="shared" ref="BG26" si="18">ROUNDUP(BG12*0.85,)</f>
        <v>5950</v>
      </c>
    </row>
    <row r="27" spans="1:59" x14ac:dyDescent="0.2">
      <c r="A27" s="4" t="s">
        <v>91</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row>
    <row r="28" spans="1:59" x14ac:dyDescent="0.2">
      <c r="A28" s="16">
        <v>1</v>
      </c>
      <c r="B28" s="137" t="e">
        <f t="shared" ref="B28:E28" si="19">ROUNDUP(B14*0.87,)</f>
        <v>#REF!</v>
      </c>
      <c r="C28" s="137" t="e">
        <f t="shared" si="19"/>
        <v>#REF!</v>
      </c>
      <c r="D28" s="137" t="e">
        <f t="shared" si="19"/>
        <v>#REF!</v>
      </c>
      <c r="E28" s="137" t="e">
        <f t="shared" si="19"/>
        <v>#REF!</v>
      </c>
      <c r="F28" s="137" t="e">
        <f t="shared" si="12"/>
        <v>#REF!</v>
      </c>
      <c r="G28" s="137" t="e">
        <f t="shared" si="16"/>
        <v>#REF!</v>
      </c>
      <c r="H28" s="137">
        <f t="shared" ref="H28:BF28" si="20">ROUNDUP(H14*0.85,)</f>
        <v>8160</v>
      </c>
      <c r="I28" s="137">
        <f t="shared" si="20"/>
        <v>7480</v>
      </c>
      <c r="J28" s="137">
        <f t="shared" si="20"/>
        <v>7225</v>
      </c>
      <c r="K28" s="137">
        <f t="shared" si="20"/>
        <v>6800</v>
      </c>
      <c r="L28" s="137">
        <f t="shared" si="20"/>
        <v>8840</v>
      </c>
      <c r="M28" s="137">
        <f t="shared" si="20"/>
        <v>9520</v>
      </c>
      <c r="N28" s="137">
        <f t="shared" si="20"/>
        <v>8160</v>
      </c>
      <c r="O28" s="137">
        <f t="shared" si="20"/>
        <v>8840</v>
      </c>
      <c r="P28" s="137">
        <f t="shared" si="20"/>
        <v>7480</v>
      </c>
      <c r="Q28" s="137">
        <f t="shared" si="20"/>
        <v>8160</v>
      </c>
      <c r="R28" s="137">
        <f t="shared" si="20"/>
        <v>8840</v>
      </c>
      <c r="S28" s="137">
        <f t="shared" si="20"/>
        <v>8160</v>
      </c>
      <c r="T28" s="137">
        <f t="shared" si="20"/>
        <v>6800</v>
      </c>
      <c r="U28" s="137">
        <f t="shared" si="20"/>
        <v>7140</v>
      </c>
      <c r="V28" s="137">
        <f t="shared" si="20"/>
        <v>6800</v>
      </c>
      <c r="W28" s="137">
        <f t="shared" si="20"/>
        <v>7140</v>
      </c>
      <c r="X28" s="137">
        <f t="shared" si="20"/>
        <v>6800</v>
      </c>
      <c r="Y28" s="137">
        <f t="shared" si="20"/>
        <v>7140</v>
      </c>
      <c r="Z28" s="137">
        <f t="shared" si="20"/>
        <v>8840</v>
      </c>
      <c r="AA28" s="137">
        <f t="shared" si="20"/>
        <v>8840</v>
      </c>
      <c r="AB28" s="137">
        <f t="shared" si="20"/>
        <v>8840</v>
      </c>
      <c r="AC28" s="137">
        <f t="shared" si="20"/>
        <v>8840</v>
      </c>
      <c r="AD28" s="137">
        <f t="shared" si="20"/>
        <v>7480</v>
      </c>
      <c r="AE28" s="137">
        <f t="shared" si="20"/>
        <v>8160</v>
      </c>
      <c r="AF28" s="137">
        <f t="shared" si="20"/>
        <v>7480</v>
      </c>
      <c r="AG28" s="137">
        <f t="shared" si="20"/>
        <v>9520</v>
      </c>
      <c r="AH28" s="137">
        <f t="shared" si="20"/>
        <v>9520</v>
      </c>
      <c r="AI28" s="137">
        <f t="shared" si="20"/>
        <v>7565</v>
      </c>
      <c r="AJ28" s="137">
        <f t="shared" si="20"/>
        <v>7735</v>
      </c>
      <c r="AK28" s="137">
        <f t="shared" si="20"/>
        <v>8075</v>
      </c>
      <c r="AL28" s="137">
        <f t="shared" si="20"/>
        <v>7735</v>
      </c>
      <c r="AM28" s="137">
        <f t="shared" si="20"/>
        <v>8245</v>
      </c>
      <c r="AN28" s="137">
        <f t="shared" si="20"/>
        <v>8840</v>
      </c>
      <c r="AO28" s="137">
        <f t="shared" si="20"/>
        <v>8840</v>
      </c>
      <c r="AP28" s="137">
        <f t="shared" si="20"/>
        <v>8415</v>
      </c>
      <c r="AQ28" s="137">
        <f t="shared" si="20"/>
        <v>8075</v>
      </c>
      <c r="AR28" s="137">
        <f t="shared" si="20"/>
        <v>8840</v>
      </c>
      <c r="AS28" s="137">
        <f t="shared" si="20"/>
        <v>8075</v>
      </c>
      <c r="AT28" s="137">
        <f t="shared" si="20"/>
        <v>8415</v>
      </c>
      <c r="AU28" s="137">
        <f t="shared" si="20"/>
        <v>8075</v>
      </c>
      <c r="AV28" s="137">
        <f t="shared" si="20"/>
        <v>8840</v>
      </c>
      <c r="AW28" s="137">
        <f t="shared" si="20"/>
        <v>8245</v>
      </c>
      <c r="AX28" s="137">
        <f t="shared" si="20"/>
        <v>8075</v>
      </c>
      <c r="AY28" s="137">
        <f t="shared" si="20"/>
        <v>8415</v>
      </c>
      <c r="AZ28" s="137">
        <f t="shared" si="20"/>
        <v>7735</v>
      </c>
      <c r="BA28" s="137">
        <f t="shared" si="20"/>
        <v>7735</v>
      </c>
      <c r="BB28" s="137">
        <f t="shared" si="20"/>
        <v>7395</v>
      </c>
      <c r="BC28" s="137">
        <f t="shared" si="20"/>
        <v>6800</v>
      </c>
      <c r="BD28" s="137">
        <f t="shared" si="20"/>
        <v>7225</v>
      </c>
      <c r="BE28" s="137">
        <f t="shared" si="20"/>
        <v>6800</v>
      </c>
      <c r="BF28" s="137">
        <f t="shared" si="20"/>
        <v>7225</v>
      </c>
      <c r="BG28" s="137">
        <f t="shared" ref="BG28" si="21">ROUNDUP(BG14*0.85,)</f>
        <v>6800</v>
      </c>
    </row>
    <row r="29" spans="1:59" x14ac:dyDescent="0.2">
      <c r="A29" s="2" t="s">
        <v>92</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row>
    <row r="30" spans="1:59" x14ac:dyDescent="0.2">
      <c r="A30" s="16">
        <v>1</v>
      </c>
      <c r="B30" s="137" t="e">
        <f t="shared" ref="B30:E30" si="22">ROUNDUP(B16*0.87,)</f>
        <v>#REF!</v>
      </c>
      <c r="C30" s="137" t="e">
        <f t="shared" si="22"/>
        <v>#REF!</v>
      </c>
      <c r="D30" s="137" t="e">
        <f t="shared" si="22"/>
        <v>#REF!</v>
      </c>
      <c r="E30" s="137" t="e">
        <f t="shared" si="22"/>
        <v>#REF!</v>
      </c>
      <c r="F30" s="137" t="e">
        <f t="shared" si="12"/>
        <v>#REF!</v>
      </c>
      <c r="G30" s="137" t="e">
        <f t="shared" si="16"/>
        <v>#REF!</v>
      </c>
      <c r="H30" s="137">
        <f t="shared" ref="H30:BF30" si="23">ROUNDUP(H16*0.85,)</f>
        <v>9435</v>
      </c>
      <c r="I30" s="137">
        <f t="shared" si="23"/>
        <v>8755</v>
      </c>
      <c r="J30" s="137">
        <f t="shared" si="23"/>
        <v>8500</v>
      </c>
      <c r="K30" s="137">
        <f t="shared" si="23"/>
        <v>8075</v>
      </c>
      <c r="L30" s="137">
        <f t="shared" si="23"/>
        <v>10115</v>
      </c>
      <c r="M30" s="137">
        <f t="shared" si="23"/>
        <v>10795</v>
      </c>
      <c r="N30" s="137">
        <f t="shared" si="23"/>
        <v>9435</v>
      </c>
      <c r="O30" s="137">
        <f t="shared" si="23"/>
        <v>10115</v>
      </c>
      <c r="P30" s="137">
        <f t="shared" si="23"/>
        <v>8755</v>
      </c>
      <c r="Q30" s="137">
        <f t="shared" si="23"/>
        <v>9435</v>
      </c>
      <c r="R30" s="137">
        <f t="shared" si="23"/>
        <v>10115</v>
      </c>
      <c r="S30" s="137">
        <f t="shared" si="23"/>
        <v>9435</v>
      </c>
      <c r="T30" s="137">
        <f t="shared" si="23"/>
        <v>8075</v>
      </c>
      <c r="U30" s="137">
        <f t="shared" si="23"/>
        <v>8415</v>
      </c>
      <c r="V30" s="137">
        <f t="shared" si="23"/>
        <v>8075</v>
      </c>
      <c r="W30" s="137">
        <f t="shared" si="23"/>
        <v>8415</v>
      </c>
      <c r="X30" s="137">
        <f t="shared" si="23"/>
        <v>8075</v>
      </c>
      <c r="Y30" s="137">
        <f t="shared" si="23"/>
        <v>8415</v>
      </c>
      <c r="Z30" s="137">
        <f t="shared" si="23"/>
        <v>10115</v>
      </c>
      <c r="AA30" s="137">
        <f t="shared" si="23"/>
        <v>10115</v>
      </c>
      <c r="AB30" s="137">
        <f t="shared" si="23"/>
        <v>10115</v>
      </c>
      <c r="AC30" s="137">
        <f t="shared" si="23"/>
        <v>10115</v>
      </c>
      <c r="AD30" s="137">
        <f t="shared" si="23"/>
        <v>8755</v>
      </c>
      <c r="AE30" s="137">
        <f t="shared" si="23"/>
        <v>9435</v>
      </c>
      <c r="AF30" s="137">
        <f t="shared" si="23"/>
        <v>8755</v>
      </c>
      <c r="AG30" s="137">
        <f t="shared" si="23"/>
        <v>10795</v>
      </c>
      <c r="AH30" s="137">
        <f t="shared" si="23"/>
        <v>10795</v>
      </c>
      <c r="AI30" s="137">
        <f t="shared" si="23"/>
        <v>8840</v>
      </c>
      <c r="AJ30" s="137">
        <f t="shared" si="23"/>
        <v>9010</v>
      </c>
      <c r="AK30" s="137">
        <f t="shared" si="23"/>
        <v>9350</v>
      </c>
      <c r="AL30" s="137">
        <f t="shared" si="23"/>
        <v>9010</v>
      </c>
      <c r="AM30" s="137">
        <f t="shared" si="23"/>
        <v>9520</v>
      </c>
      <c r="AN30" s="137">
        <f t="shared" si="23"/>
        <v>10115</v>
      </c>
      <c r="AO30" s="137">
        <f t="shared" si="23"/>
        <v>10115</v>
      </c>
      <c r="AP30" s="137">
        <f t="shared" si="23"/>
        <v>9690</v>
      </c>
      <c r="AQ30" s="137">
        <f t="shared" si="23"/>
        <v>9350</v>
      </c>
      <c r="AR30" s="137">
        <f t="shared" si="23"/>
        <v>10115</v>
      </c>
      <c r="AS30" s="137">
        <f t="shared" si="23"/>
        <v>9350</v>
      </c>
      <c r="AT30" s="137">
        <f t="shared" si="23"/>
        <v>9690</v>
      </c>
      <c r="AU30" s="137">
        <f t="shared" si="23"/>
        <v>9350</v>
      </c>
      <c r="AV30" s="137">
        <f t="shared" si="23"/>
        <v>10115</v>
      </c>
      <c r="AW30" s="137">
        <f t="shared" si="23"/>
        <v>9520</v>
      </c>
      <c r="AX30" s="137">
        <f t="shared" si="23"/>
        <v>9350</v>
      </c>
      <c r="AY30" s="137">
        <f t="shared" si="23"/>
        <v>9690</v>
      </c>
      <c r="AZ30" s="137">
        <f t="shared" si="23"/>
        <v>9010</v>
      </c>
      <c r="BA30" s="137">
        <f t="shared" si="23"/>
        <v>9010</v>
      </c>
      <c r="BB30" s="137">
        <f t="shared" si="23"/>
        <v>8670</v>
      </c>
      <c r="BC30" s="137">
        <f t="shared" si="23"/>
        <v>8075</v>
      </c>
      <c r="BD30" s="137">
        <f t="shared" si="23"/>
        <v>8500</v>
      </c>
      <c r="BE30" s="137">
        <f t="shared" si="23"/>
        <v>8075</v>
      </c>
      <c r="BF30" s="137">
        <f t="shared" si="23"/>
        <v>8500</v>
      </c>
      <c r="BG30" s="137">
        <f t="shared" ref="BG30" si="24">ROUNDUP(BG16*0.85,)</f>
        <v>8075</v>
      </c>
    </row>
    <row r="31" spans="1:59" x14ac:dyDescent="0.2">
      <c r="A31" s="1"/>
    </row>
    <row r="32" spans="1:59" x14ac:dyDescent="0.2">
      <c r="A32" s="45" t="s">
        <v>3</v>
      </c>
    </row>
    <row r="33" spans="1:1" x14ac:dyDescent="0.2">
      <c r="A33" s="15" t="s">
        <v>4</v>
      </c>
    </row>
    <row r="34" spans="1:1" x14ac:dyDescent="0.2">
      <c r="A34" s="15" t="s">
        <v>5</v>
      </c>
    </row>
    <row r="35" spans="1:1" x14ac:dyDescent="0.2">
      <c r="A35" s="15" t="s">
        <v>6</v>
      </c>
    </row>
    <row r="36" spans="1:1" x14ac:dyDescent="0.2">
      <c r="A36" s="42" t="s">
        <v>75</v>
      </c>
    </row>
    <row r="37" spans="1:1" x14ac:dyDescent="0.2">
      <c r="A37" s="15"/>
    </row>
    <row r="38" spans="1:1" x14ac:dyDescent="0.2">
      <c r="A38" s="43" t="s">
        <v>8</v>
      </c>
    </row>
    <row r="39" spans="1:1" ht="73.5" customHeight="1" thickBot="1" x14ac:dyDescent="0.25">
      <c r="A39" s="44" t="s">
        <v>19</v>
      </c>
    </row>
    <row r="40" spans="1:1" s="22" customFormat="1" thickBot="1" x14ac:dyDescent="0.25">
      <c r="A40" s="123" t="s">
        <v>108</v>
      </c>
    </row>
    <row r="41" spans="1:1" s="22" customFormat="1" ht="12" x14ac:dyDescent="0.2">
      <c r="A41" s="141" t="s">
        <v>190</v>
      </c>
    </row>
  </sheetData>
  <pageMargins left="0.7" right="0.7" top="0.75" bottom="0.75" header="0.3" footer="0.3"/>
  <pageSetup paperSize="9"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2" zoomScaleNormal="100" workbookViewId="0">
      <pane xSplit="1" topLeftCell="B1" activePane="topRight" state="frozen"/>
      <selection pane="topRight" activeCell="A3" sqref="A3"/>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ROUNDUP(B8*0.9,)</f>
        <v>#REF!</v>
      </c>
    </row>
    <row r="28" spans="1:2" ht="11.45" customHeight="1" x14ac:dyDescent="0.2">
      <c r="A28" s="3">
        <v>2</v>
      </c>
      <c r="B28" s="142" t="e">
        <f t="shared" ref="B28" si="3">ROUNDUP(B9*0.9,)</f>
        <v>#REF!</v>
      </c>
    </row>
    <row r="29" spans="1:2" ht="11.45" customHeight="1" x14ac:dyDescent="0.2">
      <c r="A29" s="120" t="s">
        <v>107</v>
      </c>
      <c r="B29" s="142"/>
    </row>
    <row r="30" spans="1:2" ht="11.45" customHeight="1" x14ac:dyDescent="0.2">
      <c r="A30" s="3">
        <v>1</v>
      </c>
      <c r="B30" s="142" t="e">
        <f t="shared" ref="B30" si="4">ROUNDUP(B11*0.9,)</f>
        <v>#REF!</v>
      </c>
    </row>
    <row r="31" spans="1:2" ht="11.45" customHeight="1" x14ac:dyDescent="0.2">
      <c r="A31" s="3">
        <v>2</v>
      </c>
      <c r="B31" s="142" t="e">
        <f t="shared" ref="B31" si="5">ROUNDUP(B12*0.9,)</f>
        <v>#REF!</v>
      </c>
    </row>
    <row r="32" spans="1:2" ht="11.45" customHeight="1" x14ac:dyDescent="0.2">
      <c r="A32" s="5" t="s">
        <v>86</v>
      </c>
      <c r="B32" s="142"/>
    </row>
    <row r="33" spans="1:2" ht="11.45" customHeight="1" x14ac:dyDescent="0.2">
      <c r="A33" s="3">
        <v>1</v>
      </c>
      <c r="B33" s="142" t="e">
        <f t="shared" ref="B33" si="6">ROUNDUP(B14*0.9,)</f>
        <v>#REF!</v>
      </c>
    </row>
    <row r="34" spans="1:2" ht="11.45" customHeight="1" x14ac:dyDescent="0.2">
      <c r="A34" s="3">
        <v>2</v>
      </c>
      <c r="B34" s="142" t="e">
        <f t="shared" ref="B34" si="7">ROUNDUP(B15*0.9,)</f>
        <v>#REF!</v>
      </c>
    </row>
    <row r="35" spans="1:2" ht="11.45" customHeight="1" x14ac:dyDescent="0.2">
      <c r="A35" s="4" t="s">
        <v>91</v>
      </c>
      <c r="B35" s="142"/>
    </row>
    <row r="36" spans="1:2" ht="11.45" customHeight="1" x14ac:dyDescent="0.2">
      <c r="A36" s="3">
        <v>1</v>
      </c>
      <c r="B36" s="142" t="e">
        <f t="shared" ref="B36" si="8">ROUNDUP(B17*0.9,)</f>
        <v>#REF!</v>
      </c>
    </row>
    <row r="37" spans="1:2" ht="11.45" customHeight="1" x14ac:dyDescent="0.2">
      <c r="A37" s="3">
        <v>2</v>
      </c>
      <c r="B37" s="142" t="e">
        <f t="shared" ref="B37" si="9">ROUNDUP(B18*0.9,)</f>
        <v>#REF!</v>
      </c>
    </row>
    <row r="38" spans="1:2" ht="11.45" customHeight="1" x14ac:dyDescent="0.2">
      <c r="A38" s="2" t="s">
        <v>92</v>
      </c>
      <c r="B38" s="142"/>
    </row>
    <row r="39" spans="1:2" ht="11.45" customHeight="1" x14ac:dyDescent="0.2">
      <c r="A39" s="3">
        <v>1</v>
      </c>
      <c r="B39" s="142" t="e">
        <f t="shared" ref="B39" si="10">ROUNDUP(B20*0.9,)</f>
        <v>#REF!</v>
      </c>
    </row>
    <row r="40" spans="1:2" ht="11.45" customHeight="1" x14ac:dyDescent="0.2">
      <c r="A40" s="3">
        <v>2</v>
      </c>
      <c r="B40" s="142" t="e">
        <f t="shared" ref="B40" si="11">ROUNDUP(B21*0.9,)</f>
        <v>#REF!</v>
      </c>
    </row>
    <row r="41" spans="1:2" ht="11.45" customHeight="1" x14ac:dyDescent="0.2">
      <c r="A41" s="24"/>
    </row>
    <row r="42" spans="1:2" x14ac:dyDescent="0.2">
      <c r="A42" s="41" t="s">
        <v>18</v>
      </c>
    </row>
    <row r="43" spans="1:2" x14ac:dyDescent="0.2">
      <c r="A43" s="22" t="s">
        <v>69</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zoomScaleNormal="100" workbookViewId="0">
      <pane xSplit="1" topLeftCell="B1" activePane="topRight" state="frozen"/>
      <selection pane="topRight" activeCell="G18" sqref="G18"/>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ROUNDUP(B8*0.87,)</f>
        <v>#REF!</v>
      </c>
    </row>
    <row r="28" spans="1:2" ht="11.45" customHeight="1" x14ac:dyDescent="0.2">
      <c r="A28" s="3">
        <v>2</v>
      </c>
      <c r="B28" s="142" t="e">
        <f t="shared" ref="B28" si="3">ROUNDUP(B9*0.87,)</f>
        <v>#REF!</v>
      </c>
    </row>
    <row r="29" spans="1:2" ht="11.45" customHeight="1" x14ac:dyDescent="0.2">
      <c r="A29" s="120" t="s">
        <v>107</v>
      </c>
      <c r="B29" s="142"/>
    </row>
    <row r="30" spans="1:2" ht="11.45" customHeight="1" x14ac:dyDescent="0.2">
      <c r="A30" s="3">
        <v>1</v>
      </c>
      <c r="B30" s="142" t="e">
        <f t="shared" ref="B30" si="4">ROUNDUP(B11*0.87,)</f>
        <v>#REF!</v>
      </c>
    </row>
    <row r="31" spans="1:2" ht="11.45" customHeight="1" x14ac:dyDescent="0.2">
      <c r="A31" s="3">
        <v>2</v>
      </c>
      <c r="B31" s="142" t="e">
        <f t="shared" ref="B31" si="5">ROUNDUP(B12*0.87,)</f>
        <v>#REF!</v>
      </c>
    </row>
    <row r="32" spans="1:2" ht="11.45" customHeight="1" x14ac:dyDescent="0.2">
      <c r="A32" s="5" t="s">
        <v>86</v>
      </c>
      <c r="B32" s="142"/>
    </row>
    <row r="33" spans="1:2" ht="11.45" customHeight="1" x14ac:dyDescent="0.2">
      <c r="A33" s="3">
        <v>1</v>
      </c>
      <c r="B33" s="142" t="e">
        <f t="shared" ref="B33" si="6">ROUNDUP(B14*0.87,)</f>
        <v>#REF!</v>
      </c>
    </row>
    <row r="34" spans="1:2" ht="11.45" customHeight="1" x14ac:dyDescent="0.2">
      <c r="A34" s="3">
        <v>2</v>
      </c>
      <c r="B34" s="142" t="e">
        <f t="shared" ref="B34" si="7">ROUNDUP(B15*0.87,)</f>
        <v>#REF!</v>
      </c>
    </row>
    <row r="35" spans="1:2" ht="11.45" customHeight="1" x14ac:dyDescent="0.2">
      <c r="A35" s="4" t="s">
        <v>91</v>
      </c>
      <c r="B35" s="142"/>
    </row>
    <row r="36" spans="1:2" ht="11.45" customHeight="1" x14ac:dyDescent="0.2">
      <c r="A36" s="3">
        <v>1</v>
      </c>
      <c r="B36" s="142" t="e">
        <f t="shared" ref="B36" si="8">ROUNDUP(B17*0.87,)</f>
        <v>#REF!</v>
      </c>
    </row>
    <row r="37" spans="1:2" ht="11.45" customHeight="1" x14ac:dyDescent="0.2">
      <c r="A37" s="3">
        <v>2</v>
      </c>
      <c r="B37" s="142" t="e">
        <f t="shared" ref="B37" si="9">ROUNDUP(B18*0.87,)</f>
        <v>#REF!</v>
      </c>
    </row>
    <row r="38" spans="1:2" ht="11.45" customHeight="1" x14ac:dyDescent="0.2">
      <c r="A38" s="2" t="s">
        <v>92</v>
      </c>
      <c r="B38" s="142"/>
    </row>
    <row r="39" spans="1:2" ht="11.45" customHeight="1" x14ac:dyDescent="0.2">
      <c r="A39" s="3">
        <v>1</v>
      </c>
      <c r="B39" s="142" t="e">
        <f t="shared" ref="B39" si="10">ROUNDUP(B20*0.87,)</f>
        <v>#REF!</v>
      </c>
    </row>
    <row r="40" spans="1:2" ht="11.45" customHeight="1" x14ac:dyDescent="0.2">
      <c r="A40" s="3">
        <v>2</v>
      </c>
      <c r="B40" s="142" t="e">
        <f t="shared" ref="B40" si="11">ROUNDUP(B21*0.87,)</f>
        <v>#REF!</v>
      </c>
    </row>
    <row r="41" spans="1:2" ht="11.45" customHeight="1" x14ac:dyDescent="0.2">
      <c r="A41" s="24"/>
    </row>
    <row r="42" spans="1:2" x14ac:dyDescent="0.2">
      <c r="A42" s="41" t="s">
        <v>18</v>
      </c>
    </row>
    <row r="43" spans="1:2" x14ac:dyDescent="0.2">
      <c r="A43" s="22" t="s">
        <v>69</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pane xSplit="1" topLeftCell="B1" activePane="topRight" state="frozen"/>
      <selection pane="topRight" activeCell="G18" sqref="G18"/>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breakfast'!#REF!*0.85</f>
        <v>#REF!</v>
      </c>
    </row>
    <row r="9" spans="1:2" ht="11.45" customHeight="1" x14ac:dyDescent="0.2">
      <c r="A9" s="3">
        <v>2</v>
      </c>
      <c r="B9" s="142" t="e">
        <f>'C завтраками| Bed and breakfast'!#REF!*0.85</f>
        <v>#REF!</v>
      </c>
    </row>
    <row r="10" spans="1:2" ht="11.45" customHeight="1" x14ac:dyDescent="0.2">
      <c r="A10" s="120" t="s">
        <v>107</v>
      </c>
      <c r="B10" s="142"/>
    </row>
    <row r="11" spans="1:2" ht="11.45" customHeight="1" x14ac:dyDescent="0.2">
      <c r="A11" s="3">
        <v>1</v>
      </c>
      <c r="B11" s="142" t="e">
        <f>'C завтраками| Bed and breakfast'!#REF!*0.85</f>
        <v>#REF!</v>
      </c>
    </row>
    <row r="12" spans="1:2" ht="11.45" customHeight="1" x14ac:dyDescent="0.2">
      <c r="A12" s="3">
        <v>2</v>
      </c>
      <c r="B12" s="142" t="e">
        <f>'C завтраками| Bed and breakfast'!#REF!*0.85</f>
        <v>#REF!</v>
      </c>
    </row>
    <row r="13" spans="1:2" ht="11.45" customHeight="1" x14ac:dyDescent="0.2">
      <c r="A13" s="5" t="s">
        <v>86</v>
      </c>
      <c r="B13" s="142"/>
    </row>
    <row r="14" spans="1:2" ht="11.45" customHeight="1" x14ac:dyDescent="0.2">
      <c r="A14" s="3">
        <v>1</v>
      </c>
      <c r="B14" s="142" t="e">
        <f>'C завтраками| Bed and breakfast'!#REF!*0.85</f>
        <v>#REF!</v>
      </c>
    </row>
    <row r="15" spans="1:2" ht="11.45" customHeight="1" x14ac:dyDescent="0.2">
      <c r="A15" s="3">
        <v>2</v>
      </c>
      <c r="B15" s="142" t="e">
        <f>'C завтраками| Bed and breakfast'!#REF!*0.85</f>
        <v>#REF!</v>
      </c>
    </row>
    <row r="16" spans="1:2" ht="11.45" customHeight="1" x14ac:dyDescent="0.2">
      <c r="A16" s="4" t="s">
        <v>91</v>
      </c>
      <c r="B16" s="142"/>
    </row>
    <row r="17" spans="1:2" ht="11.45" customHeight="1" x14ac:dyDescent="0.2">
      <c r="A17" s="3">
        <v>1</v>
      </c>
      <c r="B17" s="142" t="e">
        <f>'C завтраками| Bed and breakfast'!#REF!*0.85</f>
        <v>#REF!</v>
      </c>
    </row>
    <row r="18" spans="1:2" ht="11.45" customHeight="1" x14ac:dyDescent="0.2">
      <c r="A18" s="3">
        <v>2</v>
      </c>
      <c r="B18" s="142" t="e">
        <f>'C завтраками| Bed and breakfast'!#REF!*0.85</f>
        <v>#REF!</v>
      </c>
    </row>
    <row r="19" spans="1:2" ht="11.45" customHeight="1" x14ac:dyDescent="0.2">
      <c r="A19" s="2" t="s">
        <v>92</v>
      </c>
      <c r="B19" s="142"/>
    </row>
    <row r="20" spans="1:2" ht="11.45" customHeight="1" x14ac:dyDescent="0.2">
      <c r="A20" s="3">
        <v>1</v>
      </c>
      <c r="B20" s="142" t="e">
        <f>'C завтраками| Bed and breakfast'!#REF!*0.85</f>
        <v>#REF!</v>
      </c>
    </row>
    <row r="21" spans="1:2" ht="11.45" customHeight="1" x14ac:dyDescent="0.2">
      <c r="A21" s="3">
        <v>2</v>
      </c>
      <c r="B21" s="142" t="e">
        <f>'C завтраками| Bed and breakfast'!#REF!*0.85</f>
        <v>#REF!</v>
      </c>
    </row>
    <row r="22" spans="1:2" ht="11.45" customHeight="1" x14ac:dyDescent="0.2">
      <c r="A22" s="24"/>
    </row>
    <row r="23" spans="1:2" x14ac:dyDescent="0.2">
      <c r="A23" s="41" t="s">
        <v>18</v>
      </c>
    </row>
    <row r="24" spans="1:2" x14ac:dyDescent="0.2">
      <c r="A24" s="22" t="s">
        <v>69</v>
      </c>
    </row>
    <row r="25" spans="1:2" x14ac:dyDescent="0.2">
      <c r="A25" s="22"/>
    </row>
    <row r="26" spans="1:2" x14ac:dyDescent="0.2">
      <c r="A26" s="41" t="s">
        <v>3</v>
      </c>
    </row>
    <row r="27" spans="1:2" x14ac:dyDescent="0.2">
      <c r="A27" s="42" t="s">
        <v>4</v>
      </c>
    </row>
    <row r="28" spans="1:2" x14ac:dyDescent="0.2">
      <c r="A28" s="42" t="s">
        <v>5</v>
      </c>
    </row>
    <row r="29" spans="1:2" ht="12.6" customHeight="1" x14ac:dyDescent="0.2">
      <c r="A29" s="26" t="s">
        <v>6</v>
      </c>
    </row>
    <row r="30" spans="1:2" x14ac:dyDescent="0.2">
      <c r="A30" s="42" t="s">
        <v>75</v>
      </c>
    </row>
    <row r="31" spans="1:2" x14ac:dyDescent="0.2">
      <c r="A31" s="22"/>
    </row>
    <row r="32" spans="1:2" x14ac:dyDescent="0.2">
      <c r="A32" s="39" t="s">
        <v>8</v>
      </c>
    </row>
    <row r="33" spans="1:1" ht="48" x14ac:dyDescent="0.2">
      <c r="A33" s="40" t="s">
        <v>17</v>
      </c>
    </row>
    <row r="34" spans="1:1" ht="12.75" thickBot="1" x14ac:dyDescent="0.25"/>
    <row r="35" spans="1:1" ht="12.75" thickBot="1" x14ac:dyDescent="0.25">
      <c r="A35" s="123" t="s">
        <v>108</v>
      </c>
    </row>
    <row r="36" spans="1:1" x14ac:dyDescent="0.2">
      <c r="A36" s="141" t="s">
        <v>138</v>
      </c>
    </row>
  </sheetData>
  <pageMargins left="0.7" right="0.7" top="0.75" bottom="0.75" header="0.3" footer="0.3"/>
  <pageSetup paperSize="9" orientation="portrait" horizontalDpi="4294967295" verticalDpi="42949672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115" zoomScaleNormal="11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2" width="9.42578125" style="1" bestFit="1" customWidth="1"/>
    <col min="3"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x14ac:dyDescent="0.2">
      <c r="A22" s="22"/>
    </row>
    <row r="23" spans="1:2" x14ac:dyDescent="0.2">
      <c r="A23" s="41" t="s">
        <v>3</v>
      </c>
    </row>
    <row r="24" spans="1:2" x14ac:dyDescent="0.2">
      <c r="A24" s="42" t="s">
        <v>4</v>
      </c>
    </row>
    <row r="25" spans="1:2" x14ac:dyDescent="0.2">
      <c r="A25" s="42" t="s">
        <v>5</v>
      </c>
    </row>
    <row r="26" spans="1:2" ht="12.6" customHeight="1" x14ac:dyDescent="0.2">
      <c r="A26" s="26" t="s">
        <v>6</v>
      </c>
    </row>
    <row r="27" spans="1:2" x14ac:dyDescent="0.2">
      <c r="A27" s="42" t="s">
        <v>75</v>
      </c>
    </row>
    <row r="28" spans="1:2" s="7" customFormat="1" ht="24" x14ac:dyDescent="0.2">
      <c r="A28" s="66" t="s">
        <v>120</v>
      </c>
    </row>
    <row r="29" spans="1:2" x14ac:dyDescent="0.2">
      <c r="A29" s="22"/>
    </row>
    <row r="30" spans="1:2" ht="120" x14ac:dyDescent="0.2">
      <c r="A30" s="77" t="s">
        <v>109</v>
      </c>
    </row>
    <row r="31" spans="1:2" ht="12.75" thickBot="1" x14ac:dyDescent="0.25">
      <c r="A31" s="63" t="s">
        <v>18</v>
      </c>
    </row>
    <row r="32" spans="1:2" ht="12.75" thickBot="1" x14ac:dyDescent="0.25">
      <c r="A32" s="64" t="s">
        <v>135</v>
      </c>
    </row>
    <row r="33" spans="1:1" x14ac:dyDescent="0.2">
      <c r="A33" s="65" t="s">
        <v>136</v>
      </c>
    </row>
    <row r="34" spans="1:1" x14ac:dyDescent="0.2">
      <c r="A34" s="124"/>
    </row>
    <row r="35" spans="1:1" ht="25.5" x14ac:dyDescent="0.2">
      <c r="A35" s="67" t="s">
        <v>49</v>
      </c>
    </row>
    <row r="36" spans="1:1" ht="31.5" x14ac:dyDescent="0.2">
      <c r="A36" s="113" t="s">
        <v>110</v>
      </c>
    </row>
    <row r="37" spans="1:1" ht="42" x14ac:dyDescent="0.2">
      <c r="A37" s="113" t="s">
        <v>111</v>
      </c>
    </row>
    <row r="38" spans="1:1" ht="21" x14ac:dyDescent="0.2">
      <c r="A38" s="113" t="s">
        <v>112</v>
      </c>
    </row>
    <row r="39" spans="1:1" ht="21" x14ac:dyDescent="0.2">
      <c r="A39" s="113" t="s">
        <v>113</v>
      </c>
    </row>
    <row r="40" spans="1:1" ht="21" x14ac:dyDescent="0.2">
      <c r="A40" s="113" t="s">
        <v>114</v>
      </c>
    </row>
    <row r="41" spans="1:1" ht="31.5" x14ac:dyDescent="0.2">
      <c r="A41" s="113" t="s">
        <v>115</v>
      </c>
    </row>
    <row r="42" spans="1:1" ht="21" x14ac:dyDescent="0.2">
      <c r="A42" s="113" t="s">
        <v>116</v>
      </c>
    </row>
    <row r="43" spans="1:1" ht="31.5" x14ac:dyDescent="0.2">
      <c r="A43" s="113" t="s">
        <v>117</v>
      </c>
    </row>
    <row r="44" spans="1:1" ht="31.5" x14ac:dyDescent="0.2">
      <c r="A44" s="113" t="s">
        <v>118</v>
      </c>
    </row>
    <row r="45" spans="1:1" ht="21" x14ac:dyDescent="0.2">
      <c r="A45" s="113" t="s">
        <v>119</v>
      </c>
    </row>
    <row r="46" spans="1:1" x14ac:dyDescent="0.2">
      <c r="A46" s="69"/>
    </row>
    <row r="47" spans="1:1" ht="31.5" x14ac:dyDescent="0.2">
      <c r="A47" s="70" t="s">
        <v>42</v>
      </c>
    </row>
    <row r="48" spans="1:1" ht="21" x14ac:dyDescent="0.2">
      <c r="A48" s="71" t="s">
        <v>43</v>
      </c>
    </row>
    <row r="49" spans="1:1" ht="42.75" x14ac:dyDescent="0.2">
      <c r="A49" s="72" t="s">
        <v>44</v>
      </c>
    </row>
    <row r="50" spans="1:1" ht="21" x14ac:dyDescent="0.2">
      <c r="A50" s="73" t="s">
        <v>45</v>
      </c>
    </row>
    <row r="51" spans="1:1" x14ac:dyDescent="0.2">
      <c r="A51" s="74"/>
    </row>
    <row r="52" spans="1:1" x14ac:dyDescent="0.2">
      <c r="A52" s="75" t="s">
        <v>8</v>
      </c>
    </row>
    <row r="53" spans="1:1" ht="24" x14ac:dyDescent="0.2">
      <c r="A53" s="62" t="s">
        <v>46</v>
      </c>
    </row>
    <row r="54" spans="1:1" ht="24" x14ac:dyDescent="0.2">
      <c r="A54" s="62" t="s">
        <v>47</v>
      </c>
    </row>
  </sheetData>
  <pageMargins left="0.7" right="0.7" top="0.75" bottom="0.75" header="0.3" footer="0.3"/>
  <pageSetup paperSize="9" orientation="portrait" horizontalDpi="4294967295" verticalDpi="42949672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115" zoomScaleNormal="115" workbookViewId="0">
      <pane xSplit="1" topLeftCell="B1" activePane="topRight" state="frozen"/>
      <selection pane="topRight" activeCell="B1" sqref="B1:D1048576"/>
    </sheetView>
  </sheetViews>
  <sheetFormatPr defaultColWidth="8.5703125" defaultRowHeight="12" x14ac:dyDescent="0.2"/>
  <cols>
    <col min="1" max="1" width="84.85546875" style="1" customWidth="1"/>
    <col min="2"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ht="11.45" customHeight="1" x14ac:dyDescent="0.2">
      <c r="A22" s="24"/>
      <c r="B22" s="30"/>
    </row>
    <row r="23" spans="1:2" ht="11.45" customHeight="1" x14ac:dyDescent="0.2">
      <c r="A23" s="97" t="s">
        <v>2</v>
      </c>
      <c r="B23" s="30"/>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row>
    <row r="27" spans="1:2" ht="11.45" customHeight="1" x14ac:dyDescent="0.2">
      <c r="A27" s="3">
        <v>1</v>
      </c>
      <c r="B27" s="29" t="e">
        <f t="shared" ref="B27" si="2">ROUNDUP(B8*0.9,)</f>
        <v>#REF!</v>
      </c>
    </row>
    <row r="28" spans="1:2" ht="11.45" customHeight="1" x14ac:dyDescent="0.2">
      <c r="A28" s="3">
        <v>2</v>
      </c>
      <c r="B28" s="29" t="e">
        <f t="shared" ref="B28" si="3">ROUNDUP(B9*0.9,)</f>
        <v>#REF!</v>
      </c>
    </row>
    <row r="29" spans="1:2" ht="11.45" customHeight="1" x14ac:dyDescent="0.2">
      <c r="A29" s="120" t="s">
        <v>107</v>
      </c>
      <c r="B29" s="29"/>
    </row>
    <row r="30" spans="1:2" ht="11.45" customHeight="1" x14ac:dyDescent="0.2">
      <c r="A30" s="3">
        <v>1</v>
      </c>
      <c r="B30" s="29" t="e">
        <f t="shared" ref="B30" si="4">ROUNDUP(B11*0.9,)</f>
        <v>#REF!</v>
      </c>
    </row>
    <row r="31" spans="1:2" ht="11.45" customHeight="1" x14ac:dyDescent="0.2">
      <c r="A31" s="3">
        <v>2</v>
      </c>
      <c r="B31" s="29" t="e">
        <f t="shared" ref="B31" si="5">ROUNDUP(B12*0.9,)</f>
        <v>#REF!</v>
      </c>
    </row>
    <row r="32" spans="1:2" ht="11.45" customHeight="1" x14ac:dyDescent="0.2">
      <c r="A32" s="5" t="s">
        <v>86</v>
      </c>
      <c r="B32" s="29"/>
    </row>
    <row r="33" spans="1:2" ht="11.45" customHeight="1" x14ac:dyDescent="0.2">
      <c r="A33" s="3">
        <v>1</v>
      </c>
      <c r="B33" s="29" t="e">
        <f t="shared" ref="B33" si="6">ROUNDUP(B14*0.9,)</f>
        <v>#REF!</v>
      </c>
    </row>
    <row r="34" spans="1:2" ht="11.45" customHeight="1" x14ac:dyDescent="0.2">
      <c r="A34" s="3">
        <v>2</v>
      </c>
      <c r="B34" s="29" t="e">
        <f t="shared" ref="B34" si="7">ROUNDUP(B15*0.9,)</f>
        <v>#REF!</v>
      </c>
    </row>
    <row r="35" spans="1:2" ht="11.45" customHeight="1" x14ac:dyDescent="0.2">
      <c r="A35" s="4" t="s">
        <v>91</v>
      </c>
      <c r="B35" s="29"/>
    </row>
    <row r="36" spans="1:2" ht="11.45" customHeight="1" x14ac:dyDescent="0.2">
      <c r="A36" s="3">
        <v>1</v>
      </c>
      <c r="B36" s="29" t="e">
        <f t="shared" ref="B36" si="8">ROUNDUP(B17*0.9,)</f>
        <v>#REF!</v>
      </c>
    </row>
    <row r="37" spans="1:2" ht="11.45" customHeight="1" x14ac:dyDescent="0.2">
      <c r="A37" s="3">
        <v>2</v>
      </c>
      <c r="B37" s="29" t="e">
        <f t="shared" ref="B37" si="9">ROUNDUP(B18*0.9,)</f>
        <v>#REF!</v>
      </c>
    </row>
    <row r="38" spans="1:2" ht="11.45" customHeight="1" x14ac:dyDescent="0.2">
      <c r="A38" s="2" t="s">
        <v>92</v>
      </c>
      <c r="B38" s="29"/>
    </row>
    <row r="39" spans="1:2" ht="11.45" customHeight="1" x14ac:dyDescent="0.2">
      <c r="A39" s="3">
        <v>1</v>
      </c>
      <c r="B39" s="29" t="e">
        <f t="shared" ref="B39" si="10">ROUNDUP(B20*0.9,)</f>
        <v>#REF!</v>
      </c>
    </row>
    <row r="40" spans="1:2" ht="11.45" customHeight="1" x14ac:dyDescent="0.2">
      <c r="A40" s="3">
        <v>2</v>
      </c>
      <c r="B40" s="29" t="e">
        <f t="shared" ref="B40" si="11">ROUNDUP(B21*0.9,)</f>
        <v>#REF!</v>
      </c>
    </row>
    <row r="41" spans="1:2" ht="11.45" customHeight="1" x14ac:dyDescent="0.2">
      <c r="A41" s="24"/>
    </row>
    <row r="42" spans="1:2" x14ac:dyDescent="0.2">
      <c r="A42" s="41" t="s">
        <v>3</v>
      </c>
    </row>
    <row r="43" spans="1:2" x14ac:dyDescent="0.2">
      <c r="A43" s="42" t="s">
        <v>4</v>
      </c>
    </row>
    <row r="44" spans="1:2" x14ac:dyDescent="0.2">
      <c r="A44" s="42" t="s">
        <v>5</v>
      </c>
    </row>
    <row r="45" spans="1:2" ht="24" x14ac:dyDescent="0.2">
      <c r="A45" s="26" t="s">
        <v>6</v>
      </c>
    </row>
    <row r="46" spans="1:2" x14ac:dyDescent="0.2">
      <c r="A46" s="42" t="s">
        <v>75</v>
      </c>
    </row>
    <row r="47" spans="1:2" s="7" customFormat="1" ht="24" x14ac:dyDescent="0.2">
      <c r="A47" s="66" t="s">
        <v>120</v>
      </c>
    </row>
    <row r="48" spans="1:2" x14ac:dyDescent="0.2">
      <c r="A48" s="22"/>
    </row>
    <row r="49" spans="1:1" ht="118.5" customHeight="1" x14ac:dyDescent="0.2">
      <c r="A49" s="77" t="s">
        <v>109</v>
      </c>
    </row>
    <row r="50" spans="1:1" ht="12.75" thickBot="1" x14ac:dyDescent="0.25">
      <c r="A50" s="63" t="s">
        <v>18</v>
      </c>
    </row>
    <row r="51" spans="1:1" ht="12.75" thickBot="1" x14ac:dyDescent="0.25">
      <c r="A51" s="64" t="s">
        <v>135</v>
      </c>
    </row>
    <row r="52" spans="1:1" x14ac:dyDescent="0.2">
      <c r="A52" s="65" t="s">
        <v>136</v>
      </c>
    </row>
    <row r="53" spans="1:1" x14ac:dyDescent="0.2">
      <c r="A53" s="124"/>
    </row>
    <row r="54" spans="1:1" ht="25.5" x14ac:dyDescent="0.2">
      <c r="A54" s="67" t="s">
        <v>49</v>
      </c>
    </row>
    <row r="55" spans="1:1" ht="31.5" x14ac:dyDescent="0.2">
      <c r="A55" s="113" t="s">
        <v>110</v>
      </c>
    </row>
    <row r="56" spans="1:1" ht="42" x14ac:dyDescent="0.2">
      <c r="A56" s="113" t="s">
        <v>111</v>
      </c>
    </row>
    <row r="57" spans="1:1" ht="21" x14ac:dyDescent="0.2">
      <c r="A57" s="113" t="s">
        <v>112</v>
      </c>
    </row>
    <row r="58" spans="1:1" ht="21" x14ac:dyDescent="0.2">
      <c r="A58" s="113" t="s">
        <v>113</v>
      </c>
    </row>
    <row r="59" spans="1:1" ht="21" x14ac:dyDescent="0.2">
      <c r="A59" s="113" t="s">
        <v>114</v>
      </c>
    </row>
    <row r="60" spans="1:1" ht="31.5" x14ac:dyDescent="0.2">
      <c r="A60" s="113" t="s">
        <v>115</v>
      </c>
    </row>
    <row r="61" spans="1:1" ht="21" x14ac:dyDescent="0.2">
      <c r="A61" s="113" t="s">
        <v>116</v>
      </c>
    </row>
    <row r="62" spans="1:1" ht="31.5" x14ac:dyDescent="0.2">
      <c r="A62" s="113" t="s">
        <v>117</v>
      </c>
    </row>
    <row r="63" spans="1:1" ht="31.5" x14ac:dyDescent="0.2">
      <c r="A63" s="113" t="s">
        <v>118</v>
      </c>
    </row>
    <row r="64" spans="1:1" ht="21" x14ac:dyDescent="0.2">
      <c r="A64" s="113" t="s">
        <v>119</v>
      </c>
    </row>
    <row r="65" spans="1:1" x14ac:dyDescent="0.2">
      <c r="A65" s="69"/>
    </row>
    <row r="66" spans="1:1" ht="31.5" x14ac:dyDescent="0.2">
      <c r="A66" s="70" t="s">
        <v>42</v>
      </c>
    </row>
    <row r="67" spans="1:1" ht="21" x14ac:dyDescent="0.2">
      <c r="A67" s="71" t="s">
        <v>43</v>
      </c>
    </row>
    <row r="68" spans="1:1" ht="42.75" x14ac:dyDescent="0.2">
      <c r="A68" s="72" t="s">
        <v>44</v>
      </c>
    </row>
    <row r="69" spans="1:1" ht="21" x14ac:dyDescent="0.2">
      <c r="A69" s="73" t="s">
        <v>45</v>
      </c>
    </row>
    <row r="70" spans="1:1" x14ac:dyDescent="0.2">
      <c r="A70" s="74"/>
    </row>
    <row r="71" spans="1:1" x14ac:dyDescent="0.2">
      <c r="A71" s="75" t="s">
        <v>8</v>
      </c>
    </row>
    <row r="72" spans="1:1" ht="24" x14ac:dyDescent="0.2">
      <c r="A72" s="62" t="s">
        <v>46</v>
      </c>
    </row>
    <row r="73" spans="1:1" ht="24" x14ac:dyDescent="0.2">
      <c r="A73" s="62" t="s">
        <v>47</v>
      </c>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5703125" style="1"/>
    <col min="4" max="15" width="9.42578125" style="1" bestFit="1" customWidth="1"/>
    <col min="16"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breakfast'!U5</f>
        <v>45444</v>
      </c>
      <c r="C5" s="129">
        <f>'C завтраками| Bed and breakfast'!V5</f>
        <v>45445</v>
      </c>
      <c r="D5" s="129">
        <f>'C завтраками| Bed and breakfast'!W5</f>
        <v>45453</v>
      </c>
      <c r="E5" s="129">
        <f>'C завтраками| Bed and breakfast'!X5</f>
        <v>45454</v>
      </c>
      <c r="F5" s="129">
        <f>'C завтраками| Bed and breakfast'!Y5</f>
        <v>45460</v>
      </c>
      <c r="G5" s="129">
        <f>'C завтраками| Bed and breakfast'!Z5</f>
        <v>45466</v>
      </c>
      <c r="H5" s="129">
        <f>'C завтраками| Bed and breakfast'!AA5</f>
        <v>45471</v>
      </c>
      <c r="I5" s="129">
        <f>'C завтраками| Bed and breakfast'!AB5</f>
        <v>45474</v>
      </c>
      <c r="J5" s="129">
        <f>'C завтраками| Bed and breakfast'!AC5</f>
        <v>45487</v>
      </c>
      <c r="K5" s="129">
        <f>'C завтраками| Bed and breakfast'!AD5</f>
        <v>45491</v>
      </c>
      <c r="L5" s="129">
        <f>'C завтраками| Bed and breakfast'!AE5</f>
        <v>45492</v>
      </c>
      <c r="M5" s="129">
        <f>'C завтраками| Bed and breakfast'!AF5</f>
        <v>45494</v>
      </c>
      <c r="N5" s="129">
        <f>'C завтраками| Bed and breakfast'!AG5</f>
        <v>45499</v>
      </c>
      <c r="O5" s="129">
        <f>'C завтраками| Bed and breakfast'!AH5</f>
        <v>45501</v>
      </c>
      <c r="P5" s="129">
        <f>'C завтраками| Bed and breakfast'!AI5</f>
        <v>45505</v>
      </c>
      <c r="Q5" s="129">
        <f>'C завтраками| Bed and breakfast'!AJ5</f>
        <v>45506</v>
      </c>
      <c r="R5" s="129">
        <f>'C завтраками| Bed and breakfast'!AK5</f>
        <v>45508</v>
      </c>
      <c r="S5" s="129">
        <f>'C завтраками| Bed and breakfast'!AL5</f>
        <v>45513</v>
      </c>
      <c r="T5" s="129">
        <f>'C завтраками| Bed and breakfast'!AM5</f>
        <v>45515</v>
      </c>
      <c r="U5" s="129">
        <f>'C завтраками| Bed and breakfast'!AN5</f>
        <v>45520</v>
      </c>
      <c r="V5" s="129">
        <f>'C завтраками| Bed and breakfast'!AO5</f>
        <v>45522</v>
      </c>
      <c r="W5" s="129">
        <f>'C завтраками| Bed and breakfast'!AP5</f>
        <v>45523</v>
      </c>
      <c r="X5" s="129">
        <f>'C завтраками| Bed and breakfast'!AQ5</f>
        <v>45525</v>
      </c>
      <c r="Y5" s="129">
        <f>'C завтраками| Bed and breakfast'!AR5</f>
        <v>45526</v>
      </c>
      <c r="Z5" s="129">
        <f>'C завтраками| Bed and breakfast'!AS5</f>
        <v>45527</v>
      </c>
      <c r="AA5" s="129">
        <f>'C завтраками| Bed and breakfast'!AT5</f>
        <v>45529</v>
      </c>
      <c r="AB5" s="129">
        <f>'C завтраками| Bed and breakfast'!AU5</f>
        <v>45534</v>
      </c>
      <c r="AC5" s="129">
        <f>'C завтраками| Bed and breakfast'!AV5</f>
        <v>45536</v>
      </c>
      <c r="AD5" s="129">
        <f>'C завтраками| Bed and breakfast'!AW5</f>
        <v>45551</v>
      </c>
      <c r="AE5" s="129">
        <f>'C завтраками| Bed and breakfast'!AX5</f>
        <v>45556</v>
      </c>
      <c r="AF5" s="129">
        <f>'C завтраками| Bed and breakfast'!AY5</f>
        <v>45558</v>
      </c>
      <c r="AG5" s="129">
        <f>'C завтраками| Bed and breakfast'!AZ5</f>
        <v>45562</v>
      </c>
      <c r="AH5" s="129">
        <f>'C завтраками| Bed and breakfast'!BA5</f>
        <v>45564</v>
      </c>
    </row>
    <row r="6" spans="1:34" s="12" customFormat="1" ht="25.5" customHeight="1" x14ac:dyDescent="0.2">
      <c r="A6" s="37"/>
      <c r="B6" s="129">
        <f>'C завтраками| Bed and breakfast'!U6</f>
        <v>45444</v>
      </c>
      <c r="C6" s="129">
        <f>'C завтраками| Bed and breakfast'!V6</f>
        <v>45452</v>
      </c>
      <c r="D6" s="129">
        <f>'C завтраками| Bed and breakfast'!W6</f>
        <v>45453</v>
      </c>
      <c r="E6" s="129">
        <f>'C завтраками| Bed and breakfast'!X6</f>
        <v>45459</v>
      </c>
      <c r="F6" s="129">
        <f>'C завтраками| Bed and breakfast'!Y6</f>
        <v>45465</v>
      </c>
      <c r="G6" s="129">
        <f>'C завтраками| Bed and breakfast'!Z6</f>
        <v>45470</v>
      </c>
      <c r="H6" s="129">
        <f>'C завтраками| Bed and breakfast'!AA6</f>
        <v>45473</v>
      </c>
      <c r="I6" s="129">
        <f>'C завтраками| Bed and breakfast'!AB6</f>
        <v>45486</v>
      </c>
      <c r="J6" s="129">
        <f>'C завтраками| Bed and breakfast'!AC6</f>
        <v>45490</v>
      </c>
      <c r="K6" s="129">
        <f>'C завтраками| Bed and breakfast'!AD6</f>
        <v>45491</v>
      </c>
      <c r="L6" s="129">
        <f>'C завтраками| Bed and breakfast'!AE6</f>
        <v>45493</v>
      </c>
      <c r="M6" s="129">
        <f>'C завтраками| Bed and breakfast'!AF6</f>
        <v>45498</v>
      </c>
      <c r="N6" s="129">
        <f>'C завтраками| Bed and breakfast'!AG6</f>
        <v>45500</v>
      </c>
      <c r="O6" s="129">
        <f>'C завтраками| Bed and breakfast'!AH6</f>
        <v>45504</v>
      </c>
      <c r="P6" s="129">
        <f>'C завтраками| Bed and breakfast'!AI6</f>
        <v>45505</v>
      </c>
      <c r="Q6" s="129">
        <f>'C завтраками| Bed and breakfast'!AJ6</f>
        <v>45507</v>
      </c>
      <c r="R6" s="129">
        <f>'C завтраками| Bed and breakfast'!AK6</f>
        <v>45512</v>
      </c>
      <c r="S6" s="129">
        <f>'C завтраками| Bed and breakfast'!AL6</f>
        <v>45514</v>
      </c>
      <c r="T6" s="129">
        <f>'C завтраками| Bed and breakfast'!AM6</f>
        <v>45519</v>
      </c>
      <c r="U6" s="129">
        <f>'C завтраками| Bed and breakfast'!AN6</f>
        <v>45521</v>
      </c>
      <c r="V6" s="129">
        <f>'C завтраками| Bed and breakfast'!AO6</f>
        <v>45522</v>
      </c>
      <c r="W6" s="129">
        <f>'C завтраками| Bed and breakfast'!AP6</f>
        <v>45524</v>
      </c>
      <c r="X6" s="129">
        <f>'C завтраками| Bed and breakfast'!AQ6</f>
        <v>45525</v>
      </c>
      <c r="Y6" s="129">
        <f>'C завтраками| Bed and breakfast'!AR6</f>
        <v>45526</v>
      </c>
      <c r="Z6" s="129">
        <f>'C завтраками| Bed and breakfast'!AS6</f>
        <v>45528</v>
      </c>
      <c r="AA6" s="129">
        <f>'C завтраками| Bed and breakfast'!AT6</f>
        <v>45533</v>
      </c>
      <c r="AB6" s="129">
        <f>'C завтраками| Bed and breakfast'!AU6</f>
        <v>45535</v>
      </c>
      <c r="AC6" s="129">
        <f>'C завтраками| Bed and breakfast'!AV6</f>
        <v>45550</v>
      </c>
      <c r="AD6" s="129">
        <f>'C завтраками| Bed and breakfast'!AW6</f>
        <v>45555</v>
      </c>
      <c r="AE6" s="129">
        <f>'C завтраками| Bed and breakfast'!AX6</f>
        <v>45557</v>
      </c>
      <c r="AF6" s="129">
        <f>'C завтраками| Bed and breakfast'!AY6</f>
        <v>45561</v>
      </c>
      <c r="AG6" s="129">
        <f>'C завтраками| Bed and breakfast'!AZ6</f>
        <v>45563</v>
      </c>
      <c r="AH6" s="129">
        <f>'C завтраками| Bed and breakfast'!BA6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breakfast'!U8*0.9</f>
        <v>7335</v>
      </c>
      <c r="C8" s="142">
        <f>'C завтраками| Bed and breakfast'!V8*0.9</f>
        <v>7335</v>
      </c>
      <c r="D8" s="142">
        <f>'C завтраками| Bed and breakfast'!W8*0.9</f>
        <v>7335</v>
      </c>
      <c r="E8" s="142">
        <f>'C завтраками| Bed and breakfast'!X8*0.9</f>
        <v>5895</v>
      </c>
      <c r="F8" s="142">
        <f>'C завтраками| Bed and breakfast'!Y8*0.9</f>
        <v>6615</v>
      </c>
      <c r="G8" s="142">
        <f>'C завтраками| Bed and breakfast'!Z8*0.9</f>
        <v>5895</v>
      </c>
      <c r="H8" s="142">
        <f>'C завтраками| Bed and breakfast'!AA8*0.9</f>
        <v>8055</v>
      </c>
      <c r="I8" s="142">
        <f>'C завтраками| Bed and breakfast'!AB8*0.9</f>
        <v>8055</v>
      </c>
      <c r="J8" s="142">
        <f>'C завтраками| Bed and breakfast'!AC8*0.9</f>
        <v>5985</v>
      </c>
      <c r="K8" s="142">
        <f>'C завтраками| Bed and breakfast'!AD8*0.9</f>
        <v>6165</v>
      </c>
      <c r="L8" s="142">
        <f>'C завтраками| Bed and breakfast'!AE8*0.9</f>
        <v>6525</v>
      </c>
      <c r="M8" s="142">
        <f>'C завтраками| Bed and breakfast'!AF8*0.9</f>
        <v>6165</v>
      </c>
      <c r="N8" s="142">
        <f>'C завтраками| Bed and breakfast'!AG8*0.9</f>
        <v>6705</v>
      </c>
      <c r="O8" s="142">
        <f>'C завтраками| Bed and breakfast'!AH8*0.9</f>
        <v>7335</v>
      </c>
      <c r="P8" s="142">
        <f>'C завтраками| Bed and breakfast'!AI8*0.9</f>
        <v>7335</v>
      </c>
      <c r="Q8" s="142">
        <f>'C завтраками| Bed and breakfast'!AJ8*0.9</f>
        <v>6885</v>
      </c>
      <c r="R8" s="142">
        <f>'C завтраками| Bed and breakfast'!AK8*0.9</f>
        <v>6525</v>
      </c>
      <c r="S8" s="142">
        <f>'C завтраками| Bed and breakfast'!AL8*0.9</f>
        <v>7335</v>
      </c>
      <c r="T8" s="142">
        <f>'C завтраками| Bed and breakfast'!AM8*0.9</f>
        <v>6525</v>
      </c>
      <c r="U8" s="142">
        <f>'C завтраками| Bed and breakfast'!AN8*0.9</f>
        <v>6885</v>
      </c>
      <c r="V8" s="142">
        <f>'C завтраками| Bed and breakfast'!AO8*0.9</f>
        <v>6525</v>
      </c>
      <c r="W8" s="142">
        <f>'C завтраками| Bed and breakfast'!AP8*0.9</f>
        <v>7335</v>
      </c>
      <c r="X8" s="142">
        <f>'C завтраками| Bed and breakfast'!AQ8*0.9</f>
        <v>6705</v>
      </c>
      <c r="Y8" s="142">
        <f>'C завтраками| Bed and breakfast'!AR8*0.9</f>
        <v>6525</v>
      </c>
      <c r="Z8" s="142">
        <f>'C завтраками| Bed and breakfast'!AS8*0.9</f>
        <v>6885</v>
      </c>
      <c r="AA8" s="142">
        <f>'C завтраками| Bed and breakfast'!AT8*0.9</f>
        <v>6165</v>
      </c>
      <c r="AB8" s="142">
        <f>'C завтраками| Bed and breakfast'!AU8*0.9</f>
        <v>6165</v>
      </c>
      <c r="AC8" s="142">
        <f>'C завтраками| Bed and breakfast'!AV8*0.9</f>
        <v>5805</v>
      </c>
      <c r="AD8" s="142">
        <f>'C завтраками| Bed and breakfast'!AW8*0.9</f>
        <v>5175</v>
      </c>
      <c r="AE8" s="142">
        <f>'C завтраками| Bed and breakfast'!AX8*0.9</f>
        <v>5625</v>
      </c>
      <c r="AF8" s="142">
        <f>'C завтраками| Bed and breakfast'!AY8*0.9</f>
        <v>5175</v>
      </c>
      <c r="AG8" s="142">
        <f>'C завтраками| Bed and breakfast'!AZ8*0.9</f>
        <v>5625</v>
      </c>
      <c r="AH8" s="142">
        <f>'C завтраками| Bed and breakfast'!BA8*0.9</f>
        <v>5175</v>
      </c>
    </row>
    <row r="9" spans="1:34" ht="11.45" customHeight="1" x14ac:dyDescent="0.2">
      <c r="A9" s="3">
        <v>2</v>
      </c>
      <c r="B9" s="142">
        <f>'C завтраками| Bed and breakfast'!U9*0.9</f>
        <v>8460</v>
      </c>
      <c r="C9" s="142">
        <f>'C завтраками| Bed and breakfast'!V9*0.9</f>
        <v>8460</v>
      </c>
      <c r="D9" s="142">
        <f>'C завтраками| Bed and breakfast'!W9*0.9</f>
        <v>8460</v>
      </c>
      <c r="E9" s="142">
        <f>'C завтраками| Bed and breakfast'!X9*0.9</f>
        <v>7020</v>
      </c>
      <c r="F9" s="142">
        <f>'C завтраками| Bed and breakfast'!Y9*0.9</f>
        <v>7740</v>
      </c>
      <c r="G9" s="142">
        <f>'C завтраками| Bed and breakfast'!Z9*0.9</f>
        <v>7020</v>
      </c>
      <c r="H9" s="142">
        <f>'C завтраками| Bed and breakfast'!AA9*0.9</f>
        <v>9180</v>
      </c>
      <c r="I9" s="142">
        <f>'C завтраками| Bed and breakfast'!AB9*0.9</f>
        <v>9180</v>
      </c>
      <c r="J9" s="142">
        <f>'C завтраками| Bed and breakfast'!AC9*0.9</f>
        <v>7110</v>
      </c>
      <c r="K9" s="142">
        <f>'C завтраками| Bed and breakfast'!AD9*0.9</f>
        <v>7290</v>
      </c>
      <c r="L9" s="142">
        <f>'C завтраками| Bed and breakfast'!AE9*0.9</f>
        <v>7650</v>
      </c>
      <c r="M9" s="142">
        <f>'C завтраками| Bed and breakfast'!AF9*0.9</f>
        <v>7290</v>
      </c>
      <c r="N9" s="142">
        <f>'C завтраками| Bed and breakfast'!AG9*0.9</f>
        <v>7830</v>
      </c>
      <c r="O9" s="142">
        <f>'C завтраками| Bed and breakfast'!AH9*0.9</f>
        <v>8460</v>
      </c>
      <c r="P9" s="142">
        <f>'C завтраками| Bed and breakfast'!AI9*0.9</f>
        <v>8460</v>
      </c>
      <c r="Q9" s="142">
        <f>'C завтраками| Bed and breakfast'!AJ9*0.9</f>
        <v>8010</v>
      </c>
      <c r="R9" s="142">
        <f>'C завтраками| Bed and breakfast'!AK9*0.9</f>
        <v>7650</v>
      </c>
      <c r="S9" s="142">
        <f>'C завтраками| Bed and breakfast'!AL9*0.9</f>
        <v>8460</v>
      </c>
      <c r="T9" s="142">
        <f>'C завтраками| Bed and breakfast'!AM9*0.9</f>
        <v>7650</v>
      </c>
      <c r="U9" s="142">
        <f>'C завтраками| Bed and breakfast'!AN9*0.9</f>
        <v>8010</v>
      </c>
      <c r="V9" s="142">
        <f>'C завтраками| Bed and breakfast'!AO9*0.9</f>
        <v>7650</v>
      </c>
      <c r="W9" s="142">
        <f>'C завтраками| Bed and breakfast'!AP9*0.9</f>
        <v>8460</v>
      </c>
      <c r="X9" s="142">
        <f>'C завтраками| Bed and breakfast'!AQ9*0.9</f>
        <v>7830</v>
      </c>
      <c r="Y9" s="142">
        <f>'C завтраками| Bed and breakfast'!AR9*0.9</f>
        <v>7650</v>
      </c>
      <c r="Z9" s="142">
        <f>'C завтраками| Bed and breakfast'!AS9*0.9</f>
        <v>8010</v>
      </c>
      <c r="AA9" s="142">
        <f>'C завтраками| Bed and breakfast'!AT9*0.9</f>
        <v>7290</v>
      </c>
      <c r="AB9" s="142">
        <f>'C завтраками| Bed and breakfast'!AU9*0.9</f>
        <v>7290</v>
      </c>
      <c r="AC9" s="142">
        <f>'C завтраками| Bed and breakfast'!AV9*0.9</f>
        <v>6930</v>
      </c>
      <c r="AD9" s="142">
        <f>'C завтраками| Bed and breakfast'!AW9*0.9</f>
        <v>6300</v>
      </c>
      <c r="AE9" s="142">
        <f>'C завтраками| Bed and breakfast'!AX9*0.9</f>
        <v>6750</v>
      </c>
      <c r="AF9" s="142">
        <f>'C завтраками| Bed and breakfast'!AY9*0.9</f>
        <v>6300</v>
      </c>
      <c r="AG9" s="142">
        <f>'C завтраками| Bed and breakfast'!AZ9*0.9</f>
        <v>6750</v>
      </c>
      <c r="AH9" s="142">
        <f>'C завтраками| Bed and breakfast'!BA9*0.9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breakfast'!U11*0.9</f>
        <v>8235</v>
      </c>
      <c r="C11" s="142">
        <f>'C завтраками| Bed and breakfast'!V11*0.9</f>
        <v>8235</v>
      </c>
      <c r="D11" s="142">
        <f>'C завтраками| Bed and breakfast'!W11*0.9</f>
        <v>8235</v>
      </c>
      <c r="E11" s="142">
        <f>'C завтраками| Bed and breakfast'!X11*0.9</f>
        <v>6795</v>
      </c>
      <c r="F11" s="142">
        <f>'C завтраками| Bed and breakfast'!Y11*0.9</f>
        <v>7515</v>
      </c>
      <c r="G11" s="142">
        <f>'C завтраками| Bed and breakfast'!Z11*0.9</f>
        <v>6795</v>
      </c>
      <c r="H11" s="142">
        <f>'C завтраками| Bed and breakfast'!AA11*0.9</f>
        <v>8955</v>
      </c>
      <c r="I11" s="142">
        <f>'C завтраками| Bed and breakfast'!AB11*0.9</f>
        <v>8955</v>
      </c>
      <c r="J11" s="142">
        <f>'C завтраками| Bed and breakfast'!AC11*0.9</f>
        <v>6885</v>
      </c>
      <c r="K11" s="142">
        <f>'C завтраками| Bed and breakfast'!AD11*0.9</f>
        <v>7065</v>
      </c>
      <c r="L11" s="142">
        <f>'C завтраками| Bed and breakfast'!AE11*0.9</f>
        <v>7425</v>
      </c>
      <c r="M11" s="142">
        <f>'C завтраками| Bed and breakfast'!AF11*0.9</f>
        <v>7065</v>
      </c>
      <c r="N11" s="142">
        <f>'C завтраками| Bed and breakfast'!AG11*0.9</f>
        <v>7605</v>
      </c>
      <c r="O11" s="142">
        <f>'C завтраками| Bed and breakfast'!AH11*0.9</f>
        <v>8235</v>
      </c>
      <c r="P11" s="142">
        <f>'C завтраками| Bed and breakfast'!AI11*0.9</f>
        <v>8235</v>
      </c>
      <c r="Q11" s="142">
        <f>'C завтраками| Bed and breakfast'!AJ11*0.9</f>
        <v>7785</v>
      </c>
      <c r="R11" s="142">
        <f>'C завтраками| Bed and breakfast'!AK11*0.9</f>
        <v>7425</v>
      </c>
      <c r="S11" s="142">
        <f>'C завтраками| Bed and breakfast'!AL11*0.9</f>
        <v>8235</v>
      </c>
      <c r="T11" s="142">
        <f>'C завтраками| Bed and breakfast'!AM11*0.9</f>
        <v>7425</v>
      </c>
      <c r="U11" s="142">
        <f>'C завтраками| Bed and breakfast'!AN11*0.9</f>
        <v>7785</v>
      </c>
      <c r="V11" s="142">
        <f>'C завтраками| Bed and breakfast'!AO11*0.9</f>
        <v>7425</v>
      </c>
      <c r="W11" s="142">
        <f>'C завтраками| Bed and breakfast'!AP11*0.9</f>
        <v>8235</v>
      </c>
      <c r="X11" s="142">
        <f>'C завтраками| Bed and breakfast'!AQ11*0.9</f>
        <v>7605</v>
      </c>
      <c r="Y11" s="142">
        <f>'C завтраками| Bed and breakfast'!AR11*0.9</f>
        <v>7425</v>
      </c>
      <c r="Z11" s="142">
        <f>'C завтраками| Bed and breakfast'!AS11*0.9</f>
        <v>7785</v>
      </c>
      <c r="AA11" s="142">
        <f>'C завтраками| Bed and breakfast'!AT11*0.9</f>
        <v>7065</v>
      </c>
      <c r="AB11" s="142">
        <f>'C завтраками| Bed and breakfast'!AU11*0.9</f>
        <v>7065</v>
      </c>
      <c r="AC11" s="142">
        <f>'C завтраками| Bed and breakfast'!AV11*0.9</f>
        <v>6705</v>
      </c>
      <c r="AD11" s="142">
        <f>'C завтраками| Bed and breakfast'!AW11*0.9</f>
        <v>6075</v>
      </c>
      <c r="AE11" s="142">
        <f>'C завтраками| Bed and breakfast'!AX11*0.9</f>
        <v>6525</v>
      </c>
      <c r="AF11" s="142">
        <f>'C завтраками| Bed and breakfast'!AY11*0.9</f>
        <v>6075</v>
      </c>
      <c r="AG11" s="142">
        <f>'C завтраками| Bed and breakfast'!AZ11*0.9</f>
        <v>6525</v>
      </c>
      <c r="AH11" s="142">
        <f>'C завтраками| Bed and breakfast'!BA11*0.9</f>
        <v>6075</v>
      </c>
    </row>
    <row r="12" spans="1:34" ht="11.45" customHeight="1" x14ac:dyDescent="0.2">
      <c r="A12" s="3">
        <v>2</v>
      </c>
      <c r="B12" s="142">
        <f>'C завтраками| Bed and breakfast'!U12*0.9</f>
        <v>9360</v>
      </c>
      <c r="C12" s="142">
        <f>'C завтраками| Bed and breakfast'!V12*0.9</f>
        <v>9360</v>
      </c>
      <c r="D12" s="142">
        <f>'C завтраками| Bed and breakfast'!W12*0.9</f>
        <v>9360</v>
      </c>
      <c r="E12" s="142">
        <f>'C завтраками| Bed and breakfast'!X12*0.9</f>
        <v>7920</v>
      </c>
      <c r="F12" s="142">
        <f>'C завтраками| Bed and breakfast'!Y12*0.9</f>
        <v>8640</v>
      </c>
      <c r="G12" s="142">
        <f>'C завтраками| Bed and breakfast'!Z12*0.9</f>
        <v>7920</v>
      </c>
      <c r="H12" s="142">
        <f>'C завтраками| Bed and breakfast'!AA12*0.9</f>
        <v>10080</v>
      </c>
      <c r="I12" s="142">
        <f>'C завтраками| Bed and breakfast'!AB12*0.9</f>
        <v>10080</v>
      </c>
      <c r="J12" s="142">
        <f>'C завтраками| Bed and breakfast'!AC12*0.9</f>
        <v>8010</v>
      </c>
      <c r="K12" s="142">
        <f>'C завтраками| Bed and breakfast'!AD12*0.9</f>
        <v>8190</v>
      </c>
      <c r="L12" s="142">
        <f>'C завтраками| Bed and breakfast'!AE12*0.9</f>
        <v>8550</v>
      </c>
      <c r="M12" s="142">
        <f>'C завтраками| Bed and breakfast'!AF12*0.9</f>
        <v>8190</v>
      </c>
      <c r="N12" s="142">
        <f>'C завтраками| Bed and breakfast'!AG12*0.9</f>
        <v>8730</v>
      </c>
      <c r="O12" s="142">
        <f>'C завтраками| Bed and breakfast'!AH12*0.9</f>
        <v>9360</v>
      </c>
      <c r="P12" s="142">
        <f>'C завтраками| Bed and breakfast'!AI12*0.9</f>
        <v>9360</v>
      </c>
      <c r="Q12" s="142">
        <f>'C завтраками| Bed and breakfast'!AJ12*0.9</f>
        <v>8910</v>
      </c>
      <c r="R12" s="142">
        <f>'C завтраками| Bed and breakfast'!AK12*0.9</f>
        <v>8550</v>
      </c>
      <c r="S12" s="142">
        <f>'C завтраками| Bed and breakfast'!AL12*0.9</f>
        <v>9360</v>
      </c>
      <c r="T12" s="142">
        <f>'C завтраками| Bed and breakfast'!AM12*0.9</f>
        <v>8550</v>
      </c>
      <c r="U12" s="142">
        <f>'C завтраками| Bed and breakfast'!AN12*0.9</f>
        <v>8910</v>
      </c>
      <c r="V12" s="142">
        <f>'C завтраками| Bed and breakfast'!AO12*0.9</f>
        <v>8550</v>
      </c>
      <c r="W12" s="142">
        <f>'C завтраками| Bed and breakfast'!AP12*0.9</f>
        <v>9360</v>
      </c>
      <c r="X12" s="142">
        <f>'C завтраками| Bed and breakfast'!AQ12*0.9</f>
        <v>8730</v>
      </c>
      <c r="Y12" s="142">
        <f>'C завтраками| Bed and breakfast'!AR12*0.9</f>
        <v>8550</v>
      </c>
      <c r="Z12" s="142">
        <f>'C завтраками| Bed and breakfast'!AS12*0.9</f>
        <v>8910</v>
      </c>
      <c r="AA12" s="142">
        <f>'C завтраками| Bed and breakfast'!AT12*0.9</f>
        <v>8190</v>
      </c>
      <c r="AB12" s="142">
        <f>'C завтраками| Bed and breakfast'!AU12*0.9</f>
        <v>8190</v>
      </c>
      <c r="AC12" s="142">
        <f>'C завтраками| Bed and breakfast'!AV12*0.9</f>
        <v>7830</v>
      </c>
      <c r="AD12" s="142">
        <f>'C завтраками| Bed and breakfast'!AW12*0.9</f>
        <v>7200</v>
      </c>
      <c r="AE12" s="142">
        <f>'C завтраками| Bed and breakfast'!AX12*0.9</f>
        <v>7650</v>
      </c>
      <c r="AF12" s="142">
        <f>'C завтраками| Bed and breakfast'!AY12*0.9</f>
        <v>7200</v>
      </c>
      <c r="AG12" s="142">
        <f>'C завтраками| Bed and breakfast'!AZ12*0.9</f>
        <v>7650</v>
      </c>
      <c r="AH12" s="142">
        <f>'C завтраками| Bed and breakfast'!BA12*0.9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breakfast'!U14*0.9</f>
        <v>9585</v>
      </c>
      <c r="C14" s="142">
        <f>'C завтраками| Bed and breakfast'!V14*0.9</f>
        <v>9585</v>
      </c>
      <c r="D14" s="142">
        <f>'C завтраками| Bed and breakfast'!W14*0.9</f>
        <v>9585</v>
      </c>
      <c r="E14" s="142">
        <f>'C завтраками| Bed and breakfast'!X14*0.9</f>
        <v>8145</v>
      </c>
      <c r="F14" s="142">
        <f>'C завтраками| Bed and breakfast'!Y14*0.9</f>
        <v>8865</v>
      </c>
      <c r="G14" s="142">
        <f>'C завтраками| Bed and breakfast'!Z14*0.9</f>
        <v>8145</v>
      </c>
      <c r="H14" s="142">
        <f>'C завтраками| Bed and breakfast'!AA14*0.9</f>
        <v>10305</v>
      </c>
      <c r="I14" s="142">
        <f>'C завтраками| Bed and breakfast'!AB14*0.9</f>
        <v>10305</v>
      </c>
      <c r="J14" s="142">
        <f>'C завтраками| Bed and breakfast'!AC14*0.9</f>
        <v>8235</v>
      </c>
      <c r="K14" s="142">
        <f>'C завтраками| Bed and breakfast'!AD14*0.9</f>
        <v>8415</v>
      </c>
      <c r="L14" s="142">
        <f>'C завтраками| Bed and breakfast'!AE14*0.9</f>
        <v>8775</v>
      </c>
      <c r="M14" s="142">
        <f>'C завтраками| Bed and breakfast'!AF14*0.9</f>
        <v>8415</v>
      </c>
      <c r="N14" s="142">
        <f>'C завтраками| Bed and breakfast'!AG14*0.9</f>
        <v>8955</v>
      </c>
      <c r="O14" s="142">
        <f>'C завтраками| Bed and breakfast'!AH14*0.9</f>
        <v>9585</v>
      </c>
      <c r="P14" s="142">
        <f>'C завтраками| Bed and breakfast'!AI14*0.9</f>
        <v>9585</v>
      </c>
      <c r="Q14" s="142">
        <f>'C завтраками| Bed and breakfast'!AJ14*0.9</f>
        <v>9135</v>
      </c>
      <c r="R14" s="142">
        <f>'C завтраками| Bed and breakfast'!AK14*0.9</f>
        <v>8775</v>
      </c>
      <c r="S14" s="142">
        <f>'C завтраками| Bed and breakfast'!AL14*0.9</f>
        <v>9585</v>
      </c>
      <c r="T14" s="142">
        <f>'C завтраками| Bed and breakfast'!AM14*0.9</f>
        <v>8775</v>
      </c>
      <c r="U14" s="142">
        <f>'C завтраками| Bed and breakfast'!AN14*0.9</f>
        <v>9135</v>
      </c>
      <c r="V14" s="142">
        <f>'C завтраками| Bed and breakfast'!AO14*0.9</f>
        <v>8775</v>
      </c>
      <c r="W14" s="142">
        <f>'C завтраками| Bed and breakfast'!AP14*0.9</f>
        <v>9585</v>
      </c>
      <c r="X14" s="142">
        <f>'C завтраками| Bed and breakfast'!AQ14*0.9</f>
        <v>8955</v>
      </c>
      <c r="Y14" s="142">
        <f>'C завтраками| Bed and breakfast'!AR14*0.9</f>
        <v>8775</v>
      </c>
      <c r="Z14" s="142">
        <f>'C завтраками| Bed and breakfast'!AS14*0.9</f>
        <v>9135</v>
      </c>
      <c r="AA14" s="142">
        <f>'C завтраками| Bed and breakfast'!AT14*0.9</f>
        <v>8415</v>
      </c>
      <c r="AB14" s="142">
        <f>'C завтраками| Bed and breakfast'!AU14*0.9</f>
        <v>8415</v>
      </c>
      <c r="AC14" s="142">
        <f>'C завтраками| Bed and breakfast'!AV14*0.9</f>
        <v>8055</v>
      </c>
      <c r="AD14" s="142">
        <f>'C завтраками| Bed and breakfast'!AW14*0.9</f>
        <v>7425</v>
      </c>
      <c r="AE14" s="142">
        <f>'C завтраками| Bed and breakfast'!AX14*0.9</f>
        <v>7875</v>
      </c>
      <c r="AF14" s="142">
        <f>'C завтраками| Bed and breakfast'!AY14*0.9</f>
        <v>7425</v>
      </c>
      <c r="AG14" s="142">
        <f>'C завтраками| Bed and breakfast'!AZ14*0.9</f>
        <v>7875</v>
      </c>
      <c r="AH14" s="142">
        <f>'C завтраками| Bed and breakfast'!BA14*0.9</f>
        <v>7425</v>
      </c>
    </row>
    <row r="15" spans="1:34" ht="11.45" customHeight="1" x14ac:dyDescent="0.2">
      <c r="A15" s="3">
        <v>2</v>
      </c>
      <c r="B15" s="142">
        <f>'C завтраками| Bed and breakfast'!U15*0.9</f>
        <v>10710</v>
      </c>
      <c r="C15" s="142">
        <f>'C завтраками| Bed and breakfast'!V15*0.9</f>
        <v>10710</v>
      </c>
      <c r="D15" s="142">
        <f>'C завтраками| Bed and breakfast'!W15*0.9</f>
        <v>10710</v>
      </c>
      <c r="E15" s="142">
        <f>'C завтраками| Bed and breakfast'!X15*0.9</f>
        <v>9270</v>
      </c>
      <c r="F15" s="142">
        <f>'C завтраками| Bed and breakfast'!Y15*0.9</f>
        <v>9990</v>
      </c>
      <c r="G15" s="142">
        <f>'C завтраками| Bed and breakfast'!Z15*0.9</f>
        <v>9270</v>
      </c>
      <c r="H15" s="142">
        <f>'C завтраками| Bed and breakfast'!AA15*0.9</f>
        <v>11430</v>
      </c>
      <c r="I15" s="142">
        <f>'C завтраками| Bed and breakfast'!AB15*0.9</f>
        <v>11430</v>
      </c>
      <c r="J15" s="142">
        <f>'C завтраками| Bed and breakfast'!AC15*0.9</f>
        <v>9360</v>
      </c>
      <c r="K15" s="142">
        <f>'C завтраками| Bed and breakfast'!AD15*0.9</f>
        <v>9540</v>
      </c>
      <c r="L15" s="142">
        <f>'C завтраками| Bed and breakfast'!AE15*0.9</f>
        <v>9900</v>
      </c>
      <c r="M15" s="142">
        <f>'C завтраками| Bed and breakfast'!AF15*0.9</f>
        <v>9540</v>
      </c>
      <c r="N15" s="142">
        <f>'C завтраками| Bed and breakfast'!AG15*0.9</f>
        <v>10080</v>
      </c>
      <c r="O15" s="142">
        <f>'C завтраками| Bed and breakfast'!AH15*0.9</f>
        <v>10710</v>
      </c>
      <c r="P15" s="142">
        <f>'C завтраками| Bed and breakfast'!AI15*0.9</f>
        <v>10710</v>
      </c>
      <c r="Q15" s="142">
        <f>'C завтраками| Bed and breakfast'!AJ15*0.9</f>
        <v>10260</v>
      </c>
      <c r="R15" s="142">
        <f>'C завтраками| Bed and breakfast'!AK15*0.9</f>
        <v>9900</v>
      </c>
      <c r="S15" s="142">
        <f>'C завтраками| Bed and breakfast'!AL15*0.9</f>
        <v>10710</v>
      </c>
      <c r="T15" s="142">
        <f>'C завтраками| Bed and breakfast'!AM15*0.9</f>
        <v>9900</v>
      </c>
      <c r="U15" s="142">
        <f>'C завтраками| Bed and breakfast'!AN15*0.9</f>
        <v>10260</v>
      </c>
      <c r="V15" s="142">
        <f>'C завтраками| Bed and breakfast'!AO15*0.9</f>
        <v>9900</v>
      </c>
      <c r="W15" s="142">
        <f>'C завтраками| Bed and breakfast'!AP15*0.9</f>
        <v>10710</v>
      </c>
      <c r="X15" s="142">
        <f>'C завтраками| Bed and breakfast'!AQ15*0.9</f>
        <v>10080</v>
      </c>
      <c r="Y15" s="142">
        <f>'C завтраками| Bed and breakfast'!AR15*0.9</f>
        <v>9900</v>
      </c>
      <c r="Z15" s="142">
        <f>'C завтраками| Bed and breakfast'!AS15*0.9</f>
        <v>10260</v>
      </c>
      <c r="AA15" s="142">
        <f>'C завтраками| Bed and breakfast'!AT15*0.9</f>
        <v>9540</v>
      </c>
      <c r="AB15" s="142">
        <f>'C завтраками| Bed and breakfast'!AU15*0.9</f>
        <v>9540</v>
      </c>
      <c r="AC15" s="142">
        <f>'C завтраками| Bed and breakfast'!AV15*0.9</f>
        <v>9180</v>
      </c>
      <c r="AD15" s="142">
        <f>'C завтраками| Bed and breakfast'!AW15*0.9</f>
        <v>8550</v>
      </c>
      <c r="AE15" s="142">
        <f>'C завтраками| Bed and breakfast'!AX15*0.9</f>
        <v>9000</v>
      </c>
      <c r="AF15" s="142">
        <f>'C завтраками| Bed and breakfast'!AY15*0.9</f>
        <v>8550</v>
      </c>
      <c r="AG15" s="142">
        <f>'C завтраками| Bed and breakfast'!AZ15*0.9</f>
        <v>9000</v>
      </c>
      <c r="AH15" s="142">
        <f>'C завтраками| Bed and breakfast'!BA15*0.9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breakfast'!U17*0.9</f>
        <v>10485</v>
      </c>
      <c r="C17" s="142">
        <f>'C завтраками| Bed and breakfast'!V17*0.9</f>
        <v>10485</v>
      </c>
      <c r="D17" s="142">
        <f>'C завтраками| Bed and breakfast'!W17*0.9</f>
        <v>10485</v>
      </c>
      <c r="E17" s="142">
        <f>'C завтраками| Bed and breakfast'!X17*0.9</f>
        <v>9045</v>
      </c>
      <c r="F17" s="142">
        <f>'C завтраками| Bed and breakfast'!Y17*0.9</f>
        <v>9765</v>
      </c>
      <c r="G17" s="142">
        <f>'C завтраками| Bed and breakfast'!Z17*0.9</f>
        <v>9045</v>
      </c>
      <c r="H17" s="142">
        <f>'C завтраками| Bed and breakfast'!AA17*0.9</f>
        <v>11205</v>
      </c>
      <c r="I17" s="142">
        <f>'C завтраками| Bed and breakfast'!AB17*0.9</f>
        <v>11205</v>
      </c>
      <c r="J17" s="142">
        <f>'C завтраками| Bed and breakfast'!AC17*0.9</f>
        <v>9135</v>
      </c>
      <c r="K17" s="142">
        <f>'C завтраками| Bed and breakfast'!AD17*0.9</f>
        <v>9315</v>
      </c>
      <c r="L17" s="142">
        <f>'C завтраками| Bed and breakfast'!AE17*0.9</f>
        <v>9675</v>
      </c>
      <c r="M17" s="142">
        <f>'C завтраками| Bed and breakfast'!AF17*0.9</f>
        <v>9315</v>
      </c>
      <c r="N17" s="142">
        <f>'C завтраками| Bed and breakfast'!AG17*0.9</f>
        <v>9855</v>
      </c>
      <c r="O17" s="142">
        <f>'C завтраками| Bed and breakfast'!AH17*0.9</f>
        <v>10485</v>
      </c>
      <c r="P17" s="142">
        <f>'C завтраками| Bed and breakfast'!AI17*0.9</f>
        <v>10485</v>
      </c>
      <c r="Q17" s="142">
        <f>'C завтраками| Bed and breakfast'!AJ17*0.9</f>
        <v>10035</v>
      </c>
      <c r="R17" s="142">
        <f>'C завтраками| Bed and breakfast'!AK17*0.9</f>
        <v>9675</v>
      </c>
      <c r="S17" s="142">
        <f>'C завтраками| Bed and breakfast'!AL17*0.9</f>
        <v>10485</v>
      </c>
      <c r="T17" s="142">
        <f>'C завтраками| Bed and breakfast'!AM17*0.9</f>
        <v>9675</v>
      </c>
      <c r="U17" s="142">
        <f>'C завтраками| Bed and breakfast'!AN17*0.9</f>
        <v>10035</v>
      </c>
      <c r="V17" s="142">
        <f>'C завтраками| Bed and breakfast'!AO17*0.9</f>
        <v>9675</v>
      </c>
      <c r="W17" s="142">
        <f>'C завтраками| Bed and breakfast'!AP17*0.9</f>
        <v>10485</v>
      </c>
      <c r="X17" s="142">
        <f>'C завтраками| Bed and breakfast'!AQ17*0.9</f>
        <v>9855</v>
      </c>
      <c r="Y17" s="142">
        <f>'C завтраками| Bed and breakfast'!AR17*0.9</f>
        <v>9675</v>
      </c>
      <c r="Z17" s="142">
        <f>'C завтраками| Bed and breakfast'!AS17*0.9</f>
        <v>10035</v>
      </c>
      <c r="AA17" s="142">
        <f>'C завтраками| Bed and breakfast'!AT17*0.9</f>
        <v>9315</v>
      </c>
      <c r="AB17" s="142">
        <f>'C завтраками| Bed and breakfast'!AU17*0.9</f>
        <v>9315</v>
      </c>
      <c r="AC17" s="142">
        <f>'C завтраками| Bed and breakfast'!AV17*0.9</f>
        <v>8955</v>
      </c>
      <c r="AD17" s="142">
        <f>'C завтраками| Bed and breakfast'!AW17*0.9</f>
        <v>8325</v>
      </c>
      <c r="AE17" s="142">
        <f>'C завтраками| Bed and breakfast'!AX17*0.9</f>
        <v>8775</v>
      </c>
      <c r="AF17" s="142">
        <f>'C завтраками| Bed and breakfast'!AY17*0.9</f>
        <v>8325</v>
      </c>
      <c r="AG17" s="142">
        <f>'C завтраками| Bed and breakfast'!AZ17*0.9</f>
        <v>8775</v>
      </c>
      <c r="AH17" s="142">
        <f>'C завтраками| Bed and breakfast'!BA17*0.9</f>
        <v>8325</v>
      </c>
    </row>
    <row r="18" spans="1:34" ht="11.45" customHeight="1" x14ac:dyDescent="0.2">
      <c r="A18" s="3">
        <v>2</v>
      </c>
      <c r="B18" s="142">
        <f>'C завтраками| Bed and breakfast'!U18*0.9</f>
        <v>11610</v>
      </c>
      <c r="C18" s="142">
        <f>'C завтраками| Bed and breakfast'!V18*0.9</f>
        <v>11610</v>
      </c>
      <c r="D18" s="142">
        <f>'C завтраками| Bed and breakfast'!W18*0.9</f>
        <v>11610</v>
      </c>
      <c r="E18" s="142">
        <f>'C завтраками| Bed and breakfast'!X18*0.9</f>
        <v>10170</v>
      </c>
      <c r="F18" s="142">
        <f>'C завтраками| Bed and breakfast'!Y18*0.9</f>
        <v>10890</v>
      </c>
      <c r="G18" s="142">
        <f>'C завтраками| Bed and breakfast'!Z18*0.9</f>
        <v>10170</v>
      </c>
      <c r="H18" s="142">
        <f>'C завтраками| Bed and breakfast'!AA18*0.9</f>
        <v>12330</v>
      </c>
      <c r="I18" s="142">
        <f>'C завтраками| Bed and breakfast'!AB18*0.9</f>
        <v>12330</v>
      </c>
      <c r="J18" s="142">
        <f>'C завтраками| Bed and breakfast'!AC18*0.9</f>
        <v>10260</v>
      </c>
      <c r="K18" s="142">
        <f>'C завтраками| Bed and breakfast'!AD18*0.9</f>
        <v>10440</v>
      </c>
      <c r="L18" s="142">
        <f>'C завтраками| Bed and breakfast'!AE18*0.9</f>
        <v>10800</v>
      </c>
      <c r="M18" s="142">
        <f>'C завтраками| Bed and breakfast'!AF18*0.9</f>
        <v>10440</v>
      </c>
      <c r="N18" s="142">
        <f>'C завтраками| Bed and breakfast'!AG18*0.9</f>
        <v>10980</v>
      </c>
      <c r="O18" s="142">
        <f>'C завтраками| Bed and breakfast'!AH18*0.9</f>
        <v>11610</v>
      </c>
      <c r="P18" s="142">
        <f>'C завтраками| Bed and breakfast'!AI18*0.9</f>
        <v>11610</v>
      </c>
      <c r="Q18" s="142">
        <f>'C завтраками| Bed and breakfast'!AJ18*0.9</f>
        <v>11160</v>
      </c>
      <c r="R18" s="142">
        <f>'C завтраками| Bed and breakfast'!AK18*0.9</f>
        <v>10800</v>
      </c>
      <c r="S18" s="142">
        <f>'C завтраками| Bed and breakfast'!AL18*0.9</f>
        <v>11610</v>
      </c>
      <c r="T18" s="142">
        <f>'C завтраками| Bed and breakfast'!AM18*0.9</f>
        <v>10800</v>
      </c>
      <c r="U18" s="142">
        <f>'C завтраками| Bed and breakfast'!AN18*0.9</f>
        <v>11160</v>
      </c>
      <c r="V18" s="142">
        <f>'C завтраками| Bed and breakfast'!AO18*0.9</f>
        <v>10800</v>
      </c>
      <c r="W18" s="142">
        <f>'C завтраками| Bed and breakfast'!AP18*0.9</f>
        <v>11610</v>
      </c>
      <c r="X18" s="142">
        <f>'C завтраками| Bed and breakfast'!AQ18*0.9</f>
        <v>10980</v>
      </c>
      <c r="Y18" s="142">
        <f>'C завтраками| Bed and breakfast'!AR18*0.9</f>
        <v>10800</v>
      </c>
      <c r="Z18" s="142">
        <f>'C завтраками| Bed and breakfast'!AS18*0.9</f>
        <v>11160</v>
      </c>
      <c r="AA18" s="142">
        <f>'C завтраками| Bed and breakfast'!AT18*0.9</f>
        <v>10440</v>
      </c>
      <c r="AB18" s="142">
        <f>'C завтраками| Bed and breakfast'!AU18*0.9</f>
        <v>10440</v>
      </c>
      <c r="AC18" s="142">
        <f>'C завтраками| Bed and breakfast'!AV18*0.9</f>
        <v>10080</v>
      </c>
      <c r="AD18" s="142">
        <f>'C завтраками| Bed and breakfast'!AW18*0.9</f>
        <v>9450</v>
      </c>
      <c r="AE18" s="142">
        <f>'C завтраками| Bed and breakfast'!AX18*0.9</f>
        <v>9900</v>
      </c>
      <c r="AF18" s="142">
        <f>'C завтраками| Bed and breakfast'!AY18*0.9</f>
        <v>9450</v>
      </c>
      <c r="AG18" s="142">
        <f>'C завтраками| Bed and breakfast'!AZ18*0.9</f>
        <v>9900</v>
      </c>
      <c r="AH18" s="142">
        <f>'C завтраками| Bed and breakfast'!BA18*0.9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breakfast'!U20*0.9</f>
        <v>11835</v>
      </c>
      <c r="C20" s="142">
        <f>'C завтраками| Bed and breakfast'!V20*0.9</f>
        <v>11835</v>
      </c>
      <c r="D20" s="142">
        <f>'C завтраками| Bed and breakfast'!W20*0.9</f>
        <v>11835</v>
      </c>
      <c r="E20" s="142">
        <f>'C завтраками| Bed and breakfast'!X20*0.9</f>
        <v>10395</v>
      </c>
      <c r="F20" s="142">
        <f>'C завтраками| Bed and breakfast'!Y20*0.9</f>
        <v>11115</v>
      </c>
      <c r="G20" s="142">
        <f>'C завтраками| Bed and breakfast'!Z20*0.9</f>
        <v>10395</v>
      </c>
      <c r="H20" s="142">
        <f>'C завтраками| Bed and breakfast'!AA20*0.9</f>
        <v>12555</v>
      </c>
      <c r="I20" s="142">
        <f>'C завтраками| Bed and breakfast'!AB20*0.9</f>
        <v>12555</v>
      </c>
      <c r="J20" s="142">
        <f>'C завтраками| Bed and breakfast'!AC20*0.9</f>
        <v>10485</v>
      </c>
      <c r="K20" s="142">
        <f>'C завтраками| Bed and breakfast'!AD20*0.9</f>
        <v>10665</v>
      </c>
      <c r="L20" s="142">
        <f>'C завтраками| Bed and breakfast'!AE20*0.9</f>
        <v>11025</v>
      </c>
      <c r="M20" s="142">
        <f>'C завтраками| Bed and breakfast'!AF20*0.9</f>
        <v>10665</v>
      </c>
      <c r="N20" s="142">
        <f>'C завтраками| Bed and breakfast'!AG20*0.9</f>
        <v>11205</v>
      </c>
      <c r="O20" s="142">
        <f>'C завтраками| Bed and breakfast'!AH20*0.9</f>
        <v>11835</v>
      </c>
      <c r="P20" s="142">
        <f>'C завтраками| Bed and breakfast'!AI20*0.9</f>
        <v>11835</v>
      </c>
      <c r="Q20" s="142">
        <f>'C завтраками| Bed and breakfast'!AJ20*0.9</f>
        <v>11385</v>
      </c>
      <c r="R20" s="142">
        <f>'C завтраками| Bed and breakfast'!AK20*0.9</f>
        <v>11025</v>
      </c>
      <c r="S20" s="142">
        <f>'C завтраками| Bed and breakfast'!AL20*0.9</f>
        <v>11835</v>
      </c>
      <c r="T20" s="142">
        <f>'C завтраками| Bed and breakfast'!AM20*0.9</f>
        <v>11025</v>
      </c>
      <c r="U20" s="142">
        <f>'C завтраками| Bed and breakfast'!AN20*0.9</f>
        <v>11385</v>
      </c>
      <c r="V20" s="142">
        <f>'C завтраками| Bed and breakfast'!AO20*0.9</f>
        <v>11025</v>
      </c>
      <c r="W20" s="142">
        <f>'C завтраками| Bed and breakfast'!AP20*0.9</f>
        <v>11835</v>
      </c>
      <c r="X20" s="142">
        <f>'C завтраками| Bed and breakfast'!AQ20*0.9</f>
        <v>11205</v>
      </c>
      <c r="Y20" s="142">
        <f>'C завтраками| Bed and breakfast'!AR20*0.9</f>
        <v>11025</v>
      </c>
      <c r="Z20" s="142">
        <f>'C завтраками| Bed and breakfast'!AS20*0.9</f>
        <v>11385</v>
      </c>
      <c r="AA20" s="142">
        <f>'C завтраками| Bed and breakfast'!AT20*0.9</f>
        <v>10665</v>
      </c>
      <c r="AB20" s="142">
        <f>'C завтраками| Bed and breakfast'!AU20*0.9</f>
        <v>10665</v>
      </c>
      <c r="AC20" s="142">
        <f>'C завтраками| Bed and breakfast'!AV20*0.9</f>
        <v>10305</v>
      </c>
      <c r="AD20" s="142">
        <f>'C завтраками| Bed and breakfast'!AW20*0.9</f>
        <v>9675</v>
      </c>
      <c r="AE20" s="142">
        <f>'C завтраками| Bed and breakfast'!AX20*0.9</f>
        <v>10125</v>
      </c>
      <c r="AF20" s="142">
        <f>'C завтраками| Bed and breakfast'!AY20*0.9</f>
        <v>9675</v>
      </c>
      <c r="AG20" s="142">
        <f>'C завтраками| Bed and breakfast'!AZ20*0.9</f>
        <v>10125</v>
      </c>
      <c r="AH20" s="142">
        <f>'C завтраками| Bed and breakfast'!BA20*0.9</f>
        <v>9675</v>
      </c>
    </row>
    <row r="21" spans="1:34" s="118" customFormat="1" ht="11.45" customHeight="1" x14ac:dyDescent="0.2">
      <c r="A21" s="121">
        <v>2</v>
      </c>
      <c r="B21" s="142">
        <f>'C завтраками| Bed and breakfast'!U21*0.9</f>
        <v>12960</v>
      </c>
      <c r="C21" s="142">
        <f>'C завтраками| Bed and breakfast'!V21*0.9</f>
        <v>12960</v>
      </c>
      <c r="D21" s="142">
        <f>'C завтраками| Bed and breakfast'!W21*0.9</f>
        <v>12960</v>
      </c>
      <c r="E21" s="142">
        <f>'C завтраками| Bed and breakfast'!X21*0.9</f>
        <v>11520</v>
      </c>
      <c r="F21" s="142">
        <f>'C завтраками| Bed and breakfast'!Y21*0.9</f>
        <v>12240</v>
      </c>
      <c r="G21" s="142">
        <f>'C завтраками| Bed and breakfast'!Z21*0.9</f>
        <v>11520</v>
      </c>
      <c r="H21" s="142">
        <f>'C завтраками| Bed and breakfast'!AA21*0.9</f>
        <v>13680</v>
      </c>
      <c r="I21" s="142">
        <f>'C завтраками| Bed and breakfast'!AB21*0.9</f>
        <v>13680</v>
      </c>
      <c r="J21" s="142">
        <f>'C завтраками| Bed and breakfast'!AC21*0.9</f>
        <v>11610</v>
      </c>
      <c r="K21" s="142">
        <f>'C завтраками| Bed and breakfast'!AD21*0.9</f>
        <v>11790</v>
      </c>
      <c r="L21" s="142">
        <f>'C завтраками| Bed and breakfast'!AE21*0.9</f>
        <v>12150</v>
      </c>
      <c r="M21" s="142">
        <f>'C завтраками| Bed and breakfast'!AF21*0.9</f>
        <v>11790</v>
      </c>
      <c r="N21" s="142">
        <f>'C завтраками| Bed and breakfast'!AG21*0.9</f>
        <v>12330</v>
      </c>
      <c r="O21" s="142">
        <f>'C завтраками| Bed and breakfast'!AH21*0.9</f>
        <v>12960</v>
      </c>
      <c r="P21" s="142">
        <f>'C завтраками| Bed and breakfast'!AI21*0.9</f>
        <v>12960</v>
      </c>
      <c r="Q21" s="142">
        <f>'C завтраками| Bed and breakfast'!AJ21*0.9</f>
        <v>12510</v>
      </c>
      <c r="R21" s="142">
        <f>'C завтраками| Bed and breakfast'!AK21*0.9</f>
        <v>12150</v>
      </c>
      <c r="S21" s="142">
        <f>'C завтраками| Bed and breakfast'!AL21*0.9</f>
        <v>12960</v>
      </c>
      <c r="T21" s="142">
        <f>'C завтраками| Bed and breakfast'!AM21*0.9</f>
        <v>12150</v>
      </c>
      <c r="U21" s="142">
        <f>'C завтраками| Bed and breakfast'!AN21*0.9</f>
        <v>12510</v>
      </c>
      <c r="V21" s="142">
        <f>'C завтраками| Bed and breakfast'!AO21*0.9</f>
        <v>12150</v>
      </c>
      <c r="W21" s="142">
        <f>'C завтраками| Bed and breakfast'!AP21*0.9</f>
        <v>12960</v>
      </c>
      <c r="X21" s="142">
        <f>'C завтраками| Bed and breakfast'!AQ21*0.9</f>
        <v>12330</v>
      </c>
      <c r="Y21" s="142">
        <f>'C завтраками| Bed and breakfast'!AR21*0.9</f>
        <v>12150</v>
      </c>
      <c r="Z21" s="142">
        <f>'C завтраками| Bed and breakfast'!AS21*0.9</f>
        <v>12510</v>
      </c>
      <c r="AA21" s="142">
        <f>'C завтраками| Bed and breakfast'!AT21*0.9</f>
        <v>11790</v>
      </c>
      <c r="AB21" s="142">
        <f>'C завтраками| Bed and breakfast'!AU21*0.9</f>
        <v>11790</v>
      </c>
      <c r="AC21" s="142">
        <f>'C завтраками| Bed and breakfast'!AV21*0.9</f>
        <v>11430</v>
      </c>
      <c r="AD21" s="142">
        <f>'C завтраками| Bed and breakfast'!AW21*0.9</f>
        <v>10800</v>
      </c>
      <c r="AE21" s="142">
        <f>'C завтраками| Bed and breakfast'!AX21*0.9</f>
        <v>11250</v>
      </c>
      <c r="AF21" s="142">
        <f>'C завтраками| Bed and breakfast'!AY21*0.9</f>
        <v>10800</v>
      </c>
      <c r="AG21" s="142">
        <f>'C завтраками| Bed and breakfast'!AZ21*0.9</f>
        <v>11250</v>
      </c>
      <c r="AH21" s="142">
        <f>'C завтраками| Bed and breakfast'!BA21*0.9</f>
        <v>10800</v>
      </c>
    </row>
    <row r="22" spans="1:34"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11.45" customHeight="1" x14ac:dyDescent="0.2">
      <c r="A23" s="51" t="s">
        <v>24</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row>
    <row r="24" spans="1:34" ht="24.6" customHeight="1" x14ac:dyDescent="0.2">
      <c r="A24" s="8" t="s">
        <v>0</v>
      </c>
      <c r="B24" s="129">
        <f t="shared" ref="B24" si="0">B5</f>
        <v>45444</v>
      </c>
      <c r="C24" s="129">
        <f t="shared" ref="C24:AH24" si="1">C5</f>
        <v>45445</v>
      </c>
      <c r="D24" s="129">
        <f t="shared" si="1"/>
        <v>45453</v>
      </c>
      <c r="E24" s="129">
        <f t="shared" si="1"/>
        <v>45454</v>
      </c>
      <c r="F24" s="129">
        <f t="shared" si="1"/>
        <v>45460</v>
      </c>
      <c r="G24" s="129">
        <f t="shared" si="1"/>
        <v>45466</v>
      </c>
      <c r="H24" s="129">
        <f t="shared" si="1"/>
        <v>45471</v>
      </c>
      <c r="I24" s="129">
        <f t="shared" si="1"/>
        <v>45474</v>
      </c>
      <c r="J24" s="129">
        <f t="shared" si="1"/>
        <v>45487</v>
      </c>
      <c r="K24" s="129">
        <f t="shared" si="1"/>
        <v>45491</v>
      </c>
      <c r="L24" s="129">
        <f t="shared" si="1"/>
        <v>45492</v>
      </c>
      <c r="M24" s="129">
        <f t="shared" si="1"/>
        <v>45494</v>
      </c>
      <c r="N24" s="129">
        <f t="shared" si="1"/>
        <v>45499</v>
      </c>
      <c r="O24" s="129">
        <f t="shared" si="1"/>
        <v>45501</v>
      </c>
      <c r="P24" s="129">
        <f t="shared" si="1"/>
        <v>45505</v>
      </c>
      <c r="Q24" s="129">
        <f t="shared" si="1"/>
        <v>45506</v>
      </c>
      <c r="R24" s="129">
        <f t="shared" si="1"/>
        <v>45508</v>
      </c>
      <c r="S24" s="129">
        <f t="shared" si="1"/>
        <v>45513</v>
      </c>
      <c r="T24" s="129">
        <f t="shared" si="1"/>
        <v>45515</v>
      </c>
      <c r="U24" s="129">
        <f t="shared" si="1"/>
        <v>45520</v>
      </c>
      <c r="V24" s="129">
        <f t="shared" si="1"/>
        <v>45522</v>
      </c>
      <c r="W24" s="129">
        <f t="shared" si="1"/>
        <v>45523</v>
      </c>
      <c r="X24" s="129">
        <f t="shared" si="1"/>
        <v>45525</v>
      </c>
      <c r="Y24" s="129">
        <f t="shared" si="1"/>
        <v>45526</v>
      </c>
      <c r="Z24" s="129">
        <f t="shared" si="1"/>
        <v>45527</v>
      </c>
      <c r="AA24" s="129">
        <f t="shared" si="1"/>
        <v>45529</v>
      </c>
      <c r="AB24" s="129">
        <f t="shared" si="1"/>
        <v>45534</v>
      </c>
      <c r="AC24" s="129">
        <f t="shared" si="1"/>
        <v>45536</v>
      </c>
      <c r="AD24" s="129">
        <f t="shared" si="1"/>
        <v>45551</v>
      </c>
      <c r="AE24" s="129">
        <f t="shared" si="1"/>
        <v>45556</v>
      </c>
      <c r="AF24" s="129">
        <f t="shared" si="1"/>
        <v>45558</v>
      </c>
      <c r="AG24" s="129">
        <f t="shared" si="1"/>
        <v>45562</v>
      </c>
      <c r="AH24" s="129">
        <f t="shared" si="1"/>
        <v>45564</v>
      </c>
    </row>
    <row r="25" spans="1:34" ht="24.6" customHeight="1" x14ac:dyDescent="0.2">
      <c r="A25" s="37"/>
      <c r="B25" s="129">
        <f t="shared" ref="B25" si="2">B6</f>
        <v>45444</v>
      </c>
      <c r="C25" s="129">
        <f t="shared" ref="C25:AH25" si="3">C6</f>
        <v>45452</v>
      </c>
      <c r="D25" s="129">
        <f t="shared" si="3"/>
        <v>45453</v>
      </c>
      <c r="E25" s="129">
        <f t="shared" si="3"/>
        <v>45459</v>
      </c>
      <c r="F25" s="129">
        <f t="shared" si="3"/>
        <v>45465</v>
      </c>
      <c r="G25" s="129">
        <f t="shared" si="3"/>
        <v>45470</v>
      </c>
      <c r="H25" s="129">
        <f t="shared" si="3"/>
        <v>45473</v>
      </c>
      <c r="I25" s="129">
        <f t="shared" si="3"/>
        <v>45486</v>
      </c>
      <c r="J25" s="129">
        <f t="shared" si="3"/>
        <v>45490</v>
      </c>
      <c r="K25" s="129">
        <f t="shared" si="3"/>
        <v>45491</v>
      </c>
      <c r="L25" s="129">
        <f t="shared" si="3"/>
        <v>45493</v>
      </c>
      <c r="M25" s="129">
        <f t="shared" si="3"/>
        <v>45498</v>
      </c>
      <c r="N25" s="129">
        <f t="shared" si="3"/>
        <v>45500</v>
      </c>
      <c r="O25" s="129">
        <f t="shared" si="3"/>
        <v>45504</v>
      </c>
      <c r="P25" s="129">
        <f t="shared" si="3"/>
        <v>45505</v>
      </c>
      <c r="Q25" s="129">
        <f t="shared" si="3"/>
        <v>45507</v>
      </c>
      <c r="R25" s="129">
        <f t="shared" si="3"/>
        <v>45512</v>
      </c>
      <c r="S25" s="129">
        <f t="shared" si="3"/>
        <v>45514</v>
      </c>
      <c r="T25" s="129">
        <f t="shared" si="3"/>
        <v>45519</v>
      </c>
      <c r="U25" s="129">
        <f t="shared" si="3"/>
        <v>45521</v>
      </c>
      <c r="V25" s="129">
        <f t="shared" si="3"/>
        <v>45522</v>
      </c>
      <c r="W25" s="129">
        <f t="shared" si="3"/>
        <v>45524</v>
      </c>
      <c r="X25" s="129">
        <f t="shared" si="3"/>
        <v>45525</v>
      </c>
      <c r="Y25" s="129">
        <f t="shared" si="3"/>
        <v>45526</v>
      </c>
      <c r="Z25" s="129">
        <f t="shared" si="3"/>
        <v>45528</v>
      </c>
      <c r="AA25" s="129">
        <f t="shared" si="3"/>
        <v>45533</v>
      </c>
      <c r="AB25" s="129">
        <f t="shared" si="3"/>
        <v>45535</v>
      </c>
      <c r="AC25" s="129">
        <f t="shared" si="3"/>
        <v>45550</v>
      </c>
      <c r="AD25" s="129">
        <f t="shared" si="3"/>
        <v>45555</v>
      </c>
      <c r="AE25" s="129">
        <f t="shared" si="3"/>
        <v>45557</v>
      </c>
      <c r="AF25" s="129">
        <f t="shared" si="3"/>
        <v>45561</v>
      </c>
      <c r="AG25" s="129">
        <f t="shared" si="3"/>
        <v>45563</v>
      </c>
      <c r="AH25" s="129">
        <f t="shared" si="3"/>
        <v>45565</v>
      </c>
    </row>
    <row r="26" spans="1:34"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row>
    <row r="27" spans="1:34" ht="11.45" customHeight="1" x14ac:dyDescent="0.2">
      <c r="A27" s="3">
        <v>1</v>
      </c>
      <c r="B27" s="142">
        <f t="shared" ref="B27" si="4">B8*0.85+35</f>
        <v>6269.75</v>
      </c>
      <c r="C27" s="142">
        <f t="shared" ref="C27:AH27" si="5">C8*0.85+35</f>
        <v>6269.75</v>
      </c>
      <c r="D27" s="142">
        <f t="shared" si="5"/>
        <v>6269.75</v>
      </c>
      <c r="E27" s="142">
        <f t="shared" si="5"/>
        <v>5045.75</v>
      </c>
      <c r="F27" s="142">
        <f t="shared" si="5"/>
        <v>5657.75</v>
      </c>
      <c r="G27" s="142">
        <f t="shared" si="5"/>
        <v>5045.75</v>
      </c>
      <c r="H27" s="142">
        <f t="shared" si="5"/>
        <v>6881.75</v>
      </c>
      <c r="I27" s="142">
        <f t="shared" si="5"/>
        <v>6881.75</v>
      </c>
      <c r="J27" s="142">
        <f t="shared" si="5"/>
        <v>5122.25</v>
      </c>
      <c r="K27" s="142">
        <f t="shared" si="5"/>
        <v>5275.25</v>
      </c>
      <c r="L27" s="142">
        <f t="shared" si="5"/>
        <v>5581.25</v>
      </c>
      <c r="M27" s="142">
        <f t="shared" si="5"/>
        <v>5275.25</v>
      </c>
      <c r="N27" s="142">
        <f t="shared" si="5"/>
        <v>5734.25</v>
      </c>
      <c r="O27" s="142">
        <f t="shared" si="5"/>
        <v>6269.75</v>
      </c>
      <c r="P27" s="142">
        <f t="shared" si="5"/>
        <v>6269.75</v>
      </c>
      <c r="Q27" s="142">
        <f t="shared" si="5"/>
        <v>5887.25</v>
      </c>
      <c r="R27" s="142">
        <f t="shared" si="5"/>
        <v>5581.25</v>
      </c>
      <c r="S27" s="142">
        <f t="shared" si="5"/>
        <v>6269.75</v>
      </c>
      <c r="T27" s="142">
        <f t="shared" si="5"/>
        <v>5581.25</v>
      </c>
      <c r="U27" s="142">
        <f t="shared" si="5"/>
        <v>5887.25</v>
      </c>
      <c r="V27" s="142">
        <f t="shared" si="5"/>
        <v>5581.25</v>
      </c>
      <c r="W27" s="142">
        <f t="shared" si="5"/>
        <v>6269.75</v>
      </c>
      <c r="X27" s="142">
        <f t="shared" si="5"/>
        <v>5734.25</v>
      </c>
      <c r="Y27" s="142">
        <f t="shared" si="5"/>
        <v>5581.25</v>
      </c>
      <c r="Z27" s="142">
        <f t="shared" si="5"/>
        <v>5887.25</v>
      </c>
      <c r="AA27" s="142">
        <f t="shared" si="5"/>
        <v>5275.25</v>
      </c>
      <c r="AB27" s="142">
        <f t="shared" si="5"/>
        <v>5275.25</v>
      </c>
      <c r="AC27" s="142">
        <f t="shared" si="5"/>
        <v>4969.25</v>
      </c>
      <c r="AD27" s="142">
        <f t="shared" si="5"/>
        <v>4433.75</v>
      </c>
      <c r="AE27" s="142">
        <f t="shared" si="5"/>
        <v>4816.25</v>
      </c>
      <c r="AF27" s="142">
        <f t="shared" si="5"/>
        <v>4433.75</v>
      </c>
      <c r="AG27" s="142">
        <f t="shared" si="5"/>
        <v>4816.25</v>
      </c>
      <c r="AH27" s="142">
        <f t="shared" si="5"/>
        <v>4433.75</v>
      </c>
    </row>
    <row r="28" spans="1:34" ht="11.45" customHeight="1" x14ac:dyDescent="0.2">
      <c r="A28" s="3">
        <v>2</v>
      </c>
      <c r="B28" s="142">
        <f t="shared" ref="B28" si="6">B9*0.85+35</f>
        <v>7226</v>
      </c>
      <c r="C28" s="142">
        <f t="shared" ref="C28:AH28" si="7">C9*0.85+35</f>
        <v>7226</v>
      </c>
      <c r="D28" s="142">
        <f t="shared" si="7"/>
        <v>7226</v>
      </c>
      <c r="E28" s="142">
        <f t="shared" si="7"/>
        <v>6002</v>
      </c>
      <c r="F28" s="142">
        <f t="shared" si="7"/>
        <v>6614</v>
      </c>
      <c r="G28" s="142">
        <f t="shared" si="7"/>
        <v>6002</v>
      </c>
      <c r="H28" s="142">
        <f t="shared" si="7"/>
        <v>7838</v>
      </c>
      <c r="I28" s="142">
        <f t="shared" si="7"/>
        <v>7838</v>
      </c>
      <c r="J28" s="142">
        <f t="shared" si="7"/>
        <v>6078.5</v>
      </c>
      <c r="K28" s="142">
        <f t="shared" si="7"/>
        <v>6231.5</v>
      </c>
      <c r="L28" s="142">
        <f t="shared" si="7"/>
        <v>6537.5</v>
      </c>
      <c r="M28" s="142">
        <f t="shared" si="7"/>
        <v>6231.5</v>
      </c>
      <c r="N28" s="142">
        <f t="shared" si="7"/>
        <v>6690.5</v>
      </c>
      <c r="O28" s="142">
        <f t="shared" si="7"/>
        <v>7226</v>
      </c>
      <c r="P28" s="142">
        <f t="shared" si="7"/>
        <v>7226</v>
      </c>
      <c r="Q28" s="142">
        <f t="shared" si="7"/>
        <v>6843.5</v>
      </c>
      <c r="R28" s="142">
        <f t="shared" si="7"/>
        <v>6537.5</v>
      </c>
      <c r="S28" s="142">
        <f t="shared" si="7"/>
        <v>7226</v>
      </c>
      <c r="T28" s="142">
        <f t="shared" si="7"/>
        <v>6537.5</v>
      </c>
      <c r="U28" s="142">
        <f t="shared" si="7"/>
        <v>6843.5</v>
      </c>
      <c r="V28" s="142">
        <f t="shared" si="7"/>
        <v>6537.5</v>
      </c>
      <c r="W28" s="142">
        <f t="shared" si="7"/>
        <v>7226</v>
      </c>
      <c r="X28" s="142">
        <f t="shared" si="7"/>
        <v>6690.5</v>
      </c>
      <c r="Y28" s="142">
        <f t="shared" si="7"/>
        <v>6537.5</v>
      </c>
      <c r="Z28" s="142">
        <f t="shared" si="7"/>
        <v>6843.5</v>
      </c>
      <c r="AA28" s="142">
        <f t="shared" si="7"/>
        <v>6231.5</v>
      </c>
      <c r="AB28" s="142">
        <f t="shared" si="7"/>
        <v>6231.5</v>
      </c>
      <c r="AC28" s="142">
        <f t="shared" si="7"/>
        <v>5925.5</v>
      </c>
      <c r="AD28" s="142">
        <f t="shared" si="7"/>
        <v>5390</v>
      </c>
      <c r="AE28" s="142">
        <f t="shared" si="7"/>
        <v>5772.5</v>
      </c>
      <c r="AF28" s="142">
        <f t="shared" si="7"/>
        <v>5390</v>
      </c>
      <c r="AG28" s="142">
        <f t="shared" si="7"/>
        <v>5772.5</v>
      </c>
      <c r="AH28" s="142">
        <f t="shared" si="7"/>
        <v>5390</v>
      </c>
    </row>
    <row r="29" spans="1:34"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1:34" ht="11.45" customHeight="1" x14ac:dyDescent="0.2">
      <c r="A30" s="3">
        <v>1</v>
      </c>
      <c r="B30" s="142">
        <f t="shared" ref="B30" si="8">B11*0.85+35</f>
        <v>7034.75</v>
      </c>
      <c r="C30" s="142">
        <f t="shared" ref="C30:AH30" si="9">C11*0.85+35</f>
        <v>7034.75</v>
      </c>
      <c r="D30" s="142">
        <f t="shared" si="9"/>
        <v>7034.75</v>
      </c>
      <c r="E30" s="142">
        <f t="shared" si="9"/>
        <v>5810.75</v>
      </c>
      <c r="F30" s="142">
        <f t="shared" si="9"/>
        <v>6422.75</v>
      </c>
      <c r="G30" s="142">
        <f t="shared" si="9"/>
        <v>5810.75</v>
      </c>
      <c r="H30" s="142">
        <f t="shared" si="9"/>
        <v>7646.75</v>
      </c>
      <c r="I30" s="142">
        <f t="shared" si="9"/>
        <v>7646.75</v>
      </c>
      <c r="J30" s="142">
        <f t="shared" si="9"/>
        <v>5887.25</v>
      </c>
      <c r="K30" s="142">
        <f t="shared" si="9"/>
        <v>6040.25</v>
      </c>
      <c r="L30" s="142">
        <f t="shared" si="9"/>
        <v>6346.25</v>
      </c>
      <c r="M30" s="142">
        <f t="shared" si="9"/>
        <v>6040.25</v>
      </c>
      <c r="N30" s="142">
        <f t="shared" si="9"/>
        <v>6499.25</v>
      </c>
      <c r="O30" s="142">
        <f t="shared" si="9"/>
        <v>7034.75</v>
      </c>
      <c r="P30" s="142">
        <f t="shared" si="9"/>
        <v>7034.75</v>
      </c>
      <c r="Q30" s="142">
        <f t="shared" si="9"/>
        <v>6652.25</v>
      </c>
      <c r="R30" s="142">
        <f t="shared" si="9"/>
        <v>6346.25</v>
      </c>
      <c r="S30" s="142">
        <f t="shared" si="9"/>
        <v>7034.75</v>
      </c>
      <c r="T30" s="142">
        <f t="shared" si="9"/>
        <v>6346.25</v>
      </c>
      <c r="U30" s="142">
        <f t="shared" si="9"/>
        <v>6652.25</v>
      </c>
      <c r="V30" s="142">
        <f t="shared" si="9"/>
        <v>6346.25</v>
      </c>
      <c r="W30" s="142">
        <f t="shared" si="9"/>
        <v>7034.75</v>
      </c>
      <c r="X30" s="142">
        <f t="shared" si="9"/>
        <v>6499.25</v>
      </c>
      <c r="Y30" s="142">
        <f t="shared" si="9"/>
        <v>6346.25</v>
      </c>
      <c r="Z30" s="142">
        <f t="shared" si="9"/>
        <v>6652.25</v>
      </c>
      <c r="AA30" s="142">
        <f t="shared" si="9"/>
        <v>6040.25</v>
      </c>
      <c r="AB30" s="142">
        <f t="shared" si="9"/>
        <v>6040.25</v>
      </c>
      <c r="AC30" s="142">
        <f t="shared" si="9"/>
        <v>5734.25</v>
      </c>
      <c r="AD30" s="142">
        <f t="shared" si="9"/>
        <v>5198.75</v>
      </c>
      <c r="AE30" s="142">
        <f t="shared" si="9"/>
        <v>5581.25</v>
      </c>
      <c r="AF30" s="142">
        <f t="shared" si="9"/>
        <v>5198.75</v>
      </c>
      <c r="AG30" s="142">
        <f t="shared" si="9"/>
        <v>5581.25</v>
      </c>
      <c r="AH30" s="142">
        <f t="shared" si="9"/>
        <v>5198.75</v>
      </c>
    </row>
    <row r="31" spans="1:34" ht="11.45" customHeight="1" x14ac:dyDescent="0.2">
      <c r="A31" s="3">
        <v>2</v>
      </c>
      <c r="B31" s="142">
        <f t="shared" ref="B31" si="10">B12*0.85+35</f>
        <v>7991</v>
      </c>
      <c r="C31" s="142">
        <f t="shared" ref="C31:AH31" si="11">C12*0.85+35</f>
        <v>7991</v>
      </c>
      <c r="D31" s="142">
        <f t="shared" si="11"/>
        <v>7991</v>
      </c>
      <c r="E31" s="142">
        <f t="shared" si="11"/>
        <v>6767</v>
      </c>
      <c r="F31" s="142">
        <f t="shared" si="11"/>
        <v>7379</v>
      </c>
      <c r="G31" s="142">
        <f t="shared" si="11"/>
        <v>6767</v>
      </c>
      <c r="H31" s="142">
        <f t="shared" si="11"/>
        <v>8603</v>
      </c>
      <c r="I31" s="142">
        <f t="shared" si="11"/>
        <v>8603</v>
      </c>
      <c r="J31" s="142">
        <f t="shared" si="11"/>
        <v>6843.5</v>
      </c>
      <c r="K31" s="142">
        <f t="shared" si="11"/>
        <v>6996.5</v>
      </c>
      <c r="L31" s="142">
        <f t="shared" si="11"/>
        <v>7302.5</v>
      </c>
      <c r="M31" s="142">
        <f t="shared" si="11"/>
        <v>6996.5</v>
      </c>
      <c r="N31" s="142">
        <f t="shared" si="11"/>
        <v>7455.5</v>
      </c>
      <c r="O31" s="142">
        <f t="shared" si="11"/>
        <v>7991</v>
      </c>
      <c r="P31" s="142">
        <f t="shared" si="11"/>
        <v>7991</v>
      </c>
      <c r="Q31" s="142">
        <f t="shared" si="11"/>
        <v>7608.5</v>
      </c>
      <c r="R31" s="142">
        <f t="shared" si="11"/>
        <v>7302.5</v>
      </c>
      <c r="S31" s="142">
        <f t="shared" si="11"/>
        <v>7991</v>
      </c>
      <c r="T31" s="142">
        <f t="shared" si="11"/>
        <v>7302.5</v>
      </c>
      <c r="U31" s="142">
        <f t="shared" si="11"/>
        <v>7608.5</v>
      </c>
      <c r="V31" s="142">
        <f t="shared" si="11"/>
        <v>7302.5</v>
      </c>
      <c r="W31" s="142">
        <f t="shared" si="11"/>
        <v>7991</v>
      </c>
      <c r="X31" s="142">
        <f t="shared" si="11"/>
        <v>7455.5</v>
      </c>
      <c r="Y31" s="142">
        <f t="shared" si="11"/>
        <v>7302.5</v>
      </c>
      <c r="Z31" s="142">
        <f t="shared" si="11"/>
        <v>7608.5</v>
      </c>
      <c r="AA31" s="142">
        <f t="shared" si="11"/>
        <v>6996.5</v>
      </c>
      <c r="AB31" s="142">
        <f t="shared" si="11"/>
        <v>6996.5</v>
      </c>
      <c r="AC31" s="142">
        <f t="shared" si="11"/>
        <v>6690.5</v>
      </c>
      <c r="AD31" s="142">
        <f t="shared" si="11"/>
        <v>6155</v>
      </c>
      <c r="AE31" s="142">
        <f t="shared" si="11"/>
        <v>6537.5</v>
      </c>
      <c r="AF31" s="142">
        <f t="shared" si="11"/>
        <v>6155</v>
      </c>
      <c r="AG31" s="142">
        <f t="shared" si="11"/>
        <v>6537.5</v>
      </c>
      <c r="AH31" s="142">
        <f t="shared" si="11"/>
        <v>6155</v>
      </c>
    </row>
    <row r="32" spans="1:34" ht="11.45" customHeight="1" x14ac:dyDescent="0.2">
      <c r="A32" s="120"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1:34" ht="11.45" customHeight="1" x14ac:dyDescent="0.2">
      <c r="A33" s="3">
        <v>1</v>
      </c>
      <c r="B33" s="142">
        <f t="shared" ref="B33" si="12">B14*0.85+35</f>
        <v>8182.25</v>
      </c>
      <c r="C33" s="142">
        <f t="shared" ref="C33:AH33" si="13">C14*0.85+35</f>
        <v>8182.25</v>
      </c>
      <c r="D33" s="142">
        <f t="shared" si="13"/>
        <v>8182.25</v>
      </c>
      <c r="E33" s="142">
        <f t="shared" si="13"/>
        <v>6958.25</v>
      </c>
      <c r="F33" s="142">
        <f t="shared" si="13"/>
        <v>7570.25</v>
      </c>
      <c r="G33" s="142">
        <f t="shared" si="13"/>
        <v>6958.25</v>
      </c>
      <c r="H33" s="142">
        <f t="shared" si="13"/>
        <v>8794.25</v>
      </c>
      <c r="I33" s="142">
        <f t="shared" si="13"/>
        <v>8794.25</v>
      </c>
      <c r="J33" s="142">
        <f t="shared" si="13"/>
        <v>7034.75</v>
      </c>
      <c r="K33" s="142">
        <f t="shared" si="13"/>
        <v>7187.75</v>
      </c>
      <c r="L33" s="142">
        <f t="shared" si="13"/>
        <v>7493.75</v>
      </c>
      <c r="M33" s="142">
        <f t="shared" si="13"/>
        <v>7187.75</v>
      </c>
      <c r="N33" s="142">
        <f t="shared" si="13"/>
        <v>7646.75</v>
      </c>
      <c r="O33" s="142">
        <f t="shared" si="13"/>
        <v>8182.25</v>
      </c>
      <c r="P33" s="142">
        <f t="shared" si="13"/>
        <v>8182.25</v>
      </c>
      <c r="Q33" s="142">
        <f t="shared" si="13"/>
        <v>7799.75</v>
      </c>
      <c r="R33" s="142">
        <f t="shared" si="13"/>
        <v>7493.75</v>
      </c>
      <c r="S33" s="142">
        <f t="shared" si="13"/>
        <v>8182.25</v>
      </c>
      <c r="T33" s="142">
        <f t="shared" si="13"/>
        <v>7493.75</v>
      </c>
      <c r="U33" s="142">
        <f t="shared" si="13"/>
        <v>7799.75</v>
      </c>
      <c r="V33" s="142">
        <f t="shared" si="13"/>
        <v>7493.75</v>
      </c>
      <c r="W33" s="142">
        <f t="shared" si="13"/>
        <v>8182.25</v>
      </c>
      <c r="X33" s="142">
        <f t="shared" si="13"/>
        <v>7646.75</v>
      </c>
      <c r="Y33" s="142">
        <f t="shared" si="13"/>
        <v>7493.75</v>
      </c>
      <c r="Z33" s="142">
        <f t="shared" si="13"/>
        <v>7799.75</v>
      </c>
      <c r="AA33" s="142">
        <f t="shared" si="13"/>
        <v>7187.75</v>
      </c>
      <c r="AB33" s="142">
        <f t="shared" si="13"/>
        <v>7187.75</v>
      </c>
      <c r="AC33" s="142">
        <f t="shared" si="13"/>
        <v>6881.75</v>
      </c>
      <c r="AD33" s="142">
        <f t="shared" si="13"/>
        <v>6346.25</v>
      </c>
      <c r="AE33" s="142">
        <f t="shared" si="13"/>
        <v>6728.75</v>
      </c>
      <c r="AF33" s="142">
        <f t="shared" si="13"/>
        <v>6346.25</v>
      </c>
      <c r="AG33" s="142">
        <f t="shared" si="13"/>
        <v>6728.75</v>
      </c>
      <c r="AH33" s="142">
        <f t="shared" si="13"/>
        <v>6346.25</v>
      </c>
    </row>
    <row r="34" spans="1:34" ht="11.45" customHeight="1" x14ac:dyDescent="0.2">
      <c r="A34" s="3">
        <v>2</v>
      </c>
      <c r="B34" s="142">
        <f t="shared" ref="B34" si="14">B15*0.85+35</f>
        <v>9138.5</v>
      </c>
      <c r="C34" s="142">
        <f t="shared" ref="C34:AH34" si="15">C15*0.85+35</f>
        <v>9138.5</v>
      </c>
      <c r="D34" s="142">
        <f t="shared" si="15"/>
        <v>9138.5</v>
      </c>
      <c r="E34" s="142">
        <f t="shared" si="15"/>
        <v>7914.5</v>
      </c>
      <c r="F34" s="142">
        <f t="shared" si="15"/>
        <v>8526.5</v>
      </c>
      <c r="G34" s="142">
        <f t="shared" si="15"/>
        <v>7914.5</v>
      </c>
      <c r="H34" s="142">
        <f t="shared" si="15"/>
        <v>9750.5</v>
      </c>
      <c r="I34" s="142">
        <f t="shared" si="15"/>
        <v>9750.5</v>
      </c>
      <c r="J34" s="142">
        <f t="shared" si="15"/>
        <v>7991</v>
      </c>
      <c r="K34" s="142">
        <f t="shared" si="15"/>
        <v>8144</v>
      </c>
      <c r="L34" s="142">
        <f t="shared" si="15"/>
        <v>8450</v>
      </c>
      <c r="M34" s="142">
        <f t="shared" si="15"/>
        <v>8144</v>
      </c>
      <c r="N34" s="142">
        <f t="shared" si="15"/>
        <v>8603</v>
      </c>
      <c r="O34" s="142">
        <f t="shared" si="15"/>
        <v>9138.5</v>
      </c>
      <c r="P34" s="142">
        <f t="shared" si="15"/>
        <v>9138.5</v>
      </c>
      <c r="Q34" s="142">
        <f t="shared" si="15"/>
        <v>8756</v>
      </c>
      <c r="R34" s="142">
        <f t="shared" si="15"/>
        <v>8450</v>
      </c>
      <c r="S34" s="142">
        <f t="shared" si="15"/>
        <v>9138.5</v>
      </c>
      <c r="T34" s="142">
        <f t="shared" si="15"/>
        <v>8450</v>
      </c>
      <c r="U34" s="142">
        <f t="shared" si="15"/>
        <v>8756</v>
      </c>
      <c r="V34" s="142">
        <f t="shared" si="15"/>
        <v>8450</v>
      </c>
      <c r="W34" s="142">
        <f t="shared" si="15"/>
        <v>9138.5</v>
      </c>
      <c r="X34" s="142">
        <f t="shared" si="15"/>
        <v>8603</v>
      </c>
      <c r="Y34" s="142">
        <f t="shared" si="15"/>
        <v>8450</v>
      </c>
      <c r="Z34" s="142">
        <f t="shared" si="15"/>
        <v>8756</v>
      </c>
      <c r="AA34" s="142">
        <f t="shared" si="15"/>
        <v>8144</v>
      </c>
      <c r="AB34" s="142">
        <f t="shared" si="15"/>
        <v>8144</v>
      </c>
      <c r="AC34" s="142">
        <f t="shared" si="15"/>
        <v>7838</v>
      </c>
      <c r="AD34" s="142">
        <f t="shared" si="15"/>
        <v>7302.5</v>
      </c>
      <c r="AE34" s="142">
        <f t="shared" si="15"/>
        <v>7685</v>
      </c>
      <c r="AF34" s="142">
        <f t="shared" si="15"/>
        <v>7302.5</v>
      </c>
      <c r="AG34" s="142">
        <f t="shared" si="15"/>
        <v>7685</v>
      </c>
      <c r="AH34" s="142">
        <f t="shared" si="15"/>
        <v>7302.5</v>
      </c>
    </row>
    <row r="35" spans="1:34" ht="11.45" customHeight="1" x14ac:dyDescent="0.2">
      <c r="A35" s="122"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spans="1:34" ht="11.45" customHeight="1" x14ac:dyDescent="0.2">
      <c r="A36" s="3">
        <v>1</v>
      </c>
      <c r="B36" s="142">
        <f t="shared" ref="B36" si="16">B17*0.85+35</f>
        <v>8947.25</v>
      </c>
      <c r="C36" s="142">
        <f t="shared" ref="C36:AH36" si="17">C17*0.85+35</f>
        <v>8947.25</v>
      </c>
      <c r="D36" s="142">
        <f t="shared" si="17"/>
        <v>8947.25</v>
      </c>
      <c r="E36" s="142">
        <f t="shared" si="17"/>
        <v>7723.25</v>
      </c>
      <c r="F36" s="142">
        <f t="shared" si="17"/>
        <v>8335.25</v>
      </c>
      <c r="G36" s="142">
        <f t="shared" si="17"/>
        <v>7723.25</v>
      </c>
      <c r="H36" s="142">
        <f t="shared" si="17"/>
        <v>9559.25</v>
      </c>
      <c r="I36" s="142">
        <f t="shared" si="17"/>
        <v>9559.25</v>
      </c>
      <c r="J36" s="142">
        <f t="shared" si="17"/>
        <v>7799.75</v>
      </c>
      <c r="K36" s="142">
        <f t="shared" si="17"/>
        <v>7952.75</v>
      </c>
      <c r="L36" s="142">
        <f t="shared" si="17"/>
        <v>8258.75</v>
      </c>
      <c r="M36" s="142">
        <f t="shared" si="17"/>
        <v>7952.75</v>
      </c>
      <c r="N36" s="142">
        <f t="shared" si="17"/>
        <v>8411.75</v>
      </c>
      <c r="O36" s="142">
        <f t="shared" si="17"/>
        <v>8947.25</v>
      </c>
      <c r="P36" s="142">
        <f t="shared" si="17"/>
        <v>8947.25</v>
      </c>
      <c r="Q36" s="142">
        <f t="shared" si="17"/>
        <v>8564.75</v>
      </c>
      <c r="R36" s="142">
        <f t="shared" si="17"/>
        <v>8258.75</v>
      </c>
      <c r="S36" s="142">
        <f t="shared" si="17"/>
        <v>8947.25</v>
      </c>
      <c r="T36" s="142">
        <f t="shared" si="17"/>
        <v>8258.75</v>
      </c>
      <c r="U36" s="142">
        <f t="shared" si="17"/>
        <v>8564.75</v>
      </c>
      <c r="V36" s="142">
        <f t="shared" si="17"/>
        <v>8258.75</v>
      </c>
      <c r="W36" s="142">
        <f t="shared" si="17"/>
        <v>8947.25</v>
      </c>
      <c r="X36" s="142">
        <f t="shared" si="17"/>
        <v>8411.75</v>
      </c>
      <c r="Y36" s="142">
        <f t="shared" si="17"/>
        <v>8258.75</v>
      </c>
      <c r="Z36" s="142">
        <f t="shared" si="17"/>
        <v>8564.75</v>
      </c>
      <c r="AA36" s="142">
        <f t="shared" si="17"/>
        <v>7952.75</v>
      </c>
      <c r="AB36" s="142">
        <f t="shared" si="17"/>
        <v>7952.75</v>
      </c>
      <c r="AC36" s="142">
        <f t="shared" si="17"/>
        <v>7646.75</v>
      </c>
      <c r="AD36" s="142">
        <f t="shared" si="17"/>
        <v>7111.25</v>
      </c>
      <c r="AE36" s="142">
        <f t="shared" si="17"/>
        <v>7493.75</v>
      </c>
      <c r="AF36" s="142">
        <f t="shared" si="17"/>
        <v>7111.25</v>
      </c>
      <c r="AG36" s="142">
        <f t="shared" si="17"/>
        <v>7493.75</v>
      </c>
      <c r="AH36" s="142">
        <f t="shared" si="17"/>
        <v>7111.25</v>
      </c>
    </row>
    <row r="37" spans="1:34" ht="11.45" customHeight="1" x14ac:dyDescent="0.2">
      <c r="A37" s="3">
        <v>2</v>
      </c>
      <c r="B37" s="142">
        <f t="shared" ref="B37" si="18">B18*0.85+35</f>
        <v>9903.5</v>
      </c>
      <c r="C37" s="142">
        <f t="shared" ref="C37:AH37" si="19">C18*0.85+35</f>
        <v>9903.5</v>
      </c>
      <c r="D37" s="142">
        <f t="shared" si="19"/>
        <v>9903.5</v>
      </c>
      <c r="E37" s="142">
        <f t="shared" si="19"/>
        <v>8679.5</v>
      </c>
      <c r="F37" s="142">
        <f t="shared" si="19"/>
        <v>9291.5</v>
      </c>
      <c r="G37" s="142">
        <f t="shared" si="19"/>
        <v>8679.5</v>
      </c>
      <c r="H37" s="142">
        <f t="shared" si="19"/>
        <v>10515.5</v>
      </c>
      <c r="I37" s="142">
        <f t="shared" si="19"/>
        <v>10515.5</v>
      </c>
      <c r="J37" s="142">
        <f t="shared" si="19"/>
        <v>8756</v>
      </c>
      <c r="K37" s="142">
        <f t="shared" si="19"/>
        <v>8909</v>
      </c>
      <c r="L37" s="142">
        <f t="shared" si="19"/>
        <v>9215</v>
      </c>
      <c r="M37" s="142">
        <f t="shared" si="19"/>
        <v>8909</v>
      </c>
      <c r="N37" s="142">
        <f t="shared" si="19"/>
        <v>9368</v>
      </c>
      <c r="O37" s="142">
        <f t="shared" si="19"/>
        <v>9903.5</v>
      </c>
      <c r="P37" s="142">
        <f t="shared" si="19"/>
        <v>9903.5</v>
      </c>
      <c r="Q37" s="142">
        <f t="shared" si="19"/>
        <v>9521</v>
      </c>
      <c r="R37" s="142">
        <f t="shared" si="19"/>
        <v>9215</v>
      </c>
      <c r="S37" s="142">
        <f t="shared" si="19"/>
        <v>9903.5</v>
      </c>
      <c r="T37" s="142">
        <f t="shared" si="19"/>
        <v>9215</v>
      </c>
      <c r="U37" s="142">
        <f t="shared" si="19"/>
        <v>9521</v>
      </c>
      <c r="V37" s="142">
        <f t="shared" si="19"/>
        <v>9215</v>
      </c>
      <c r="W37" s="142">
        <f t="shared" si="19"/>
        <v>9903.5</v>
      </c>
      <c r="X37" s="142">
        <f t="shared" si="19"/>
        <v>9368</v>
      </c>
      <c r="Y37" s="142">
        <f t="shared" si="19"/>
        <v>9215</v>
      </c>
      <c r="Z37" s="142">
        <f t="shared" si="19"/>
        <v>9521</v>
      </c>
      <c r="AA37" s="142">
        <f t="shared" si="19"/>
        <v>8909</v>
      </c>
      <c r="AB37" s="142">
        <f t="shared" si="19"/>
        <v>8909</v>
      </c>
      <c r="AC37" s="142">
        <f t="shared" si="19"/>
        <v>8603</v>
      </c>
      <c r="AD37" s="142">
        <f t="shared" si="19"/>
        <v>8067.5</v>
      </c>
      <c r="AE37" s="142">
        <f t="shared" si="19"/>
        <v>8450</v>
      </c>
      <c r="AF37" s="142">
        <f t="shared" si="19"/>
        <v>8067.5</v>
      </c>
      <c r="AG37" s="142">
        <f t="shared" si="19"/>
        <v>8450</v>
      </c>
      <c r="AH37" s="142">
        <f t="shared" si="19"/>
        <v>8067.5</v>
      </c>
    </row>
    <row r="38" spans="1:34" ht="11.45" customHeight="1" x14ac:dyDescent="0.2">
      <c r="A38" s="119"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1:34" ht="11.45" customHeight="1" x14ac:dyDescent="0.2">
      <c r="A39" s="121">
        <v>1</v>
      </c>
      <c r="B39" s="142">
        <f t="shared" ref="B39" si="20">B20*0.85+35</f>
        <v>10094.75</v>
      </c>
      <c r="C39" s="142">
        <f t="shared" ref="C39:AH39" si="21">C20*0.85+35</f>
        <v>10094.75</v>
      </c>
      <c r="D39" s="142">
        <f t="shared" si="21"/>
        <v>10094.75</v>
      </c>
      <c r="E39" s="142">
        <f t="shared" si="21"/>
        <v>8870.75</v>
      </c>
      <c r="F39" s="142">
        <f t="shared" si="21"/>
        <v>9482.75</v>
      </c>
      <c r="G39" s="142">
        <f t="shared" si="21"/>
        <v>8870.75</v>
      </c>
      <c r="H39" s="142">
        <f t="shared" si="21"/>
        <v>10706.75</v>
      </c>
      <c r="I39" s="142">
        <f t="shared" si="21"/>
        <v>10706.75</v>
      </c>
      <c r="J39" s="142">
        <f t="shared" si="21"/>
        <v>8947.25</v>
      </c>
      <c r="K39" s="142">
        <f t="shared" si="21"/>
        <v>9100.25</v>
      </c>
      <c r="L39" s="142">
        <f t="shared" si="21"/>
        <v>9406.25</v>
      </c>
      <c r="M39" s="142">
        <f t="shared" si="21"/>
        <v>9100.25</v>
      </c>
      <c r="N39" s="142">
        <f t="shared" si="21"/>
        <v>9559.25</v>
      </c>
      <c r="O39" s="142">
        <f t="shared" si="21"/>
        <v>10094.75</v>
      </c>
      <c r="P39" s="142">
        <f t="shared" si="21"/>
        <v>10094.75</v>
      </c>
      <c r="Q39" s="142">
        <f t="shared" si="21"/>
        <v>9712.25</v>
      </c>
      <c r="R39" s="142">
        <f t="shared" si="21"/>
        <v>9406.25</v>
      </c>
      <c r="S39" s="142">
        <f t="shared" si="21"/>
        <v>10094.75</v>
      </c>
      <c r="T39" s="142">
        <f t="shared" si="21"/>
        <v>9406.25</v>
      </c>
      <c r="U39" s="142">
        <f t="shared" si="21"/>
        <v>9712.25</v>
      </c>
      <c r="V39" s="142">
        <f t="shared" si="21"/>
        <v>9406.25</v>
      </c>
      <c r="W39" s="142">
        <f t="shared" si="21"/>
        <v>10094.75</v>
      </c>
      <c r="X39" s="142">
        <f t="shared" si="21"/>
        <v>9559.25</v>
      </c>
      <c r="Y39" s="142">
        <f t="shared" si="21"/>
        <v>9406.25</v>
      </c>
      <c r="Z39" s="142">
        <f t="shared" si="21"/>
        <v>9712.25</v>
      </c>
      <c r="AA39" s="142">
        <f t="shared" si="21"/>
        <v>9100.25</v>
      </c>
      <c r="AB39" s="142">
        <f t="shared" si="21"/>
        <v>9100.25</v>
      </c>
      <c r="AC39" s="142">
        <f t="shared" si="21"/>
        <v>8794.25</v>
      </c>
      <c r="AD39" s="142">
        <f t="shared" si="21"/>
        <v>8258.75</v>
      </c>
      <c r="AE39" s="142">
        <f t="shared" si="21"/>
        <v>8641.25</v>
      </c>
      <c r="AF39" s="142">
        <f t="shared" si="21"/>
        <v>8258.75</v>
      </c>
      <c r="AG39" s="142">
        <f t="shared" si="21"/>
        <v>8641.25</v>
      </c>
      <c r="AH39" s="142">
        <f t="shared" si="21"/>
        <v>8258.75</v>
      </c>
    </row>
    <row r="40" spans="1:34" x14ac:dyDescent="0.2">
      <c r="A40" s="121">
        <v>2</v>
      </c>
      <c r="B40" s="142">
        <f t="shared" ref="B40" si="22">B21*0.85+35</f>
        <v>11051</v>
      </c>
      <c r="C40" s="142">
        <f t="shared" ref="C40:AH40" si="23">C21*0.85+35</f>
        <v>11051</v>
      </c>
      <c r="D40" s="142">
        <f t="shared" si="23"/>
        <v>11051</v>
      </c>
      <c r="E40" s="142">
        <f t="shared" si="23"/>
        <v>9827</v>
      </c>
      <c r="F40" s="142">
        <f t="shared" si="23"/>
        <v>10439</v>
      </c>
      <c r="G40" s="142">
        <f t="shared" si="23"/>
        <v>9827</v>
      </c>
      <c r="H40" s="142">
        <f t="shared" si="23"/>
        <v>11663</v>
      </c>
      <c r="I40" s="142">
        <f t="shared" si="23"/>
        <v>11663</v>
      </c>
      <c r="J40" s="142">
        <f t="shared" si="23"/>
        <v>9903.5</v>
      </c>
      <c r="K40" s="142">
        <f t="shared" si="23"/>
        <v>10056.5</v>
      </c>
      <c r="L40" s="142">
        <f t="shared" si="23"/>
        <v>10362.5</v>
      </c>
      <c r="M40" s="142">
        <f t="shared" si="23"/>
        <v>10056.5</v>
      </c>
      <c r="N40" s="142">
        <f t="shared" si="23"/>
        <v>10515.5</v>
      </c>
      <c r="O40" s="142">
        <f t="shared" si="23"/>
        <v>11051</v>
      </c>
      <c r="P40" s="142">
        <f t="shared" si="23"/>
        <v>11051</v>
      </c>
      <c r="Q40" s="142">
        <f t="shared" si="23"/>
        <v>10668.5</v>
      </c>
      <c r="R40" s="142">
        <f t="shared" si="23"/>
        <v>10362.5</v>
      </c>
      <c r="S40" s="142">
        <f t="shared" si="23"/>
        <v>11051</v>
      </c>
      <c r="T40" s="142">
        <f t="shared" si="23"/>
        <v>10362.5</v>
      </c>
      <c r="U40" s="142">
        <f t="shared" si="23"/>
        <v>10668.5</v>
      </c>
      <c r="V40" s="142">
        <f t="shared" si="23"/>
        <v>10362.5</v>
      </c>
      <c r="W40" s="142">
        <f t="shared" si="23"/>
        <v>11051</v>
      </c>
      <c r="X40" s="142">
        <f t="shared" si="23"/>
        <v>10515.5</v>
      </c>
      <c r="Y40" s="142">
        <f t="shared" si="23"/>
        <v>10362.5</v>
      </c>
      <c r="Z40" s="142">
        <f t="shared" si="23"/>
        <v>10668.5</v>
      </c>
      <c r="AA40" s="142">
        <f t="shared" si="23"/>
        <v>10056.5</v>
      </c>
      <c r="AB40" s="142">
        <f t="shared" si="23"/>
        <v>10056.5</v>
      </c>
      <c r="AC40" s="142">
        <f t="shared" si="23"/>
        <v>9750.5</v>
      </c>
      <c r="AD40" s="142">
        <f t="shared" si="23"/>
        <v>9215</v>
      </c>
      <c r="AE40" s="142">
        <f t="shared" si="23"/>
        <v>9597.5</v>
      </c>
      <c r="AF40" s="142">
        <f t="shared" si="23"/>
        <v>9215</v>
      </c>
      <c r="AG40" s="142">
        <f t="shared" si="23"/>
        <v>9597.5</v>
      </c>
      <c r="AH40" s="142">
        <f t="shared" si="23"/>
        <v>9215</v>
      </c>
    </row>
    <row r="41" spans="1:34" ht="11.45" customHeight="1" x14ac:dyDescent="0.2">
      <c r="A41" s="24"/>
    </row>
    <row r="42" spans="1:34" ht="135" x14ac:dyDescent="0.2">
      <c r="A42" s="77" t="s">
        <v>202</v>
      </c>
    </row>
    <row r="43" spans="1:34" x14ac:dyDescent="0.2">
      <c r="A43" s="80" t="s">
        <v>18</v>
      </c>
    </row>
    <row r="44" spans="1:34" x14ac:dyDescent="0.2">
      <c r="A44" s="81" t="s">
        <v>193</v>
      </c>
    </row>
    <row r="45" spans="1:34" x14ac:dyDescent="0.2">
      <c r="A45" s="81" t="s">
        <v>194</v>
      </c>
    </row>
    <row r="46" spans="1:34" x14ac:dyDescent="0.2">
      <c r="A46" s="24"/>
    </row>
    <row r="47" spans="1:34" x14ac:dyDescent="0.2">
      <c r="A47" s="36" t="s">
        <v>3</v>
      </c>
    </row>
    <row r="48" spans="1:34" ht="12.6" customHeight="1" x14ac:dyDescent="0.2">
      <c r="A48" s="20" t="s">
        <v>4</v>
      </c>
    </row>
    <row r="49" spans="1:1" x14ac:dyDescent="0.2">
      <c r="A49" s="20" t="s">
        <v>5</v>
      </c>
    </row>
    <row r="50" spans="1:1" ht="24" x14ac:dyDescent="0.2">
      <c r="A50" s="21" t="s">
        <v>6</v>
      </c>
    </row>
    <row r="51" spans="1:1" x14ac:dyDescent="0.2">
      <c r="A51" s="42" t="s">
        <v>75</v>
      </c>
    </row>
    <row r="52" spans="1:1" x14ac:dyDescent="0.2">
      <c r="A52" s="66"/>
    </row>
    <row r="55" spans="1:1" ht="31.5" x14ac:dyDescent="0.2">
      <c r="A55" s="83" t="s">
        <v>203</v>
      </c>
    </row>
    <row r="56" spans="1:1" ht="42" x14ac:dyDescent="0.2">
      <c r="A56" s="168" t="s">
        <v>195</v>
      </c>
    </row>
    <row r="57" spans="1:1" ht="21" x14ac:dyDescent="0.2">
      <c r="A57" s="168" t="s">
        <v>196</v>
      </c>
    </row>
    <row r="58" spans="1:1" ht="21" x14ac:dyDescent="0.2">
      <c r="A58" s="168" t="s">
        <v>204</v>
      </c>
    </row>
    <row r="59" spans="1:1" ht="21" x14ac:dyDescent="0.2">
      <c r="A59" s="168" t="s">
        <v>197</v>
      </c>
    </row>
    <row r="60" spans="1:1" ht="31.5" x14ac:dyDescent="0.2">
      <c r="A60" s="168" t="s">
        <v>198</v>
      </c>
    </row>
    <row r="61" spans="1:1" ht="31.5" x14ac:dyDescent="0.2">
      <c r="A61" s="168" t="s">
        <v>199</v>
      </c>
    </row>
    <row r="62" spans="1:1" ht="31.5" x14ac:dyDescent="0.2">
      <c r="A62" s="70" t="s">
        <v>42</v>
      </c>
    </row>
    <row r="63" spans="1:1" ht="63" x14ac:dyDescent="0.2">
      <c r="A63" s="87" t="s">
        <v>200</v>
      </c>
    </row>
    <row r="64" spans="1:1" ht="21" x14ac:dyDescent="0.2">
      <c r="A64" s="71" t="s">
        <v>43</v>
      </c>
    </row>
    <row r="65" spans="1:1" ht="42.75" x14ac:dyDescent="0.2">
      <c r="A65" s="72" t="s">
        <v>201</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x14ac:dyDescent="0.2">
      <c r="A71" s="22"/>
    </row>
    <row r="72" spans="1:1" ht="12.75" x14ac:dyDescent="0.2">
      <c r="A72" s="7"/>
    </row>
    <row r="73" spans="1:1" ht="12.75" x14ac:dyDescent="0.2">
      <c r="A73"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Normal="100" workbookViewId="0">
      <pane xSplit="1" topLeftCell="B1" activePane="topRight" state="frozen"/>
      <selection pane="topRight" activeCell="B7" sqref="B1:D1048576"/>
    </sheetView>
  </sheetViews>
  <sheetFormatPr defaultColWidth="8.5703125" defaultRowHeight="12" x14ac:dyDescent="0.2"/>
  <cols>
    <col min="1" max="1" width="84.85546875" style="1" customWidth="1"/>
    <col min="2" max="2" width="9.42578125" style="1" bestFit="1" customWidth="1"/>
    <col min="3" max="16384" width="8.5703125" style="1"/>
  </cols>
  <sheetData>
    <row r="1" spans="1:2" ht="11.45" customHeight="1" x14ac:dyDescent="0.2">
      <c r="A1" s="9" t="s">
        <v>74</v>
      </c>
    </row>
    <row r="2" spans="1:2" ht="11.45" customHeight="1" x14ac:dyDescent="0.2">
      <c r="A2" s="76" t="s">
        <v>48</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row>
    <row r="8" spans="1:2" ht="11.45" customHeight="1" x14ac:dyDescent="0.2">
      <c r="A8" s="3">
        <v>1</v>
      </c>
      <c r="B8" s="29" t="e">
        <f>'C завтраками| Bed and breakfast'!#REF!*0.9</f>
        <v>#REF!</v>
      </c>
    </row>
    <row r="9" spans="1:2" ht="11.45" customHeight="1" x14ac:dyDescent="0.2">
      <c r="A9" s="3">
        <v>2</v>
      </c>
      <c r="B9" s="29" t="e">
        <f>'C завтраками| Bed and breakfast'!#REF!*0.9</f>
        <v>#REF!</v>
      </c>
    </row>
    <row r="10" spans="1:2" ht="11.45" customHeight="1" x14ac:dyDescent="0.2">
      <c r="A10" s="120" t="s">
        <v>107</v>
      </c>
      <c r="B10" s="29"/>
    </row>
    <row r="11" spans="1:2" ht="11.45" customHeight="1" x14ac:dyDescent="0.2">
      <c r="A11" s="3">
        <v>1</v>
      </c>
      <c r="B11" s="29" t="e">
        <f>'C завтраками| Bed and breakfast'!#REF!*0.9</f>
        <v>#REF!</v>
      </c>
    </row>
    <row r="12" spans="1:2" ht="11.45" customHeight="1" x14ac:dyDescent="0.2">
      <c r="A12" s="3">
        <v>2</v>
      </c>
      <c r="B12" s="29" t="e">
        <f>'C завтраками| Bed and breakfast'!#REF!*0.9</f>
        <v>#REF!</v>
      </c>
    </row>
    <row r="13" spans="1:2" ht="11.45" customHeight="1" x14ac:dyDescent="0.2">
      <c r="A13" s="5" t="s">
        <v>86</v>
      </c>
      <c r="B13" s="29"/>
    </row>
    <row r="14" spans="1:2" ht="11.45" customHeight="1" x14ac:dyDescent="0.2">
      <c r="A14" s="3">
        <v>1</v>
      </c>
      <c r="B14" s="29" t="e">
        <f>'C завтраками| Bed and breakfast'!#REF!*0.9</f>
        <v>#REF!</v>
      </c>
    </row>
    <row r="15" spans="1:2" ht="11.45" customHeight="1" x14ac:dyDescent="0.2">
      <c r="A15" s="3">
        <v>2</v>
      </c>
      <c r="B15" s="29" t="e">
        <f>'C завтраками| Bed and breakfast'!#REF!*0.9</f>
        <v>#REF!</v>
      </c>
    </row>
    <row r="16" spans="1:2" ht="11.45" customHeight="1" x14ac:dyDescent="0.2">
      <c r="A16" s="4" t="s">
        <v>91</v>
      </c>
      <c r="B16" s="29"/>
    </row>
    <row r="17" spans="1:2" ht="11.45" customHeight="1" x14ac:dyDescent="0.2">
      <c r="A17" s="3">
        <v>1</v>
      </c>
      <c r="B17" s="29" t="e">
        <f>'C завтраками| Bed and breakfast'!#REF!*0.9</f>
        <v>#REF!</v>
      </c>
    </row>
    <row r="18" spans="1:2" ht="11.45" customHeight="1" x14ac:dyDescent="0.2">
      <c r="A18" s="3">
        <v>2</v>
      </c>
      <c r="B18" s="29" t="e">
        <f>'C завтраками| Bed and breakfast'!#REF!*0.9</f>
        <v>#REF!</v>
      </c>
    </row>
    <row r="19" spans="1:2" ht="11.45" customHeight="1" x14ac:dyDescent="0.2">
      <c r="A19" s="2" t="s">
        <v>92</v>
      </c>
      <c r="B19" s="29"/>
    </row>
    <row r="20" spans="1:2" ht="11.45" customHeight="1" x14ac:dyDescent="0.2">
      <c r="A20" s="3">
        <v>1</v>
      </c>
      <c r="B20" s="29" t="e">
        <f>'C завтраками| Bed and breakfast'!#REF!*0.9</f>
        <v>#REF!</v>
      </c>
    </row>
    <row r="21" spans="1:2" ht="11.45" customHeight="1" x14ac:dyDescent="0.2">
      <c r="A21" s="3">
        <v>2</v>
      </c>
      <c r="B21" s="29" t="e">
        <f>'C завтраками| Bed and breakfast'!#REF!*0.9</f>
        <v>#REF!</v>
      </c>
    </row>
    <row r="22" spans="1:2" ht="11.45" customHeight="1" x14ac:dyDescent="0.2">
      <c r="A22" s="24"/>
      <c r="B22" s="30"/>
    </row>
    <row r="23" spans="1:2" ht="11.45" customHeight="1" x14ac:dyDescent="0.2">
      <c r="A23" s="97" t="s">
        <v>2</v>
      </c>
      <c r="B23" s="30"/>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row>
    <row r="27" spans="1:2" ht="11.45" customHeight="1" x14ac:dyDescent="0.2">
      <c r="A27" s="3">
        <v>1</v>
      </c>
      <c r="B27" s="29" t="e">
        <f t="shared" ref="B27" si="2">ROUNDUP(B8*0.87,)</f>
        <v>#REF!</v>
      </c>
    </row>
    <row r="28" spans="1:2" ht="11.45" customHeight="1" x14ac:dyDescent="0.2">
      <c r="A28" s="3">
        <v>2</v>
      </c>
      <c r="B28" s="29" t="e">
        <f t="shared" ref="B28" si="3">ROUNDUP(B9*0.87,)</f>
        <v>#REF!</v>
      </c>
    </row>
    <row r="29" spans="1:2" ht="11.45" customHeight="1" x14ac:dyDescent="0.2">
      <c r="A29" s="120" t="s">
        <v>107</v>
      </c>
      <c r="B29" s="29"/>
    </row>
    <row r="30" spans="1:2" ht="11.45" customHeight="1" x14ac:dyDescent="0.2">
      <c r="A30" s="3">
        <v>1</v>
      </c>
      <c r="B30" s="29" t="e">
        <f t="shared" ref="B30" si="4">ROUNDUP(B11*0.87,)</f>
        <v>#REF!</v>
      </c>
    </row>
    <row r="31" spans="1:2" ht="11.45" customHeight="1" x14ac:dyDescent="0.2">
      <c r="A31" s="3">
        <v>2</v>
      </c>
      <c r="B31" s="29" t="e">
        <f t="shared" ref="B31" si="5">ROUNDUP(B12*0.87,)</f>
        <v>#REF!</v>
      </c>
    </row>
    <row r="32" spans="1:2" ht="11.45" customHeight="1" x14ac:dyDescent="0.2">
      <c r="A32" s="5" t="s">
        <v>86</v>
      </c>
      <c r="B32" s="29"/>
    </row>
    <row r="33" spans="1:2" ht="11.45" customHeight="1" x14ac:dyDescent="0.2">
      <c r="A33" s="3">
        <v>1</v>
      </c>
      <c r="B33" s="29" t="e">
        <f t="shared" ref="B33" si="6">ROUNDUP(B14*0.87,)</f>
        <v>#REF!</v>
      </c>
    </row>
    <row r="34" spans="1:2" ht="11.45" customHeight="1" x14ac:dyDescent="0.2">
      <c r="A34" s="3">
        <v>2</v>
      </c>
      <c r="B34" s="29" t="e">
        <f t="shared" ref="B34" si="7">ROUNDUP(B15*0.87,)</f>
        <v>#REF!</v>
      </c>
    </row>
    <row r="35" spans="1:2" ht="11.45" customHeight="1" x14ac:dyDescent="0.2">
      <c r="A35" s="4" t="s">
        <v>91</v>
      </c>
      <c r="B35" s="29"/>
    </row>
    <row r="36" spans="1:2" ht="11.45" customHeight="1" x14ac:dyDescent="0.2">
      <c r="A36" s="3">
        <v>1</v>
      </c>
      <c r="B36" s="29" t="e">
        <f t="shared" ref="B36" si="8">ROUNDUP(B17*0.87,)</f>
        <v>#REF!</v>
      </c>
    </row>
    <row r="37" spans="1:2" ht="11.45" customHeight="1" x14ac:dyDescent="0.2">
      <c r="A37" s="3">
        <v>2</v>
      </c>
      <c r="B37" s="29" t="e">
        <f t="shared" ref="B37" si="9">ROUNDUP(B18*0.87,)</f>
        <v>#REF!</v>
      </c>
    </row>
    <row r="38" spans="1:2" ht="11.45" customHeight="1" x14ac:dyDescent="0.2">
      <c r="A38" s="2" t="s">
        <v>92</v>
      </c>
      <c r="B38" s="29"/>
    </row>
    <row r="39" spans="1:2" ht="11.45" customHeight="1" x14ac:dyDescent="0.2">
      <c r="A39" s="3">
        <v>1</v>
      </c>
      <c r="B39" s="29" t="e">
        <f t="shared" ref="B39" si="10">ROUNDUP(B20*0.87,)</f>
        <v>#REF!</v>
      </c>
    </row>
    <row r="40" spans="1:2" ht="11.45" customHeight="1" x14ac:dyDescent="0.2">
      <c r="A40" s="3">
        <v>2</v>
      </c>
      <c r="B40" s="29" t="e">
        <f t="shared" ref="B40" si="11">ROUNDUP(B21*0.87,)</f>
        <v>#REF!</v>
      </c>
    </row>
    <row r="41" spans="1:2" ht="11.45" customHeight="1" x14ac:dyDescent="0.2">
      <c r="A41" s="24"/>
    </row>
    <row r="42" spans="1:2" x14ac:dyDescent="0.2">
      <c r="A42" s="41" t="s">
        <v>3</v>
      </c>
    </row>
    <row r="43" spans="1:2" x14ac:dyDescent="0.2">
      <c r="A43" s="42" t="s">
        <v>4</v>
      </c>
    </row>
    <row r="44" spans="1:2" x14ac:dyDescent="0.2">
      <c r="A44" s="42" t="s">
        <v>5</v>
      </c>
    </row>
    <row r="45" spans="1:2" ht="24" x14ac:dyDescent="0.2">
      <c r="A45" s="26" t="s">
        <v>6</v>
      </c>
    </row>
    <row r="46" spans="1:2" x14ac:dyDescent="0.2">
      <c r="A46" s="42" t="s">
        <v>75</v>
      </c>
    </row>
    <row r="47" spans="1:2" s="7" customFormat="1" ht="24" x14ac:dyDescent="0.2">
      <c r="A47" s="66" t="s">
        <v>120</v>
      </c>
    </row>
    <row r="48" spans="1:2" x14ac:dyDescent="0.2">
      <c r="A48" s="22"/>
    </row>
    <row r="49" spans="1:1" ht="119.25" customHeight="1" x14ac:dyDescent="0.2">
      <c r="A49" s="77" t="s">
        <v>109</v>
      </c>
    </row>
    <row r="50" spans="1:1" ht="12.75" thickBot="1" x14ac:dyDescent="0.25">
      <c r="A50" s="63" t="s">
        <v>18</v>
      </c>
    </row>
    <row r="51" spans="1:1" ht="12.75" thickBot="1" x14ac:dyDescent="0.25">
      <c r="A51" s="64" t="s">
        <v>135</v>
      </c>
    </row>
    <row r="52" spans="1:1" x14ac:dyDescent="0.2">
      <c r="A52" s="65" t="s">
        <v>136</v>
      </c>
    </row>
    <row r="53" spans="1:1" x14ac:dyDescent="0.2">
      <c r="A53" s="124"/>
    </row>
    <row r="54" spans="1:1" ht="25.5" x14ac:dyDescent="0.2">
      <c r="A54" s="67" t="s">
        <v>49</v>
      </c>
    </row>
    <row r="55" spans="1:1" ht="31.5" x14ac:dyDescent="0.2">
      <c r="A55" s="113" t="s">
        <v>110</v>
      </c>
    </row>
    <row r="56" spans="1:1" ht="42" x14ac:dyDescent="0.2">
      <c r="A56" s="113" t="s">
        <v>111</v>
      </c>
    </row>
    <row r="57" spans="1:1" ht="21" x14ac:dyDescent="0.2">
      <c r="A57" s="113" t="s">
        <v>112</v>
      </c>
    </row>
    <row r="58" spans="1:1" ht="21" x14ac:dyDescent="0.2">
      <c r="A58" s="113" t="s">
        <v>113</v>
      </c>
    </row>
    <row r="59" spans="1:1" ht="21" x14ac:dyDescent="0.2">
      <c r="A59" s="113" t="s">
        <v>114</v>
      </c>
    </row>
    <row r="60" spans="1:1" ht="31.5" x14ac:dyDescent="0.2">
      <c r="A60" s="113" t="s">
        <v>115</v>
      </c>
    </row>
    <row r="61" spans="1:1" ht="21" x14ac:dyDescent="0.2">
      <c r="A61" s="113" t="s">
        <v>116</v>
      </c>
    </row>
    <row r="62" spans="1:1" ht="31.5" x14ac:dyDescent="0.2">
      <c r="A62" s="113" t="s">
        <v>117</v>
      </c>
    </row>
    <row r="63" spans="1:1" ht="31.5" x14ac:dyDescent="0.2">
      <c r="A63" s="113" t="s">
        <v>118</v>
      </c>
    </row>
    <row r="64" spans="1:1" ht="21" x14ac:dyDescent="0.2">
      <c r="A64" s="113" t="s">
        <v>119</v>
      </c>
    </row>
    <row r="65" spans="1:1" x14ac:dyDescent="0.2">
      <c r="A65" s="69"/>
    </row>
    <row r="66" spans="1:1" ht="31.5" x14ac:dyDescent="0.2">
      <c r="A66" s="70" t="s">
        <v>42</v>
      </c>
    </row>
    <row r="67" spans="1:1" ht="21" x14ac:dyDescent="0.2">
      <c r="A67" s="71" t="s">
        <v>43</v>
      </c>
    </row>
    <row r="68" spans="1:1" ht="42.75" x14ac:dyDescent="0.2">
      <c r="A68" s="72" t="s">
        <v>44</v>
      </c>
    </row>
    <row r="69" spans="1:1" ht="21" x14ac:dyDescent="0.2">
      <c r="A69" s="73" t="s">
        <v>45</v>
      </c>
    </row>
    <row r="70" spans="1:1" x14ac:dyDescent="0.2">
      <c r="A70" s="74"/>
    </row>
    <row r="71" spans="1:1" x14ac:dyDescent="0.2">
      <c r="A71" s="75" t="s">
        <v>8</v>
      </c>
    </row>
    <row r="72" spans="1:1" ht="24" x14ac:dyDescent="0.2">
      <c r="A72" s="62" t="s">
        <v>46</v>
      </c>
    </row>
    <row r="73" spans="1:1" ht="24" x14ac:dyDescent="0.2">
      <c r="A73" s="62" t="s">
        <v>47</v>
      </c>
    </row>
  </sheetData>
  <pageMargins left="0.7" right="0.7" top="0.75" bottom="0.75" header="0.3" footer="0.3"/>
  <pageSetup paperSize="9"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15" zoomScaleNormal="115" workbookViewId="0">
      <pane xSplit="1" topLeftCell="B1" activePane="topRight" state="frozen"/>
      <selection pane="topRight" activeCell="B2" sqref="B2:F36"/>
    </sheetView>
  </sheetViews>
  <sheetFormatPr defaultColWidth="8.5703125" defaultRowHeight="12" x14ac:dyDescent="0.2"/>
  <cols>
    <col min="1" max="1" width="84.85546875" style="1" customWidth="1"/>
    <col min="2"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'C завтраками| Bed and breakfast'!#REF!*0.9</f>
        <v>#REF!</v>
      </c>
      <c r="C5" s="142" t="e">
        <f>'C завтраками| Bed and breakfast'!#REF!*0.9</f>
        <v>#REF!</v>
      </c>
      <c r="D5" s="142" t="e">
        <f>'C завтраками| Bed and breakfast'!#REF!*0.9</f>
        <v>#REF!</v>
      </c>
      <c r="E5" s="142" t="e">
        <f>'C завтраками| Bed and breakfast'!#REF!*0.9</f>
        <v>#REF!</v>
      </c>
      <c r="F5" s="142" t="e">
        <f>'C завтраками| Bed and breakfast'!#REF!*0.9</f>
        <v>#REF!</v>
      </c>
    </row>
    <row r="6" spans="1:6" ht="11.45" customHeight="1" x14ac:dyDescent="0.2">
      <c r="A6" s="3">
        <v>2</v>
      </c>
      <c r="B6" s="142" t="e">
        <f>'C завтраками| Bed and breakfast'!#REF!*0.9</f>
        <v>#REF!</v>
      </c>
      <c r="C6" s="142" t="e">
        <f>'C завтраками| Bed and breakfast'!#REF!*0.9</f>
        <v>#REF!</v>
      </c>
      <c r="D6" s="142" t="e">
        <f>'C завтраками| Bed and breakfast'!#REF!*0.9</f>
        <v>#REF!</v>
      </c>
      <c r="E6" s="142" t="e">
        <f>'C завтраками| Bed and breakfast'!#REF!*0.9</f>
        <v>#REF!</v>
      </c>
      <c r="F6" s="142" t="e">
        <f>'C завтраками| Bed and breakfast'!#REF!*0.9</f>
        <v>#REF!</v>
      </c>
    </row>
    <row r="7" spans="1:6" ht="11.45" customHeight="1" x14ac:dyDescent="0.2">
      <c r="A7" s="120" t="s">
        <v>107</v>
      </c>
      <c r="B7" s="142"/>
      <c r="C7" s="142"/>
      <c r="D7" s="142"/>
      <c r="E7" s="142"/>
      <c r="F7" s="142"/>
    </row>
    <row r="8" spans="1:6" ht="11.45" customHeight="1" x14ac:dyDescent="0.2">
      <c r="A8" s="3">
        <v>1</v>
      </c>
      <c r="B8" s="142" t="e">
        <f>'C завтраками| Bed and breakfast'!#REF!*0.9</f>
        <v>#REF!</v>
      </c>
      <c r="C8" s="142" t="e">
        <f>'C завтраками| Bed and breakfast'!#REF!*0.9</f>
        <v>#REF!</v>
      </c>
      <c r="D8" s="142" t="e">
        <f>'C завтраками| Bed and breakfast'!#REF!*0.9</f>
        <v>#REF!</v>
      </c>
      <c r="E8" s="142" t="e">
        <f>'C завтраками| Bed and breakfast'!#REF!*0.9</f>
        <v>#REF!</v>
      </c>
      <c r="F8" s="142" t="e">
        <f>'C завтраками| Bed and breakfast'!#REF!*0.9</f>
        <v>#REF!</v>
      </c>
    </row>
    <row r="9" spans="1:6" ht="11.45" customHeight="1" x14ac:dyDescent="0.2">
      <c r="A9" s="3">
        <v>2</v>
      </c>
      <c r="B9" s="142" t="e">
        <f>'C завтраками| Bed and breakfast'!#REF!*0.9</f>
        <v>#REF!</v>
      </c>
      <c r="C9" s="142" t="e">
        <f>'C завтраками| Bed and breakfast'!#REF!*0.9</f>
        <v>#REF!</v>
      </c>
      <c r="D9" s="142" t="e">
        <f>'C завтраками| Bed and breakfast'!#REF!*0.9</f>
        <v>#REF!</v>
      </c>
      <c r="E9" s="142" t="e">
        <f>'C завтраками| Bed and breakfast'!#REF!*0.9</f>
        <v>#REF!</v>
      </c>
      <c r="F9" s="142" t="e">
        <f>'C завтраками| Bed and breakfast'!#REF!*0.9</f>
        <v>#REF!</v>
      </c>
    </row>
    <row r="10" spans="1:6" ht="11.45" customHeight="1" x14ac:dyDescent="0.2">
      <c r="A10" s="5" t="s">
        <v>86</v>
      </c>
      <c r="B10" s="142"/>
      <c r="C10" s="142"/>
      <c r="D10" s="142"/>
      <c r="E10" s="142"/>
      <c r="F10" s="142"/>
    </row>
    <row r="11" spans="1:6" ht="11.45" customHeight="1" x14ac:dyDescent="0.2">
      <c r="A11" s="3">
        <v>1</v>
      </c>
      <c r="B11" s="142" t="e">
        <f>'C завтраками| Bed and breakfast'!#REF!*0.9</f>
        <v>#REF!</v>
      </c>
      <c r="C11" s="142" t="e">
        <f>'C завтраками| Bed and breakfast'!#REF!*0.9</f>
        <v>#REF!</v>
      </c>
      <c r="D11" s="142" t="e">
        <f>'C завтраками| Bed and breakfast'!#REF!*0.9</f>
        <v>#REF!</v>
      </c>
      <c r="E11" s="142" t="e">
        <f>'C завтраками| Bed and breakfast'!#REF!*0.9</f>
        <v>#REF!</v>
      </c>
      <c r="F11" s="142" t="e">
        <f>'C завтраками| Bed and breakfast'!#REF!*0.9</f>
        <v>#REF!</v>
      </c>
    </row>
    <row r="12" spans="1:6" ht="11.45" customHeight="1" x14ac:dyDescent="0.2">
      <c r="A12" s="3">
        <v>2</v>
      </c>
      <c r="B12" s="142" t="e">
        <f>'C завтраками| Bed and breakfast'!#REF!*0.9</f>
        <v>#REF!</v>
      </c>
      <c r="C12" s="142" t="e">
        <f>'C завтраками| Bed and breakfast'!#REF!*0.9</f>
        <v>#REF!</v>
      </c>
      <c r="D12" s="142" t="e">
        <f>'C завтраками| Bed and breakfast'!#REF!*0.9</f>
        <v>#REF!</v>
      </c>
      <c r="E12" s="142" t="e">
        <f>'C завтраками| Bed and breakfast'!#REF!*0.9</f>
        <v>#REF!</v>
      </c>
      <c r="F12" s="142" t="e">
        <f>'C завтраками| Bed and breakfast'!#REF!*0.9</f>
        <v>#REF!</v>
      </c>
    </row>
    <row r="13" spans="1:6" ht="11.45" customHeight="1" x14ac:dyDescent="0.2">
      <c r="A13" s="4" t="s">
        <v>91</v>
      </c>
      <c r="B13" s="142"/>
      <c r="C13" s="142"/>
      <c r="D13" s="142"/>
      <c r="E13" s="142"/>
      <c r="F13" s="142"/>
    </row>
    <row r="14" spans="1:6" ht="11.45" customHeight="1" x14ac:dyDescent="0.2">
      <c r="A14" s="3">
        <v>1</v>
      </c>
      <c r="B14" s="142" t="e">
        <f>'C завтраками| Bed and breakfast'!#REF!*0.9</f>
        <v>#REF!</v>
      </c>
      <c r="C14" s="142" t="e">
        <f>'C завтраками| Bed and breakfast'!#REF!*0.9</f>
        <v>#REF!</v>
      </c>
      <c r="D14" s="142" t="e">
        <f>'C завтраками| Bed and breakfast'!#REF!*0.9</f>
        <v>#REF!</v>
      </c>
      <c r="E14" s="142" t="e">
        <f>'C завтраками| Bed and breakfast'!#REF!*0.9</f>
        <v>#REF!</v>
      </c>
      <c r="F14" s="142" t="e">
        <f>'C завтраками| Bed and breakfast'!#REF!*0.9</f>
        <v>#REF!</v>
      </c>
    </row>
    <row r="15" spans="1:6" ht="11.45" customHeight="1" x14ac:dyDescent="0.2">
      <c r="A15" s="3">
        <v>2</v>
      </c>
      <c r="B15" s="142" t="e">
        <f>'C завтраками| Bed and breakfast'!#REF!*0.9</f>
        <v>#REF!</v>
      </c>
      <c r="C15" s="142" t="e">
        <f>'C завтраками| Bed and breakfast'!#REF!*0.9</f>
        <v>#REF!</v>
      </c>
      <c r="D15" s="142" t="e">
        <f>'C завтраками| Bed and breakfast'!#REF!*0.9</f>
        <v>#REF!</v>
      </c>
      <c r="E15" s="142" t="e">
        <f>'C завтраками| Bed and breakfast'!#REF!*0.9</f>
        <v>#REF!</v>
      </c>
      <c r="F15" s="142" t="e">
        <f>'C завтраками| Bed and breakfast'!#REF!*0.9</f>
        <v>#REF!</v>
      </c>
    </row>
    <row r="16" spans="1:6" ht="11.45" customHeight="1" x14ac:dyDescent="0.2">
      <c r="A16" s="2" t="s">
        <v>92</v>
      </c>
      <c r="B16" s="142"/>
      <c r="C16" s="142"/>
      <c r="D16" s="142"/>
      <c r="E16" s="142"/>
      <c r="F16" s="142"/>
    </row>
    <row r="17" spans="1:6" ht="11.45" customHeight="1" x14ac:dyDescent="0.2">
      <c r="A17" s="3">
        <v>1</v>
      </c>
      <c r="B17" s="142" t="e">
        <f>'C завтраками| Bed and breakfast'!#REF!*0.9</f>
        <v>#REF!</v>
      </c>
      <c r="C17" s="142" t="e">
        <f>'C завтраками| Bed and breakfast'!#REF!*0.9</f>
        <v>#REF!</v>
      </c>
      <c r="D17" s="142" t="e">
        <f>'C завтраками| Bed and breakfast'!#REF!*0.9</f>
        <v>#REF!</v>
      </c>
      <c r="E17" s="142" t="e">
        <f>'C завтраками| Bed and breakfast'!#REF!*0.9</f>
        <v>#REF!</v>
      </c>
      <c r="F17" s="142" t="e">
        <f>'C завтраками| Bed and breakfast'!#REF!*0.9</f>
        <v>#REF!</v>
      </c>
    </row>
    <row r="18" spans="1:6" ht="11.45" customHeight="1" x14ac:dyDescent="0.2">
      <c r="A18" s="3">
        <v>2</v>
      </c>
      <c r="B18" s="142" t="e">
        <f>'C завтраками| Bed and breakfast'!#REF!*0.9</f>
        <v>#REF!</v>
      </c>
      <c r="C18" s="142" t="e">
        <f>'C завтраками| Bed and breakfast'!#REF!*0.9</f>
        <v>#REF!</v>
      </c>
      <c r="D18" s="142" t="e">
        <f>'C завтраками| Bed and breakfast'!#REF!*0.9</f>
        <v>#REF!</v>
      </c>
      <c r="E18" s="142" t="e">
        <f>'C завтраками| Bed and breakfast'!#REF!*0.9</f>
        <v>#REF!</v>
      </c>
      <c r="F18" s="142" t="e">
        <f>'C завтраками| Bed and breakfast'!#REF!*0.9</f>
        <v>#REF!</v>
      </c>
    </row>
    <row r="19" spans="1:6" ht="11.45" customHeight="1" x14ac:dyDescent="0.2">
      <c r="A19" s="24"/>
      <c r="B19" s="118"/>
      <c r="C19" s="118"/>
      <c r="D19" s="118"/>
      <c r="E19" s="118"/>
      <c r="F19" s="118"/>
    </row>
    <row r="20" spans="1:6" ht="24.6" customHeight="1" x14ac:dyDescent="0.2">
      <c r="A20" s="128" t="s">
        <v>24</v>
      </c>
      <c r="B20" s="138" t="e">
        <f t="shared" ref="B20" si="0">B2</f>
        <v>#REF!</v>
      </c>
      <c r="C20" s="138" t="e">
        <f t="shared" ref="C20:F20" si="1">C2</f>
        <v>#REF!</v>
      </c>
      <c r="D20" s="138" t="e">
        <f t="shared" si="1"/>
        <v>#REF!</v>
      </c>
      <c r="E20" s="138" t="e">
        <f t="shared" si="1"/>
        <v>#REF!</v>
      </c>
      <c r="F20" s="138" t="e">
        <f t="shared" si="1"/>
        <v>#REF!</v>
      </c>
    </row>
    <row r="21" spans="1:6" ht="24.6" customHeight="1" x14ac:dyDescent="0.2">
      <c r="A21" s="8" t="s">
        <v>0</v>
      </c>
      <c r="B21" s="138" t="e">
        <f t="shared" ref="B21" si="2">B3</f>
        <v>#REF!</v>
      </c>
      <c r="C21" s="138" t="e">
        <f t="shared" ref="C21:F21" si="3">C3</f>
        <v>#REF!</v>
      </c>
      <c r="D21" s="138" t="e">
        <f t="shared" si="3"/>
        <v>#REF!</v>
      </c>
      <c r="E21" s="138" t="e">
        <f t="shared" si="3"/>
        <v>#REF!</v>
      </c>
      <c r="F21" s="138" t="e">
        <f t="shared" si="3"/>
        <v>#REF!</v>
      </c>
    </row>
    <row r="22" spans="1:6" ht="11.45" customHeight="1" x14ac:dyDescent="0.2">
      <c r="A22" s="11" t="s">
        <v>11</v>
      </c>
      <c r="B22" s="118"/>
      <c r="C22" s="118"/>
      <c r="D22" s="118"/>
      <c r="E22" s="118"/>
      <c r="F22" s="118"/>
    </row>
    <row r="23" spans="1:6" ht="11.45" customHeight="1" x14ac:dyDescent="0.2">
      <c r="A23" s="3">
        <v>1</v>
      </c>
      <c r="B23" s="142" t="e">
        <f t="shared" ref="B23" si="4">B5*0.9</f>
        <v>#REF!</v>
      </c>
      <c r="C23" s="142" t="e">
        <f t="shared" ref="C23:F23" si="5">C5*0.9</f>
        <v>#REF!</v>
      </c>
      <c r="D23" s="142" t="e">
        <f t="shared" si="5"/>
        <v>#REF!</v>
      </c>
      <c r="E23" s="142" t="e">
        <f t="shared" si="5"/>
        <v>#REF!</v>
      </c>
      <c r="F23" s="142" t="e">
        <f t="shared" si="5"/>
        <v>#REF!</v>
      </c>
    </row>
    <row r="24" spans="1:6" ht="11.45" customHeight="1" x14ac:dyDescent="0.2">
      <c r="A24" s="3">
        <v>2</v>
      </c>
      <c r="B24" s="142" t="e">
        <f t="shared" ref="B24" si="6">B6*0.9</f>
        <v>#REF!</v>
      </c>
      <c r="C24" s="142" t="e">
        <f t="shared" ref="C24:F24" si="7">C6*0.9</f>
        <v>#REF!</v>
      </c>
      <c r="D24" s="142" t="e">
        <f t="shared" si="7"/>
        <v>#REF!</v>
      </c>
      <c r="E24" s="142" t="e">
        <f t="shared" si="7"/>
        <v>#REF!</v>
      </c>
      <c r="F24" s="142" t="e">
        <f t="shared" si="7"/>
        <v>#REF!</v>
      </c>
    </row>
    <row r="25" spans="1:6" ht="11.45" customHeight="1" x14ac:dyDescent="0.2">
      <c r="A25" s="120" t="s">
        <v>107</v>
      </c>
      <c r="B25" s="142"/>
      <c r="C25" s="142"/>
      <c r="D25" s="142"/>
      <c r="E25" s="142"/>
      <c r="F25" s="142"/>
    </row>
    <row r="26" spans="1:6" ht="11.45" customHeight="1" x14ac:dyDescent="0.2">
      <c r="A26" s="3">
        <v>1</v>
      </c>
      <c r="B26" s="142" t="e">
        <f t="shared" ref="B26" si="8">B8*0.9</f>
        <v>#REF!</v>
      </c>
      <c r="C26" s="142" t="e">
        <f t="shared" ref="C26:F26" si="9">C8*0.9</f>
        <v>#REF!</v>
      </c>
      <c r="D26" s="142" t="e">
        <f t="shared" si="9"/>
        <v>#REF!</v>
      </c>
      <c r="E26" s="142" t="e">
        <f t="shared" si="9"/>
        <v>#REF!</v>
      </c>
      <c r="F26" s="142" t="e">
        <f t="shared" si="9"/>
        <v>#REF!</v>
      </c>
    </row>
    <row r="27" spans="1:6" ht="11.45" customHeight="1" x14ac:dyDescent="0.2">
      <c r="A27" s="3">
        <v>2</v>
      </c>
      <c r="B27" s="142" t="e">
        <f t="shared" ref="B27" si="10">B9*0.9</f>
        <v>#REF!</v>
      </c>
      <c r="C27" s="142" t="e">
        <f t="shared" ref="C27:F27" si="11">C9*0.9</f>
        <v>#REF!</v>
      </c>
      <c r="D27" s="142" t="e">
        <f t="shared" si="11"/>
        <v>#REF!</v>
      </c>
      <c r="E27" s="142" t="e">
        <f t="shared" si="11"/>
        <v>#REF!</v>
      </c>
      <c r="F27" s="142" t="e">
        <f t="shared" si="11"/>
        <v>#REF!</v>
      </c>
    </row>
    <row r="28" spans="1:6" ht="11.45" customHeight="1" x14ac:dyDescent="0.2">
      <c r="A28" s="5" t="s">
        <v>86</v>
      </c>
      <c r="B28" s="142"/>
      <c r="C28" s="142"/>
      <c r="D28" s="142"/>
      <c r="E28" s="142"/>
      <c r="F28" s="142"/>
    </row>
    <row r="29" spans="1:6" ht="11.45" customHeight="1" x14ac:dyDescent="0.2">
      <c r="A29" s="3">
        <v>1</v>
      </c>
      <c r="B29" s="142" t="e">
        <f t="shared" ref="B29" si="12">B11*0.9</f>
        <v>#REF!</v>
      </c>
      <c r="C29" s="142" t="e">
        <f t="shared" ref="C29:F29" si="13">C11*0.9</f>
        <v>#REF!</v>
      </c>
      <c r="D29" s="142" t="e">
        <f t="shared" si="13"/>
        <v>#REF!</v>
      </c>
      <c r="E29" s="142" t="e">
        <f t="shared" si="13"/>
        <v>#REF!</v>
      </c>
      <c r="F29" s="142" t="e">
        <f t="shared" si="13"/>
        <v>#REF!</v>
      </c>
    </row>
    <row r="30" spans="1:6" ht="11.45" customHeight="1" x14ac:dyDescent="0.2">
      <c r="A30" s="3">
        <v>2</v>
      </c>
      <c r="B30" s="142" t="e">
        <f t="shared" ref="B30" si="14">B12*0.9</f>
        <v>#REF!</v>
      </c>
      <c r="C30" s="142" t="e">
        <f t="shared" ref="C30:F30" si="15">C12*0.9</f>
        <v>#REF!</v>
      </c>
      <c r="D30" s="142" t="e">
        <f t="shared" si="15"/>
        <v>#REF!</v>
      </c>
      <c r="E30" s="142" t="e">
        <f t="shared" si="15"/>
        <v>#REF!</v>
      </c>
      <c r="F30" s="142" t="e">
        <f t="shared" si="15"/>
        <v>#REF!</v>
      </c>
    </row>
    <row r="31" spans="1:6" ht="11.45" customHeight="1" x14ac:dyDescent="0.2">
      <c r="A31" s="4" t="s">
        <v>91</v>
      </c>
      <c r="B31" s="142"/>
      <c r="C31" s="142"/>
      <c r="D31" s="142"/>
      <c r="E31" s="142"/>
      <c r="F31" s="142"/>
    </row>
    <row r="32" spans="1:6" ht="11.45" customHeight="1" x14ac:dyDescent="0.2">
      <c r="A32" s="3">
        <v>1</v>
      </c>
      <c r="B32" s="142" t="e">
        <f t="shared" ref="B32" si="16">B14*0.9</f>
        <v>#REF!</v>
      </c>
      <c r="C32" s="142" t="e">
        <f t="shared" ref="C32:F32" si="17">C14*0.9</f>
        <v>#REF!</v>
      </c>
      <c r="D32" s="142" t="e">
        <f t="shared" si="17"/>
        <v>#REF!</v>
      </c>
      <c r="E32" s="142" t="e">
        <f t="shared" si="17"/>
        <v>#REF!</v>
      </c>
      <c r="F32" s="142" t="e">
        <f t="shared" si="17"/>
        <v>#REF!</v>
      </c>
    </row>
    <row r="33" spans="1:6" ht="11.45" customHeight="1" x14ac:dyDescent="0.2">
      <c r="A33" s="3">
        <v>2</v>
      </c>
      <c r="B33" s="142" t="e">
        <f t="shared" ref="B33" si="18">B15*0.9</f>
        <v>#REF!</v>
      </c>
      <c r="C33" s="142" t="e">
        <f t="shared" ref="C33:F33" si="19">C15*0.9</f>
        <v>#REF!</v>
      </c>
      <c r="D33" s="142" t="e">
        <f t="shared" si="19"/>
        <v>#REF!</v>
      </c>
      <c r="E33" s="142" t="e">
        <f t="shared" si="19"/>
        <v>#REF!</v>
      </c>
      <c r="F33" s="142" t="e">
        <f t="shared" si="19"/>
        <v>#REF!</v>
      </c>
    </row>
    <row r="34" spans="1:6" ht="11.45" customHeight="1" x14ac:dyDescent="0.2">
      <c r="A34" s="2" t="s">
        <v>92</v>
      </c>
      <c r="B34" s="142"/>
      <c r="C34" s="142"/>
      <c r="D34" s="142"/>
      <c r="E34" s="142"/>
      <c r="F34" s="142"/>
    </row>
    <row r="35" spans="1:6" ht="11.45" customHeight="1" x14ac:dyDescent="0.2">
      <c r="A35" s="3">
        <v>1</v>
      </c>
      <c r="B35" s="142" t="e">
        <f t="shared" ref="B35" si="20">B17*0.9</f>
        <v>#REF!</v>
      </c>
      <c r="C35" s="142" t="e">
        <f t="shared" ref="C35:F35" si="21">C17*0.9</f>
        <v>#REF!</v>
      </c>
      <c r="D35" s="142" t="e">
        <f t="shared" si="21"/>
        <v>#REF!</v>
      </c>
      <c r="E35" s="142" t="e">
        <f t="shared" si="21"/>
        <v>#REF!</v>
      </c>
      <c r="F35" s="142" t="e">
        <f t="shared" si="21"/>
        <v>#REF!</v>
      </c>
    </row>
    <row r="36" spans="1:6" ht="11.45" customHeight="1" x14ac:dyDescent="0.2">
      <c r="A36" s="3">
        <v>2</v>
      </c>
      <c r="B36" s="142" t="e">
        <f t="shared" ref="B36" si="22">B18*0.9</f>
        <v>#REF!</v>
      </c>
      <c r="C36" s="142" t="e">
        <f t="shared" ref="C36:F36" si="23">C18*0.9</f>
        <v>#REF!</v>
      </c>
      <c r="D36" s="142" t="e">
        <f t="shared" si="23"/>
        <v>#REF!</v>
      </c>
      <c r="E36" s="142" t="e">
        <f t="shared" si="23"/>
        <v>#REF!</v>
      </c>
      <c r="F36" s="142" t="e">
        <f t="shared" si="23"/>
        <v>#REF!</v>
      </c>
    </row>
    <row r="37" spans="1:6" ht="11.45" customHeight="1" x14ac:dyDescent="0.2">
      <c r="A37" s="24"/>
    </row>
    <row r="38" spans="1:6" ht="11.45" customHeight="1" x14ac:dyDescent="0.2">
      <c r="A38" s="24"/>
    </row>
    <row r="39" spans="1:6" ht="135" x14ac:dyDescent="0.2">
      <c r="A39" s="77" t="s">
        <v>121</v>
      </c>
    </row>
    <row r="40" spans="1:6" ht="11.45" customHeight="1" x14ac:dyDescent="0.2">
      <c r="A40" s="80" t="s">
        <v>18</v>
      </c>
    </row>
    <row r="41" spans="1:6" ht="11.45" customHeight="1" x14ac:dyDescent="0.2">
      <c r="A41" s="81" t="s">
        <v>133</v>
      </c>
    </row>
    <row r="42" spans="1:6" x14ac:dyDescent="0.2">
      <c r="A42" s="81" t="s">
        <v>134</v>
      </c>
    </row>
    <row r="43" spans="1:6" x14ac:dyDescent="0.2">
      <c r="A43" s="24"/>
    </row>
    <row r="44" spans="1:6" x14ac:dyDescent="0.2">
      <c r="A44" s="80" t="s">
        <v>3</v>
      </c>
    </row>
    <row r="45" spans="1:6" x14ac:dyDescent="0.2">
      <c r="A45" s="20" t="s">
        <v>4</v>
      </c>
    </row>
    <row r="46" spans="1:6" x14ac:dyDescent="0.2">
      <c r="A46" s="20" t="s">
        <v>5</v>
      </c>
    </row>
    <row r="47" spans="1:6" ht="24" x14ac:dyDescent="0.2">
      <c r="A47" s="21" t="s">
        <v>6</v>
      </c>
    </row>
    <row r="48" spans="1:6" x14ac:dyDescent="0.2">
      <c r="A48" s="82" t="s">
        <v>122</v>
      </c>
    </row>
    <row r="49" spans="1:1" x14ac:dyDescent="0.2">
      <c r="A49" s="82" t="s">
        <v>66</v>
      </c>
    </row>
    <row r="50" spans="1:1" ht="12.6" customHeight="1" x14ac:dyDescent="0.2">
      <c r="A50" s="42" t="s">
        <v>75</v>
      </c>
    </row>
    <row r="51" spans="1:1" ht="21" x14ac:dyDescent="0.2">
      <c r="A51" s="83" t="s">
        <v>55</v>
      </c>
    </row>
    <row r="52" spans="1:1" ht="52.5" x14ac:dyDescent="0.2">
      <c r="A52" s="125" t="s">
        <v>123</v>
      </c>
    </row>
    <row r="53" spans="1:1" ht="21" x14ac:dyDescent="0.2">
      <c r="A53" s="125" t="s">
        <v>124</v>
      </c>
    </row>
    <row r="54" spans="1:1" ht="31.5" x14ac:dyDescent="0.2">
      <c r="A54" s="125" t="s">
        <v>125</v>
      </c>
    </row>
    <row r="55" spans="1:1" ht="31.5" hidden="1" x14ac:dyDescent="0.2">
      <c r="A55" s="125" t="s">
        <v>126</v>
      </c>
    </row>
    <row r="56" spans="1:1" ht="42" x14ac:dyDescent="0.2">
      <c r="A56" s="125" t="s">
        <v>127</v>
      </c>
    </row>
    <row r="57" spans="1:1" ht="21" x14ac:dyDescent="0.2">
      <c r="A57" s="125" t="s">
        <v>128</v>
      </c>
    </row>
    <row r="58" spans="1:1" ht="36.75" x14ac:dyDescent="0.2">
      <c r="A58" s="125" t="s">
        <v>129</v>
      </c>
    </row>
    <row r="59" spans="1:1" ht="23.25" x14ac:dyDescent="0.2">
      <c r="A59" s="125" t="s">
        <v>130</v>
      </c>
    </row>
    <row r="60" spans="1:1" ht="31.5" x14ac:dyDescent="0.2">
      <c r="A60" s="125" t="s">
        <v>131</v>
      </c>
    </row>
    <row r="61" spans="1:1" ht="31.5" x14ac:dyDescent="0.2">
      <c r="A61" s="125" t="s">
        <v>132</v>
      </c>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15" zoomScaleNormal="115" workbookViewId="0">
      <pane xSplit="1" topLeftCell="D1" activePane="topRight" state="frozen"/>
      <selection pane="topRight" activeCell="B2" sqref="B2:F36"/>
    </sheetView>
  </sheetViews>
  <sheetFormatPr defaultColWidth="8.5703125" defaultRowHeight="12" x14ac:dyDescent="0.2"/>
  <cols>
    <col min="1" max="1" width="84.85546875" style="1" customWidth="1"/>
    <col min="2" max="6" width="9.7109375" style="1" bestFit="1" customWidth="1"/>
    <col min="7"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'ЗЭГ |FIT15'!B5</f>
        <v>#REF!</v>
      </c>
      <c r="C5" s="142" t="e">
        <f>'ЗЭГ |FIT15'!C5</f>
        <v>#REF!</v>
      </c>
      <c r="D5" s="142" t="e">
        <f>'ЗЭГ |FIT15'!D5</f>
        <v>#REF!</v>
      </c>
      <c r="E5" s="142" t="e">
        <f>'ЗЭГ |FIT15'!E5</f>
        <v>#REF!</v>
      </c>
      <c r="F5" s="142" t="e">
        <f>'ЗЭГ |FIT15'!F5</f>
        <v>#REF!</v>
      </c>
    </row>
    <row r="6" spans="1:6" ht="11.45" customHeight="1" x14ac:dyDescent="0.2">
      <c r="A6" s="3">
        <v>2</v>
      </c>
      <c r="B6" s="142" t="e">
        <f>'ЗЭГ |FIT15'!B6</f>
        <v>#REF!</v>
      </c>
      <c r="C6" s="142" t="e">
        <f>'ЗЭГ |FIT15'!C6</f>
        <v>#REF!</v>
      </c>
      <c r="D6" s="142" t="e">
        <f>'ЗЭГ |FIT15'!D6</f>
        <v>#REF!</v>
      </c>
      <c r="E6" s="142" t="e">
        <f>'ЗЭГ |FIT15'!E6</f>
        <v>#REF!</v>
      </c>
      <c r="F6" s="142" t="e">
        <f>'ЗЭГ |FIT15'!F6</f>
        <v>#REF!</v>
      </c>
    </row>
    <row r="7" spans="1:6" ht="11.45" customHeight="1" x14ac:dyDescent="0.2">
      <c r="A7" s="120" t="s">
        <v>107</v>
      </c>
      <c r="B7" s="142"/>
      <c r="C7" s="142"/>
      <c r="D7" s="142"/>
      <c r="E7" s="142"/>
      <c r="F7" s="142"/>
    </row>
    <row r="8" spans="1:6" ht="11.45" customHeight="1" x14ac:dyDescent="0.2">
      <c r="A8" s="3">
        <v>1</v>
      </c>
      <c r="B8" s="142" t="e">
        <f>'ЗЭГ |FIT15'!B8</f>
        <v>#REF!</v>
      </c>
      <c r="C8" s="142" t="e">
        <f>'ЗЭГ |FIT15'!C8</f>
        <v>#REF!</v>
      </c>
      <c r="D8" s="142" t="e">
        <f>'ЗЭГ |FIT15'!D8</f>
        <v>#REF!</v>
      </c>
      <c r="E8" s="142" t="e">
        <f>'ЗЭГ |FIT15'!E8</f>
        <v>#REF!</v>
      </c>
      <c r="F8" s="142" t="e">
        <f>'ЗЭГ |FIT15'!F8</f>
        <v>#REF!</v>
      </c>
    </row>
    <row r="9" spans="1:6" ht="11.45" customHeight="1" x14ac:dyDescent="0.2">
      <c r="A9" s="3">
        <v>2</v>
      </c>
      <c r="B9" s="142" t="e">
        <f>'ЗЭГ |FIT15'!B9</f>
        <v>#REF!</v>
      </c>
      <c r="C9" s="142" t="e">
        <f>'ЗЭГ |FIT15'!C9</f>
        <v>#REF!</v>
      </c>
      <c r="D9" s="142" t="e">
        <f>'ЗЭГ |FIT15'!D9</f>
        <v>#REF!</v>
      </c>
      <c r="E9" s="142" t="e">
        <f>'ЗЭГ |FIT15'!E9</f>
        <v>#REF!</v>
      </c>
      <c r="F9" s="142" t="e">
        <f>'ЗЭГ |FIT15'!F9</f>
        <v>#REF!</v>
      </c>
    </row>
    <row r="10" spans="1:6" ht="11.45" customHeight="1" x14ac:dyDescent="0.2">
      <c r="A10" s="5" t="s">
        <v>86</v>
      </c>
      <c r="B10" s="142"/>
      <c r="C10" s="142"/>
      <c r="D10" s="142"/>
      <c r="E10" s="142"/>
      <c r="F10" s="142"/>
    </row>
    <row r="11" spans="1:6" ht="11.45" customHeight="1" x14ac:dyDescent="0.2">
      <c r="A11" s="3">
        <v>1</v>
      </c>
      <c r="B11" s="142" t="e">
        <f>'ЗЭГ |FIT15'!B11</f>
        <v>#REF!</v>
      </c>
      <c r="C11" s="142" t="e">
        <f>'ЗЭГ |FIT15'!C11</f>
        <v>#REF!</v>
      </c>
      <c r="D11" s="142" t="e">
        <f>'ЗЭГ |FIT15'!D11</f>
        <v>#REF!</v>
      </c>
      <c r="E11" s="142" t="e">
        <f>'ЗЭГ |FIT15'!E11</f>
        <v>#REF!</v>
      </c>
      <c r="F11" s="142" t="e">
        <f>'ЗЭГ |FIT15'!F11</f>
        <v>#REF!</v>
      </c>
    </row>
    <row r="12" spans="1:6" ht="11.45" customHeight="1" x14ac:dyDescent="0.2">
      <c r="A12" s="3">
        <v>2</v>
      </c>
      <c r="B12" s="142" t="e">
        <f>'ЗЭГ |FIT15'!B12</f>
        <v>#REF!</v>
      </c>
      <c r="C12" s="142" t="e">
        <f>'ЗЭГ |FIT15'!C12</f>
        <v>#REF!</v>
      </c>
      <c r="D12" s="142" t="e">
        <f>'ЗЭГ |FIT15'!D12</f>
        <v>#REF!</v>
      </c>
      <c r="E12" s="142" t="e">
        <f>'ЗЭГ |FIT15'!E12</f>
        <v>#REF!</v>
      </c>
      <c r="F12" s="142" t="e">
        <f>'ЗЭГ |FIT15'!F12</f>
        <v>#REF!</v>
      </c>
    </row>
    <row r="13" spans="1:6" ht="11.45" customHeight="1" x14ac:dyDescent="0.2">
      <c r="A13" s="4" t="s">
        <v>91</v>
      </c>
      <c r="B13" s="142"/>
      <c r="C13" s="142"/>
      <c r="D13" s="142"/>
      <c r="E13" s="142"/>
      <c r="F13" s="142"/>
    </row>
    <row r="14" spans="1:6" ht="11.45" customHeight="1" x14ac:dyDescent="0.2">
      <c r="A14" s="3">
        <v>1</v>
      </c>
      <c r="B14" s="142" t="e">
        <f>'ЗЭГ |FIT15'!B14</f>
        <v>#REF!</v>
      </c>
      <c r="C14" s="142" t="e">
        <f>'ЗЭГ |FIT15'!C14</f>
        <v>#REF!</v>
      </c>
      <c r="D14" s="142" t="e">
        <f>'ЗЭГ |FIT15'!D14</f>
        <v>#REF!</v>
      </c>
      <c r="E14" s="142" t="e">
        <f>'ЗЭГ |FIT15'!E14</f>
        <v>#REF!</v>
      </c>
      <c r="F14" s="142" t="e">
        <f>'ЗЭГ |FIT15'!F14</f>
        <v>#REF!</v>
      </c>
    </row>
    <row r="15" spans="1:6" ht="11.45" customHeight="1" x14ac:dyDescent="0.2">
      <c r="A15" s="3">
        <v>2</v>
      </c>
      <c r="B15" s="142" t="e">
        <f>'ЗЭГ |FIT15'!B15</f>
        <v>#REF!</v>
      </c>
      <c r="C15" s="142" t="e">
        <f>'ЗЭГ |FIT15'!C15</f>
        <v>#REF!</v>
      </c>
      <c r="D15" s="142" t="e">
        <f>'ЗЭГ |FIT15'!D15</f>
        <v>#REF!</v>
      </c>
      <c r="E15" s="142" t="e">
        <f>'ЗЭГ |FIT15'!E15</f>
        <v>#REF!</v>
      </c>
      <c r="F15" s="142" t="e">
        <f>'ЗЭГ |FIT15'!F15</f>
        <v>#REF!</v>
      </c>
    </row>
    <row r="16" spans="1:6" ht="11.45" customHeight="1" x14ac:dyDescent="0.2">
      <c r="A16" s="2" t="s">
        <v>92</v>
      </c>
      <c r="B16" s="142"/>
      <c r="C16" s="142"/>
      <c r="D16" s="142"/>
      <c r="E16" s="142"/>
      <c r="F16" s="142"/>
    </row>
    <row r="17" spans="1:6" ht="11.45" customHeight="1" x14ac:dyDescent="0.2">
      <c r="A17" s="3">
        <v>1</v>
      </c>
      <c r="B17" s="142" t="e">
        <f>'ЗЭГ |FIT15'!B17</f>
        <v>#REF!</v>
      </c>
      <c r="C17" s="142" t="e">
        <f>'ЗЭГ |FIT15'!C17</f>
        <v>#REF!</v>
      </c>
      <c r="D17" s="142" t="e">
        <f>'ЗЭГ |FIT15'!D17</f>
        <v>#REF!</v>
      </c>
      <c r="E17" s="142" t="e">
        <f>'ЗЭГ |FIT15'!E17</f>
        <v>#REF!</v>
      </c>
      <c r="F17" s="142" t="e">
        <f>'ЗЭГ |FIT15'!F17</f>
        <v>#REF!</v>
      </c>
    </row>
    <row r="18" spans="1:6" ht="11.45" customHeight="1" x14ac:dyDescent="0.2">
      <c r="A18" s="3">
        <v>2</v>
      </c>
      <c r="B18" s="142" t="e">
        <f>'ЗЭГ |FIT15'!B18</f>
        <v>#REF!</v>
      </c>
      <c r="C18" s="142" t="e">
        <f>'ЗЭГ |FIT15'!C18</f>
        <v>#REF!</v>
      </c>
      <c r="D18" s="142" t="e">
        <f>'ЗЭГ |FIT15'!D18</f>
        <v>#REF!</v>
      </c>
      <c r="E18" s="142" t="e">
        <f>'ЗЭГ |FIT15'!E18</f>
        <v>#REF!</v>
      </c>
      <c r="F18" s="142" t="e">
        <f>'ЗЭГ |FIT15'!F18</f>
        <v>#REF!</v>
      </c>
    </row>
    <row r="19" spans="1:6" ht="11.45" customHeight="1" x14ac:dyDescent="0.2">
      <c r="A19" s="24"/>
      <c r="B19" s="118"/>
      <c r="C19" s="118"/>
      <c r="D19" s="118"/>
      <c r="E19" s="118"/>
      <c r="F19" s="118"/>
    </row>
    <row r="20" spans="1:6" ht="24.6" customHeight="1" x14ac:dyDescent="0.2">
      <c r="A20" s="128" t="s">
        <v>24</v>
      </c>
      <c r="B20" s="138" t="e">
        <f t="shared" ref="B20" si="0">B2</f>
        <v>#REF!</v>
      </c>
      <c r="C20" s="138" t="e">
        <f t="shared" ref="C20:F20" si="1">C2</f>
        <v>#REF!</v>
      </c>
      <c r="D20" s="138" t="e">
        <f t="shared" si="1"/>
        <v>#REF!</v>
      </c>
      <c r="E20" s="138" t="e">
        <f t="shared" si="1"/>
        <v>#REF!</v>
      </c>
      <c r="F20" s="138" t="e">
        <f t="shared" si="1"/>
        <v>#REF!</v>
      </c>
    </row>
    <row r="21" spans="1:6" ht="24.6" customHeight="1" x14ac:dyDescent="0.2">
      <c r="A21" s="8" t="s">
        <v>0</v>
      </c>
      <c r="B21" s="138" t="e">
        <f t="shared" ref="B21" si="2">B3</f>
        <v>#REF!</v>
      </c>
      <c r="C21" s="138" t="e">
        <f t="shared" ref="C21:F21" si="3">C3</f>
        <v>#REF!</v>
      </c>
      <c r="D21" s="138" t="e">
        <f t="shared" si="3"/>
        <v>#REF!</v>
      </c>
      <c r="E21" s="138" t="e">
        <f t="shared" si="3"/>
        <v>#REF!</v>
      </c>
      <c r="F21" s="138" t="e">
        <f t="shared" si="3"/>
        <v>#REF!</v>
      </c>
    </row>
    <row r="22" spans="1:6" ht="11.45" customHeight="1" x14ac:dyDescent="0.2">
      <c r="A22" s="11" t="s">
        <v>11</v>
      </c>
      <c r="B22" s="118"/>
      <c r="C22" s="118"/>
      <c r="D22" s="118"/>
      <c r="E22" s="118"/>
      <c r="F22" s="118"/>
    </row>
    <row r="23" spans="1:6" ht="11.45" customHeight="1" x14ac:dyDescent="0.2">
      <c r="A23" s="3">
        <v>1</v>
      </c>
      <c r="B23" s="142" t="e">
        <f t="shared" ref="B23" si="4">B5*0.87</f>
        <v>#REF!</v>
      </c>
      <c r="C23" s="142" t="e">
        <f t="shared" ref="C23:F23" si="5">C5*0.87</f>
        <v>#REF!</v>
      </c>
      <c r="D23" s="142" t="e">
        <f t="shared" si="5"/>
        <v>#REF!</v>
      </c>
      <c r="E23" s="142" t="e">
        <f t="shared" si="5"/>
        <v>#REF!</v>
      </c>
      <c r="F23" s="142" t="e">
        <f t="shared" si="5"/>
        <v>#REF!</v>
      </c>
    </row>
    <row r="24" spans="1:6" ht="11.45" customHeight="1" x14ac:dyDescent="0.2">
      <c r="A24" s="3">
        <v>2</v>
      </c>
      <c r="B24" s="142" t="e">
        <f t="shared" ref="B24" si="6">B6*0.87</f>
        <v>#REF!</v>
      </c>
      <c r="C24" s="142" t="e">
        <f t="shared" ref="C24:F24" si="7">C6*0.87</f>
        <v>#REF!</v>
      </c>
      <c r="D24" s="142" t="e">
        <f t="shared" si="7"/>
        <v>#REF!</v>
      </c>
      <c r="E24" s="142" t="e">
        <f t="shared" si="7"/>
        <v>#REF!</v>
      </c>
      <c r="F24" s="142" t="e">
        <f t="shared" si="7"/>
        <v>#REF!</v>
      </c>
    </row>
    <row r="25" spans="1:6" ht="11.45" customHeight="1" x14ac:dyDescent="0.2">
      <c r="A25" s="120" t="s">
        <v>107</v>
      </c>
      <c r="B25" s="142"/>
      <c r="C25" s="142"/>
      <c r="D25" s="142"/>
      <c r="E25" s="142"/>
      <c r="F25" s="142"/>
    </row>
    <row r="26" spans="1:6" ht="11.45" customHeight="1" x14ac:dyDescent="0.2">
      <c r="A26" s="3">
        <v>1</v>
      </c>
      <c r="B26" s="142" t="e">
        <f t="shared" ref="B26" si="8">B8*0.87</f>
        <v>#REF!</v>
      </c>
      <c r="C26" s="142" t="e">
        <f t="shared" ref="C26:F26" si="9">C8*0.87</f>
        <v>#REF!</v>
      </c>
      <c r="D26" s="142" t="e">
        <f t="shared" si="9"/>
        <v>#REF!</v>
      </c>
      <c r="E26" s="142" t="e">
        <f t="shared" si="9"/>
        <v>#REF!</v>
      </c>
      <c r="F26" s="142" t="e">
        <f t="shared" si="9"/>
        <v>#REF!</v>
      </c>
    </row>
    <row r="27" spans="1:6" ht="11.45" customHeight="1" x14ac:dyDescent="0.2">
      <c r="A27" s="3">
        <v>2</v>
      </c>
      <c r="B27" s="142" t="e">
        <f t="shared" ref="B27" si="10">B9*0.87</f>
        <v>#REF!</v>
      </c>
      <c r="C27" s="142" t="e">
        <f t="shared" ref="C27:F27" si="11">C9*0.87</f>
        <v>#REF!</v>
      </c>
      <c r="D27" s="142" t="e">
        <f t="shared" si="11"/>
        <v>#REF!</v>
      </c>
      <c r="E27" s="142" t="e">
        <f t="shared" si="11"/>
        <v>#REF!</v>
      </c>
      <c r="F27" s="142" t="e">
        <f t="shared" si="11"/>
        <v>#REF!</v>
      </c>
    </row>
    <row r="28" spans="1:6" ht="11.45" customHeight="1" x14ac:dyDescent="0.2">
      <c r="A28" s="5" t="s">
        <v>86</v>
      </c>
      <c r="B28" s="142"/>
      <c r="C28" s="142"/>
      <c r="D28" s="142"/>
      <c r="E28" s="142"/>
      <c r="F28" s="142"/>
    </row>
    <row r="29" spans="1:6" ht="11.45" customHeight="1" x14ac:dyDescent="0.2">
      <c r="A29" s="3">
        <v>1</v>
      </c>
      <c r="B29" s="142" t="e">
        <f t="shared" ref="B29" si="12">B11*0.87</f>
        <v>#REF!</v>
      </c>
      <c r="C29" s="142" t="e">
        <f t="shared" ref="C29:F29" si="13">C11*0.87</f>
        <v>#REF!</v>
      </c>
      <c r="D29" s="142" t="e">
        <f t="shared" si="13"/>
        <v>#REF!</v>
      </c>
      <c r="E29" s="142" t="e">
        <f t="shared" si="13"/>
        <v>#REF!</v>
      </c>
      <c r="F29" s="142" t="e">
        <f t="shared" si="13"/>
        <v>#REF!</v>
      </c>
    </row>
    <row r="30" spans="1:6" ht="11.45" customHeight="1" x14ac:dyDescent="0.2">
      <c r="A30" s="3">
        <v>2</v>
      </c>
      <c r="B30" s="142" t="e">
        <f t="shared" ref="B30" si="14">B12*0.87</f>
        <v>#REF!</v>
      </c>
      <c r="C30" s="142" t="e">
        <f t="shared" ref="C30:F30" si="15">C12*0.87</f>
        <v>#REF!</v>
      </c>
      <c r="D30" s="142" t="e">
        <f t="shared" si="15"/>
        <v>#REF!</v>
      </c>
      <c r="E30" s="142" t="e">
        <f t="shared" si="15"/>
        <v>#REF!</v>
      </c>
      <c r="F30" s="142" t="e">
        <f t="shared" si="15"/>
        <v>#REF!</v>
      </c>
    </row>
    <row r="31" spans="1:6" ht="11.45" customHeight="1" x14ac:dyDescent="0.2">
      <c r="A31" s="4" t="s">
        <v>91</v>
      </c>
      <c r="B31" s="142"/>
      <c r="C31" s="142"/>
      <c r="D31" s="142"/>
      <c r="E31" s="142"/>
      <c r="F31" s="142"/>
    </row>
    <row r="32" spans="1:6" ht="11.45" customHeight="1" x14ac:dyDescent="0.2">
      <c r="A32" s="3">
        <v>1</v>
      </c>
      <c r="B32" s="142" t="e">
        <f t="shared" ref="B32" si="16">B14*0.87</f>
        <v>#REF!</v>
      </c>
      <c r="C32" s="142" t="e">
        <f t="shared" ref="C32:F32" si="17">C14*0.87</f>
        <v>#REF!</v>
      </c>
      <c r="D32" s="142" t="e">
        <f t="shared" si="17"/>
        <v>#REF!</v>
      </c>
      <c r="E32" s="142" t="e">
        <f t="shared" si="17"/>
        <v>#REF!</v>
      </c>
      <c r="F32" s="142" t="e">
        <f t="shared" si="17"/>
        <v>#REF!</v>
      </c>
    </row>
    <row r="33" spans="1:6" ht="11.45" customHeight="1" x14ac:dyDescent="0.2">
      <c r="A33" s="3">
        <v>2</v>
      </c>
      <c r="B33" s="142" t="e">
        <f t="shared" ref="B33" si="18">B15*0.87</f>
        <v>#REF!</v>
      </c>
      <c r="C33" s="142" t="e">
        <f t="shared" ref="C33:F33" si="19">C15*0.87</f>
        <v>#REF!</v>
      </c>
      <c r="D33" s="142" t="e">
        <f t="shared" si="19"/>
        <v>#REF!</v>
      </c>
      <c r="E33" s="142" t="e">
        <f t="shared" si="19"/>
        <v>#REF!</v>
      </c>
      <c r="F33" s="142" t="e">
        <f t="shared" si="19"/>
        <v>#REF!</v>
      </c>
    </row>
    <row r="34" spans="1:6" ht="11.45" customHeight="1" x14ac:dyDescent="0.2">
      <c r="A34" s="2" t="s">
        <v>92</v>
      </c>
      <c r="B34" s="142"/>
      <c r="C34" s="142"/>
      <c r="D34" s="142"/>
      <c r="E34" s="142"/>
      <c r="F34" s="142"/>
    </row>
    <row r="35" spans="1:6" ht="11.45" customHeight="1" x14ac:dyDescent="0.2">
      <c r="A35" s="3">
        <v>1</v>
      </c>
      <c r="B35" s="142" t="e">
        <f t="shared" ref="B35" si="20">B17*0.87</f>
        <v>#REF!</v>
      </c>
      <c r="C35" s="142" t="e">
        <f t="shared" ref="C35:F35" si="21">C17*0.87</f>
        <v>#REF!</v>
      </c>
      <c r="D35" s="142" t="e">
        <f t="shared" si="21"/>
        <v>#REF!</v>
      </c>
      <c r="E35" s="142" t="e">
        <f t="shared" si="21"/>
        <v>#REF!</v>
      </c>
      <c r="F35" s="142" t="e">
        <f t="shared" si="21"/>
        <v>#REF!</v>
      </c>
    </row>
    <row r="36" spans="1:6" ht="11.45" customHeight="1" x14ac:dyDescent="0.2">
      <c r="A36" s="3">
        <v>2</v>
      </c>
      <c r="B36" s="142" t="e">
        <f t="shared" ref="B36" si="22">B18*0.87</f>
        <v>#REF!</v>
      </c>
      <c r="C36" s="142" t="e">
        <f t="shared" ref="C36:F36" si="23">C18*0.87</f>
        <v>#REF!</v>
      </c>
      <c r="D36" s="142" t="e">
        <f t="shared" si="23"/>
        <v>#REF!</v>
      </c>
      <c r="E36" s="142" t="e">
        <f t="shared" si="23"/>
        <v>#REF!</v>
      </c>
      <c r="F36" s="142" t="e">
        <f t="shared" si="23"/>
        <v>#REF!</v>
      </c>
    </row>
    <row r="37" spans="1:6" ht="11.45" customHeight="1" x14ac:dyDescent="0.2">
      <c r="A37" s="24"/>
    </row>
    <row r="38" spans="1:6" ht="11.45" customHeight="1" x14ac:dyDescent="0.2">
      <c r="A38" s="24"/>
    </row>
    <row r="39" spans="1:6" ht="135" x14ac:dyDescent="0.2">
      <c r="A39" s="77" t="s">
        <v>121</v>
      </c>
    </row>
    <row r="40" spans="1:6" ht="11.45" customHeight="1" x14ac:dyDescent="0.2">
      <c r="A40" s="80" t="s">
        <v>18</v>
      </c>
    </row>
    <row r="41" spans="1:6" ht="11.45" customHeight="1" x14ac:dyDescent="0.2">
      <c r="A41" s="81" t="s">
        <v>133</v>
      </c>
    </row>
    <row r="42" spans="1:6" x14ac:dyDescent="0.2">
      <c r="A42" s="81" t="s">
        <v>134</v>
      </c>
    </row>
    <row r="43" spans="1:6" x14ac:dyDescent="0.2">
      <c r="A43" s="24"/>
    </row>
    <row r="44" spans="1:6" x14ac:dyDescent="0.2">
      <c r="A44" s="80" t="s">
        <v>3</v>
      </c>
    </row>
    <row r="45" spans="1:6" x14ac:dyDescent="0.2">
      <c r="A45" s="20" t="s">
        <v>4</v>
      </c>
    </row>
    <row r="46" spans="1:6" x14ac:dyDescent="0.2">
      <c r="A46" s="20" t="s">
        <v>5</v>
      </c>
    </row>
    <row r="47" spans="1:6" ht="24" x14ac:dyDescent="0.2">
      <c r="A47" s="21" t="s">
        <v>6</v>
      </c>
    </row>
    <row r="48" spans="1:6" x14ac:dyDescent="0.2">
      <c r="A48" s="82" t="s">
        <v>122</v>
      </c>
    </row>
    <row r="49" spans="1:1" x14ac:dyDescent="0.2">
      <c r="A49" s="82" t="s">
        <v>66</v>
      </c>
    </row>
    <row r="50" spans="1:1" ht="12.6" customHeight="1" x14ac:dyDescent="0.2">
      <c r="A50" s="42" t="s">
        <v>75</v>
      </c>
    </row>
    <row r="51" spans="1:1" ht="21" x14ac:dyDescent="0.2">
      <c r="A51" s="83" t="s">
        <v>55</v>
      </c>
    </row>
    <row r="52" spans="1:1" ht="52.5" x14ac:dyDescent="0.2">
      <c r="A52" s="125" t="s">
        <v>123</v>
      </c>
    </row>
    <row r="53" spans="1:1" ht="21" x14ac:dyDescent="0.2">
      <c r="A53" s="125" t="s">
        <v>124</v>
      </c>
    </row>
    <row r="54" spans="1:1" ht="31.5" x14ac:dyDescent="0.2">
      <c r="A54" s="125" t="s">
        <v>125</v>
      </c>
    </row>
    <row r="55" spans="1:1" ht="31.5" hidden="1" x14ac:dyDescent="0.2">
      <c r="A55" s="125" t="s">
        <v>126</v>
      </c>
    </row>
    <row r="56" spans="1:1" ht="42" x14ac:dyDescent="0.2">
      <c r="A56" s="125" t="s">
        <v>127</v>
      </c>
    </row>
    <row r="57" spans="1:1" ht="21" x14ac:dyDescent="0.2">
      <c r="A57" s="125" t="s">
        <v>128</v>
      </c>
    </row>
    <row r="58" spans="1:1" ht="36.75" x14ac:dyDescent="0.2">
      <c r="A58" s="125" t="s">
        <v>129</v>
      </c>
    </row>
    <row r="59" spans="1:1" ht="23.25" x14ac:dyDescent="0.2">
      <c r="A59" s="125" t="s">
        <v>130</v>
      </c>
    </row>
    <row r="60" spans="1:1" ht="31.5" x14ac:dyDescent="0.2">
      <c r="A60" s="125" t="s">
        <v>131</v>
      </c>
    </row>
    <row r="61" spans="1:1" ht="31.5" x14ac:dyDescent="0.2">
      <c r="A61" s="125" t="s">
        <v>132</v>
      </c>
    </row>
    <row r="62" spans="1:1" ht="31.5" x14ac:dyDescent="0.2">
      <c r="A62" s="70" t="s">
        <v>42</v>
      </c>
    </row>
    <row r="63" spans="1:1" ht="21" x14ac:dyDescent="0.2">
      <c r="A63" s="71" t="s">
        <v>43</v>
      </c>
    </row>
    <row r="64" spans="1:1" ht="42.75" x14ac:dyDescent="0.2">
      <c r="A64" s="72" t="s">
        <v>44</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sheetData>
  <pageMargins left="0.7" right="0.7" top="0.75" bottom="0.75" header="0.3" footer="0.3"/>
  <pageSetup paperSize="9" orientation="portrait" horizontalDpi="4294967295" verticalDpi="429496729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115" zoomScaleNormal="115" workbookViewId="0">
      <pane xSplit="1" topLeftCell="B1" activePane="topRight" state="frozen"/>
      <selection pane="topRight" activeCell="B2" sqref="B2:F18"/>
    </sheetView>
  </sheetViews>
  <sheetFormatPr defaultColWidth="8.5703125" defaultRowHeight="12" x14ac:dyDescent="0.2"/>
  <cols>
    <col min="1" max="1" width="84.85546875" style="1" customWidth="1"/>
    <col min="2" max="16384" width="8.5703125" style="1"/>
  </cols>
  <sheetData>
    <row r="1" spans="1:6" ht="11.45" customHeight="1" x14ac:dyDescent="0.2">
      <c r="A1" s="127" t="s">
        <v>74</v>
      </c>
    </row>
    <row r="2" spans="1:6" s="12" customFormat="1" ht="25.5" customHeight="1" x14ac:dyDescent="0.2">
      <c r="A2" s="126" t="s">
        <v>51</v>
      </c>
      <c r="B2" s="138" t="e">
        <f>'C завтраками| Bed and breakfast'!#REF!</f>
        <v>#REF!</v>
      </c>
      <c r="C2" s="138" t="e">
        <f>'C завтраками| Bed and breakfast'!#REF!</f>
        <v>#REF!</v>
      </c>
      <c r="D2" s="138" t="e">
        <f>'C завтраками| Bed and breakfast'!#REF!</f>
        <v>#REF!</v>
      </c>
      <c r="E2" s="138" t="e">
        <f>'C завтраками| Bed and breakfast'!#REF!</f>
        <v>#REF!</v>
      </c>
      <c r="F2" s="138" t="e">
        <f>'C завтраками| Bed and breakfast'!#REF!</f>
        <v>#REF!</v>
      </c>
    </row>
    <row r="3" spans="1:6" s="12" customFormat="1" ht="25.5" customHeight="1" x14ac:dyDescent="0.2">
      <c r="A3" s="8" t="s">
        <v>0</v>
      </c>
      <c r="B3" s="138" t="e">
        <f>'C завтраками| Bed and breakfast'!#REF!</f>
        <v>#REF!</v>
      </c>
      <c r="C3" s="138" t="e">
        <f>'C завтраками| Bed and breakfast'!#REF!</f>
        <v>#REF!</v>
      </c>
      <c r="D3" s="138" t="e">
        <f>'C завтраками| Bed and breakfast'!#REF!</f>
        <v>#REF!</v>
      </c>
      <c r="E3" s="138" t="e">
        <f>'C завтраками| Bed and breakfast'!#REF!</f>
        <v>#REF!</v>
      </c>
      <c r="F3" s="138" t="e">
        <f>'C завтраками| Bed and breakfast'!#REF!</f>
        <v>#REF!</v>
      </c>
    </row>
    <row r="4" spans="1:6" ht="11.45" customHeight="1" x14ac:dyDescent="0.2">
      <c r="A4" s="11" t="s">
        <v>11</v>
      </c>
      <c r="B4" s="118"/>
      <c r="C4" s="118"/>
      <c r="D4" s="118"/>
      <c r="E4" s="118"/>
      <c r="F4" s="118"/>
    </row>
    <row r="5" spans="1:6" ht="11.45" customHeight="1" x14ac:dyDescent="0.2">
      <c r="A5" s="3">
        <v>1</v>
      </c>
      <c r="B5" s="142" t="e">
        <f>'ЗЭГ |FIT15'!B5</f>
        <v>#REF!</v>
      </c>
      <c r="C5" s="142" t="e">
        <f>'ЗЭГ |FIT15'!C5</f>
        <v>#REF!</v>
      </c>
      <c r="D5" s="142" t="e">
        <f>'ЗЭГ |FIT15'!D5</f>
        <v>#REF!</v>
      </c>
      <c r="E5" s="142" t="e">
        <f>'ЗЭГ |FIT15'!E5</f>
        <v>#REF!</v>
      </c>
      <c r="F5" s="142" t="e">
        <f>'ЗЭГ |FIT15'!F5</f>
        <v>#REF!</v>
      </c>
    </row>
    <row r="6" spans="1:6" ht="11.45" customHeight="1" x14ac:dyDescent="0.2">
      <c r="A6" s="3">
        <v>2</v>
      </c>
      <c r="B6" s="142" t="e">
        <f>'ЗЭГ |FIT15'!B6</f>
        <v>#REF!</v>
      </c>
      <c r="C6" s="142" t="e">
        <f>'ЗЭГ |FIT15'!C6</f>
        <v>#REF!</v>
      </c>
      <c r="D6" s="142" t="e">
        <f>'ЗЭГ |FIT15'!D6</f>
        <v>#REF!</v>
      </c>
      <c r="E6" s="142" t="e">
        <f>'ЗЭГ |FIT15'!E6</f>
        <v>#REF!</v>
      </c>
      <c r="F6" s="142" t="e">
        <f>'ЗЭГ |FIT15'!F6</f>
        <v>#REF!</v>
      </c>
    </row>
    <row r="7" spans="1:6" ht="11.45" customHeight="1" x14ac:dyDescent="0.2">
      <c r="A7" s="120" t="s">
        <v>107</v>
      </c>
      <c r="B7" s="142"/>
      <c r="C7" s="142"/>
      <c r="D7" s="142"/>
      <c r="E7" s="142"/>
      <c r="F7" s="142"/>
    </row>
    <row r="8" spans="1:6" ht="11.45" customHeight="1" x14ac:dyDescent="0.2">
      <c r="A8" s="3">
        <v>1</v>
      </c>
      <c r="B8" s="142" t="e">
        <f>'ЗЭГ |FIT15'!B8</f>
        <v>#REF!</v>
      </c>
      <c r="C8" s="142" t="e">
        <f>'ЗЭГ |FIT15'!C8</f>
        <v>#REF!</v>
      </c>
      <c r="D8" s="142" t="e">
        <f>'ЗЭГ |FIT15'!D8</f>
        <v>#REF!</v>
      </c>
      <c r="E8" s="142" t="e">
        <f>'ЗЭГ |FIT15'!E8</f>
        <v>#REF!</v>
      </c>
      <c r="F8" s="142" t="e">
        <f>'ЗЭГ |FIT15'!F8</f>
        <v>#REF!</v>
      </c>
    </row>
    <row r="9" spans="1:6" ht="11.45" customHeight="1" x14ac:dyDescent="0.2">
      <c r="A9" s="3">
        <v>2</v>
      </c>
      <c r="B9" s="142" t="e">
        <f>'ЗЭГ |FIT15'!B9</f>
        <v>#REF!</v>
      </c>
      <c r="C9" s="142" t="e">
        <f>'ЗЭГ |FIT15'!C9</f>
        <v>#REF!</v>
      </c>
      <c r="D9" s="142" t="e">
        <f>'ЗЭГ |FIT15'!D9</f>
        <v>#REF!</v>
      </c>
      <c r="E9" s="142" t="e">
        <f>'ЗЭГ |FIT15'!E9</f>
        <v>#REF!</v>
      </c>
      <c r="F9" s="142" t="e">
        <f>'ЗЭГ |FIT15'!F9</f>
        <v>#REF!</v>
      </c>
    </row>
    <row r="10" spans="1:6" ht="11.45" customHeight="1" x14ac:dyDescent="0.2">
      <c r="A10" s="5" t="s">
        <v>86</v>
      </c>
      <c r="B10" s="142"/>
      <c r="C10" s="142"/>
      <c r="D10" s="142"/>
      <c r="E10" s="142"/>
      <c r="F10" s="142"/>
    </row>
    <row r="11" spans="1:6" ht="11.45" customHeight="1" x14ac:dyDescent="0.2">
      <c r="A11" s="3">
        <v>1</v>
      </c>
      <c r="B11" s="142" t="e">
        <f>'ЗЭГ |FIT15'!B11</f>
        <v>#REF!</v>
      </c>
      <c r="C11" s="142" t="e">
        <f>'ЗЭГ |FIT15'!C11</f>
        <v>#REF!</v>
      </c>
      <c r="D11" s="142" t="e">
        <f>'ЗЭГ |FIT15'!D11</f>
        <v>#REF!</v>
      </c>
      <c r="E11" s="142" t="e">
        <f>'ЗЭГ |FIT15'!E11</f>
        <v>#REF!</v>
      </c>
      <c r="F11" s="142" t="e">
        <f>'ЗЭГ |FIT15'!F11</f>
        <v>#REF!</v>
      </c>
    </row>
    <row r="12" spans="1:6" ht="11.45" customHeight="1" x14ac:dyDescent="0.2">
      <c r="A12" s="3">
        <v>2</v>
      </c>
      <c r="B12" s="142" t="e">
        <f>'ЗЭГ |FIT15'!B12</f>
        <v>#REF!</v>
      </c>
      <c r="C12" s="142" t="e">
        <f>'ЗЭГ |FIT15'!C12</f>
        <v>#REF!</v>
      </c>
      <c r="D12" s="142" t="e">
        <f>'ЗЭГ |FIT15'!D12</f>
        <v>#REF!</v>
      </c>
      <c r="E12" s="142" t="e">
        <f>'ЗЭГ |FIT15'!E12</f>
        <v>#REF!</v>
      </c>
      <c r="F12" s="142" t="e">
        <f>'ЗЭГ |FIT15'!F12</f>
        <v>#REF!</v>
      </c>
    </row>
    <row r="13" spans="1:6" ht="11.45" customHeight="1" x14ac:dyDescent="0.2">
      <c r="A13" s="4" t="s">
        <v>91</v>
      </c>
      <c r="B13" s="142"/>
      <c r="C13" s="142"/>
      <c r="D13" s="142"/>
      <c r="E13" s="142"/>
      <c r="F13" s="142"/>
    </row>
    <row r="14" spans="1:6" ht="11.45" customHeight="1" x14ac:dyDescent="0.2">
      <c r="A14" s="3">
        <v>1</v>
      </c>
      <c r="B14" s="142" t="e">
        <f>'ЗЭГ |FIT15'!B14</f>
        <v>#REF!</v>
      </c>
      <c r="C14" s="142" t="e">
        <f>'ЗЭГ |FIT15'!C14</f>
        <v>#REF!</v>
      </c>
      <c r="D14" s="142" t="e">
        <f>'ЗЭГ |FIT15'!D14</f>
        <v>#REF!</v>
      </c>
      <c r="E14" s="142" t="e">
        <f>'ЗЭГ |FIT15'!E14</f>
        <v>#REF!</v>
      </c>
      <c r="F14" s="142" t="e">
        <f>'ЗЭГ |FIT15'!F14</f>
        <v>#REF!</v>
      </c>
    </row>
    <row r="15" spans="1:6" ht="11.45" customHeight="1" x14ac:dyDescent="0.2">
      <c r="A15" s="3">
        <v>2</v>
      </c>
      <c r="B15" s="142" t="e">
        <f>'ЗЭГ |FIT15'!B15</f>
        <v>#REF!</v>
      </c>
      <c r="C15" s="142" t="e">
        <f>'ЗЭГ |FIT15'!C15</f>
        <v>#REF!</v>
      </c>
      <c r="D15" s="142" t="e">
        <f>'ЗЭГ |FIT15'!D15</f>
        <v>#REF!</v>
      </c>
      <c r="E15" s="142" t="e">
        <f>'ЗЭГ |FIT15'!E15</f>
        <v>#REF!</v>
      </c>
      <c r="F15" s="142" t="e">
        <f>'ЗЭГ |FIT15'!F15</f>
        <v>#REF!</v>
      </c>
    </row>
    <row r="16" spans="1:6" ht="11.45" customHeight="1" x14ac:dyDescent="0.2">
      <c r="A16" s="2" t="s">
        <v>92</v>
      </c>
      <c r="B16" s="142"/>
      <c r="C16" s="142"/>
      <c r="D16" s="142"/>
      <c r="E16" s="142"/>
      <c r="F16" s="142"/>
    </row>
    <row r="17" spans="1:6" ht="11.45" customHeight="1" x14ac:dyDescent="0.2">
      <c r="A17" s="3">
        <v>1</v>
      </c>
      <c r="B17" s="142" t="e">
        <f>'ЗЭГ |FIT15'!B17</f>
        <v>#REF!</v>
      </c>
      <c r="C17" s="142" t="e">
        <f>'ЗЭГ |FIT15'!C17</f>
        <v>#REF!</v>
      </c>
      <c r="D17" s="142" t="e">
        <f>'ЗЭГ |FIT15'!D17</f>
        <v>#REF!</v>
      </c>
      <c r="E17" s="142" t="e">
        <f>'ЗЭГ |FIT15'!E17</f>
        <v>#REF!</v>
      </c>
      <c r="F17" s="142" t="e">
        <f>'ЗЭГ |FIT15'!F17</f>
        <v>#REF!</v>
      </c>
    </row>
    <row r="18" spans="1:6" ht="11.45" customHeight="1" x14ac:dyDescent="0.2">
      <c r="A18" s="3">
        <v>2</v>
      </c>
      <c r="B18" s="142" t="e">
        <f>'ЗЭГ |FIT15'!B18</f>
        <v>#REF!</v>
      </c>
      <c r="C18" s="142" t="e">
        <f>'ЗЭГ |FIT15'!C18</f>
        <v>#REF!</v>
      </c>
      <c r="D18" s="142" t="e">
        <f>'ЗЭГ |FIT15'!D18</f>
        <v>#REF!</v>
      </c>
      <c r="E18" s="142" t="e">
        <f>'ЗЭГ |FIT15'!E18</f>
        <v>#REF!</v>
      </c>
      <c r="F18" s="142" t="e">
        <f>'ЗЭГ |FIT15'!F18</f>
        <v>#REF!</v>
      </c>
    </row>
    <row r="19" spans="1:6" ht="11.45" customHeight="1" x14ac:dyDescent="0.2">
      <c r="A19" s="24"/>
    </row>
    <row r="20" spans="1:6" ht="135" x14ac:dyDescent="0.2">
      <c r="A20" s="77" t="s">
        <v>121</v>
      </c>
    </row>
    <row r="21" spans="1:6" ht="11.45" customHeight="1" x14ac:dyDescent="0.2">
      <c r="A21" s="80" t="s">
        <v>18</v>
      </c>
    </row>
    <row r="22" spans="1:6" ht="11.45" customHeight="1" x14ac:dyDescent="0.2">
      <c r="A22" s="81" t="s">
        <v>133</v>
      </c>
    </row>
    <row r="23" spans="1:6" x14ac:dyDescent="0.2">
      <c r="A23" s="81" t="s">
        <v>134</v>
      </c>
    </row>
    <row r="24" spans="1:6" x14ac:dyDescent="0.2">
      <c r="A24" s="24"/>
    </row>
    <row r="25" spans="1:6" x14ac:dyDescent="0.2">
      <c r="A25" s="80" t="s">
        <v>3</v>
      </c>
    </row>
    <row r="26" spans="1:6" x14ac:dyDescent="0.2">
      <c r="A26" s="20" t="s">
        <v>4</v>
      </c>
    </row>
    <row r="27" spans="1:6" x14ac:dyDescent="0.2">
      <c r="A27" s="20" t="s">
        <v>5</v>
      </c>
    </row>
    <row r="28" spans="1:6" ht="24" x14ac:dyDescent="0.2">
      <c r="A28" s="21" t="s">
        <v>6</v>
      </c>
    </row>
    <row r="29" spans="1:6" x14ac:dyDescent="0.2">
      <c r="A29" s="82" t="s">
        <v>122</v>
      </c>
    </row>
    <row r="30" spans="1:6" x14ac:dyDescent="0.2">
      <c r="A30" s="82" t="s">
        <v>66</v>
      </c>
    </row>
    <row r="31" spans="1:6" ht="12.6" customHeight="1" x14ac:dyDescent="0.2">
      <c r="A31" s="42" t="s">
        <v>75</v>
      </c>
    </row>
    <row r="32" spans="1:6" ht="21" x14ac:dyDescent="0.2">
      <c r="A32" s="83" t="s">
        <v>55</v>
      </c>
    </row>
    <row r="33" spans="1:1" ht="52.5" x14ac:dyDescent="0.2">
      <c r="A33" s="125" t="s">
        <v>123</v>
      </c>
    </row>
    <row r="34" spans="1:1" ht="21" x14ac:dyDescent="0.2">
      <c r="A34" s="125" t="s">
        <v>124</v>
      </c>
    </row>
    <row r="35" spans="1:1" ht="31.5" x14ac:dyDescent="0.2">
      <c r="A35" s="125" t="s">
        <v>125</v>
      </c>
    </row>
    <row r="36" spans="1:1" ht="31.5" hidden="1" x14ac:dyDescent="0.2">
      <c r="A36" s="125" t="s">
        <v>126</v>
      </c>
    </row>
    <row r="37" spans="1:1" ht="42" x14ac:dyDescent="0.2">
      <c r="A37" s="125" t="s">
        <v>127</v>
      </c>
    </row>
    <row r="38" spans="1:1" ht="21" x14ac:dyDescent="0.2">
      <c r="A38" s="125" t="s">
        <v>128</v>
      </c>
    </row>
    <row r="39" spans="1:1" ht="36.75" x14ac:dyDescent="0.2">
      <c r="A39" s="125" t="s">
        <v>129</v>
      </c>
    </row>
    <row r="40" spans="1:1" ht="23.25" x14ac:dyDescent="0.2">
      <c r="A40" s="125" t="s">
        <v>130</v>
      </c>
    </row>
    <row r="41" spans="1:1" ht="31.5" x14ac:dyDescent="0.2">
      <c r="A41" s="125" t="s">
        <v>131</v>
      </c>
    </row>
    <row r="42" spans="1:1" ht="31.5" x14ac:dyDescent="0.2">
      <c r="A42" s="125" t="s">
        <v>132</v>
      </c>
    </row>
    <row r="43" spans="1:1" ht="31.5" x14ac:dyDescent="0.2">
      <c r="A43" s="70" t="s">
        <v>42</v>
      </c>
    </row>
    <row r="44" spans="1:1" ht="21" x14ac:dyDescent="0.2">
      <c r="A44" s="71" t="s">
        <v>43</v>
      </c>
    </row>
    <row r="45" spans="1:1" ht="42.75" x14ac:dyDescent="0.2">
      <c r="A45" s="72" t="s">
        <v>44</v>
      </c>
    </row>
    <row r="46" spans="1:1" ht="21" x14ac:dyDescent="0.2">
      <c r="A46" s="73" t="s">
        <v>45</v>
      </c>
    </row>
    <row r="47" spans="1:1" x14ac:dyDescent="0.2">
      <c r="A47" s="74"/>
    </row>
    <row r="48" spans="1:1" x14ac:dyDescent="0.2">
      <c r="A48" s="75" t="s">
        <v>8</v>
      </c>
    </row>
    <row r="49" spans="1:1" ht="24" x14ac:dyDescent="0.2">
      <c r="A49" s="62" t="s">
        <v>46</v>
      </c>
    </row>
    <row r="50" spans="1:1" ht="24" x14ac:dyDescent="0.2">
      <c r="A50" s="62" t="s">
        <v>47</v>
      </c>
    </row>
  </sheetData>
  <pageMargins left="0.7" right="0.7" top="0.75" bottom="0.75" header="0.3" footer="0.3"/>
  <pageSetup paperSize="9"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5"/>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8.600000000000001" customHeight="1" x14ac:dyDescent="0.2">
      <c r="A23" s="97" t="s">
        <v>2</v>
      </c>
      <c r="B23" s="143"/>
    </row>
    <row r="24" spans="1:2" ht="18.600000000000001" customHeight="1" x14ac:dyDescent="0.2">
      <c r="A24" s="8" t="s">
        <v>0</v>
      </c>
      <c r="B24" s="129" t="e">
        <f t="shared" ref="B24" si="0">B5</f>
        <v>#REF!</v>
      </c>
    </row>
    <row r="25" spans="1:2" ht="18"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ROUND(B8*0.9,)</f>
        <v>#REF!</v>
      </c>
    </row>
    <row r="28" spans="1:2" ht="11.45" customHeight="1" x14ac:dyDescent="0.2">
      <c r="A28" s="3">
        <v>2</v>
      </c>
      <c r="B28" s="142" t="e">
        <f t="shared" ref="B28" si="3">ROUND(B9*0.9,)</f>
        <v>#REF!</v>
      </c>
    </row>
    <row r="29" spans="1:2" ht="11.45" customHeight="1" x14ac:dyDescent="0.2">
      <c r="A29" s="120" t="s">
        <v>107</v>
      </c>
      <c r="B29" s="142"/>
    </row>
    <row r="30" spans="1:2" ht="11.45" customHeight="1" x14ac:dyDescent="0.2">
      <c r="A30" s="3">
        <v>1</v>
      </c>
      <c r="B30" s="142" t="e">
        <f t="shared" ref="B30" si="4">ROUND(B11*0.9,)</f>
        <v>#REF!</v>
      </c>
    </row>
    <row r="31" spans="1:2" ht="11.45" customHeight="1" x14ac:dyDescent="0.2">
      <c r="A31" s="3">
        <v>2</v>
      </c>
      <c r="B31" s="142" t="e">
        <f t="shared" ref="B31" si="5">ROUND(B12*0.9,)</f>
        <v>#REF!</v>
      </c>
    </row>
    <row r="32" spans="1:2" ht="11.45" customHeight="1" x14ac:dyDescent="0.2">
      <c r="A32" s="5" t="s">
        <v>86</v>
      </c>
      <c r="B32" s="142"/>
    </row>
    <row r="33" spans="1:2" ht="11.45" customHeight="1" x14ac:dyDescent="0.2">
      <c r="A33" s="3">
        <v>1</v>
      </c>
      <c r="B33" s="142" t="e">
        <f t="shared" ref="B33" si="6">ROUND(B14*0.9,)</f>
        <v>#REF!</v>
      </c>
    </row>
    <row r="34" spans="1:2" ht="11.45" customHeight="1" x14ac:dyDescent="0.2">
      <c r="A34" s="3">
        <v>2</v>
      </c>
      <c r="B34" s="142" t="e">
        <f t="shared" ref="B34" si="7">ROUND(B15*0.9,)</f>
        <v>#REF!</v>
      </c>
    </row>
    <row r="35" spans="1:2" ht="11.45" customHeight="1" x14ac:dyDescent="0.2">
      <c r="A35" s="4" t="s">
        <v>91</v>
      </c>
      <c r="B35" s="142"/>
    </row>
    <row r="36" spans="1:2" ht="11.45" customHeight="1" x14ac:dyDescent="0.2">
      <c r="A36" s="3">
        <v>1</v>
      </c>
      <c r="B36" s="142" t="e">
        <f t="shared" ref="B36" si="8">ROUND(B17*0.9,)</f>
        <v>#REF!</v>
      </c>
    </row>
    <row r="37" spans="1:2" ht="11.45" customHeight="1" x14ac:dyDescent="0.2">
      <c r="A37" s="3">
        <v>2</v>
      </c>
      <c r="B37" s="142" t="e">
        <f t="shared" ref="B37" si="9">ROUND(B18*0.9,)</f>
        <v>#REF!</v>
      </c>
    </row>
    <row r="38" spans="1:2" ht="11.45" customHeight="1" x14ac:dyDescent="0.2">
      <c r="A38" s="2" t="s">
        <v>92</v>
      </c>
      <c r="B38" s="142"/>
    </row>
    <row r="39" spans="1:2" ht="11.45" customHeight="1" x14ac:dyDescent="0.2">
      <c r="A39" s="3">
        <v>1</v>
      </c>
      <c r="B39" s="142" t="e">
        <f t="shared" ref="B39" si="10">ROUND(B20*0.9,)</f>
        <v>#REF!</v>
      </c>
    </row>
    <row r="40" spans="1:2" ht="11.45" customHeight="1" x14ac:dyDescent="0.2">
      <c r="A40" s="3">
        <v>2</v>
      </c>
      <c r="B40" s="142" t="e">
        <f t="shared" ref="B40" si="11">ROUND(B21*0.9,)</f>
        <v>#REF!</v>
      </c>
    </row>
    <row r="41" spans="1:2" ht="11.45" customHeight="1" x14ac:dyDescent="0.2">
      <c r="A41" s="24"/>
    </row>
    <row r="42" spans="1:2" x14ac:dyDescent="0.2">
      <c r="A42" s="41" t="s">
        <v>18</v>
      </c>
    </row>
    <row r="43" spans="1:2" x14ac:dyDescent="0.2">
      <c r="A43" s="38" t="s">
        <v>22</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5"/>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c r="B22" s="143"/>
    </row>
    <row r="23" spans="1:2" ht="11.45" customHeight="1" x14ac:dyDescent="0.2">
      <c r="A23" s="97" t="s">
        <v>2</v>
      </c>
      <c r="B23" s="143"/>
    </row>
    <row r="24" spans="1:2" ht="24.6" customHeight="1" x14ac:dyDescent="0.2">
      <c r="A24" s="8" t="s">
        <v>0</v>
      </c>
      <c r="B24" s="129" t="e">
        <f t="shared" ref="B24" si="0">B5</f>
        <v>#REF!</v>
      </c>
    </row>
    <row r="25" spans="1:2" ht="24.6" customHeight="1" x14ac:dyDescent="0.2">
      <c r="A25" s="37"/>
      <c r="B25" s="129" t="e">
        <f t="shared" ref="B25" si="1">B6</f>
        <v>#REF!</v>
      </c>
    </row>
    <row r="26" spans="1:2" ht="11.45" customHeight="1" x14ac:dyDescent="0.2">
      <c r="A26" s="11" t="s">
        <v>11</v>
      </c>
      <c r="B26" s="118"/>
    </row>
    <row r="27" spans="1:2" ht="11.45" customHeight="1" x14ac:dyDescent="0.2">
      <c r="A27" s="3">
        <v>1</v>
      </c>
      <c r="B27" s="142" t="e">
        <f t="shared" ref="B27" si="2">ROUND(B8*0.87,)</f>
        <v>#REF!</v>
      </c>
    </row>
    <row r="28" spans="1:2" ht="11.45" customHeight="1" x14ac:dyDescent="0.2">
      <c r="A28" s="3">
        <v>2</v>
      </c>
      <c r="B28" s="142" t="e">
        <f t="shared" ref="B28" si="3">ROUND(B9*0.87,)</f>
        <v>#REF!</v>
      </c>
    </row>
    <row r="29" spans="1:2" ht="11.45" customHeight="1" x14ac:dyDescent="0.2">
      <c r="A29" s="120" t="s">
        <v>107</v>
      </c>
      <c r="B29" s="142"/>
    </row>
    <row r="30" spans="1:2" ht="11.45" customHeight="1" x14ac:dyDescent="0.2">
      <c r="A30" s="3">
        <v>1</v>
      </c>
      <c r="B30" s="142" t="e">
        <f t="shared" ref="B30" si="4">ROUND(B11*0.87,)</f>
        <v>#REF!</v>
      </c>
    </row>
    <row r="31" spans="1:2" ht="11.45" customHeight="1" x14ac:dyDescent="0.2">
      <c r="A31" s="3">
        <v>2</v>
      </c>
      <c r="B31" s="142" t="e">
        <f t="shared" ref="B31" si="5">ROUND(B12*0.87,)</f>
        <v>#REF!</v>
      </c>
    </row>
    <row r="32" spans="1:2" ht="11.45" customHeight="1" x14ac:dyDescent="0.2">
      <c r="A32" s="5" t="s">
        <v>86</v>
      </c>
      <c r="B32" s="142"/>
    </row>
    <row r="33" spans="1:2" ht="11.45" customHeight="1" x14ac:dyDescent="0.2">
      <c r="A33" s="3">
        <v>1</v>
      </c>
      <c r="B33" s="142" t="e">
        <f t="shared" ref="B33" si="6">ROUND(B14*0.87,)</f>
        <v>#REF!</v>
      </c>
    </row>
    <row r="34" spans="1:2" ht="11.45" customHeight="1" x14ac:dyDescent="0.2">
      <c r="A34" s="3">
        <v>2</v>
      </c>
      <c r="B34" s="142" t="e">
        <f t="shared" ref="B34" si="7">ROUND(B15*0.87,)</f>
        <v>#REF!</v>
      </c>
    </row>
    <row r="35" spans="1:2" ht="11.45" customHeight="1" x14ac:dyDescent="0.2">
      <c r="A35" s="4" t="s">
        <v>91</v>
      </c>
      <c r="B35" s="142"/>
    </row>
    <row r="36" spans="1:2" ht="11.45" customHeight="1" x14ac:dyDescent="0.2">
      <c r="A36" s="3">
        <v>1</v>
      </c>
      <c r="B36" s="142" t="e">
        <f t="shared" ref="B36" si="8">ROUND(B17*0.87,)</f>
        <v>#REF!</v>
      </c>
    </row>
    <row r="37" spans="1:2" ht="11.45" customHeight="1" x14ac:dyDescent="0.2">
      <c r="A37" s="3">
        <v>2</v>
      </c>
      <c r="B37" s="142" t="e">
        <f t="shared" ref="B37" si="9">ROUND(B18*0.87,)</f>
        <v>#REF!</v>
      </c>
    </row>
    <row r="38" spans="1:2" ht="11.45" customHeight="1" x14ac:dyDescent="0.2">
      <c r="A38" s="2" t="s">
        <v>92</v>
      </c>
      <c r="B38" s="142"/>
    </row>
    <row r="39" spans="1:2" ht="11.45" customHeight="1" x14ac:dyDescent="0.2">
      <c r="A39" s="3">
        <v>1</v>
      </c>
      <c r="B39" s="142" t="e">
        <f t="shared" ref="B39" si="10">ROUND(B20*0.87,)</f>
        <v>#REF!</v>
      </c>
    </row>
    <row r="40" spans="1:2" ht="11.45" customHeight="1" x14ac:dyDescent="0.2">
      <c r="A40" s="3">
        <v>2</v>
      </c>
      <c r="B40" s="142" t="e">
        <f t="shared" ref="B40" si="11">ROUND(B21*0.87,)</f>
        <v>#REF!</v>
      </c>
    </row>
    <row r="41" spans="1:2" ht="11.45" customHeight="1" x14ac:dyDescent="0.2">
      <c r="A41" s="24"/>
    </row>
    <row r="42" spans="1:2" x14ac:dyDescent="0.2">
      <c r="A42" s="41" t="s">
        <v>18</v>
      </c>
    </row>
    <row r="43" spans="1:2" x14ac:dyDescent="0.2">
      <c r="A43" s="38" t="s">
        <v>22</v>
      </c>
    </row>
    <row r="44" spans="1:2" x14ac:dyDescent="0.2">
      <c r="A44" s="22"/>
    </row>
    <row r="45" spans="1:2" x14ac:dyDescent="0.2">
      <c r="A45" s="41" t="s">
        <v>3</v>
      </c>
    </row>
    <row r="46" spans="1:2" x14ac:dyDescent="0.2">
      <c r="A46" s="42" t="s">
        <v>4</v>
      </c>
    </row>
    <row r="47" spans="1:2" x14ac:dyDescent="0.2">
      <c r="A47" s="42" t="s">
        <v>5</v>
      </c>
    </row>
    <row r="48" spans="1:2"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138</v>
      </c>
    </row>
  </sheetData>
  <pageMargins left="0.7" right="0.7" top="0.75" bottom="0.75" header="0.3" footer="0.3"/>
  <pageSetup paperSize="9"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37"/>
  <sheetViews>
    <sheetView zoomScale="115" zoomScaleNormal="115" workbookViewId="0">
      <pane xSplit="1" topLeftCell="B1" activePane="topRight" state="frozen"/>
      <selection pane="topRight" activeCell="B1" sqref="B1:E1048576"/>
    </sheetView>
  </sheetViews>
  <sheetFormatPr defaultColWidth="8.5703125" defaultRowHeight="12" x14ac:dyDescent="0.2"/>
  <cols>
    <col min="1" max="1" width="84.85546875" style="1" customWidth="1"/>
    <col min="2" max="2" width="10.42578125" style="1" bestFit="1" customWidth="1"/>
    <col min="3" max="16384" width="8.5703125" style="1"/>
  </cols>
  <sheetData>
    <row r="1" spans="1:2" ht="11.45" customHeight="1" x14ac:dyDescent="0.2">
      <c r="A1" s="9" t="s">
        <v>74</v>
      </c>
    </row>
    <row r="2" spans="1:2" ht="11.45" customHeight="1" x14ac:dyDescent="0.2">
      <c r="A2" s="19" t="s">
        <v>16</v>
      </c>
    </row>
    <row r="3" spans="1:2" ht="11.45" customHeight="1" x14ac:dyDescent="0.2">
      <c r="A3" s="9"/>
    </row>
    <row r="4" spans="1:2" ht="11.25" customHeight="1" x14ac:dyDescent="0.2">
      <c r="A4" s="95" t="s">
        <v>1</v>
      </c>
    </row>
    <row r="5" spans="1:2" s="12" customFormat="1" ht="25.5" customHeight="1" x14ac:dyDescent="0.2">
      <c r="A5" s="8" t="s">
        <v>0</v>
      </c>
      <c r="B5" s="129" t="e">
        <f>'C завтраками| Bed and breakfast'!#REF!</f>
        <v>#REF!</v>
      </c>
    </row>
    <row r="6" spans="1:2" s="12" customFormat="1" ht="25.5" customHeight="1" x14ac:dyDescent="0.2">
      <c r="A6" s="37"/>
      <c r="B6" s="129" t="e">
        <f>'C завтраками| Bed and breakfast'!#REF!</f>
        <v>#REF!</v>
      </c>
    </row>
    <row r="7" spans="1:2" ht="11.45" customHeight="1" x14ac:dyDescent="0.2">
      <c r="A7" s="11" t="s">
        <v>11</v>
      </c>
      <c r="B7" s="118"/>
    </row>
    <row r="8" spans="1:2" ht="11.45" customHeight="1" x14ac:dyDescent="0.2">
      <c r="A8" s="3">
        <v>1</v>
      </c>
      <c r="B8" s="142" t="e">
        <f>'C завтраками| Bed and breakfast'!#REF!*0.9</f>
        <v>#REF!</v>
      </c>
    </row>
    <row r="9" spans="1:2" ht="11.45" customHeight="1" x14ac:dyDescent="0.2">
      <c r="A9" s="3">
        <v>2</v>
      </c>
      <c r="B9" s="142" t="e">
        <f>'C завтраками| Bed and breakfast'!#REF!*0.9</f>
        <v>#REF!</v>
      </c>
    </row>
    <row r="10" spans="1:2" ht="11.45" customHeight="1" x14ac:dyDescent="0.2">
      <c r="A10" s="120" t="s">
        <v>107</v>
      </c>
      <c r="B10" s="142"/>
    </row>
    <row r="11" spans="1:2" ht="11.45" customHeight="1" x14ac:dyDescent="0.2">
      <c r="A11" s="3">
        <v>1</v>
      </c>
      <c r="B11" s="142" t="e">
        <f>'C завтраками| Bed and breakfast'!#REF!*0.9</f>
        <v>#REF!</v>
      </c>
    </row>
    <row r="12" spans="1:2" ht="11.45" customHeight="1" x14ac:dyDescent="0.2">
      <c r="A12" s="3">
        <v>2</v>
      </c>
      <c r="B12" s="142" t="e">
        <f>'C завтраками| Bed and breakfast'!#REF!*0.9</f>
        <v>#REF!</v>
      </c>
    </row>
    <row r="13" spans="1:2" ht="11.45" customHeight="1" x14ac:dyDescent="0.2">
      <c r="A13" s="5" t="s">
        <v>86</v>
      </c>
      <c r="B13" s="142"/>
    </row>
    <row r="14" spans="1:2" ht="11.45" customHeight="1" x14ac:dyDescent="0.2">
      <c r="A14" s="3">
        <v>1</v>
      </c>
      <c r="B14" s="142" t="e">
        <f>'C завтраками| Bed and breakfast'!#REF!*0.9</f>
        <v>#REF!</v>
      </c>
    </row>
    <row r="15" spans="1:2" ht="11.45" customHeight="1" x14ac:dyDescent="0.2">
      <c r="A15" s="3">
        <v>2</v>
      </c>
      <c r="B15" s="142" t="e">
        <f>'C завтраками| Bed and breakfast'!#REF!*0.9</f>
        <v>#REF!</v>
      </c>
    </row>
    <row r="16" spans="1:2" ht="11.45" customHeight="1" x14ac:dyDescent="0.2">
      <c r="A16" s="4" t="s">
        <v>91</v>
      </c>
      <c r="B16" s="142"/>
    </row>
    <row r="17" spans="1:2" ht="11.45" customHeight="1" x14ac:dyDescent="0.2">
      <c r="A17" s="3">
        <v>1</v>
      </c>
      <c r="B17" s="142" t="e">
        <f>'C завтраками| Bed and breakfast'!#REF!*0.9</f>
        <v>#REF!</v>
      </c>
    </row>
    <row r="18" spans="1:2" ht="11.45" customHeight="1" x14ac:dyDescent="0.2">
      <c r="A18" s="3">
        <v>2</v>
      </c>
      <c r="B18" s="142" t="e">
        <f>'C завтраками| Bed and breakfast'!#REF!*0.9</f>
        <v>#REF!</v>
      </c>
    </row>
    <row r="19" spans="1:2" ht="11.45" customHeight="1" x14ac:dyDescent="0.2">
      <c r="A19" s="2" t="s">
        <v>92</v>
      </c>
      <c r="B19" s="142"/>
    </row>
    <row r="20" spans="1:2" ht="11.45" customHeight="1" x14ac:dyDescent="0.2">
      <c r="A20" s="3">
        <v>1</v>
      </c>
      <c r="B20" s="142" t="e">
        <f>'C завтраками| Bed and breakfast'!#REF!*0.9</f>
        <v>#REF!</v>
      </c>
    </row>
    <row r="21" spans="1:2" ht="11.45" customHeight="1" x14ac:dyDescent="0.2">
      <c r="A21" s="3">
        <v>2</v>
      </c>
      <c r="B21" s="142" t="e">
        <f>'C завтраками| Bed and breakfast'!#REF!*0.9</f>
        <v>#REF!</v>
      </c>
    </row>
    <row r="22" spans="1:2" ht="11.45" customHeight="1" x14ac:dyDescent="0.2">
      <c r="A22" s="24"/>
    </row>
    <row r="23" spans="1:2" ht="11.45" customHeight="1" x14ac:dyDescent="0.2">
      <c r="A23" s="24"/>
    </row>
    <row r="24" spans="1:2" x14ac:dyDescent="0.2">
      <c r="A24" s="41" t="s">
        <v>18</v>
      </c>
    </row>
    <row r="25" spans="1:2" x14ac:dyDescent="0.2">
      <c r="A25" s="38" t="s">
        <v>22</v>
      </c>
    </row>
    <row r="26" spans="1:2" x14ac:dyDescent="0.2">
      <c r="A26" s="22"/>
    </row>
    <row r="27" spans="1:2" x14ac:dyDescent="0.2">
      <c r="A27" s="41" t="s">
        <v>3</v>
      </c>
    </row>
    <row r="28" spans="1:2" x14ac:dyDescent="0.2">
      <c r="A28" s="42" t="s">
        <v>4</v>
      </c>
    </row>
    <row r="29" spans="1:2" x14ac:dyDescent="0.2">
      <c r="A29" s="42" t="s">
        <v>5</v>
      </c>
    </row>
    <row r="30" spans="1:2" ht="12.6" customHeight="1" x14ac:dyDescent="0.2">
      <c r="A30" s="26" t="s">
        <v>6</v>
      </c>
    </row>
    <row r="31" spans="1:2" x14ac:dyDescent="0.2">
      <c r="A31" s="42" t="s">
        <v>75</v>
      </c>
    </row>
    <row r="32" spans="1:2" x14ac:dyDescent="0.2">
      <c r="A32" s="22"/>
    </row>
    <row r="33" spans="1:1" x14ac:dyDescent="0.2">
      <c r="A33" s="39" t="s">
        <v>8</v>
      </c>
    </row>
    <row r="34" spans="1:1" ht="48" x14ac:dyDescent="0.2">
      <c r="A34" s="40" t="s">
        <v>17</v>
      </c>
    </row>
    <row r="35" spans="1:1" ht="12.75" thickBot="1" x14ac:dyDescent="0.25"/>
    <row r="36" spans="1:1" ht="12.75" thickBot="1" x14ac:dyDescent="0.25">
      <c r="A36" s="123" t="s">
        <v>108</v>
      </c>
    </row>
    <row r="37" spans="1:1" x14ac:dyDescent="0.2">
      <c r="A37" s="141" t="s">
        <v>138</v>
      </c>
    </row>
  </sheetData>
  <pageMargins left="0.7" right="0.7" top="0.75" bottom="0.75" header="0.3" footer="0.3"/>
  <pageSetup paperSize="9" orientation="portrait" horizontalDpi="4294967295" verticalDpi="4294967295"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6" width="8.5703125" style="1"/>
    <col min="17" max="18" width="8.5703125" style="1" customWidth="1"/>
    <col min="19" max="20" width="8.5703125" style="1"/>
    <col min="21" max="21" width="8.5703125" style="1" customWidth="1"/>
    <col min="22" max="22" width="8.5703125" style="1" hidden="1" customWidth="1"/>
    <col min="23" max="23" width="8.5703125" style="1" customWidth="1"/>
    <col min="24" max="25" width="8.5703125" style="1"/>
    <col min="26" max="26" width="8.5703125" style="1" customWidth="1"/>
    <col min="27" max="27" width="0" style="1" hidden="1" customWidth="1"/>
    <col min="28" max="16384" width="8.5703125" style="1"/>
  </cols>
  <sheetData>
    <row r="1" spans="1:53" ht="11.45" customHeight="1" x14ac:dyDescent="0.2">
      <c r="A1" s="9" t="s">
        <v>187</v>
      </c>
    </row>
    <row r="2" spans="1:53" ht="11.45" customHeight="1" x14ac:dyDescent="0.2">
      <c r="A2" s="19" t="s">
        <v>16</v>
      </c>
    </row>
    <row r="3" spans="1:53" ht="11.45" customHeight="1" x14ac:dyDescent="0.2">
      <c r="A3" s="9"/>
    </row>
    <row r="4" spans="1:53" ht="11.25" customHeight="1" x14ac:dyDescent="0.2">
      <c r="A4" s="95" t="s">
        <v>1</v>
      </c>
    </row>
    <row r="5" spans="1:53"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row>
    <row r="8" spans="1:53"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c r="T8" s="142">
        <f>'C завтраками| Bed and breakfast'!T8*0.9</f>
        <v>7335</v>
      </c>
      <c r="U8" s="142">
        <f>'C завтраками| Bed and breakfast'!U8*0.9</f>
        <v>7335</v>
      </c>
      <c r="V8" s="142">
        <f>'C завтраками| Bed and breakfast'!V8*0.9</f>
        <v>7335</v>
      </c>
      <c r="W8" s="142">
        <f>'C завтраками| Bed and breakfast'!W8*0.9</f>
        <v>7335</v>
      </c>
      <c r="X8" s="142">
        <f>'C завтраками| Bed and breakfast'!X8*0.9</f>
        <v>5895</v>
      </c>
      <c r="Y8" s="142">
        <f>'C завтраками| Bed and breakfast'!Y8*0.9</f>
        <v>6615</v>
      </c>
      <c r="Z8" s="142">
        <f>'C завтраками| Bed and breakfast'!Z8*0.9</f>
        <v>5895</v>
      </c>
      <c r="AA8" s="142">
        <f>'C завтраками| Bed and breakfast'!AA8*0.9</f>
        <v>8055</v>
      </c>
      <c r="AB8" s="142">
        <f>'C завтраками| Bed and breakfast'!AB8*0.9</f>
        <v>8055</v>
      </c>
      <c r="AC8" s="142">
        <f>'C завтраками| Bed and breakfast'!AC8*0.9</f>
        <v>5985</v>
      </c>
      <c r="AD8" s="142">
        <f>'C завтраками| Bed and breakfast'!AD8*0.9</f>
        <v>6165</v>
      </c>
      <c r="AE8" s="142">
        <f>'C завтраками| Bed and breakfast'!AE8*0.9</f>
        <v>6525</v>
      </c>
      <c r="AF8" s="142">
        <f>'C завтраками| Bed and breakfast'!AF8*0.9</f>
        <v>6165</v>
      </c>
      <c r="AG8" s="142">
        <f>'C завтраками| Bed and breakfast'!AG8*0.9</f>
        <v>6705</v>
      </c>
      <c r="AH8" s="142">
        <f>'C завтраками| Bed and breakfast'!AH8*0.9</f>
        <v>7335</v>
      </c>
      <c r="AI8" s="142">
        <f>'C завтраками| Bed and breakfast'!AI8*0.9</f>
        <v>7335</v>
      </c>
      <c r="AJ8" s="142">
        <f>'C завтраками| Bed and breakfast'!AJ8*0.9</f>
        <v>6885</v>
      </c>
      <c r="AK8" s="142">
        <f>'C завтраками| Bed and breakfast'!AK8*0.9</f>
        <v>6525</v>
      </c>
      <c r="AL8" s="142">
        <f>'C завтраками| Bed and breakfast'!AL8*0.9</f>
        <v>7335</v>
      </c>
      <c r="AM8" s="142">
        <f>'C завтраками| Bed and breakfast'!AM8*0.9</f>
        <v>6525</v>
      </c>
      <c r="AN8" s="142">
        <f>'C завтраками| Bed and breakfast'!AN8*0.9</f>
        <v>6885</v>
      </c>
      <c r="AO8" s="142">
        <f>'C завтраками| Bed and breakfast'!AO8*0.9</f>
        <v>6525</v>
      </c>
      <c r="AP8" s="142">
        <f>'C завтраками| Bed and breakfast'!AP8*0.9</f>
        <v>7335</v>
      </c>
      <c r="AQ8" s="142">
        <f>'C завтраками| Bed and breakfast'!AQ8*0.9</f>
        <v>6705</v>
      </c>
      <c r="AR8" s="142">
        <f>'C завтраками| Bed and breakfast'!AR8*0.9</f>
        <v>6525</v>
      </c>
      <c r="AS8" s="142">
        <f>'C завтраками| Bed and breakfast'!AS8*0.9</f>
        <v>6885</v>
      </c>
      <c r="AT8" s="142">
        <f>'C завтраками| Bed and breakfast'!AT8*0.9</f>
        <v>6165</v>
      </c>
      <c r="AU8" s="142">
        <f>'C завтраками| Bed and breakfast'!AU8*0.9</f>
        <v>6165</v>
      </c>
      <c r="AV8" s="142">
        <f>'C завтраками| Bed and breakfast'!AV8*0.9</f>
        <v>5805</v>
      </c>
      <c r="AW8" s="142">
        <f>'C завтраками| Bed and breakfast'!AW8*0.9</f>
        <v>5175</v>
      </c>
      <c r="AX8" s="142">
        <f>'C завтраками| Bed and breakfast'!AX8*0.9</f>
        <v>5625</v>
      </c>
      <c r="AY8" s="142">
        <f>'C завтраками| Bed and breakfast'!AY8*0.9</f>
        <v>5175</v>
      </c>
      <c r="AZ8" s="142">
        <f>'C завтраками| Bed and breakfast'!AZ8*0.9</f>
        <v>5625</v>
      </c>
      <c r="BA8" s="142">
        <f>'C завтраками| Bed and breakfast'!BA8*0.9</f>
        <v>5175</v>
      </c>
    </row>
    <row r="9" spans="1:53"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c r="T9" s="142">
        <f>'C завтраками| Bed and breakfast'!T9*0.9</f>
        <v>8460</v>
      </c>
      <c r="U9" s="142">
        <f>'C завтраками| Bed and breakfast'!U9*0.9</f>
        <v>8460</v>
      </c>
      <c r="V9" s="142">
        <f>'C завтраками| Bed and breakfast'!V9*0.9</f>
        <v>8460</v>
      </c>
      <c r="W9" s="142">
        <f>'C завтраками| Bed and breakfast'!W9*0.9</f>
        <v>8460</v>
      </c>
      <c r="X9" s="142">
        <f>'C завтраками| Bed and breakfast'!X9*0.9</f>
        <v>7020</v>
      </c>
      <c r="Y9" s="142">
        <f>'C завтраками| Bed and breakfast'!Y9*0.9</f>
        <v>7740</v>
      </c>
      <c r="Z9" s="142">
        <f>'C завтраками| Bed and breakfast'!Z9*0.9</f>
        <v>7020</v>
      </c>
      <c r="AA9" s="142">
        <f>'C завтраками| Bed and breakfast'!AA9*0.9</f>
        <v>9180</v>
      </c>
      <c r="AB9" s="142">
        <f>'C завтраками| Bed and breakfast'!AB9*0.9</f>
        <v>9180</v>
      </c>
      <c r="AC9" s="142">
        <f>'C завтраками| Bed and breakfast'!AC9*0.9</f>
        <v>7110</v>
      </c>
      <c r="AD9" s="142">
        <f>'C завтраками| Bed and breakfast'!AD9*0.9</f>
        <v>7290</v>
      </c>
      <c r="AE9" s="142">
        <f>'C завтраками| Bed and breakfast'!AE9*0.9</f>
        <v>7650</v>
      </c>
      <c r="AF9" s="142">
        <f>'C завтраками| Bed and breakfast'!AF9*0.9</f>
        <v>7290</v>
      </c>
      <c r="AG9" s="142">
        <f>'C завтраками| Bed and breakfast'!AG9*0.9</f>
        <v>7830</v>
      </c>
      <c r="AH9" s="142">
        <f>'C завтраками| Bed and breakfast'!AH9*0.9</f>
        <v>8460</v>
      </c>
      <c r="AI9" s="142">
        <f>'C завтраками| Bed and breakfast'!AI9*0.9</f>
        <v>8460</v>
      </c>
      <c r="AJ9" s="142">
        <f>'C завтраками| Bed and breakfast'!AJ9*0.9</f>
        <v>8010</v>
      </c>
      <c r="AK9" s="142">
        <f>'C завтраками| Bed and breakfast'!AK9*0.9</f>
        <v>7650</v>
      </c>
      <c r="AL9" s="142">
        <f>'C завтраками| Bed and breakfast'!AL9*0.9</f>
        <v>8460</v>
      </c>
      <c r="AM9" s="142">
        <f>'C завтраками| Bed and breakfast'!AM9*0.9</f>
        <v>7650</v>
      </c>
      <c r="AN9" s="142">
        <f>'C завтраками| Bed and breakfast'!AN9*0.9</f>
        <v>8010</v>
      </c>
      <c r="AO9" s="142">
        <f>'C завтраками| Bed and breakfast'!AO9*0.9</f>
        <v>7650</v>
      </c>
      <c r="AP9" s="142">
        <f>'C завтраками| Bed and breakfast'!AP9*0.9</f>
        <v>8460</v>
      </c>
      <c r="AQ9" s="142">
        <f>'C завтраками| Bed and breakfast'!AQ9*0.9</f>
        <v>7830</v>
      </c>
      <c r="AR9" s="142">
        <f>'C завтраками| Bed and breakfast'!AR9*0.9</f>
        <v>7650</v>
      </c>
      <c r="AS9" s="142">
        <f>'C завтраками| Bed and breakfast'!AS9*0.9</f>
        <v>8010</v>
      </c>
      <c r="AT9" s="142">
        <f>'C завтраками| Bed and breakfast'!AT9*0.9</f>
        <v>7290</v>
      </c>
      <c r="AU9" s="142">
        <f>'C завтраками| Bed and breakfast'!AU9*0.9</f>
        <v>7290</v>
      </c>
      <c r="AV9" s="142">
        <f>'C завтраками| Bed and breakfast'!AV9*0.9</f>
        <v>6930</v>
      </c>
      <c r="AW9" s="142">
        <f>'C завтраками| Bed and breakfast'!AW9*0.9</f>
        <v>6300</v>
      </c>
      <c r="AX9" s="142">
        <f>'C завтраками| Bed and breakfast'!AX9*0.9</f>
        <v>6750</v>
      </c>
      <c r="AY9" s="142">
        <f>'C завтраками| Bed and breakfast'!AY9*0.9</f>
        <v>6300</v>
      </c>
      <c r="AZ9" s="142">
        <f>'C завтраками| Bed and breakfast'!AZ9*0.9</f>
        <v>6750</v>
      </c>
      <c r="BA9" s="142">
        <f>'C завтраками| Bed and breakfast'!BA9*0.9</f>
        <v>6300</v>
      </c>
    </row>
    <row r="10" spans="1:53"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row>
    <row r="11" spans="1:53"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c r="T11" s="142">
        <f>'C завтраками| Bed and breakfast'!T11*0.9</f>
        <v>8235</v>
      </c>
      <c r="U11" s="142">
        <f>'C завтраками| Bed and breakfast'!U11*0.9</f>
        <v>8235</v>
      </c>
      <c r="V11" s="142">
        <f>'C завтраками| Bed and breakfast'!V11*0.9</f>
        <v>8235</v>
      </c>
      <c r="W11" s="142">
        <f>'C завтраками| Bed and breakfast'!W11*0.9</f>
        <v>8235</v>
      </c>
      <c r="X11" s="142">
        <f>'C завтраками| Bed and breakfast'!X11*0.9</f>
        <v>6795</v>
      </c>
      <c r="Y11" s="142">
        <f>'C завтраками| Bed and breakfast'!Y11*0.9</f>
        <v>7515</v>
      </c>
      <c r="Z11" s="142">
        <f>'C завтраками| Bed and breakfast'!Z11*0.9</f>
        <v>6795</v>
      </c>
      <c r="AA11" s="142">
        <f>'C завтраками| Bed and breakfast'!AA11*0.9</f>
        <v>8955</v>
      </c>
      <c r="AB11" s="142">
        <f>'C завтраками| Bed and breakfast'!AB11*0.9</f>
        <v>8955</v>
      </c>
      <c r="AC11" s="142">
        <f>'C завтраками| Bed and breakfast'!AC11*0.9</f>
        <v>6885</v>
      </c>
      <c r="AD11" s="142">
        <f>'C завтраками| Bed and breakfast'!AD11*0.9</f>
        <v>7065</v>
      </c>
      <c r="AE11" s="142">
        <f>'C завтраками| Bed and breakfast'!AE11*0.9</f>
        <v>7425</v>
      </c>
      <c r="AF11" s="142">
        <f>'C завтраками| Bed and breakfast'!AF11*0.9</f>
        <v>7065</v>
      </c>
      <c r="AG11" s="142">
        <f>'C завтраками| Bed and breakfast'!AG11*0.9</f>
        <v>7605</v>
      </c>
      <c r="AH11" s="142">
        <f>'C завтраками| Bed and breakfast'!AH11*0.9</f>
        <v>8235</v>
      </c>
      <c r="AI11" s="142">
        <f>'C завтраками| Bed and breakfast'!AI11*0.9</f>
        <v>8235</v>
      </c>
      <c r="AJ11" s="142">
        <f>'C завтраками| Bed and breakfast'!AJ11*0.9</f>
        <v>7785</v>
      </c>
      <c r="AK11" s="142">
        <f>'C завтраками| Bed and breakfast'!AK11*0.9</f>
        <v>7425</v>
      </c>
      <c r="AL11" s="142">
        <f>'C завтраками| Bed and breakfast'!AL11*0.9</f>
        <v>8235</v>
      </c>
      <c r="AM11" s="142">
        <f>'C завтраками| Bed and breakfast'!AM11*0.9</f>
        <v>7425</v>
      </c>
      <c r="AN11" s="142">
        <f>'C завтраками| Bed and breakfast'!AN11*0.9</f>
        <v>7785</v>
      </c>
      <c r="AO11" s="142">
        <f>'C завтраками| Bed and breakfast'!AO11*0.9</f>
        <v>7425</v>
      </c>
      <c r="AP11" s="142">
        <f>'C завтраками| Bed and breakfast'!AP11*0.9</f>
        <v>8235</v>
      </c>
      <c r="AQ11" s="142">
        <f>'C завтраками| Bed and breakfast'!AQ11*0.9</f>
        <v>7605</v>
      </c>
      <c r="AR11" s="142">
        <f>'C завтраками| Bed and breakfast'!AR11*0.9</f>
        <v>7425</v>
      </c>
      <c r="AS11" s="142">
        <f>'C завтраками| Bed and breakfast'!AS11*0.9</f>
        <v>7785</v>
      </c>
      <c r="AT11" s="142">
        <f>'C завтраками| Bed and breakfast'!AT11*0.9</f>
        <v>7065</v>
      </c>
      <c r="AU11" s="142">
        <f>'C завтраками| Bed and breakfast'!AU11*0.9</f>
        <v>7065</v>
      </c>
      <c r="AV11" s="142">
        <f>'C завтраками| Bed and breakfast'!AV11*0.9</f>
        <v>6705</v>
      </c>
      <c r="AW11" s="142">
        <f>'C завтраками| Bed and breakfast'!AW11*0.9</f>
        <v>6075</v>
      </c>
      <c r="AX11" s="142">
        <f>'C завтраками| Bed and breakfast'!AX11*0.9</f>
        <v>6525</v>
      </c>
      <c r="AY11" s="142">
        <f>'C завтраками| Bed and breakfast'!AY11*0.9</f>
        <v>6075</v>
      </c>
      <c r="AZ11" s="142">
        <f>'C завтраками| Bed and breakfast'!AZ11*0.9</f>
        <v>6525</v>
      </c>
      <c r="BA11" s="142">
        <f>'C завтраками| Bed and breakfast'!BA11*0.9</f>
        <v>6075</v>
      </c>
    </row>
    <row r="12" spans="1:53"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c r="T12" s="142">
        <f>'C завтраками| Bed and breakfast'!T12*0.9</f>
        <v>9360</v>
      </c>
      <c r="U12" s="142">
        <f>'C завтраками| Bed and breakfast'!U12*0.9</f>
        <v>9360</v>
      </c>
      <c r="V12" s="142">
        <f>'C завтраками| Bed and breakfast'!V12*0.9</f>
        <v>9360</v>
      </c>
      <c r="W12" s="142">
        <f>'C завтраками| Bed and breakfast'!W12*0.9</f>
        <v>9360</v>
      </c>
      <c r="X12" s="142">
        <f>'C завтраками| Bed and breakfast'!X12*0.9</f>
        <v>7920</v>
      </c>
      <c r="Y12" s="142">
        <f>'C завтраками| Bed and breakfast'!Y12*0.9</f>
        <v>8640</v>
      </c>
      <c r="Z12" s="142">
        <f>'C завтраками| Bed and breakfast'!Z12*0.9</f>
        <v>7920</v>
      </c>
      <c r="AA12" s="142">
        <f>'C завтраками| Bed and breakfast'!AA12*0.9</f>
        <v>10080</v>
      </c>
      <c r="AB12" s="142">
        <f>'C завтраками| Bed and breakfast'!AB12*0.9</f>
        <v>10080</v>
      </c>
      <c r="AC12" s="142">
        <f>'C завтраками| Bed and breakfast'!AC12*0.9</f>
        <v>8010</v>
      </c>
      <c r="AD12" s="142">
        <f>'C завтраками| Bed and breakfast'!AD12*0.9</f>
        <v>8190</v>
      </c>
      <c r="AE12" s="142">
        <f>'C завтраками| Bed and breakfast'!AE12*0.9</f>
        <v>8550</v>
      </c>
      <c r="AF12" s="142">
        <f>'C завтраками| Bed and breakfast'!AF12*0.9</f>
        <v>8190</v>
      </c>
      <c r="AG12" s="142">
        <f>'C завтраками| Bed and breakfast'!AG12*0.9</f>
        <v>8730</v>
      </c>
      <c r="AH12" s="142">
        <f>'C завтраками| Bed and breakfast'!AH12*0.9</f>
        <v>9360</v>
      </c>
      <c r="AI12" s="142">
        <f>'C завтраками| Bed and breakfast'!AI12*0.9</f>
        <v>9360</v>
      </c>
      <c r="AJ12" s="142">
        <f>'C завтраками| Bed and breakfast'!AJ12*0.9</f>
        <v>8910</v>
      </c>
      <c r="AK12" s="142">
        <f>'C завтраками| Bed and breakfast'!AK12*0.9</f>
        <v>8550</v>
      </c>
      <c r="AL12" s="142">
        <f>'C завтраками| Bed and breakfast'!AL12*0.9</f>
        <v>9360</v>
      </c>
      <c r="AM12" s="142">
        <f>'C завтраками| Bed and breakfast'!AM12*0.9</f>
        <v>8550</v>
      </c>
      <c r="AN12" s="142">
        <f>'C завтраками| Bed and breakfast'!AN12*0.9</f>
        <v>8910</v>
      </c>
      <c r="AO12" s="142">
        <f>'C завтраками| Bed and breakfast'!AO12*0.9</f>
        <v>8550</v>
      </c>
      <c r="AP12" s="142">
        <f>'C завтраками| Bed and breakfast'!AP12*0.9</f>
        <v>9360</v>
      </c>
      <c r="AQ12" s="142">
        <f>'C завтраками| Bed and breakfast'!AQ12*0.9</f>
        <v>8730</v>
      </c>
      <c r="AR12" s="142">
        <f>'C завтраками| Bed and breakfast'!AR12*0.9</f>
        <v>8550</v>
      </c>
      <c r="AS12" s="142">
        <f>'C завтраками| Bed and breakfast'!AS12*0.9</f>
        <v>8910</v>
      </c>
      <c r="AT12" s="142">
        <f>'C завтраками| Bed and breakfast'!AT12*0.9</f>
        <v>8190</v>
      </c>
      <c r="AU12" s="142">
        <f>'C завтраками| Bed and breakfast'!AU12*0.9</f>
        <v>8190</v>
      </c>
      <c r="AV12" s="142">
        <f>'C завтраками| Bed and breakfast'!AV12*0.9</f>
        <v>7830</v>
      </c>
      <c r="AW12" s="142">
        <f>'C завтраками| Bed and breakfast'!AW12*0.9</f>
        <v>7200</v>
      </c>
      <c r="AX12" s="142">
        <f>'C завтраками| Bed and breakfast'!AX12*0.9</f>
        <v>7650</v>
      </c>
      <c r="AY12" s="142">
        <f>'C завтраками| Bed and breakfast'!AY12*0.9</f>
        <v>7200</v>
      </c>
      <c r="AZ12" s="142">
        <f>'C завтраками| Bed and breakfast'!AZ12*0.9</f>
        <v>7650</v>
      </c>
      <c r="BA12" s="142">
        <f>'C завтраками| Bed and breakfast'!BA12*0.9</f>
        <v>7200</v>
      </c>
    </row>
    <row r="13" spans="1:53"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row>
    <row r="14" spans="1:53"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c r="T14" s="142">
        <f>'C завтраками| Bed and breakfast'!T14*0.9</f>
        <v>9585</v>
      </c>
      <c r="U14" s="142">
        <f>'C завтраками| Bed and breakfast'!U14*0.9</f>
        <v>9585</v>
      </c>
      <c r="V14" s="142">
        <f>'C завтраками| Bed and breakfast'!V14*0.9</f>
        <v>9585</v>
      </c>
      <c r="W14" s="142">
        <f>'C завтраками| Bed and breakfast'!W14*0.9</f>
        <v>9585</v>
      </c>
      <c r="X14" s="142">
        <f>'C завтраками| Bed and breakfast'!X14*0.9</f>
        <v>8145</v>
      </c>
      <c r="Y14" s="142">
        <f>'C завтраками| Bed and breakfast'!Y14*0.9</f>
        <v>8865</v>
      </c>
      <c r="Z14" s="142">
        <f>'C завтраками| Bed and breakfast'!Z14*0.9</f>
        <v>8145</v>
      </c>
      <c r="AA14" s="142">
        <f>'C завтраками| Bed and breakfast'!AA14*0.9</f>
        <v>10305</v>
      </c>
      <c r="AB14" s="142">
        <f>'C завтраками| Bed and breakfast'!AB14*0.9</f>
        <v>10305</v>
      </c>
      <c r="AC14" s="142">
        <f>'C завтраками| Bed and breakfast'!AC14*0.9</f>
        <v>8235</v>
      </c>
      <c r="AD14" s="142">
        <f>'C завтраками| Bed and breakfast'!AD14*0.9</f>
        <v>8415</v>
      </c>
      <c r="AE14" s="142">
        <f>'C завтраками| Bed and breakfast'!AE14*0.9</f>
        <v>8775</v>
      </c>
      <c r="AF14" s="142">
        <f>'C завтраками| Bed and breakfast'!AF14*0.9</f>
        <v>8415</v>
      </c>
      <c r="AG14" s="142">
        <f>'C завтраками| Bed and breakfast'!AG14*0.9</f>
        <v>8955</v>
      </c>
      <c r="AH14" s="142">
        <f>'C завтраками| Bed and breakfast'!AH14*0.9</f>
        <v>9585</v>
      </c>
      <c r="AI14" s="142">
        <f>'C завтраками| Bed and breakfast'!AI14*0.9</f>
        <v>9585</v>
      </c>
      <c r="AJ14" s="142">
        <f>'C завтраками| Bed and breakfast'!AJ14*0.9</f>
        <v>9135</v>
      </c>
      <c r="AK14" s="142">
        <f>'C завтраками| Bed and breakfast'!AK14*0.9</f>
        <v>8775</v>
      </c>
      <c r="AL14" s="142">
        <f>'C завтраками| Bed and breakfast'!AL14*0.9</f>
        <v>9585</v>
      </c>
      <c r="AM14" s="142">
        <f>'C завтраками| Bed and breakfast'!AM14*0.9</f>
        <v>8775</v>
      </c>
      <c r="AN14" s="142">
        <f>'C завтраками| Bed and breakfast'!AN14*0.9</f>
        <v>9135</v>
      </c>
      <c r="AO14" s="142">
        <f>'C завтраками| Bed and breakfast'!AO14*0.9</f>
        <v>8775</v>
      </c>
      <c r="AP14" s="142">
        <f>'C завтраками| Bed and breakfast'!AP14*0.9</f>
        <v>9585</v>
      </c>
      <c r="AQ14" s="142">
        <f>'C завтраками| Bed and breakfast'!AQ14*0.9</f>
        <v>8955</v>
      </c>
      <c r="AR14" s="142">
        <f>'C завтраками| Bed and breakfast'!AR14*0.9</f>
        <v>8775</v>
      </c>
      <c r="AS14" s="142">
        <f>'C завтраками| Bed and breakfast'!AS14*0.9</f>
        <v>9135</v>
      </c>
      <c r="AT14" s="142">
        <f>'C завтраками| Bed and breakfast'!AT14*0.9</f>
        <v>8415</v>
      </c>
      <c r="AU14" s="142">
        <f>'C завтраками| Bed and breakfast'!AU14*0.9</f>
        <v>8415</v>
      </c>
      <c r="AV14" s="142">
        <f>'C завтраками| Bed and breakfast'!AV14*0.9</f>
        <v>8055</v>
      </c>
      <c r="AW14" s="142">
        <f>'C завтраками| Bed and breakfast'!AW14*0.9</f>
        <v>7425</v>
      </c>
      <c r="AX14" s="142">
        <f>'C завтраками| Bed and breakfast'!AX14*0.9</f>
        <v>7875</v>
      </c>
      <c r="AY14" s="142">
        <f>'C завтраками| Bed and breakfast'!AY14*0.9</f>
        <v>7425</v>
      </c>
      <c r="AZ14" s="142">
        <f>'C завтраками| Bed and breakfast'!AZ14*0.9</f>
        <v>7875</v>
      </c>
      <c r="BA14" s="142">
        <f>'C завтраками| Bed and breakfast'!BA14*0.9</f>
        <v>7425</v>
      </c>
    </row>
    <row r="15" spans="1:53"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c r="T15" s="142">
        <f>'C завтраками| Bed and breakfast'!T15*0.9</f>
        <v>10710</v>
      </c>
      <c r="U15" s="142">
        <f>'C завтраками| Bed and breakfast'!U15*0.9</f>
        <v>10710</v>
      </c>
      <c r="V15" s="142">
        <f>'C завтраками| Bed and breakfast'!V15*0.9</f>
        <v>10710</v>
      </c>
      <c r="W15" s="142">
        <f>'C завтраками| Bed and breakfast'!W15*0.9</f>
        <v>10710</v>
      </c>
      <c r="X15" s="142">
        <f>'C завтраками| Bed and breakfast'!X15*0.9</f>
        <v>9270</v>
      </c>
      <c r="Y15" s="142">
        <f>'C завтраками| Bed and breakfast'!Y15*0.9</f>
        <v>9990</v>
      </c>
      <c r="Z15" s="142">
        <f>'C завтраками| Bed and breakfast'!Z15*0.9</f>
        <v>9270</v>
      </c>
      <c r="AA15" s="142">
        <f>'C завтраками| Bed and breakfast'!AA15*0.9</f>
        <v>11430</v>
      </c>
      <c r="AB15" s="142">
        <f>'C завтраками| Bed and breakfast'!AB15*0.9</f>
        <v>11430</v>
      </c>
      <c r="AC15" s="142">
        <f>'C завтраками| Bed and breakfast'!AC15*0.9</f>
        <v>9360</v>
      </c>
      <c r="AD15" s="142">
        <f>'C завтраками| Bed and breakfast'!AD15*0.9</f>
        <v>9540</v>
      </c>
      <c r="AE15" s="142">
        <f>'C завтраками| Bed and breakfast'!AE15*0.9</f>
        <v>9900</v>
      </c>
      <c r="AF15" s="142">
        <f>'C завтраками| Bed and breakfast'!AF15*0.9</f>
        <v>9540</v>
      </c>
      <c r="AG15" s="142">
        <f>'C завтраками| Bed and breakfast'!AG15*0.9</f>
        <v>10080</v>
      </c>
      <c r="AH15" s="142">
        <f>'C завтраками| Bed and breakfast'!AH15*0.9</f>
        <v>10710</v>
      </c>
      <c r="AI15" s="142">
        <f>'C завтраками| Bed and breakfast'!AI15*0.9</f>
        <v>10710</v>
      </c>
      <c r="AJ15" s="142">
        <f>'C завтраками| Bed and breakfast'!AJ15*0.9</f>
        <v>10260</v>
      </c>
      <c r="AK15" s="142">
        <f>'C завтраками| Bed and breakfast'!AK15*0.9</f>
        <v>9900</v>
      </c>
      <c r="AL15" s="142">
        <f>'C завтраками| Bed and breakfast'!AL15*0.9</f>
        <v>10710</v>
      </c>
      <c r="AM15" s="142">
        <f>'C завтраками| Bed and breakfast'!AM15*0.9</f>
        <v>9900</v>
      </c>
      <c r="AN15" s="142">
        <f>'C завтраками| Bed and breakfast'!AN15*0.9</f>
        <v>10260</v>
      </c>
      <c r="AO15" s="142">
        <f>'C завтраками| Bed and breakfast'!AO15*0.9</f>
        <v>9900</v>
      </c>
      <c r="AP15" s="142">
        <f>'C завтраками| Bed and breakfast'!AP15*0.9</f>
        <v>10710</v>
      </c>
      <c r="AQ15" s="142">
        <f>'C завтраками| Bed and breakfast'!AQ15*0.9</f>
        <v>10080</v>
      </c>
      <c r="AR15" s="142">
        <f>'C завтраками| Bed and breakfast'!AR15*0.9</f>
        <v>9900</v>
      </c>
      <c r="AS15" s="142">
        <f>'C завтраками| Bed and breakfast'!AS15*0.9</f>
        <v>10260</v>
      </c>
      <c r="AT15" s="142">
        <f>'C завтраками| Bed and breakfast'!AT15*0.9</f>
        <v>9540</v>
      </c>
      <c r="AU15" s="142">
        <f>'C завтраками| Bed and breakfast'!AU15*0.9</f>
        <v>9540</v>
      </c>
      <c r="AV15" s="142">
        <f>'C завтраками| Bed and breakfast'!AV15*0.9</f>
        <v>9180</v>
      </c>
      <c r="AW15" s="142">
        <f>'C завтраками| Bed and breakfast'!AW15*0.9</f>
        <v>8550</v>
      </c>
      <c r="AX15" s="142">
        <f>'C завтраками| Bed and breakfast'!AX15*0.9</f>
        <v>9000</v>
      </c>
      <c r="AY15" s="142">
        <f>'C завтраками| Bed and breakfast'!AY15*0.9</f>
        <v>8550</v>
      </c>
      <c r="AZ15" s="142">
        <f>'C завтраками| Bed and breakfast'!AZ15*0.9</f>
        <v>9000</v>
      </c>
      <c r="BA15" s="142">
        <f>'C завтраками| Bed and breakfast'!BA15*0.9</f>
        <v>8550</v>
      </c>
    </row>
    <row r="16" spans="1:53"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row>
    <row r="17" spans="1:53"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c r="T17" s="142">
        <f>'C завтраками| Bed and breakfast'!T17*0.9</f>
        <v>10485</v>
      </c>
      <c r="U17" s="142">
        <f>'C завтраками| Bed and breakfast'!U17*0.9</f>
        <v>10485</v>
      </c>
      <c r="V17" s="142">
        <f>'C завтраками| Bed and breakfast'!V17*0.9</f>
        <v>10485</v>
      </c>
      <c r="W17" s="142">
        <f>'C завтраками| Bed and breakfast'!W17*0.9</f>
        <v>10485</v>
      </c>
      <c r="X17" s="142">
        <f>'C завтраками| Bed and breakfast'!X17*0.9</f>
        <v>9045</v>
      </c>
      <c r="Y17" s="142">
        <f>'C завтраками| Bed and breakfast'!Y17*0.9</f>
        <v>9765</v>
      </c>
      <c r="Z17" s="142">
        <f>'C завтраками| Bed and breakfast'!Z17*0.9</f>
        <v>9045</v>
      </c>
      <c r="AA17" s="142">
        <f>'C завтраками| Bed and breakfast'!AA17*0.9</f>
        <v>11205</v>
      </c>
      <c r="AB17" s="142">
        <f>'C завтраками| Bed and breakfast'!AB17*0.9</f>
        <v>11205</v>
      </c>
      <c r="AC17" s="142">
        <f>'C завтраками| Bed and breakfast'!AC17*0.9</f>
        <v>9135</v>
      </c>
      <c r="AD17" s="142">
        <f>'C завтраками| Bed and breakfast'!AD17*0.9</f>
        <v>9315</v>
      </c>
      <c r="AE17" s="142">
        <f>'C завтраками| Bed and breakfast'!AE17*0.9</f>
        <v>9675</v>
      </c>
      <c r="AF17" s="142">
        <f>'C завтраками| Bed and breakfast'!AF17*0.9</f>
        <v>9315</v>
      </c>
      <c r="AG17" s="142">
        <f>'C завтраками| Bed and breakfast'!AG17*0.9</f>
        <v>9855</v>
      </c>
      <c r="AH17" s="142">
        <f>'C завтраками| Bed and breakfast'!AH17*0.9</f>
        <v>10485</v>
      </c>
      <c r="AI17" s="142">
        <f>'C завтраками| Bed and breakfast'!AI17*0.9</f>
        <v>10485</v>
      </c>
      <c r="AJ17" s="142">
        <f>'C завтраками| Bed and breakfast'!AJ17*0.9</f>
        <v>10035</v>
      </c>
      <c r="AK17" s="142">
        <f>'C завтраками| Bed and breakfast'!AK17*0.9</f>
        <v>9675</v>
      </c>
      <c r="AL17" s="142">
        <f>'C завтраками| Bed and breakfast'!AL17*0.9</f>
        <v>10485</v>
      </c>
      <c r="AM17" s="142">
        <f>'C завтраками| Bed and breakfast'!AM17*0.9</f>
        <v>9675</v>
      </c>
      <c r="AN17" s="142">
        <f>'C завтраками| Bed and breakfast'!AN17*0.9</f>
        <v>10035</v>
      </c>
      <c r="AO17" s="142">
        <f>'C завтраками| Bed and breakfast'!AO17*0.9</f>
        <v>9675</v>
      </c>
      <c r="AP17" s="142">
        <f>'C завтраками| Bed and breakfast'!AP17*0.9</f>
        <v>10485</v>
      </c>
      <c r="AQ17" s="142">
        <f>'C завтраками| Bed and breakfast'!AQ17*0.9</f>
        <v>9855</v>
      </c>
      <c r="AR17" s="142">
        <f>'C завтраками| Bed and breakfast'!AR17*0.9</f>
        <v>9675</v>
      </c>
      <c r="AS17" s="142">
        <f>'C завтраками| Bed and breakfast'!AS17*0.9</f>
        <v>10035</v>
      </c>
      <c r="AT17" s="142">
        <f>'C завтраками| Bed and breakfast'!AT17*0.9</f>
        <v>9315</v>
      </c>
      <c r="AU17" s="142">
        <f>'C завтраками| Bed and breakfast'!AU17*0.9</f>
        <v>9315</v>
      </c>
      <c r="AV17" s="142">
        <f>'C завтраками| Bed and breakfast'!AV17*0.9</f>
        <v>8955</v>
      </c>
      <c r="AW17" s="142">
        <f>'C завтраками| Bed and breakfast'!AW17*0.9</f>
        <v>8325</v>
      </c>
      <c r="AX17" s="142">
        <f>'C завтраками| Bed and breakfast'!AX17*0.9</f>
        <v>8775</v>
      </c>
      <c r="AY17" s="142">
        <f>'C завтраками| Bed and breakfast'!AY17*0.9</f>
        <v>8325</v>
      </c>
      <c r="AZ17" s="142">
        <f>'C завтраками| Bed and breakfast'!AZ17*0.9</f>
        <v>8775</v>
      </c>
      <c r="BA17" s="142">
        <f>'C завтраками| Bed and breakfast'!BA17*0.9</f>
        <v>8325</v>
      </c>
    </row>
    <row r="18" spans="1:53"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c r="T18" s="142">
        <f>'C завтраками| Bed and breakfast'!T18*0.9</f>
        <v>11610</v>
      </c>
      <c r="U18" s="142">
        <f>'C завтраками| Bed and breakfast'!U18*0.9</f>
        <v>11610</v>
      </c>
      <c r="V18" s="142">
        <f>'C завтраками| Bed and breakfast'!V18*0.9</f>
        <v>11610</v>
      </c>
      <c r="W18" s="142">
        <f>'C завтраками| Bed and breakfast'!W18*0.9</f>
        <v>11610</v>
      </c>
      <c r="X18" s="142">
        <f>'C завтраками| Bed and breakfast'!X18*0.9</f>
        <v>10170</v>
      </c>
      <c r="Y18" s="142">
        <f>'C завтраками| Bed and breakfast'!Y18*0.9</f>
        <v>10890</v>
      </c>
      <c r="Z18" s="142">
        <f>'C завтраками| Bed and breakfast'!Z18*0.9</f>
        <v>10170</v>
      </c>
      <c r="AA18" s="142">
        <f>'C завтраками| Bed and breakfast'!AA18*0.9</f>
        <v>12330</v>
      </c>
      <c r="AB18" s="142">
        <f>'C завтраками| Bed and breakfast'!AB18*0.9</f>
        <v>12330</v>
      </c>
      <c r="AC18" s="142">
        <f>'C завтраками| Bed and breakfast'!AC18*0.9</f>
        <v>10260</v>
      </c>
      <c r="AD18" s="142">
        <f>'C завтраками| Bed and breakfast'!AD18*0.9</f>
        <v>10440</v>
      </c>
      <c r="AE18" s="142">
        <f>'C завтраками| Bed and breakfast'!AE18*0.9</f>
        <v>10800</v>
      </c>
      <c r="AF18" s="142">
        <f>'C завтраками| Bed and breakfast'!AF18*0.9</f>
        <v>10440</v>
      </c>
      <c r="AG18" s="142">
        <f>'C завтраками| Bed and breakfast'!AG18*0.9</f>
        <v>10980</v>
      </c>
      <c r="AH18" s="142">
        <f>'C завтраками| Bed and breakfast'!AH18*0.9</f>
        <v>11610</v>
      </c>
      <c r="AI18" s="142">
        <f>'C завтраками| Bed and breakfast'!AI18*0.9</f>
        <v>11610</v>
      </c>
      <c r="AJ18" s="142">
        <f>'C завтраками| Bed and breakfast'!AJ18*0.9</f>
        <v>11160</v>
      </c>
      <c r="AK18" s="142">
        <f>'C завтраками| Bed and breakfast'!AK18*0.9</f>
        <v>10800</v>
      </c>
      <c r="AL18" s="142">
        <f>'C завтраками| Bed and breakfast'!AL18*0.9</f>
        <v>11610</v>
      </c>
      <c r="AM18" s="142">
        <f>'C завтраками| Bed and breakfast'!AM18*0.9</f>
        <v>10800</v>
      </c>
      <c r="AN18" s="142">
        <f>'C завтраками| Bed and breakfast'!AN18*0.9</f>
        <v>11160</v>
      </c>
      <c r="AO18" s="142">
        <f>'C завтраками| Bed and breakfast'!AO18*0.9</f>
        <v>10800</v>
      </c>
      <c r="AP18" s="142">
        <f>'C завтраками| Bed and breakfast'!AP18*0.9</f>
        <v>11610</v>
      </c>
      <c r="AQ18" s="142">
        <f>'C завтраками| Bed and breakfast'!AQ18*0.9</f>
        <v>10980</v>
      </c>
      <c r="AR18" s="142">
        <f>'C завтраками| Bed and breakfast'!AR18*0.9</f>
        <v>10800</v>
      </c>
      <c r="AS18" s="142">
        <f>'C завтраками| Bed and breakfast'!AS18*0.9</f>
        <v>11160</v>
      </c>
      <c r="AT18" s="142">
        <f>'C завтраками| Bed and breakfast'!AT18*0.9</f>
        <v>10440</v>
      </c>
      <c r="AU18" s="142">
        <f>'C завтраками| Bed and breakfast'!AU18*0.9</f>
        <v>10440</v>
      </c>
      <c r="AV18" s="142">
        <f>'C завтраками| Bed and breakfast'!AV18*0.9</f>
        <v>10080</v>
      </c>
      <c r="AW18" s="142">
        <f>'C завтраками| Bed and breakfast'!AW18*0.9</f>
        <v>9450</v>
      </c>
      <c r="AX18" s="142">
        <f>'C завтраками| Bed and breakfast'!AX18*0.9</f>
        <v>9900</v>
      </c>
      <c r="AY18" s="142">
        <f>'C завтраками| Bed and breakfast'!AY18*0.9</f>
        <v>9450</v>
      </c>
      <c r="AZ18" s="142">
        <f>'C завтраками| Bed and breakfast'!AZ18*0.9</f>
        <v>9900</v>
      </c>
      <c r="BA18" s="142">
        <f>'C завтраками| Bed and breakfast'!BA18*0.9</f>
        <v>9450</v>
      </c>
    </row>
    <row r="19" spans="1:53"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row>
    <row r="20" spans="1:53" ht="11.45" customHeight="1" x14ac:dyDescent="0.2">
      <c r="A20" s="3">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c r="T20" s="142">
        <f>'C завтраками| Bed and breakfast'!T20*0.9</f>
        <v>11835</v>
      </c>
      <c r="U20" s="142">
        <f>'C завтраками| Bed and breakfast'!U20*0.9</f>
        <v>11835</v>
      </c>
      <c r="V20" s="142">
        <f>'C завтраками| Bed and breakfast'!V20*0.9</f>
        <v>11835</v>
      </c>
      <c r="W20" s="142">
        <f>'C завтраками| Bed and breakfast'!W20*0.9</f>
        <v>11835</v>
      </c>
      <c r="X20" s="142">
        <f>'C завтраками| Bed and breakfast'!X20*0.9</f>
        <v>10395</v>
      </c>
      <c r="Y20" s="142">
        <f>'C завтраками| Bed and breakfast'!Y20*0.9</f>
        <v>11115</v>
      </c>
      <c r="Z20" s="142">
        <f>'C завтраками| Bed and breakfast'!Z20*0.9</f>
        <v>10395</v>
      </c>
      <c r="AA20" s="142">
        <f>'C завтраками| Bed and breakfast'!AA20*0.9</f>
        <v>12555</v>
      </c>
      <c r="AB20" s="142">
        <f>'C завтраками| Bed and breakfast'!AB20*0.9</f>
        <v>12555</v>
      </c>
      <c r="AC20" s="142">
        <f>'C завтраками| Bed and breakfast'!AC20*0.9</f>
        <v>10485</v>
      </c>
      <c r="AD20" s="142">
        <f>'C завтраками| Bed and breakfast'!AD20*0.9</f>
        <v>10665</v>
      </c>
      <c r="AE20" s="142">
        <f>'C завтраками| Bed and breakfast'!AE20*0.9</f>
        <v>11025</v>
      </c>
      <c r="AF20" s="142">
        <f>'C завтраками| Bed and breakfast'!AF20*0.9</f>
        <v>10665</v>
      </c>
      <c r="AG20" s="142">
        <f>'C завтраками| Bed and breakfast'!AG20*0.9</f>
        <v>11205</v>
      </c>
      <c r="AH20" s="142">
        <f>'C завтраками| Bed and breakfast'!AH20*0.9</f>
        <v>11835</v>
      </c>
      <c r="AI20" s="142">
        <f>'C завтраками| Bed and breakfast'!AI20*0.9</f>
        <v>11835</v>
      </c>
      <c r="AJ20" s="142">
        <f>'C завтраками| Bed and breakfast'!AJ20*0.9</f>
        <v>11385</v>
      </c>
      <c r="AK20" s="142">
        <f>'C завтраками| Bed and breakfast'!AK20*0.9</f>
        <v>11025</v>
      </c>
      <c r="AL20" s="142">
        <f>'C завтраками| Bed and breakfast'!AL20*0.9</f>
        <v>11835</v>
      </c>
      <c r="AM20" s="142">
        <f>'C завтраками| Bed and breakfast'!AM20*0.9</f>
        <v>11025</v>
      </c>
      <c r="AN20" s="142">
        <f>'C завтраками| Bed and breakfast'!AN20*0.9</f>
        <v>11385</v>
      </c>
      <c r="AO20" s="142">
        <f>'C завтраками| Bed and breakfast'!AO20*0.9</f>
        <v>11025</v>
      </c>
      <c r="AP20" s="142">
        <f>'C завтраками| Bed and breakfast'!AP20*0.9</f>
        <v>11835</v>
      </c>
      <c r="AQ20" s="142">
        <f>'C завтраками| Bed and breakfast'!AQ20*0.9</f>
        <v>11205</v>
      </c>
      <c r="AR20" s="142">
        <f>'C завтраками| Bed and breakfast'!AR20*0.9</f>
        <v>11025</v>
      </c>
      <c r="AS20" s="142">
        <f>'C завтраками| Bed and breakfast'!AS20*0.9</f>
        <v>11385</v>
      </c>
      <c r="AT20" s="142">
        <f>'C завтраками| Bed and breakfast'!AT20*0.9</f>
        <v>10665</v>
      </c>
      <c r="AU20" s="142">
        <f>'C завтраками| Bed and breakfast'!AU20*0.9</f>
        <v>10665</v>
      </c>
      <c r="AV20" s="142">
        <f>'C завтраками| Bed and breakfast'!AV20*0.9</f>
        <v>10305</v>
      </c>
      <c r="AW20" s="142">
        <f>'C завтраками| Bed and breakfast'!AW20*0.9</f>
        <v>9675</v>
      </c>
      <c r="AX20" s="142">
        <f>'C завтраками| Bed and breakfast'!AX20*0.9</f>
        <v>10125</v>
      </c>
      <c r="AY20" s="142">
        <f>'C завтраками| Bed and breakfast'!AY20*0.9</f>
        <v>9675</v>
      </c>
      <c r="AZ20" s="142">
        <f>'C завтраками| Bed and breakfast'!AZ20*0.9</f>
        <v>10125</v>
      </c>
      <c r="BA20" s="142">
        <f>'C завтраками| Bed and breakfast'!BA20*0.9</f>
        <v>9675</v>
      </c>
    </row>
    <row r="21" spans="1:53" ht="11.45" customHeight="1" x14ac:dyDescent="0.2">
      <c r="A21" s="3">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c r="T21" s="142">
        <f>'C завтраками| Bed and breakfast'!T21*0.9</f>
        <v>12960</v>
      </c>
      <c r="U21" s="142">
        <f>'C завтраками| Bed and breakfast'!U21*0.9</f>
        <v>12960</v>
      </c>
      <c r="V21" s="142">
        <f>'C завтраками| Bed and breakfast'!V21*0.9</f>
        <v>12960</v>
      </c>
      <c r="W21" s="142">
        <f>'C завтраками| Bed and breakfast'!W21*0.9</f>
        <v>12960</v>
      </c>
      <c r="X21" s="142">
        <f>'C завтраками| Bed and breakfast'!X21*0.9</f>
        <v>11520</v>
      </c>
      <c r="Y21" s="142">
        <f>'C завтраками| Bed and breakfast'!Y21*0.9</f>
        <v>12240</v>
      </c>
      <c r="Z21" s="142">
        <f>'C завтраками| Bed and breakfast'!Z21*0.9</f>
        <v>11520</v>
      </c>
      <c r="AA21" s="142">
        <f>'C завтраками| Bed and breakfast'!AA21*0.9</f>
        <v>13680</v>
      </c>
      <c r="AB21" s="142">
        <f>'C завтраками| Bed and breakfast'!AB21*0.9</f>
        <v>13680</v>
      </c>
      <c r="AC21" s="142">
        <f>'C завтраками| Bed and breakfast'!AC21*0.9</f>
        <v>11610</v>
      </c>
      <c r="AD21" s="142">
        <f>'C завтраками| Bed and breakfast'!AD21*0.9</f>
        <v>11790</v>
      </c>
      <c r="AE21" s="142">
        <f>'C завтраками| Bed and breakfast'!AE21*0.9</f>
        <v>12150</v>
      </c>
      <c r="AF21" s="142">
        <f>'C завтраками| Bed and breakfast'!AF21*0.9</f>
        <v>11790</v>
      </c>
      <c r="AG21" s="142">
        <f>'C завтраками| Bed and breakfast'!AG21*0.9</f>
        <v>12330</v>
      </c>
      <c r="AH21" s="142">
        <f>'C завтраками| Bed and breakfast'!AH21*0.9</f>
        <v>12960</v>
      </c>
      <c r="AI21" s="142">
        <f>'C завтраками| Bed and breakfast'!AI21*0.9</f>
        <v>12960</v>
      </c>
      <c r="AJ21" s="142">
        <f>'C завтраками| Bed and breakfast'!AJ21*0.9</f>
        <v>12510</v>
      </c>
      <c r="AK21" s="142">
        <f>'C завтраками| Bed and breakfast'!AK21*0.9</f>
        <v>12150</v>
      </c>
      <c r="AL21" s="142">
        <f>'C завтраками| Bed and breakfast'!AL21*0.9</f>
        <v>12960</v>
      </c>
      <c r="AM21" s="142">
        <f>'C завтраками| Bed and breakfast'!AM21*0.9</f>
        <v>12150</v>
      </c>
      <c r="AN21" s="142">
        <f>'C завтраками| Bed and breakfast'!AN21*0.9</f>
        <v>12510</v>
      </c>
      <c r="AO21" s="142">
        <f>'C завтраками| Bed and breakfast'!AO21*0.9</f>
        <v>12150</v>
      </c>
      <c r="AP21" s="142">
        <f>'C завтраками| Bed and breakfast'!AP21*0.9</f>
        <v>12960</v>
      </c>
      <c r="AQ21" s="142">
        <f>'C завтраками| Bed and breakfast'!AQ21*0.9</f>
        <v>12330</v>
      </c>
      <c r="AR21" s="142">
        <f>'C завтраками| Bed and breakfast'!AR21*0.9</f>
        <v>12150</v>
      </c>
      <c r="AS21" s="142">
        <f>'C завтраками| Bed and breakfast'!AS21*0.9</f>
        <v>12510</v>
      </c>
      <c r="AT21" s="142">
        <f>'C завтраками| Bed and breakfast'!AT21*0.9</f>
        <v>11790</v>
      </c>
      <c r="AU21" s="142">
        <f>'C завтраками| Bed and breakfast'!AU21*0.9</f>
        <v>11790</v>
      </c>
      <c r="AV21" s="142">
        <f>'C завтраками| Bed and breakfast'!AV21*0.9</f>
        <v>11430</v>
      </c>
      <c r="AW21" s="142">
        <f>'C завтраками| Bed and breakfast'!AW21*0.9</f>
        <v>10800</v>
      </c>
      <c r="AX21" s="142">
        <f>'C завтраками| Bed and breakfast'!AX21*0.9</f>
        <v>11250</v>
      </c>
      <c r="AY21" s="142">
        <f>'C завтраками| Bed and breakfast'!AY21*0.9</f>
        <v>10800</v>
      </c>
      <c r="AZ21" s="142">
        <f>'C завтраками| Bed and breakfast'!AZ21*0.9</f>
        <v>11250</v>
      </c>
      <c r="BA21" s="142">
        <f>'C завтраками| Bed and breakfast'!BA21*0.9</f>
        <v>10800</v>
      </c>
    </row>
    <row r="22" spans="1:53"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1:53"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3" ht="24.6" customHeight="1" x14ac:dyDescent="0.2">
      <c r="A24" s="8"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ht="24.6" customHeight="1" x14ac:dyDescent="0.2">
      <c r="A25" s="37"/>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row>
    <row r="27" spans="1:53" ht="11.45" customHeight="1" x14ac:dyDescent="0.2">
      <c r="A27" s="3">
        <v>1</v>
      </c>
      <c r="B27" s="142">
        <f t="shared" ref="B27:BA27" si="2">ROUND(B8*0.85,)+35</f>
        <v>5658</v>
      </c>
      <c r="C27" s="142">
        <f t="shared" si="2"/>
        <v>5046</v>
      </c>
      <c r="D27" s="142">
        <f t="shared" si="2"/>
        <v>4816</v>
      </c>
      <c r="E27" s="142">
        <f t="shared" si="2"/>
        <v>4434</v>
      </c>
      <c r="F27" s="142">
        <f t="shared" si="2"/>
        <v>6270</v>
      </c>
      <c r="G27" s="142">
        <f t="shared" si="2"/>
        <v>6882</v>
      </c>
      <c r="H27" s="142">
        <f t="shared" si="2"/>
        <v>5658</v>
      </c>
      <c r="I27" s="142">
        <f t="shared" si="2"/>
        <v>6270</v>
      </c>
      <c r="J27" s="142">
        <f t="shared" si="2"/>
        <v>5046</v>
      </c>
      <c r="K27" s="142">
        <f t="shared" si="2"/>
        <v>5658</v>
      </c>
      <c r="L27" s="142">
        <f t="shared" si="2"/>
        <v>6270</v>
      </c>
      <c r="M27" s="142">
        <f t="shared" si="2"/>
        <v>5658</v>
      </c>
      <c r="N27" s="142">
        <f t="shared" si="2"/>
        <v>4434</v>
      </c>
      <c r="O27" s="142">
        <f t="shared" si="2"/>
        <v>4740</v>
      </c>
      <c r="P27" s="142">
        <f t="shared" si="2"/>
        <v>4434</v>
      </c>
      <c r="Q27" s="142">
        <f t="shared" si="2"/>
        <v>4740</v>
      </c>
      <c r="R27" s="142">
        <f t="shared" si="2"/>
        <v>4434</v>
      </c>
      <c r="S27" s="142">
        <f t="shared" si="2"/>
        <v>4740</v>
      </c>
      <c r="T27" s="142">
        <f t="shared" si="2"/>
        <v>6270</v>
      </c>
      <c r="U27" s="142">
        <f t="shared" si="2"/>
        <v>6270</v>
      </c>
      <c r="V27" s="142">
        <f t="shared" si="2"/>
        <v>6270</v>
      </c>
      <c r="W27" s="142">
        <f t="shared" si="2"/>
        <v>6270</v>
      </c>
      <c r="X27" s="142">
        <f t="shared" si="2"/>
        <v>5046</v>
      </c>
      <c r="Y27" s="142">
        <f t="shared" si="2"/>
        <v>5658</v>
      </c>
      <c r="Z27" s="142">
        <f t="shared" si="2"/>
        <v>5046</v>
      </c>
      <c r="AA27" s="142">
        <f t="shared" si="2"/>
        <v>6882</v>
      </c>
      <c r="AB27" s="142">
        <f t="shared" si="2"/>
        <v>6882</v>
      </c>
      <c r="AC27" s="142">
        <f t="shared" si="2"/>
        <v>5122</v>
      </c>
      <c r="AD27" s="142">
        <f t="shared" si="2"/>
        <v>5275</v>
      </c>
      <c r="AE27" s="142">
        <f t="shared" si="2"/>
        <v>5581</v>
      </c>
      <c r="AF27" s="142">
        <f t="shared" si="2"/>
        <v>5275</v>
      </c>
      <c r="AG27" s="142">
        <f t="shared" si="2"/>
        <v>5734</v>
      </c>
      <c r="AH27" s="142">
        <f t="shared" si="2"/>
        <v>6270</v>
      </c>
      <c r="AI27" s="142">
        <f t="shared" si="2"/>
        <v>6270</v>
      </c>
      <c r="AJ27" s="142">
        <f t="shared" si="2"/>
        <v>5887</v>
      </c>
      <c r="AK27" s="142">
        <f t="shared" si="2"/>
        <v>5581</v>
      </c>
      <c r="AL27" s="142">
        <f t="shared" si="2"/>
        <v>6270</v>
      </c>
      <c r="AM27" s="142">
        <f t="shared" si="2"/>
        <v>5581</v>
      </c>
      <c r="AN27" s="142">
        <f t="shared" si="2"/>
        <v>5887</v>
      </c>
      <c r="AO27" s="142">
        <f t="shared" si="2"/>
        <v>5581</v>
      </c>
      <c r="AP27" s="142">
        <f t="shared" si="2"/>
        <v>6270</v>
      </c>
      <c r="AQ27" s="142">
        <f t="shared" si="2"/>
        <v>5734</v>
      </c>
      <c r="AR27" s="142">
        <f t="shared" si="2"/>
        <v>5581</v>
      </c>
      <c r="AS27" s="142">
        <f t="shared" si="2"/>
        <v>5887</v>
      </c>
      <c r="AT27" s="142">
        <f t="shared" si="2"/>
        <v>5275</v>
      </c>
      <c r="AU27" s="142">
        <f t="shared" si="2"/>
        <v>5275</v>
      </c>
      <c r="AV27" s="142">
        <f t="shared" si="2"/>
        <v>4969</v>
      </c>
      <c r="AW27" s="142">
        <f t="shared" si="2"/>
        <v>4434</v>
      </c>
      <c r="AX27" s="142">
        <f t="shared" si="2"/>
        <v>4816</v>
      </c>
      <c r="AY27" s="142">
        <f t="shared" si="2"/>
        <v>4434</v>
      </c>
      <c r="AZ27" s="142">
        <f t="shared" si="2"/>
        <v>4816</v>
      </c>
      <c r="BA27" s="142">
        <f t="shared" si="2"/>
        <v>4434</v>
      </c>
    </row>
    <row r="28" spans="1:53" ht="11.45" customHeight="1" x14ac:dyDescent="0.2">
      <c r="A28" s="3">
        <v>2</v>
      </c>
      <c r="B28" s="142">
        <f t="shared" ref="B28:BA28" si="3">ROUND(B9*0.85,)+35</f>
        <v>6614</v>
      </c>
      <c r="C28" s="142">
        <f t="shared" si="3"/>
        <v>6002</v>
      </c>
      <c r="D28" s="142">
        <f t="shared" si="3"/>
        <v>5773</v>
      </c>
      <c r="E28" s="142">
        <f t="shared" si="3"/>
        <v>5390</v>
      </c>
      <c r="F28" s="142">
        <f t="shared" si="3"/>
        <v>7226</v>
      </c>
      <c r="G28" s="142">
        <f t="shared" si="3"/>
        <v>7838</v>
      </c>
      <c r="H28" s="142">
        <f t="shared" si="3"/>
        <v>6614</v>
      </c>
      <c r="I28" s="142">
        <f t="shared" si="3"/>
        <v>7226</v>
      </c>
      <c r="J28" s="142">
        <f t="shared" si="3"/>
        <v>6002</v>
      </c>
      <c r="K28" s="142">
        <f t="shared" si="3"/>
        <v>6614</v>
      </c>
      <c r="L28" s="142">
        <f t="shared" si="3"/>
        <v>7226</v>
      </c>
      <c r="M28" s="142">
        <f t="shared" si="3"/>
        <v>6614</v>
      </c>
      <c r="N28" s="142">
        <f t="shared" si="3"/>
        <v>5390</v>
      </c>
      <c r="O28" s="142">
        <f t="shared" si="3"/>
        <v>5696</v>
      </c>
      <c r="P28" s="142">
        <f t="shared" si="3"/>
        <v>5390</v>
      </c>
      <c r="Q28" s="142">
        <f t="shared" si="3"/>
        <v>5696</v>
      </c>
      <c r="R28" s="142">
        <f t="shared" si="3"/>
        <v>5390</v>
      </c>
      <c r="S28" s="142">
        <f t="shared" si="3"/>
        <v>5696</v>
      </c>
      <c r="T28" s="142">
        <f t="shared" si="3"/>
        <v>7226</v>
      </c>
      <c r="U28" s="142">
        <f t="shared" si="3"/>
        <v>7226</v>
      </c>
      <c r="V28" s="142">
        <f t="shared" si="3"/>
        <v>7226</v>
      </c>
      <c r="W28" s="142">
        <f t="shared" si="3"/>
        <v>7226</v>
      </c>
      <c r="X28" s="142">
        <f t="shared" si="3"/>
        <v>6002</v>
      </c>
      <c r="Y28" s="142">
        <f t="shared" si="3"/>
        <v>6614</v>
      </c>
      <c r="Z28" s="142">
        <f t="shared" si="3"/>
        <v>6002</v>
      </c>
      <c r="AA28" s="142">
        <f t="shared" si="3"/>
        <v>7838</v>
      </c>
      <c r="AB28" s="142">
        <f t="shared" si="3"/>
        <v>7838</v>
      </c>
      <c r="AC28" s="142">
        <f t="shared" si="3"/>
        <v>6079</v>
      </c>
      <c r="AD28" s="142">
        <f t="shared" si="3"/>
        <v>6232</v>
      </c>
      <c r="AE28" s="142">
        <f t="shared" si="3"/>
        <v>6538</v>
      </c>
      <c r="AF28" s="142">
        <f t="shared" si="3"/>
        <v>6232</v>
      </c>
      <c r="AG28" s="142">
        <f t="shared" si="3"/>
        <v>6691</v>
      </c>
      <c r="AH28" s="142">
        <f t="shared" si="3"/>
        <v>7226</v>
      </c>
      <c r="AI28" s="142">
        <f t="shared" si="3"/>
        <v>7226</v>
      </c>
      <c r="AJ28" s="142">
        <f t="shared" si="3"/>
        <v>6844</v>
      </c>
      <c r="AK28" s="142">
        <f t="shared" si="3"/>
        <v>6538</v>
      </c>
      <c r="AL28" s="142">
        <f t="shared" si="3"/>
        <v>7226</v>
      </c>
      <c r="AM28" s="142">
        <f t="shared" si="3"/>
        <v>6538</v>
      </c>
      <c r="AN28" s="142">
        <f t="shared" si="3"/>
        <v>6844</v>
      </c>
      <c r="AO28" s="142">
        <f t="shared" si="3"/>
        <v>6538</v>
      </c>
      <c r="AP28" s="142">
        <f t="shared" si="3"/>
        <v>7226</v>
      </c>
      <c r="AQ28" s="142">
        <f t="shared" si="3"/>
        <v>6691</v>
      </c>
      <c r="AR28" s="142">
        <f t="shared" si="3"/>
        <v>6538</v>
      </c>
      <c r="AS28" s="142">
        <f t="shared" si="3"/>
        <v>6844</v>
      </c>
      <c r="AT28" s="142">
        <f t="shared" si="3"/>
        <v>6232</v>
      </c>
      <c r="AU28" s="142">
        <f t="shared" si="3"/>
        <v>6232</v>
      </c>
      <c r="AV28" s="142">
        <f t="shared" si="3"/>
        <v>5926</v>
      </c>
      <c r="AW28" s="142">
        <f t="shared" si="3"/>
        <v>5390</v>
      </c>
      <c r="AX28" s="142">
        <f t="shared" si="3"/>
        <v>5773</v>
      </c>
      <c r="AY28" s="142">
        <f t="shared" si="3"/>
        <v>5390</v>
      </c>
      <c r="AZ28" s="142">
        <f t="shared" si="3"/>
        <v>5773</v>
      </c>
      <c r="BA28" s="142">
        <f t="shared" si="3"/>
        <v>5390</v>
      </c>
    </row>
    <row r="29" spans="1:53"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row>
    <row r="30" spans="1:53" ht="11.45" customHeight="1" x14ac:dyDescent="0.2">
      <c r="A30" s="3">
        <v>1</v>
      </c>
      <c r="B30" s="142">
        <f t="shared" ref="B30:BA30" si="4">ROUND(B11*0.85,)+35</f>
        <v>6423</v>
      </c>
      <c r="C30" s="142">
        <f t="shared" si="4"/>
        <v>5811</v>
      </c>
      <c r="D30" s="142">
        <f t="shared" si="4"/>
        <v>5581</v>
      </c>
      <c r="E30" s="142">
        <f t="shared" si="4"/>
        <v>5199</v>
      </c>
      <c r="F30" s="142">
        <f t="shared" si="4"/>
        <v>7035</v>
      </c>
      <c r="G30" s="142">
        <f t="shared" si="4"/>
        <v>7647</v>
      </c>
      <c r="H30" s="142">
        <f t="shared" si="4"/>
        <v>6423</v>
      </c>
      <c r="I30" s="142">
        <f t="shared" si="4"/>
        <v>7035</v>
      </c>
      <c r="J30" s="142">
        <f t="shared" si="4"/>
        <v>5811</v>
      </c>
      <c r="K30" s="142">
        <f t="shared" si="4"/>
        <v>6423</v>
      </c>
      <c r="L30" s="142">
        <f t="shared" si="4"/>
        <v>7035</v>
      </c>
      <c r="M30" s="142">
        <f t="shared" si="4"/>
        <v>6423</v>
      </c>
      <c r="N30" s="142">
        <f t="shared" si="4"/>
        <v>5199</v>
      </c>
      <c r="O30" s="142">
        <f t="shared" si="4"/>
        <v>5505</v>
      </c>
      <c r="P30" s="142">
        <f t="shared" si="4"/>
        <v>5199</v>
      </c>
      <c r="Q30" s="142">
        <f t="shared" si="4"/>
        <v>5505</v>
      </c>
      <c r="R30" s="142">
        <f t="shared" si="4"/>
        <v>5199</v>
      </c>
      <c r="S30" s="142">
        <f t="shared" si="4"/>
        <v>5505</v>
      </c>
      <c r="T30" s="142">
        <f t="shared" si="4"/>
        <v>7035</v>
      </c>
      <c r="U30" s="142">
        <f t="shared" si="4"/>
        <v>7035</v>
      </c>
      <c r="V30" s="142">
        <f t="shared" si="4"/>
        <v>7035</v>
      </c>
      <c r="W30" s="142">
        <f t="shared" si="4"/>
        <v>7035</v>
      </c>
      <c r="X30" s="142">
        <f t="shared" si="4"/>
        <v>5811</v>
      </c>
      <c r="Y30" s="142">
        <f t="shared" si="4"/>
        <v>6423</v>
      </c>
      <c r="Z30" s="142">
        <f t="shared" si="4"/>
        <v>5811</v>
      </c>
      <c r="AA30" s="142">
        <f t="shared" si="4"/>
        <v>7647</v>
      </c>
      <c r="AB30" s="142">
        <f t="shared" si="4"/>
        <v>7647</v>
      </c>
      <c r="AC30" s="142">
        <f t="shared" si="4"/>
        <v>5887</v>
      </c>
      <c r="AD30" s="142">
        <f t="shared" si="4"/>
        <v>6040</v>
      </c>
      <c r="AE30" s="142">
        <f t="shared" si="4"/>
        <v>6346</v>
      </c>
      <c r="AF30" s="142">
        <f t="shared" si="4"/>
        <v>6040</v>
      </c>
      <c r="AG30" s="142">
        <f t="shared" si="4"/>
        <v>6499</v>
      </c>
      <c r="AH30" s="142">
        <f t="shared" si="4"/>
        <v>7035</v>
      </c>
      <c r="AI30" s="142">
        <f t="shared" si="4"/>
        <v>7035</v>
      </c>
      <c r="AJ30" s="142">
        <f t="shared" si="4"/>
        <v>6652</v>
      </c>
      <c r="AK30" s="142">
        <f t="shared" si="4"/>
        <v>6346</v>
      </c>
      <c r="AL30" s="142">
        <f t="shared" si="4"/>
        <v>7035</v>
      </c>
      <c r="AM30" s="142">
        <f t="shared" si="4"/>
        <v>6346</v>
      </c>
      <c r="AN30" s="142">
        <f t="shared" si="4"/>
        <v>6652</v>
      </c>
      <c r="AO30" s="142">
        <f t="shared" si="4"/>
        <v>6346</v>
      </c>
      <c r="AP30" s="142">
        <f t="shared" si="4"/>
        <v>7035</v>
      </c>
      <c r="AQ30" s="142">
        <f t="shared" si="4"/>
        <v>6499</v>
      </c>
      <c r="AR30" s="142">
        <f t="shared" si="4"/>
        <v>6346</v>
      </c>
      <c r="AS30" s="142">
        <f t="shared" si="4"/>
        <v>6652</v>
      </c>
      <c r="AT30" s="142">
        <f t="shared" si="4"/>
        <v>6040</v>
      </c>
      <c r="AU30" s="142">
        <f t="shared" si="4"/>
        <v>6040</v>
      </c>
      <c r="AV30" s="142">
        <f t="shared" si="4"/>
        <v>5734</v>
      </c>
      <c r="AW30" s="142">
        <f t="shared" si="4"/>
        <v>5199</v>
      </c>
      <c r="AX30" s="142">
        <f t="shared" si="4"/>
        <v>5581</v>
      </c>
      <c r="AY30" s="142">
        <f t="shared" si="4"/>
        <v>5199</v>
      </c>
      <c r="AZ30" s="142">
        <f t="shared" si="4"/>
        <v>5581</v>
      </c>
      <c r="BA30" s="142">
        <f t="shared" si="4"/>
        <v>5199</v>
      </c>
    </row>
    <row r="31" spans="1:53" ht="11.45" customHeight="1" x14ac:dyDescent="0.2">
      <c r="A31" s="3">
        <v>2</v>
      </c>
      <c r="B31" s="142">
        <f t="shared" ref="B31:BA31" si="5">ROUND(B12*0.85,)+35</f>
        <v>7379</v>
      </c>
      <c r="C31" s="142">
        <f t="shared" si="5"/>
        <v>6767</v>
      </c>
      <c r="D31" s="142">
        <f t="shared" si="5"/>
        <v>6538</v>
      </c>
      <c r="E31" s="142">
        <f t="shared" si="5"/>
        <v>6155</v>
      </c>
      <c r="F31" s="142">
        <f t="shared" si="5"/>
        <v>7991</v>
      </c>
      <c r="G31" s="142">
        <f t="shared" si="5"/>
        <v>8603</v>
      </c>
      <c r="H31" s="142">
        <f t="shared" si="5"/>
        <v>7379</v>
      </c>
      <c r="I31" s="142">
        <f t="shared" si="5"/>
        <v>7991</v>
      </c>
      <c r="J31" s="142">
        <f t="shared" si="5"/>
        <v>6767</v>
      </c>
      <c r="K31" s="142">
        <f t="shared" si="5"/>
        <v>7379</v>
      </c>
      <c r="L31" s="142">
        <f t="shared" si="5"/>
        <v>7991</v>
      </c>
      <c r="M31" s="142">
        <f t="shared" si="5"/>
        <v>7379</v>
      </c>
      <c r="N31" s="142">
        <f t="shared" si="5"/>
        <v>6155</v>
      </c>
      <c r="O31" s="142">
        <f t="shared" si="5"/>
        <v>6461</v>
      </c>
      <c r="P31" s="142">
        <f t="shared" si="5"/>
        <v>6155</v>
      </c>
      <c r="Q31" s="142">
        <f t="shared" si="5"/>
        <v>6461</v>
      </c>
      <c r="R31" s="142">
        <f t="shared" si="5"/>
        <v>6155</v>
      </c>
      <c r="S31" s="142">
        <f t="shared" si="5"/>
        <v>6461</v>
      </c>
      <c r="T31" s="142">
        <f t="shared" si="5"/>
        <v>7991</v>
      </c>
      <c r="U31" s="142">
        <f t="shared" si="5"/>
        <v>7991</v>
      </c>
      <c r="V31" s="142">
        <f t="shared" si="5"/>
        <v>7991</v>
      </c>
      <c r="W31" s="142">
        <f t="shared" si="5"/>
        <v>7991</v>
      </c>
      <c r="X31" s="142">
        <f t="shared" si="5"/>
        <v>6767</v>
      </c>
      <c r="Y31" s="142">
        <f t="shared" si="5"/>
        <v>7379</v>
      </c>
      <c r="Z31" s="142">
        <f t="shared" si="5"/>
        <v>6767</v>
      </c>
      <c r="AA31" s="142">
        <f t="shared" si="5"/>
        <v>8603</v>
      </c>
      <c r="AB31" s="142">
        <f t="shared" si="5"/>
        <v>8603</v>
      </c>
      <c r="AC31" s="142">
        <f t="shared" si="5"/>
        <v>6844</v>
      </c>
      <c r="AD31" s="142">
        <f t="shared" si="5"/>
        <v>6997</v>
      </c>
      <c r="AE31" s="142">
        <f t="shared" si="5"/>
        <v>7303</v>
      </c>
      <c r="AF31" s="142">
        <f t="shared" si="5"/>
        <v>6997</v>
      </c>
      <c r="AG31" s="142">
        <f t="shared" si="5"/>
        <v>7456</v>
      </c>
      <c r="AH31" s="142">
        <f t="shared" si="5"/>
        <v>7991</v>
      </c>
      <c r="AI31" s="142">
        <f t="shared" si="5"/>
        <v>7991</v>
      </c>
      <c r="AJ31" s="142">
        <f t="shared" si="5"/>
        <v>7609</v>
      </c>
      <c r="AK31" s="142">
        <f t="shared" si="5"/>
        <v>7303</v>
      </c>
      <c r="AL31" s="142">
        <f t="shared" si="5"/>
        <v>7991</v>
      </c>
      <c r="AM31" s="142">
        <f t="shared" si="5"/>
        <v>7303</v>
      </c>
      <c r="AN31" s="142">
        <f t="shared" si="5"/>
        <v>7609</v>
      </c>
      <c r="AO31" s="142">
        <f t="shared" si="5"/>
        <v>7303</v>
      </c>
      <c r="AP31" s="142">
        <f t="shared" si="5"/>
        <v>7991</v>
      </c>
      <c r="AQ31" s="142">
        <f t="shared" si="5"/>
        <v>7456</v>
      </c>
      <c r="AR31" s="142">
        <f t="shared" si="5"/>
        <v>7303</v>
      </c>
      <c r="AS31" s="142">
        <f t="shared" si="5"/>
        <v>7609</v>
      </c>
      <c r="AT31" s="142">
        <f t="shared" si="5"/>
        <v>6997</v>
      </c>
      <c r="AU31" s="142">
        <f t="shared" si="5"/>
        <v>6997</v>
      </c>
      <c r="AV31" s="142">
        <f t="shared" si="5"/>
        <v>6691</v>
      </c>
      <c r="AW31" s="142">
        <f t="shared" si="5"/>
        <v>6155</v>
      </c>
      <c r="AX31" s="142">
        <f t="shared" si="5"/>
        <v>6538</v>
      </c>
      <c r="AY31" s="142">
        <f t="shared" si="5"/>
        <v>6155</v>
      </c>
      <c r="AZ31" s="142">
        <f t="shared" si="5"/>
        <v>6538</v>
      </c>
      <c r="BA31" s="142">
        <f t="shared" si="5"/>
        <v>6155</v>
      </c>
    </row>
    <row r="32" spans="1:53"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row>
    <row r="33" spans="1:53" ht="11.45" customHeight="1" x14ac:dyDescent="0.2">
      <c r="A33" s="3">
        <v>1</v>
      </c>
      <c r="B33" s="142">
        <f t="shared" ref="B33:BA33" si="6">ROUND(B14*0.85,)+35</f>
        <v>7570</v>
      </c>
      <c r="C33" s="142">
        <f t="shared" si="6"/>
        <v>6958</v>
      </c>
      <c r="D33" s="142">
        <f t="shared" si="6"/>
        <v>6729</v>
      </c>
      <c r="E33" s="142">
        <f t="shared" si="6"/>
        <v>6346</v>
      </c>
      <c r="F33" s="142">
        <f t="shared" si="6"/>
        <v>8182</v>
      </c>
      <c r="G33" s="142">
        <f t="shared" si="6"/>
        <v>8794</v>
      </c>
      <c r="H33" s="142">
        <f t="shared" si="6"/>
        <v>7570</v>
      </c>
      <c r="I33" s="142">
        <f t="shared" si="6"/>
        <v>8182</v>
      </c>
      <c r="J33" s="142">
        <f t="shared" si="6"/>
        <v>6958</v>
      </c>
      <c r="K33" s="142">
        <f t="shared" si="6"/>
        <v>7570</v>
      </c>
      <c r="L33" s="142">
        <f t="shared" si="6"/>
        <v>8182</v>
      </c>
      <c r="M33" s="142">
        <f t="shared" si="6"/>
        <v>7570</v>
      </c>
      <c r="N33" s="142">
        <f t="shared" si="6"/>
        <v>6346</v>
      </c>
      <c r="O33" s="142">
        <f t="shared" si="6"/>
        <v>6652</v>
      </c>
      <c r="P33" s="142">
        <f t="shared" si="6"/>
        <v>6346</v>
      </c>
      <c r="Q33" s="142">
        <f t="shared" si="6"/>
        <v>6652</v>
      </c>
      <c r="R33" s="142">
        <f t="shared" si="6"/>
        <v>6346</v>
      </c>
      <c r="S33" s="142">
        <f t="shared" si="6"/>
        <v>6652</v>
      </c>
      <c r="T33" s="142">
        <f t="shared" si="6"/>
        <v>8182</v>
      </c>
      <c r="U33" s="142">
        <f t="shared" si="6"/>
        <v>8182</v>
      </c>
      <c r="V33" s="142">
        <f t="shared" si="6"/>
        <v>8182</v>
      </c>
      <c r="W33" s="142">
        <f t="shared" si="6"/>
        <v>8182</v>
      </c>
      <c r="X33" s="142">
        <f t="shared" si="6"/>
        <v>6958</v>
      </c>
      <c r="Y33" s="142">
        <f t="shared" si="6"/>
        <v>7570</v>
      </c>
      <c r="Z33" s="142">
        <f t="shared" si="6"/>
        <v>6958</v>
      </c>
      <c r="AA33" s="142">
        <f t="shared" si="6"/>
        <v>8794</v>
      </c>
      <c r="AB33" s="142">
        <f t="shared" si="6"/>
        <v>8794</v>
      </c>
      <c r="AC33" s="142">
        <f t="shared" si="6"/>
        <v>7035</v>
      </c>
      <c r="AD33" s="142">
        <f t="shared" si="6"/>
        <v>7188</v>
      </c>
      <c r="AE33" s="142">
        <f t="shared" si="6"/>
        <v>7494</v>
      </c>
      <c r="AF33" s="142">
        <f t="shared" si="6"/>
        <v>7188</v>
      </c>
      <c r="AG33" s="142">
        <f t="shared" si="6"/>
        <v>7647</v>
      </c>
      <c r="AH33" s="142">
        <f t="shared" si="6"/>
        <v>8182</v>
      </c>
      <c r="AI33" s="142">
        <f t="shared" si="6"/>
        <v>8182</v>
      </c>
      <c r="AJ33" s="142">
        <f t="shared" si="6"/>
        <v>7800</v>
      </c>
      <c r="AK33" s="142">
        <f t="shared" si="6"/>
        <v>7494</v>
      </c>
      <c r="AL33" s="142">
        <f t="shared" si="6"/>
        <v>8182</v>
      </c>
      <c r="AM33" s="142">
        <f t="shared" si="6"/>
        <v>7494</v>
      </c>
      <c r="AN33" s="142">
        <f t="shared" si="6"/>
        <v>7800</v>
      </c>
      <c r="AO33" s="142">
        <f t="shared" si="6"/>
        <v>7494</v>
      </c>
      <c r="AP33" s="142">
        <f t="shared" si="6"/>
        <v>8182</v>
      </c>
      <c r="AQ33" s="142">
        <f t="shared" si="6"/>
        <v>7647</v>
      </c>
      <c r="AR33" s="142">
        <f t="shared" si="6"/>
        <v>7494</v>
      </c>
      <c r="AS33" s="142">
        <f t="shared" si="6"/>
        <v>7800</v>
      </c>
      <c r="AT33" s="142">
        <f t="shared" si="6"/>
        <v>7188</v>
      </c>
      <c r="AU33" s="142">
        <f t="shared" si="6"/>
        <v>7188</v>
      </c>
      <c r="AV33" s="142">
        <f t="shared" si="6"/>
        <v>6882</v>
      </c>
      <c r="AW33" s="142">
        <f t="shared" si="6"/>
        <v>6346</v>
      </c>
      <c r="AX33" s="142">
        <f t="shared" si="6"/>
        <v>6729</v>
      </c>
      <c r="AY33" s="142">
        <f t="shared" si="6"/>
        <v>6346</v>
      </c>
      <c r="AZ33" s="142">
        <f t="shared" si="6"/>
        <v>6729</v>
      </c>
      <c r="BA33" s="142">
        <f t="shared" si="6"/>
        <v>6346</v>
      </c>
    </row>
    <row r="34" spans="1:53" ht="11.45" customHeight="1" x14ac:dyDescent="0.2">
      <c r="A34" s="3">
        <v>2</v>
      </c>
      <c r="B34" s="142">
        <f t="shared" ref="B34:BA34" si="7">ROUND(B15*0.85,)+35</f>
        <v>8527</v>
      </c>
      <c r="C34" s="142">
        <f t="shared" si="7"/>
        <v>7915</v>
      </c>
      <c r="D34" s="142">
        <f t="shared" si="7"/>
        <v>7685</v>
      </c>
      <c r="E34" s="142">
        <f t="shared" si="7"/>
        <v>7303</v>
      </c>
      <c r="F34" s="142">
        <f t="shared" si="7"/>
        <v>9139</v>
      </c>
      <c r="G34" s="142">
        <f t="shared" si="7"/>
        <v>9751</v>
      </c>
      <c r="H34" s="142">
        <f t="shared" si="7"/>
        <v>8527</v>
      </c>
      <c r="I34" s="142">
        <f t="shared" si="7"/>
        <v>9139</v>
      </c>
      <c r="J34" s="142">
        <f t="shared" si="7"/>
        <v>7915</v>
      </c>
      <c r="K34" s="142">
        <f t="shared" si="7"/>
        <v>8527</v>
      </c>
      <c r="L34" s="142">
        <f t="shared" si="7"/>
        <v>9139</v>
      </c>
      <c r="M34" s="142">
        <f t="shared" si="7"/>
        <v>8527</v>
      </c>
      <c r="N34" s="142">
        <f t="shared" si="7"/>
        <v>7303</v>
      </c>
      <c r="O34" s="142">
        <f t="shared" si="7"/>
        <v>7609</v>
      </c>
      <c r="P34" s="142">
        <f t="shared" si="7"/>
        <v>7303</v>
      </c>
      <c r="Q34" s="142">
        <f t="shared" si="7"/>
        <v>7609</v>
      </c>
      <c r="R34" s="142">
        <f t="shared" si="7"/>
        <v>7303</v>
      </c>
      <c r="S34" s="142">
        <f t="shared" si="7"/>
        <v>7609</v>
      </c>
      <c r="T34" s="142">
        <f t="shared" si="7"/>
        <v>9139</v>
      </c>
      <c r="U34" s="142">
        <f t="shared" si="7"/>
        <v>9139</v>
      </c>
      <c r="V34" s="142">
        <f t="shared" si="7"/>
        <v>9139</v>
      </c>
      <c r="W34" s="142">
        <f t="shared" si="7"/>
        <v>9139</v>
      </c>
      <c r="X34" s="142">
        <f t="shared" si="7"/>
        <v>7915</v>
      </c>
      <c r="Y34" s="142">
        <f t="shared" si="7"/>
        <v>8527</v>
      </c>
      <c r="Z34" s="142">
        <f t="shared" si="7"/>
        <v>7915</v>
      </c>
      <c r="AA34" s="142">
        <f t="shared" si="7"/>
        <v>9751</v>
      </c>
      <c r="AB34" s="142">
        <f t="shared" si="7"/>
        <v>9751</v>
      </c>
      <c r="AC34" s="142">
        <f t="shared" si="7"/>
        <v>7991</v>
      </c>
      <c r="AD34" s="142">
        <f t="shared" si="7"/>
        <v>8144</v>
      </c>
      <c r="AE34" s="142">
        <f t="shared" si="7"/>
        <v>8450</v>
      </c>
      <c r="AF34" s="142">
        <f t="shared" si="7"/>
        <v>8144</v>
      </c>
      <c r="AG34" s="142">
        <f t="shared" si="7"/>
        <v>8603</v>
      </c>
      <c r="AH34" s="142">
        <f t="shared" si="7"/>
        <v>9139</v>
      </c>
      <c r="AI34" s="142">
        <f t="shared" si="7"/>
        <v>9139</v>
      </c>
      <c r="AJ34" s="142">
        <f t="shared" si="7"/>
        <v>8756</v>
      </c>
      <c r="AK34" s="142">
        <f t="shared" si="7"/>
        <v>8450</v>
      </c>
      <c r="AL34" s="142">
        <f t="shared" si="7"/>
        <v>9139</v>
      </c>
      <c r="AM34" s="142">
        <f t="shared" si="7"/>
        <v>8450</v>
      </c>
      <c r="AN34" s="142">
        <f t="shared" si="7"/>
        <v>8756</v>
      </c>
      <c r="AO34" s="142">
        <f t="shared" si="7"/>
        <v>8450</v>
      </c>
      <c r="AP34" s="142">
        <f t="shared" si="7"/>
        <v>9139</v>
      </c>
      <c r="AQ34" s="142">
        <f t="shared" si="7"/>
        <v>8603</v>
      </c>
      <c r="AR34" s="142">
        <f t="shared" si="7"/>
        <v>8450</v>
      </c>
      <c r="AS34" s="142">
        <f t="shared" si="7"/>
        <v>8756</v>
      </c>
      <c r="AT34" s="142">
        <f t="shared" si="7"/>
        <v>8144</v>
      </c>
      <c r="AU34" s="142">
        <f t="shared" si="7"/>
        <v>8144</v>
      </c>
      <c r="AV34" s="142">
        <f t="shared" si="7"/>
        <v>7838</v>
      </c>
      <c r="AW34" s="142">
        <f t="shared" si="7"/>
        <v>7303</v>
      </c>
      <c r="AX34" s="142">
        <f t="shared" si="7"/>
        <v>7685</v>
      </c>
      <c r="AY34" s="142">
        <f t="shared" si="7"/>
        <v>7303</v>
      </c>
      <c r="AZ34" s="142">
        <f t="shared" si="7"/>
        <v>7685</v>
      </c>
      <c r="BA34" s="142">
        <f t="shared" si="7"/>
        <v>7303</v>
      </c>
    </row>
    <row r="35" spans="1:53"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row>
    <row r="36" spans="1:53" ht="11.45" customHeight="1" x14ac:dyDescent="0.2">
      <c r="A36" s="3">
        <v>1</v>
      </c>
      <c r="B36" s="142">
        <f t="shared" ref="B36:BA36" si="8">ROUND(B17*0.85,)+35</f>
        <v>8335</v>
      </c>
      <c r="C36" s="142">
        <f t="shared" si="8"/>
        <v>7723</v>
      </c>
      <c r="D36" s="142">
        <f t="shared" si="8"/>
        <v>7494</v>
      </c>
      <c r="E36" s="142">
        <f t="shared" si="8"/>
        <v>7111</v>
      </c>
      <c r="F36" s="142">
        <f t="shared" si="8"/>
        <v>8947</v>
      </c>
      <c r="G36" s="142">
        <f t="shared" si="8"/>
        <v>9559</v>
      </c>
      <c r="H36" s="142">
        <f t="shared" si="8"/>
        <v>8335</v>
      </c>
      <c r="I36" s="142">
        <f t="shared" si="8"/>
        <v>8947</v>
      </c>
      <c r="J36" s="142">
        <f t="shared" si="8"/>
        <v>7723</v>
      </c>
      <c r="K36" s="142">
        <f t="shared" si="8"/>
        <v>8335</v>
      </c>
      <c r="L36" s="142">
        <f t="shared" si="8"/>
        <v>8947</v>
      </c>
      <c r="M36" s="142">
        <f t="shared" si="8"/>
        <v>8335</v>
      </c>
      <c r="N36" s="142">
        <f t="shared" si="8"/>
        <v>7111</v>
      </c>
      <c r="O36" s="142">
        <f t="shared" si="8"/>
        <v>7417</v>
      </c>
      <c r="P36" s="142">
        <f t="shared" si="8"/>
        <v>7111</v>
      </c>
      <c r="Q36" s="142">
        <f t="shared" si="8"/>
        <v>7417</v>
      </c>
      <c r="R36" s="142">
        <f t="shared" si="8"/>
        <v>7111</v>
      </c>
      <c r="S36" s="142">
        <f t="shared" si="8"/>
        <v>7417</v>
      </c>
      <c r="T36" s="142">
        <f t="shared" si="8"/>
        <v>8947</v>
      </c>
      <c r="U36" s="142">
        <f t="shared" si="8"/>
        <v>8947</v>
      </c>
      <c r="V36" s="142">
        <f t="shared" si="8"/>
        <v>8947</v>
      </c>
      <c r="W36" s="142">
        <f t="shared" si="8"/>
        <v>8947</v>
      </c>
      <c r="X36" s="142">
        <f t="shared" si="8"/>
        <v>7723</v>
      </c>
      <c r="Y36" s="142">
        <f t="shared" si="8"/>
        <v>8335</v>
      </c>
      <c r="Z36" s="142">
        <f t="shared" si="8"/>
        <v>7723</v>
      </c>
      <c r="AA36" s="142">
        <f t="shared" si="8"/>
        <v>9559</v>
      </c>
      <c r="AB36" s="142">
        <f t="shared" si="8"/>
        <v>9559</v>
      </c>
      <c r="AC36" s="142">
        <f t="shared" si="8"/>
        <v>7800</v>
      </c>
      <c r="AD36" s="142">
        <f t="shared" si="8"/>
        <v>7953</v>
      </c>
      <c r="AE36" s="142">
        <f t="shared" si="8"/>
        <v>8259</v>
      </c>
      <c r="AF36" s="142">
        <f t="shared" si="8"/>
        <v>7953</v>
      </c>
      <c r="AG36" s="142">
        <f t="shared" si="8"/>
        <v>8412</v>
      </c>
      <c r="AH36" s="142">
        <f t="shared" si="8"/>
        <v>8947</v>
      </c>
      <c r="AI36" s="142">
        <f t="shared" si="8"/>
        <v>8947</v>
      </c>
      <c r="AJ36" s="142">
        <f t="shared" si="8"/>
        <v>8565</v>
      </c>
      <c r="AK36" s="142">
        <f t="shared" si="8"/>
        <v>8259</v>
      </c>
      <c r="AL36" s="142">
        <f t="shared" si="8"/>
        <v>8947</v>
      </c>
      <c r="AM36" s="142">
        <f t="shared" si="8"/>
        <v>8259</v>
      </c>
      <c r="AN36" s="142">
        <f t="shared" si="8"/>
        <v>8565</v>
      </c>
      <c r="AO36" s="142">
        <f t="shared" si="8"/>
        <v>8259</v>
      </c>
      <c r="AP36" s="142">
        <f t="shared" si="8"/>
        <v>8947</v>
      </c>
      <c r="AQ36" s="142">
        <f t="shared" si="8"/>
        <v>8412</v>
      </c>
      <c r="AR36" s="142">
        <f t="shared" si="8"/>
        <v>8259</v>
      </c>
      <c r="AS36" s="142">
        <f t="shared" si="8"/>
        <v>8565</v>
      </c>
      <c r="AT36" s="142">
        <f t="shared" si="8"/>
        <v>7953</v>
      </c>
      <c r="AU36" s="142">
        <f t="shared" si="8"/>
        <v>7953</v>
      </c>
      <c r="AV36" s="142">
        <f t="shared" si="8"/>
        <v>7647</v>
      </c>
      <c r="AW36" s="142">
        <f t="shared" si="8"/>
        <v>7111</v>
      </c>
      <c r="AX36" s="142">
        <f t="shared" si="8"/>
        <v>7494</v>
      </c>
      <c r="AY36" s="142">
        <f t="shared" si="8"/>
        <v>7111</v>
      </c>
      <c r="AZ36" s="142">
        <f t="shared" si="8"/>
        <v>7494</v>
      </c>
      <c r="BA36" s="142">
        <f t="shared" si="8"/>
        <v>7111</v>
      </c>
    </row>
    <row r="37" spans="1:53" ht="11.45" customHeight="1" x14ac:dyDescent="0.2">
      <c r="A37" s="3">
        <v>2</v>
      </c>
      <c r="B37" s="142">
        <f t="shared" ref="B37:BA37" si="9">ROUND(B18*0.85,)+35</f>
        <v>9292</v>
      </c>
      <c r="C37" s="142">
        <f t="shared" si="9"/>
        <v>8680</v>
      </c>
      <c r="D37" s="142">
        <f t="shared" si="9"/>
        <v>8450</v>
      </c>
      <c r="E37" s="142">
        <f t="shared" si="9"/>
        <v>8068</v>
      </c>
      <c r="F37" s="142">
        <f t="shared" si="9"/>
        <v>9904</v>
      </c>
      <c r="G37" s="142">
        <f t="shared" si="9"/>
        <v>10516</v>
      </c>
      <c r="H37" s="142">
        <f t="shared" si="9"/>
        <v>9292</v>
      </c>
      <c r="I37" s="142">
        <f t="shared" si="9"/>
        <v>9904</v>
      </c>
      <c r="J37" s="142">
        <f t="shared" si="9"/>
        <v>8680</v>
      </c>
      <c r="K37" s="142">
        <f t="shared" si="9"/>
        <v>9292</v>
      </c>
      <c r="L37" s="142">
        <f t="shared" si="9"/>
        <v>9904</v>
      </c>
      <c r="M37" s="142">
        <f t="shared" si="9"/>
        <v>9292</v>
      </c>
      <c r="N37" s="142">
        <f t="shared" si="9"/>
        <v>8068</v>
      </c>
      <c r="O37" s="142">
        <f t="shared" si="9"/>
        <v>8374</v>
      </c>
      <c r="P37" s="142">
        <f t="shared" si="9"/>
        <v>8068</v>
      </c>
      <c r="Q37" s="142">
        <f t="shared" si="9"/>
        <v>8374</v>
      </c>
      <c r="R37" s="142">
        <f t="shared" si="9"/>
        <v>8068</v>
      </c>
      <c r="S37" s="142">
        <f t="shared" si="9"/>
        <v>8374</v>
      </c>
      <c r="T37" s="142">
        <f t="shared" si="9"/>
        <v>9904</v>
      </c>
      <c r="U37" s="142">
        <f t="shared" si="9"/>
        <v>9904</v>
      </c>
      <c r="V37" s="142">
        <f t="shared" si="9"/>
        <v>9904</v>
      </c>
      <c r="W37" s="142">
        <f t="shared" si="9"/>
        <v>9904</v>
      </c>
      <c r="X37" s="142">
        <f t="shared" si="9"/>
        <v>8680</v>
      </c>
      <c r="Y37" s="142">
        <f t="shared" si="9"/>
        <v>9292</v>
      </c>
      <c r="Z37" s="142">
        <f t="shared" si="9"/>
        <v>8680</v>
      </c>
      <c r="AA37" s="142">
        <f t="shared" si="9"/>
        <v>10516</v>
      </c>
      <c r="AB37" s="142">
        <f t="shared" si="9"/>
        <v>10516</v>
      </c>
      <c r="AC37" s="142">
        <f t="shared" si="9"/>
        <v>8756</v>
      </c>
      <c r="AD37" s="142">
        <f t="shared" si="9"/>
        <v>8909</v>
      </c>
      <c r="AE37" s="142">
        <f t="shared" si="9"/>
        <v>9215</v>
      </c>
      <c r="AF37" s="142">
        <f t="shared" si="9"/>
        <v>8909</v>
      </c>
      <c r="AG37" s="142">
        <f t="shared" si="9"/>
        <v>9368</v>
      </c>
      <c r="AH37" s="142">
        <f t="shared" si="9"/>
        <v>9904</v>
      </c>
      <c r="AI37" s="142">
        <f t="shared" si="9"/>
        <v>9904</v>
      </c>
      <c r="AJ37" s="142">
        <f t="shared" si="9"/>
        <v>9521</v>
      </c>
      <c r="AK37" s="142">
        <f t="shared" si="9"/>
        <v>9215</v>
      </c>
      <c r="AL37" s="142">
        <f t="shared" si="9"/>
        <v>9904</v>
      </c>
      <c r="AM37" s="142">
        <f t="shared" si="9"/>
        <v>9215</v>
      </c>
      <c r="AN37" s="142">
        <f t="shared" si="9"/>
        <v>9521</v>
      </c>
      <c r="AO37" s="142">
        <f t="shared" si="9"/>
        <v>9215</v>
      </c>
      <c r="AP37" s="142">
        <f t="shared" si="9"/>
        <v>9904</v>
      </c>
      <c r="AQ37" s="142">
        <f t="shared" si="9"/>
        <v>9368</v>
      </c>
      <c r="AR37" s="142">
        <f t="shared" si="9"/>
        <v>9215</v>
      </c>
      <c r="AS37" s="142">
        <f t="shared" si="9"/>
        <v>9521</v>
      </c>
      <c r="AT37" s="142">
        <f t="shared" si="9"/>
        <v>8909</v>
      </c>
      <c r="AU37" s="142">
        <f t="shared" si="9"/>
        <v>8909</v>
      </c>
      <c r="AV37" s="142">
        <f t="shared" si="9"/>
        <v>8603</v>
      </c>
      <c r="AW37" s="142">
        <f t="shared" si="9"/>
        <v>8068</v>
      </c>
      <c r="AX37" s="142">
        <f t="shared" si="9"/>
        <v>8450</v>
      </c>
      <c r="AY37" s="142">
        <f t="shared" si="9"/>
        <v>8068</v>
      </c>
      <c r="AZ37" s="142">
        <f t="shared" si="9"/>
        <v>8450</v>
      </c>
      <c r="BA37" s="142">
        <f t="shared" si="9"/>
        <v>8068</v>
      </c>
    </row>
    <row r="38" spans="1:53"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row>
    <row r="39" spans="1:53" ht="11.45" customHeight="1" x14ac:dyDescent="0.2">
      <c r="A39" s="3">
        <v>1</v>
      </c>
      <c r="B39" s="142">
        <f t="shared" ref="B39:BA39" si="10">ROUND(B20*0.85,)+35</f>
        <v>9483</v>
      </c>
      <c r="C39" s="142">
        <f t="shared" si="10"/>
        <v>8871</v>
      </c>
      <c r="D39" s="142">
        <f t="shared" si="10"/>
        <v>8641</v>
      </c>
      <c r="E39" s="142">
        <f t="shared" si="10"/>
        <v>8259</v>
      </c>
      <c r="F39" s="142">
        <f t="shared" si="10"/>
        <v>10095</v>
      </c>
      <c r="G39" s="142">
        <f t="shared" si="10"/>
        <v>10707</v>
      </c>
      <c r="H39" s="142">
        <f t="shared" si="10"/>
        <v>9483</v>
      </c>
      <c r="I39" s="142">
        <f t="shared" si="10"/>
        <v>10095</v>
      </c>
      <c r="J39" s="142">
        <f t="shared" si="10"/>
        <v>8871</v>
      </c>
      <c r="K39" s="142">
        <f t="shared" si="10"/>
        <v>9483</v>
      </c>
      <c r="L39" s="142">
        <f t="shared" si="10"/>
        <v>10095</v>
      </c>
      <c r="M39" s="142">
        <f t="shared" si="10"/>
        <v>9483</v>
      </c>
      <c r="N39" s="142">
        <f t="shared" si="10"/>
        <v>8259</v>
      </c>
      <c r="O39" s="142">
        <f t="shared" si="10"/>
        <v>8565</v>
      </c>
      <c r="P39" s="142">
        <f t="shared" si="10"/>
        <v>8259</v>
      </c>
      <c r="Q39" s="142">
        <f t="shared" si="10"/>
        <v>8565</v>
      </c>
      <c r="R39" s="142">
        <f t="shared" si="10"/>
        <v>8259</v>
      </c>
      <c r="S39" s="142">
        <f t="shared" si="10"/>
        <v>8565</v>
      </c>
      <c r="T39" s="142">
        <f t="shared" si="10"/>
        <v>10095</v>
      </c>
      <c r="U39" s="142">
        <f t="shared" si="10"/>
        <v>10095</v>
      </c>
      <c r="V39" s="142">
        <f t="shared" si="10"/>
        <v>10095</v>
      </c>
      <c r="W39" s="142">
        <f t="shared" si="10"/>
        <v>10095</v>
      </c>
      <c r="X39" s="142">
        <f t="shared" si="10"/>
        <v>8871</v>
      </c>
      <c r="Y39" s="142">
        <f t="shared" si="10"/>
        <v>9483</v>
      </c>
      <c r="Z39" s="142">
        <f t="shared" si="10"/>
        <v>8871</v>
      </c>
      <c r="AA39" s="142">
        <f t="shared" si="10"/>
        <v>10707</v>
      </c>
      <c r="AB39" s="142">
        <f t="shared" si="10"/>
        <v>10707</v>
      </c>
      <c r="AC39" s="142">
        <f t="shared" si="10"/>
        <v>8947</v>
      </c>
      <c r="AD39" s="142">
        <f t="shared" si="10"/>
        <v>9100</v>
      </c>
      <c r="AE39" s="142">
        <f t="shared" si="10"/>
        <v>9406</v>
      </c>
      <c r="AF39" s="142">
        <f t="shared" si="10"/>
        <v>9100</v>
      </c>
      <c r="AG39" s="142">
        <f t="shared" si="10"/>
        <v>9559</v>
      </c>
      <c r="AH39" s="142">
        <f t="shared" si="10"/>
        <v>10095</v>
      </c>
      <c r="AI39" s="142">
        <f t="shared" si="10"/>
        <v>10095</v>
      </c>
      <c r="AJ39" s="142">
        <f t="shared" si="10"/>
        <v>9712</v>
      </c>
      <c r="AK39" s="142">
        <f t="shared" si="10"/>
        <v>9406</v>
      </c>
      <c r="AL39" s="142">
        <f t="shared" si="10"/>
        <v>10095</v>
      </c>
      <c r="AM39" s="142">
        <f t="shared" si="10"/>
        <v>9406</v>
      </c>
      <c r="AN39" s="142">
        <f t="shared" si="10"/>
        <v>9712</v>
      </c>
      <c r="AO39" s="142">
        <f t="shared" si="10"/>
        <v>9406</v>
      </c>
      <c r="AP39" s="142">
        <f t="shared" si="10"/>
        <v>10095</v>
      </c>
      <c r="AQ39" s="142">
        <f t="shared" si="10"/>
        <v>9559</v>
      </c>
      <c r="AR39" s="142">
        <f t="shared" si="10"/>
        <v>9406</v>
      </c>
      <c r="AS39" s="142">
        <f t="shared" si="10"/>
        <v>9712</v>
      </c>
      <c r="AT39" s="142">
        <f t="shared" si="10"/>
        <v>9100</v>
      </c>
      <c r="AU39" s="142">
        <f t="shared" si="10"/>
        <v>9100</v>
      </c>
      <c r="AV39" s="142">
        <f t="shared" si="10"/>
        <v>8794</v>
      </c>
      <c r="AW39" s="142">
        <f t="shared" si="10"/>
        <v>8259</v>
      </c>
      <c r="AX39" s="142">
        <f t="shared" si="10"/>
        <v>8641</v>
      </c>
      <c r="AY39" s="142">
        <f t="shared" si="10"/>
        <v>8259</v>
      </c>
      <c r="AZ39" s="142">
        <f t="shared" si="10"/>
        <v>8641</v>
      </c>
      <c r="BA39" s="142">
        <f t="shared" si="10"/>
        <v>8259</v>
      </c>
    </row>
    <row r="40" spans="1:53" ht="11.45" customHeight="1" x14ac:dyDescent="0.2">
      <c r="A40" s="3">
        <v>2</v>
      </c>
      <c r="B40" s="142">
        <f t="shared" ref="B40:BA40" si="11">ROUND(B21*0.85,)+35</f>
        <v>10439</v>
      </c>
      <c r="C40" s="142">
        <f t="shared" si="11"/>
        <v>9827</v>
      </c>
      <c r="D40" s="142">
        <f t="shared" si="11"/>
        <v>9598</v>
      </c>
      <c r="E40" s="142">
        <f t="shared" si="11"/>
        <v>9215</v>
      </c>
      <c r="F40" s="142">
        <f t="shared" si="11"/>
        <v>11051</v>
      </c>
      <c r="G40" s="142">
        <f t="shared" si="11"/>
        <v>11663</v>
      </c>
      <c r="H40" s="142">
        <f t="shared" si="11"/>
        <v>10439</v>
      </c>
      <c r="I40" s="142">
        <f t="shared" si="11"/>
        <v>11051</v>
      </c>
      <c r="J40" s="142">
        <f t="shared" si="11"/>
        <v>9827</v>
      </c>
      <c r="K40" s="142">
        <f t="shared" si="11"/>
        <v>10439</v>
      </c>
      <c r="L40" s="142">
        <f t="shared" si="11"/>
        <v>11051</v>
      </c>
      <c r="M40" s="142">
        <f t="shared" si="11"/>
        <v>10439</v>
      </c>
      <c r="N40" s="142">
        <f t="shared" si="11"/>
        <v>9215</v>
      </c>
      <c r="O40" s="142">
        <f t="shared" si="11"/>
        <v>9521</v>
      </c>
      <c r="P40" s="142">
        <f t="shared" si="11"/>
        <v>9215</v>
      </c>
      <c r="Q40" s="142">
        <f t="shared" si="11"/>
        <v>9521</v>
      </c>
      <c r="R40" s="142">
        <f t="shared" si="11"/>
        <v>9215</v>
      </c>
      <c r="S40" s="142">
        <f t="shared" si="11"/>
        <v>9521</v>
      </c>
      <c r="T40" s="142">
        <f t="shared" si="11"/>
        <v>11051</v>
      </c>
      <c r="U40" s="142">
        <f t="shared" si="11"/>
        <v>11051</v>
      </c>
      <c r="V40" s="142">
        <f t="shared" si="11"/>
        <v>11051</v>
      </c>
      <c r="W40" s="142">
        <f t="shared" si="11"/>
        <v>11051</v>
      </c>
      <c r="X40" s="142">
        <f t="shared" si="11"/>
        <v>9827</v>
      </c>
      <c r="Y40" s="142">
        <f t="shared" si="11"/>
        <v>10439</v>
      </c>
      <c r="Z40" s="142">
        <f t="shared" si="11"/>
        <v>9827</v>
      </c>
      <c r="AA40" s="142">
        <f t="shared" si="11"/>
        <v>11663</v>
      </c>
      <c r="AB40" s="142">
        <f t="shared" si="11"/>
        <v>11663</v>
      </c>
      <c r="AC40" s="142">
        <f t="shared" si="11"/>
        <v>9904</v>
      </c>
      <c r="AD40" s="142">
        <f t="shared" si="11"/>
        <v>10057</v>
      </c>
      <c r="AE40" s="142">
        <f t="shared" si="11"/>
        <v>10363</v>
      </c>
      <c r="AF40" s="142">
        <f t="shared" si="11"/>
        <v>10057</v>
      </c>
      <c r="AG40" s="142">
        <f t="shared" si="11"/>
        <v>10516</v>
      </c>
      <c r="AH40" s="142">
        <f t="shared" si="11"/>
        <v>11051</v>
      </c>
      <c r="AI40" s="142">
        <f t="shared" si="11"/>
        <v>11051</v>
      </c>
      <c r="AJ40" s="142">
        <f t="shared" si="11"/>
        <v>10669</v>
      </c>
      <c r="AK40" s="142">
        <f t="shared" si="11"/>
        <v>10363</v>
      </c>
      <c r="AL40" s="142">
        <f t="shared" si="11"/>
        <v>11051</v>
      </c>
      <c r="AM40" s="142">
        <f t="shared" si="11"/>
        <v>10363</v>
      </c>
      <c r="AN40" s="142">
        <f t="shared" si="11"/>
        <v>10669</v>
      </c>
      <c r="AO40" s="142">
        <f t="shared" si="11"/>
        <v>10363</v>
      </c>
      <c r="AP40" s="142">
        <f t="shared" si="11"/>
        <v>11051</v>
      </c>
      <c r="AQ40" s="142">
        <f t="shared" si="11"/>
        <v>10516</v>
      </c>
      <c r="AR40" s="142">
        <f t="shared" si="11"/>
        <v>10363</v>
      </c>
      <c r="AS40" s="142">
        <f t="shared" si="11"/>
        <v>10669</v>
      </c>
      <c r="AT40" s="142">
        <f t="shared" si="11"/>
        <v>10057</v>
      </c>
      <c r="AU40" s="142">
        <f t="shared" si="11"/>
        <v>10057</v>
      </c>
      <c r="AV40" s="142">
        <f t="shared" si="11"/>
        <v>9751</v>
      </c>
      <c r="AW40" s="142">
        <f t="shared" si="11"/>
        <v>9215</v>
      </c>
      <c r="AX40" s="142">
        <f t="shared" si="11"/>
        <v>9598</v>
      </c>
      <c r="AY40" s="142">
        <f t="shared" si="11"/>
        <v>9215</v>
      </c>
      <c r="AZ40" s="142">
        <f t="shared" si="11"/>
        <v>9598</v>
      </c>
      <c r="BA40" s="142">
        <f t="shared" si="11"/>
        <v>9215</v>
      </c>
    </row>
    <row r="41" spans="1:53" ht="11.45" customHeight="1" x14ac:dyDescent="0.2">
      <c r="A41" s="24"/>
    </row>
    <row r="42" spans="1:53" x14ac:dyDescent="0.2">
      <c r="A42" s="41" t="s">
        <v>18</v>
      </c>
    </row>
    <row r="43" spans="1:53" x14ac:dyDescent="0.2">
      <c r="A43" s="38" t="s">
        <v>22</v>
      </c>
    </row>
    <row r="44" spans="1:53" x14ac:dyDescent="0.2">
      <c r="A44" s="22"/>
    </row>
    <row r="45" spans="1:53" x14ac:dyDescent="0.2">
      <c r="A45" s="41" t="s">
        <v>3</v>
      </c>
    </row>
    <row r="46" spans="1:53" x14ac:dyDescent="0.2">
      <c r="A46" s="42" t="s">
        <v>4</v>
      </c>
    </row>
    <row r="47" spans="1:53" x14ac:dyDescent="0.2">
      <c r="A47" s="42" t="s">
        <v>5</v>
      </c>
    </row>
    <row r="48" spans="1:53"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6" width="8.5703125" style="1"/>
    <col min="17" max="18" width="8.5703125" style="1" customWidth="1"/>
    <col min="19" max="20" width="8.5703125" style="1"/>
    <col min="21" max="21" width="8.5703125" style="1" customWidth="1"/>
    <col min="22" max="22" width="8.5703125" style="1" hidden="1" customWidth="1"/>
    <col min="23" max="23" width="8.5703125" style="1" customWidth="1"/>
    <col min="24" max="25" width="8.5703125" style="1"/>
    <col min="26" max="26" width="8.5703125" style="1" customWidth="1"/>
    <col min="27" max="27" width="0" style="1" hidden="1" customWidth="1"/>
    <col min="28" max="16384" width="8.5703125" style="1"/>
  </cols>
  <sheetData>
    <row r="1" spans="1:53" ht="11.45" customHeight="1" x14ac:dyDescent="0.2">
      <c r="A1" s="9" t="s">
        <v>187</v>
      </c>
    </row>
    <row r="2" spans="1:53" ht="11.45" customHeight="1" x14ac:dyDescent="0.2">
      <c r="A2" s="19" t="s">
        <v>16</v>
      </c>
    </row>
    <row r="3" spans="1:53" ht="11.45" customHeight="1" x14ac:dyDescent="0.2">
      <c r="A3" s="9"/>
    </row>
    <row r="4" spans="1:53" ht="11.25" customHeight="1" x14ac:dyDescent="0.2">
      <c r="A4" s="95" t="s">
        <v>1</v>
      </c>
    </row>
    <row r="5" spans="1:53"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row>
    <row r="8" spans="1:53"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c r="T8" s="142">
        <f>'C завтраками| Bed and breakfast'!T8*0.9</f>
        <v>7335</v>
      </c>
      <c r="U8" s="142">
        <f>'C завтраками| Bed and breakfast'!U8*0.9</f>
        <v>7335</v>
      </c>
      <c r="V8" s="142">
        <f>'C завтраками| Bed and breakfast'!V8*0.9</f>
        <v>7335</v>
      </c>
      <c r="W8" s="142">
        <f>'C завтраками| Bed and breakfast'!W8*0.9</f>
        <v>7335</v>
      </c>
      <c r="X8" s="142">
        <f>'C завтраками| Bed and breakfast'!X8*0.9</f>
        <v>5895</v>
      </c>
      <c r="Y8" s="142">
        <f>'C завтраками| Bed and breakfast'!Y8*0.9</f>
        <v>6615</v>
      </c>
      <c r="Z8" s="142">
        <f>'C завтраками| Bed and breakfast'!Z8*0.9</f>
        <v>5895</v>
      </c>
      <c r="AA8" s="142">
        <f>'C завтраками| Bed and breakfast'!AA8*0.9</f>
        <v>8055</v>
      </c>
      <c r="AB8" s="142">
        <f>'C завтраками| Bed and breakfast'!AB8*0.9</f>
        <v>8055</v>
      </c>
      <c r="AC8" s="142">
        <f>'C завтраками| Bed and breakfast'!AC8*0.9</f>
        <v>5985</v>
      </c>
      <c r="AD8" s="142">
        <f>'C завтраками| Bed and breakfast'!AD8*0.9</f>
        <v>6165</v>
      </c>
      <c r="AE8" s="142">
        <f>'C завтраками| Bed and breakfast'!AE8*0.9</f>
        <v>6525</v>
      </c>
      <c r="AF8" s="142">
        <f>'C завтраками| Bed and breakfast'!AF8*0.9</f>
        <v>6165</v>
      </c>
      <c r="AG8" s="142">
        <f>'C завтраками| Bed and breakfast'!AG8*0.9</f>
        <v>6705</v>
      </c>
      <c r="AH8" s="142">
        <f>'C завтраками| Bed and breakfast'!AH8*0.9</f>
        <v>7335</v>
      </c>
      <c r="AI8" s="142">
        <f>'C завтраками| Bed and breakfast'!AI8*0.9</f>
        <v>7335</v>
      </c>
      <c r="AJ8" s="142">
        <f>'C завтраками| Bed and breakfast'!AJ8*0.9</f>
        <v>6885</v>
      </c>
      <c r="AK8" s="142">
        <f>'C завтраками| Bed and breakfast'!AK8*0.9</f>
        <v>6525</v>
      </c>
      <c r="AL8" s="142">
        <f>'C завтраками| Bed and breakfast'!AL8*0.9</f>
        <v>7335</v>
      </c>
      <c r="AM8" s="142">
        <f>'C завтраками| Bed and breakfast'!AM8*0.9</f>
        <v>6525</v>
      </c>
      <c r="AN8" s="142">
        <f>'C завтраками| Bed and breakfast'!AN8*0.9</f>
        <v>6885</v>
      </c>
      <c r="AO8" s="142">
        <f>'C завтраками| Bed and breakfast'!AO8*0.9</f>
        <v>6525</v>
      </c>
      <c r="AP8" s="142">
        <f>'C завтраками| Bed and breakfast'!AP8*0.9</f>
        <v>7335</v>
      </c>
      <c r="AQ8" s="142">
        <f>'C завтраками| Bed and breakfast'!AQ8*0.9</f>
        <v>6705</v>
      </c>
      <c r="AR8" s="142">
        <f>'C завтраками| Bed and breakfast'!AR8*0.9</f>
        <v>6525</v>
      </c>
      <c r="AS8" s="142">
        <f>'C завтраками| Bed and breakfast'!AS8*0.9</f>
        <v>6885</v>
      </c>
      <c r="AT8" s="142">
        <f>'C завтраками| Bed and breakfast'!AT8*0.9</f>
        <v>6165</v>
      </c>
      <c r="AU8" s="142">
        <f>'C завтраками| Bed and breakfast'!AU8*0.9</f>
        <v>6165</v>
      </c>
      <c r="AV8" s="142">
        <f>'C завтраками| Bed and breakfast'!AV8*0.9</f>
        <v>5805</v>
      </c>
      <c r="AW8" s="142">
        <f>'C завтраками| Bed and breakfast'!AW8*0.9</f>
        <v>5175</v>
      </c>
      <c r="AX8" s="142">
        <f>'C завтраками| Bed and breakfast'!AX8*0.9</f>
        <v>5625</v>
      </c>
      <c r="AY8" s="142">
        <f>'C завтраками| Bed and breakfast'!AY8*0.9</f>
        <v>5175</v>
      </c>
      <c r="AZ8" s="142">
        <f>'C завтраками| Bed and breakfast'!AZ8*0.9</f>
        <v>5625</v>
      </c>
      <c r="BA8" s="142">
        <f>'C завтраками| Bed and breakfast'!BA8*0.9</f>
        <v>5175</v>
      </c>
    </row>
    <row r="9" spans="1:53"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c r="T9" s="142">
        <f>'C завтраками| Bed and breakfast'!T9*0.9</f>
        <v>8460</v>
      </c>
      <c r="U9" s="142">
        <f>'C завтраками| Bed and breakfast'!U9*0.9</f>
        <v>8460</v>
      </c>
      <c r="V9" s="142">
        <f>'C завтраками| Bed and breakfast'!V9*0.9</f>
        <v>8460</v>
      </c>
      <c r="W9" s="142">
        <f>'C завтраками| Bed and breakfast'!W9*0.9</f>
        <v>8460</v>
      </c>
      <c r="X9" s="142">
        <f>'C завтраками| Bed and breakfast'!X9*0.9</f>
        <v>7020</v>
      </c>
      <c r="Y9" s="142">
        <f>'C завтраками| Bed and breakfast'!Y9*0.9</f>
        <v>7740</v>
      </c>
      <c r="Z9" s="142">
        <f>'C завтраками| Bed and breakfast'!Z9*0.9</f>
        <v>7020</v>
      </c>
      <c r="AA9" s="142">
        <f>'C завтраками| Bed and breakfast'!AA9*0.9</f>
        <v>9180</v>
      </c>
      <c r="AB9" s="142">
        <f>'C завтраками| Bed and breakfast'!AB9*0.9</f>
        <v>9180</v>
      </c>
      <c r="AC9" s="142">
        <f>'C завтраками| Bed and breakfast'!AC9*0.9</f>
        <v>7110</v>
      </c>
      <c r="AD9" s="142">
        <f>'C завтраками| Bed and breakfast'!AD9*0.9</f>
        <v>7290</v>
      </c>
      <c r="AE9" s="142">
        <f>'C завтраками| Bed and breakfast'!AE9*0.9</f>
        <v>7650</v>
      </c>
      <c r="AF9" s="142">
        <f>'C завтраками| Bed and breakfast'!AF9*0.9</f>
        <v>7290</v>
      </c>
      <c r="AG9" s="142">
        <f>'C завтраками| Bed and breakfast'!AG9*0.9</f>
        <v>7830</v>
      </c>
      <c r="AH9" s="142">
        <f>'C завтраками| Bed and breakfast'!AH9*0.9</f>
        <v>8460</v>
      </c>
      <c r="AI9" s="142">
        <f>'C завтраками| Bed and breakfast'!AI9*0.9</f>
        <v>8460</v>
      </c>
      <c r="AJ9" s="142">
        <f>'C завтраками| Bed and breakfast'!AJ9*0.9</f>
        <v>8010</v>
      </c>
      <c r="AK9" s="142">
        <f>'C завтраками| Bed and breakfast'!AK9*0.9</f>
        <v>7650</v>
      </c>
      <c r="AL9" s="142">
        <f>'C завтраками| Bed and breakfast'!AL9*0.9</f>
        <v>8460</v>
      </c>
      <c r="AM9" s="142">
        <f>'C завтраками| Bed and breakfast'!AM9*0.9</f>
        <v>7650</v>
      </c>
      <c r="AN9" s="142">
        <f>'C завтраками| Bed and breakfast'!AN9*0.9</f>
        <v>8010</v>
      </c>
      <c r="AO9" s="142">
        <f>'C завтраками| Bed and breakfast'!AO9*0.9</f>
        <v>7650</v>
      </c>
      <c r="AP9" s="142">
        <f>'C завтраками| Bed and breakfast'!AP9*0.9</f>
        <v>8460</v>
      </c>
      <c r="AQ9" s="142">
        <f>'C завтраками| Bed and breakfast'!AQ9*0.9</f>
        <v>7830</v>
      </c>
      <c r="AR9" s="142">
        <f>'C завтраками| Bed and breakfast'!AR9*0.9</f>
        <v>7650</v>
      </c>
      <c r="AS9" s="142">
        <f>'C завтраками| Bed and breakfast'!AS9*0.9</f>
        <v>8010</v>
      </c>
      <c r="AT9" s="142">
        <f>'C завтраками| Bed and breakfast'!AT9*0.9</f>
        <v>7290</v>
      </c>
      <c r="AU9" s="142">
        <f>'C завтраками| Bed and breakfast'!AU9*0.9</f>
        <v>7290</v>
      </c>
      <c r="AV9" s="142">
        <f>'C завтраками| Bed and breakfast'!AV9*0.9</f>
        <v>6930</v>
      </c>
      <c r="AW9" s="142">
        <f>'C завтраками| Bed and breakfast'!AW9*0.9</f>
        <v>6300</v>
      </c>
      <c r="AX9" s="142">
        <f>'C завтраками| Bed and breakfast'!AX9*0.9</f>
        <v>6750</v>
      </c>
      <c r="AY9" s="142">
        <f>'C завтраками| Bed and breakfast'!AY9*0.9</f>
        <v>6300</v>
      </c>
      <c r="AZ9" s="142">
        <f>'C завтраками| Bed and breakfast'!AZ9*0.9</f>
        <v>6750</v>
      </c>
      <c r="BA9" s="142">
        <f>'C завтраками| Bed and breakfast'!BA9*0.9</f>
        <v>6300</v>
      </c>
    </row>
    <row r="10" spans="1:53"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row>
    <row r="11" spans="1:53"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c r="T11" s="142">
        <f>'C завтраками| Bed and breakfast'!T11*0.9</f>
        <v>8235</v>
      </c>
      <c r="U11" s="142">
        <f>'C завтраками| Bed and breakfast'!U11*0.9</f>
        <v>8235</v>
      </c>
      <c r="V11" s="142">
        <f>'C завтраками| Bed and breakfast'!V11*0.9</f>
        <v>8235</v>
      </c>
      <c r="W11" s="142">
        <f>'C завтраками| Bed and breakfast'!W11*0.9</f>
        <v>8235</v>
      </c>
      <c r="X11" s="142">
        <f>'C завтраками| Bed and breakfast'!X11*0.9</f>
        <v>6795</v>
      </c>
      <c r="Y11" s="142">
        <f>'C завтраками| Bed and breakfast'!Y11*0.9</f>
        <v>7515</v>
      </c>
      <c r="Z11" s="142">
        <f>'C завтраками| Bed and breakfast'!Z11*0.9</f>
        <v>6795</v>
      </c>
      <c r="AA11" s="142">
        <f>'C завтраками| Bed and breakfast'!AA11*0.9</f>
        <v>8955</v>
      </c>
      <c r="AB11" s="142">
        <f>'C завтраками| Bed and breakfast'!AB11*0.9</f>
        <v>8955</v>
      </c>
      <c r="AC11" s="142">
        <f>'C завтраками| Bed and breakfast'!AC11*0.9</f>
        <v>6885</v>
      </c>
      <c r="AD11" s="142">
        <f>'C завтраками| Bed and breakfast'!AD11*0.9</f>
        <v>7065</v>
      </c>
      <c r="AE11" s="142">
        <f>'C завтраками| Bed and breakfast'!AE11*0.9</f>
        <v>7425</v>
      </c>
      <c r="AF11" s="142">
        <f>'C завтраками| Bed and breakfast'!AF11*0.9</f>
        <v>7065</v>
      </c>
      <c r="AG11" s="142">
        <f>'C завтраками| Bed and breakfast'!AG11*0.9</f>
        <v>7605</v>
      </c>
      <c r="AH11" s="142">
        <f>'C завтраками| Bed and breakfast'!AH11*0.9</f>
        <v>8235</v>
      </c>
      <c r="AI11" s="142">
        <f>'C завтраками| Bed and breakfast'!AI11*0.9</f>
        <v>8235</v>
      </c>
      <c r="AJ11" s="142">
        <f>'C завтраками| Bed and breakfast'!AJ11*0.9</f>
        <v>7785</v>
      </c>
      <c r="AK11" s="142">
        <f>'C завтраками| Bed and breakfast'!AK11*0.9</f>
        <v>7425</v>
      </c>
      <c r="AL11" s="142">
        <f>'C завтраками| Bed and breakfast'!AL11*0.9</f>
        <v>8235</v>
      </c>
      <c r="AM11" s="142">
        <f>'C завтраками| Bed and breakfast'!AM11*0.9</f>
        <v>7425</v>
      </c>
      <c r="AN11" s="142">
        <f>'C завтраками| Bed and breakfast'!AN11*0.9</f>
        <v>7785</v>
      </c>
      <c r="AO11" s="142">
        <f>'C завтраками| Bed and breakfast'!AO11*0.9</f>
        <v>7425</v>
      </c>
      <c r="AP11" s="142">
        <f>'C завтраками| Bed and breakfast'!AP11*0.9</f>
        <v>8235</v>
      </c>
      <c r="AQ11" s="142">
        <f>'C завтраками| Bed and breakfast'!AQ11*0.9</f>
        <v>7605</v>
      </c>
      <c r="AR11" s="142">
        <f>'C завтраками| Bed and breakfast'!AR11*0.9</f>
        <v>7425</v>
      </c>
      <c r="AS11" s="142">
        <f>'C завтраками| Bed and breakfast'!AS11*0.9</f>
        <v>7785</v>
      </c>
      <c r="AT11" s="142">
        <f>'C завтраками| Bed and breakfast'!AT11*0.9</f>
        <v>7065</v>
      </c>
      <c r="AU11" s="142">
        <f>'C завтраками| Bed and breakfast'!AU11*0.9</f>
        <v>7065</v>
      </c>
      <c r="AV11" s="142">
        <f>'C завтраками| Bed and breakfast'!AV11*0.9</f>
        <v>6705</v>
      </c>
      <c r="AW11" s="142">
        <f>'C завтраками| Bed and breakfast'!AW11*0.9</f>
        <v>6075</v>
      </c>
      <c r="AX11" s="142">
        <f>'C завтраками| Bed and breakfast'!AX11*0.9</f>
        <v>6525</v>
      </c>
      <c r="AY11" s="142">
        <f>'C завтраками| Bed and breakfast'!AY11*0.9</f>
        <v>6075</v>
      </c>
      <c r="AZ11" s="142">
        <f>'C завтраками| Bed and breakfast'!AZ11*0.9</f>
        <v>6525</v>
      </c>
      <c r="BA11" s="142">
        <f>'C завтраками| Bed and breakfast'!BA11*0.9</f>
        <v>6075</v>
      </c>
    </row>
    <row r="12" spans="1:53"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c r="T12" s="142">
        <f>'C завтраками| Bed and breakfast'!T12*0.9</f>
        <v>9360</v>
      </c>
      <c r="U12" s="142">
        <f>'C завтраками| Bed and breakfast'!U12*0.9</f>
        <v>9360</v>
      </c>
      <c r="V12" s="142">
        <f>'C завтраками| Bed and breakfast'!V12*0.9</f>
        <v>9360</v>
      </c>
      <c r="W12" s="142">
        <f>'C завтраками| Bed and breakfast'!W12*0.9</f>
        <v>9360</v>
      </c>
      <c r="X12" s="142">
        <f>'C завтраками| Bed and breakfast'!X12*0.9</f>
        <v>7920</v>
      </c>
      <c r="Y12" s="142">
        <f>'C завтраками| Bed and breakfast'!Y12*0.9</f>
        <v>8640</v>
      </c>
      <c r="Z12" s="142">
        <f>'C завтраками| Bed and breakfast'!Z12*0.9</f>
        <v>7920</v>
      </c>
      <c r="AA12" s="142">
        <f>'C завтраками| Bed and breakfast'!AA12*0.9</f>
        <v>10080</v>
      </c>
      <c r="AB12" s="142">
        <f>'C завтраками| Bed and breakfast'!AB12*0.9</f>
        <v>10080</v>
      </c>
      <c r="AC12" s="142">
        <f>'C завтраками| Bed and breakfast'!AC12*0.9</f>
        <v>8010</v>
      </c>
      <c r="AD12" s="142">
        <f>'C завтраками| Bed and breakfast'!AD12*0.9</f>
        <v>8190</v>
      </c>
      <c r="AE12" s="142">
        <f>'C завтраками| Bed and breakfast'!AE12*0.9</f>
        <v>8550</v>
      </c>
      <c r="AF12" s="142">
        <f>'C завтраками| Bed and breakfast'!AF12*0.9</f>
        <v>8190</v>
      </c>
      <c r="AG12" s="142">
        <f>'C завтраками| Bed and breakfast'!AG12*0.9</f>
        <v>8730</v>
      </c>
      <c r="AH12" s="142">
        <f>'C завтраками| Bed and breakfast'!AH12*0.9</f>
        <v>9360</v>
      </c>
      <c r="AI12" s="142">
        <f>'C завтраками| Bed and breakfast'!AI12*0.9</f>
        <v>9360</v>
      </c>
      <c r="AJ12" s="142">
        <f>'C завтраками| Bed and breakfast'!AJ12*0.9</f>
        <v>8910</v>
      </c>
      <c r="AK12" s="142">
        <f>'C завтраками| Bed and breakfast'!AK12*0.9</f>
        <v>8550</v>
      </c>
      <c r="AL12" s="142">
        <f>'C завтраками| Bed and breakfast'!AL12*0.9</f>
        <v>9360</v>
      </c>
      <c r="AM12" s="142">
        <f>'C завтраками| Bed and breakfast'!AM12*0.9</f>
        <v>8550</v>
      </c>
      <c r="AN12" s="142">
        <f>'C завтраками| Bed and breakfast'!AN12*0.9</f>
        <v>8910</v>
      </c>
      <c r="AO12" s="142">
        <f>'C завтраками| Bed and breakfast'!AO12*0.9</f>
        <v>8550</v>
      </c>
      <c r="AP12" s="142">
        <f>'C завтраками| Bed and breakfast'!AP12*0.9</f>
        <v>9360</v>
      </c>
      <c r="AQ12" s="142">
        <f>'C завтраками| Bed and breakfast'!AQ12*0.9</f>
        <v>8730</v>
      </c>
      <c r="AR12" s="142">
        <f>'C завтраками| Bed and breakfast'!AR12*0.9</f>
        <v>8550</v>
      </c>
      <c r="AS12" s="142">
        <f>'C завтраками| Bed and breakfast'!AS12*0.9</f>
        <v>8910</v>
      </c>
      <c r="AT12" s="142">
        <f>'C завтраками| Bed and breakfast'!AT12*0.9</f>
        <v>8190</v>
      </c>
      <c r="AU12" s="142">
        <f>'C завтраками| Bed and breakfast'!AU12*0.9</f>
        <v>8190</v>
      </c>
      <c r="AV12" s="142">
        <f>'C завтраками| Bed and breakfast'!AV12*0.9</f>
        <v>7830</v>
      </c>
      <c r="AW12" s="142">
        <f>'C завтраками| Bed and breakfast'!AW12*0.9</f>
        <v>7200</v>
      </c>
      <c r="AX12" s="142">
        <f>'C завтраками| Bed and breakfast'!AX12*0.9</f>
        <v>7650</v>
      </c>
      <c r="AY12" s="142">
        <f>'C завтраками| Bed and breakfast'!AY12*0.9</f>
        <v>7200</v>
      </c>
      <c r="AZ12" s="142">
        <f>'C завтраками| Bed and breakfast'!AZ12*0.9</f>
        <v>7650</v>
      </c>
      <c r="BA12" s="142">
        <f>'C завтраками| Bed and breakfast'!BA12*0.9</f>
        <v>7200</v>
      </c>
    </row>
    <row r="13" spans="1:53"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row>
    <row r="14" spans="1:53"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c r="T14" s="142">
        <f>'C завтраками| Bed and breakfast'!T14*0.9</f>
        <v>9585</v>
      </c>
      <c r="U14" s="142">
        <f>'C завтраками| Bed and breakfast'!U14*0.9</f>
        <v>9585</v>
      </c>
      <c r="V14" s="142">
        <f>'C завтраками| Bed and breakfast'!V14*0.9</f>
        <v>9585</v>
      </c>
      <c r="W14" s="142">
        <f>'C завтраками| Bed and breakfast'!W14*0.9</f>
        <v>9585</v>
      </c>
      <c r="X14" s="142">
        <f>'C завтраками| Bed and breakfast'!X14*0.9</f>
        <v>8145</v>
      </c>
      <c r="Y14" s="142">
        <f>'C завтраками| Bed and breakfast'!Y14*0.9</f>
        <v>8865</v>
      </c>
      <c r="Z14" s="142">
        <f>'C завтраками| Bed and breakfast'!Z14*0.9</f>
        <v>8145</v>
      </c>
      <c r="AA14" s="142">
        <f>'C завтраками| Bed and breakfast'!AA14*0.9</f>
        <v>10305</v>
      </c>
      <c r="AB14" s="142">
        <f>'C завтраками| Bed and breakfast'!AB14*0.9</f>
        <v>10305</v>
      </c>
      <c r="AC14" s="142">
        <f>'C завтраками| Bed and breakfast'!AC14*0.9</f>
        <v>8235</v>
      </c>
      <c r="AD14" s="142">
        <f>'C завтраками| Bed and breakfast'!AD14*0.9</f>
        <v>8415</v>
      </c>
      <c r="AE14" s="142">
        <f>'C завтраками| Bed and breakfast'!AE14*0.9</f>
        <v>8775</v>
      </c>
      <c r="AF14" s="142">
        <f>'C завтраками| Bed and breakfast'!AF14*0.9</f>
        <v>8415</v>
      </c>
      <c r="AG14" s="142">
        <f>'C завтраками| Bed and breakfast'!AG14*0.9</f>
        <v>8955</v>
      </c>
      <c r="AH14" s="142">
        <f>'C завтраками| Bed and breakfast'!AH14*0.9</f>
        <v>9585</v>
      </c>
      <c r="AI14" s="142">
        <f>'C завтраками| Bed and breakfast'!AI14*0.9</f>
        <v>9585</v>
      </c>
      <c r="AJ14" s="142">
        <f>'C завтраками| Bed and breakfast'!AJ14*0.9</f>
        <v>9135</v>
      </c>
      <c r="AK14" s="142">
        <f>'C завтраками| Bed and breakfast'!AK14*0.9</f>
        <v>8775</v>
      </c>
      <c r="AL14" s="142">
        <f>'C завтраками| Bed and breakfast'!AL14*0.9</f>
        <v>9585</v>
      </c>
      <c r="AM14" s="142">
        <f>'C завтраками| Bed and breakfast'!AM14*0.9</f>
        <v>8775</v>
      </c>
      <c r="AN14" s="142">
        <f>'C завтраками| Bed and breakfast'!AN14*0.9</f>
        <v>9135</v>
      </c>
      <c r="AO14" s="142">
        <f>'C завтраками| Bed and breakfast'!AO14*0.9</f>
        <v>8775</v>
      </c>
      <c r="AP14" s="142">
        <f>'C завтраками| Bed and breakfast'!AP14*0.9</f>
        <v>9585</v>
      </c>
      <c r="AQ14" s="142">
        <f>'C завтраками| Bed and breakfast'!AQ14*0.9</f>
        <v>8955</v>
      </c>
      <c r="AR14" s="142">
        <f>'C завтраками| Bed and breakfast'!AR14*0.9</f>
        <v>8775</v>
      </c>
      <c r="AS14" s="142">
        <f>'C завтраками| Bed and breakfast'!AS14*0.9</f>
        <v>9135</v>
      </c>
      <c r="AT14" s="142">
        <f>'C завтраками| Bed and breakfast'!AT14*0.9</f>
        <v>8415</v>
      </c>
      <c r="AU14" s="142">
        <f>'C завтраками| Bed and breakfast'!AU14*0.9</f>
        <v>8415</v>
      </c>
      <c r="AV14" s="142">
        <f>'C завтраками| Bed and breakfast'!AV14*0.9</f>
        <v>8055</v>
      </c>
      <c r="AW14" s="142">
        <f>'C завтраками| Bed and breakfast'!AW14*0.9</f>
        <v>7425</v>
      </c>
      <c r="AX14" s="142">
        <f>'C завтраками| Bed and breakfast'!AX14*0.9</f>
        <v>7875</v>
      </c>
      <c r="AY14" s="142">
        <f>'C завтраками| Bed and breakfast'!AY14*0.9</f>
        <v>7425</v>
      </c>
      <c r="AZ14" s="142">
        <f>'C завтраками| Bed and breakfast'!AZ14*0.9</f>
        <v>7875</v>
      </c>
      <c r="BA14" s="142">
        <f>'C завтраками| Bed and breakfast'!BA14*0.9</f>
        <v>7425</v>
      </c>
    </row>
    <row r="15" spans="1:53"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c r="T15" s="142">
        <f>'C завтраками| Bed and breakfast'!T15*0.9</f>
        <v>10710</v>
      </c>
      <c r="U15" s="142">
        <f>'C завтраками| Bed and breakfast'!U15*0.9</f>
        <v>10710</v>
      </c>
      <c r="V15" s="142">
        <f>'C завтраками| Bed and breakfast'!V15*0.9</f>
        <v>10710</v>
      </c>
      <c r="W15" s="142">
        <f>'C завтраками| Bed and breakfast'!W15*0.9</f>
        <v>10710</v>
      </c>
      <c r="X15" s="142">
        <f>'C завтраками| Bed and breakfast'!X15*0.9</f>
        <v>9270</v>
      </c>
      <c r="Y15" s="142">
        <f>'C завтраками| Bed and breakfast'!Y15*0.9</f>
        <v>9990</v>
      </c>
      <c r="Z15" s="142">
        <f>'C завтраками| Bed and breakfast'!Z15*0.9</f>
        <v>9270</v>
      </c>
      <c r="AA15" s="142">
        <f>'C завтраками| Bed and breakfast'!AA15*0.9</f>
        <v>11430</v>
      </c>
      <c r="AB15" s="142">
        <f>'C завтраками| Bed and breakfast'!AB15*0.9</f>
        <v>11430</v>
      </c>
      <c r="AC15" s="142">
        <f>'C завтраками| Bed and breakfast'!AC15*0.9</f>
        <v>9360</v>
      </c>
      <c r="AD15" s="142">
        <f>'C завтраками| Bed and breakfast'!AD15*0.9</f>
        <v>9540</v>
      </c>
      <c r="AE15" s="142">
        <f>'C завтраками| Bed and breakfast'!AE15*0.9</f>
        <v>9900</v>
      </c>
      <c r="AF15" s="142">
        <f>'C завтраками| Bed and breakfast'!AF15*0.9</f>
        <v>9540</v>
      </c>
      <c r="AG15" s="142">
        <f>'C завтраками| Bed and breakfast'!AG15*0.9</f>
        <v>10080</v>
      </c>
      <c r="AH15" s="142">
        <f>'C завтраками| Bed and breakfast'!AH15*0.9</f>
        <v>10710</v>
      </c>
      <c r="AI15" s="142">
        <f>'C завтраками| Bed and breakfast'!AI15*0.9</f>
        <v>10710</v>
      </c>
      <c r="AJ15" s="142">
        <f>'C завтраками| Bed and breakfast'!AJ15*0.9</f>
        <v>10260</v>
      </c>
      <c r="AK15" s="142">
        <f>'C завтраками| Bed and breakfast'!AK15*0.9</f>
        <v>9900</v>
      </c>
      <c r="AL15" s="142">
        <f>'C завтраками| Bed and breakfast'!AL15*0.9</f>
        <v>10710</v>
      </c>
      <c r="AM15" s="142">
        <f>'C завтраками| Bed and breakfast'!AM15*0.9</f>
        <v>9900</v>
      </c>
      <c r="AN15" s="142">
        <f>'C завтраками| Bed and breakfast'!AN15*0.9</f>
        <v>10260</v>
      </c>
      <c r="AO15" s="142">
        <f>'C завтраками| Bed and breakfast'!AO15*0.9</f>
        <v>9900</v>
      </c>
      <c r="AP15" s="142">
        <f>'C завтраками| Bed and breakfast'!AP15*0.9</f>
        <v>10710</v>
      </c>
      <c r="AQ15" s="142">
        <f>'C завтраками| Bed and breakfast'!AQ15*0.9</f>
        <v>10080</v>
      </c>
      <c r="AR15" s="142">
        <f>'C завтраками| Bed and breakfast'!AR15*0.9</f>
        <v>9900</v>
      </c>
      <c r="AS15" s="142">
        <f>'C завтраками| Bed and breakfast'!AS15*0.9</f>
        <v>10260</v>
      </c>
      <c r="AT15" s="142">
        <f>'C завтраками| Bed and breakfast'!AT15*0.9</f>
        <v>9540</v>
      </c>
      <c r="AU15" s="142">
        <f>'C завтраками| Bed and breakfast'!AU15*0.9</f>
        <v>9540</v>
      </c>
      <c r="AV15" s="142">
        <f>'C завтраками| Bed and breakfast'!AV15*0.9</f>
        <v>9180</v>
      </c>
      <c r="AW15" s="142">
        <f>'C завтраками| Bed and breakfast'!AW15*0.9</f>
        <v>8550</v>
      </c>
      <c r="AX15" s="142">
        <f>'C завтраками| Bed and breakfast'!AX15*0.9</f>
        <v>9000</v>
      </c>
      <c r="AY15" s="142">
        <f>'C завтраками| Bed and breakfast'!AY15*0.9</f>
        <v>8550</v>
      </c>
      <c r="AZ15" s="142">
        <f>'C завтраками| Bed and breakfast'!AZ15*0.9</f>
        <v>9000</v>
      </c>
      <c r="BA15" s="142">
        <f>'C завтраками| Bed and breakfast'!BA15*0.9</f>
        <v>8550</v>
      </c>
    </row>
    <row r="16" spans="1:53"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row>
    <row r="17" spans="1:53"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c r="T17" s="142">
        <f>'C завтраками| Bed and breakfast'!T17*0.9</f>
        <v>10485</v>
      </c>
      <c r="U17" s="142">
        <f>'C завтраками| Bed and breakfast'!U17*0.9</f>
        <v>10485</v>
      </c>
      <c r="V17" s="142">
        <f>'C завтраками| Bed and breakfast'!V17*0.9</f>
        <v>10485</v>
      </c>
      <c r="W17" s="142">
        <f>'C завтраками| Bed and breakfast'!W17*0.9</f>
        <v>10485</v>
      </c>
      <c r="X17" s="142">
        <f>'C завтраками| Bed and breakfast'!X17*0.9</f>
        <v>9045</v>
      </c>
      <c r="Y17" s="142">
        <f>'C завтраками| Bed and breakfast'!Y17*0.9</f>
        <v>9765</v>
      </c>
      <c r="Z17" s="142">
        <f>'C завтраками| Bed and breakfast'!Z17*0.9</f>
        <v>9045</v>
      </c>
      <c r="AA17" s="142">
        <f>'C завтраками| Bed and breakfast'!AA17*0.9</f>
        <v>11205</v>
      </c>
      <c r="AB17" s="142">
        <f>'C завтраками| Bed and breakfast'!AB17*0.9</f>
        <v>11205</v>
      </c>
      <c r="AC17" s="142">
        <f>'C завтраками| Bed and breakfast'!AC17*0.9</f>
        <v>9135</v>
      </c>
      <c r="AD17" s="142">
        <f>'C завтраками| Bed and breakfast'!AD17*0.9</f>
        <v>9315</v>
      </c>
      <c r="AE17" s="142">
        <f>'C завтраками| Bed and breakfast'!AE17*0.9</f>
        <v>9675</v>
      </c>
      <c r="AF17" s="142">
        <f>'C завтраками| Bed and breakfast'!AF17*0.9</f>
        <v>9315</v>
      </c>
      <c r="AG17" s="142">
        <f>'C завтраками| Bed and breakfast'!AG17*0.9</f>
        <v>9855</v>
      </c>
      <c r="AH17" s="142">
        <f>'C завтраками| Bed and breakfast'!AH17*0.9</f>
        <v>10485</v>
      </c>
      <c r="AI17" s="142">
        <f>'C завтраками| Bed and breakfast'!AI17*0.9</f>
        <v>10485</v>
      </c>
      <c r="AJ17" s="142">
        <f>'C завтраками| Bed and breakfast'!AJ17*0.9</f>
        <v>10035</v>
      </c>
      <c r="AK17" s="142">
        <f>'C завтраками| Bed and breakfast'!AK17*0.9</f>
        <v>9675</v>
      </c>
      <c r="AL17" s="142">
        <f>'C завтраками| Bed and breakfast'!AL17*0.9</f>
        <v>10485</v>
      </c>
      <c r="AM17" s="142">
        <f>'C завтраками| Bed and breakfast'!AM17*0.9</f>
        <v>9675</v>
      </c>
      <c r="AN17" s="142">
        <f>'C завтраками| Bed and breakfast'!AN17*0.9</f>
        <v>10035</v>
      </c>
      <c r="AO17" s="142">
        <f>'C завтраками| Bed and breakfast'!AO17*0.9</f>
        <v>9675</v>
      </c>
      <c r="AP17" s="142">
        <f>'C завтраками| Bed and breakfast'!AP17*0.9</f>
        <v>10485</v>
      </c>
      <c r="AQ17" s="142">
        <f>'C завтраками| Bed and breakfast'!AQ17*0.9</f>
        <v>9855</v>
      </c>
      <c r="AR17" s="142">
        <f>'C завтраками| Bed and breakfast'!AR17*0.9</f>
        <v>9675</v>
      </c>
      <c r="AS17" s="142">
        <f>'C завтраками| Bed and breakfast'!AS17*0.9</f>
        <v>10035</v>
      </c>
      <c r="AT17" s="142">
        <f>'C завтраками| Bed and breakfast'!AT17*0.9</f>
        <v>9315</v>
      </c>
      <c r="AU17" s="142">
        <f>'C завтраками| Bed and breakfast'!AU17*0.9</f>
        <v>9315</v>
      </c>
      <c r="AV17" s="142">
        <f>'C завтраками| Bed and breakfast'!AV17*0.9</f>
        <v>8955</v>
      </c>
      <c r="AW17" s="142">
        <f>'C завтраками| Bed and breakfast'!AW17*0.9</f>
        <v>8325</v>
      </c>
      <c r="AX17" s="142">
        <f>'C завтраками| Bed and breakfast'!AX17*0.9</f>
        <v>8775</v>
      </c>
      <c r="AY17" s="142">
        <f>'C завтраками| Bed and breakfast'!AY17*0.9</f>
        <v>8325</v>
      </c>
      <c r="AZ17" s="142">
        <f>'C завтраками| Bed and breakfast'!AZ17*0.9</f>
        <v>8775</v>
      </c>
      <c r="BA17" s="142">
        <f>'C завтраками| Bed and breakfast'!BA17*0.9</f>
        <v>8325</v>
      </c>
    </row>
    <row r="18" spans="1:53"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c r="T18" s="142">
        <f>'C завтраками| Bed and breakfast'!T18*0.9</f>
        <v>11610</v>
      </c>
      <c r="U18" s="142">
        <f>'C завтраками| Bed and breakfast'!U18*0.9</f>
        <v>11610</v>
      </c>
      <c r="V18" s="142">
        <f>'C завтраками| Bed and breakfast'!V18*0.9</f>
        <v>11610</v>
      </c>
      <c r="W18" s="142">
        <f>'C завтраками| Bed and breakfast'!W18*0.9</f>
        <v>11610</v>
      </c>
      <c r="X18" s="142">
        <f>'C завтраками| Bed and breakfast'!X18*0.9</f>
        <v>10170</v>
      </c>
      <c r="Y18" s="142">
        <f>'C завтраками| Bed and breakfast'!Y18*0.9</f>
        <v>10890</v>
      </c>
      <c r="Z18" s="142">
        <f>'C завтраками| Bed and breakfast'!Z18*0.9</f>
        <v>10170</v>
      </c>
      <c r="AA18" s="142">
        <f>'C завтраками| Bed and breakfast'!AA18*0.9</f>
        <v>12330</v>
      </c>
      <c r="AB18" s="142">
        <f>'C завтраками| Bed and breakfast'!AB18*0.9</f>
        <v>12330</v>
      </c>
      <c r="AC18" s="142">
        <f>'C завтраками| Bed and breakfast'!AC18*0.9</f>
        <v>10260</v>
      </c>
      <c r="AD18" s="142">
        <f>'C завтраками| Bed and breakfast'!AD18*0.9</f>
        <v>10440</v>
      </c>
      <c r="AE18" s="142">
        <f>'C завтраками| Bed and breakfast'!AE18*0.9</f>
        <v>10800</v>
      </c>
      <c r="AF18" s="142">
        <f>'C завтраками| Bed and breakfast'!AF18*0.9</f>
        <v>10440</v>
      </c>
      <c r="AG18" s="142">
        <f>'C завтраками| Bed and breakfast'!AG18*0.9</f>
        <v>10980</v>
      </c>
      <c r="AH18" s="142">
        <f>'C завтраками| Bed and breakfast'!AH18*0.9</f>
        <v>11610</v>
      </c>
      <c r="AI18" s="142">
        <f>'C завтраками| Bed and breakfast'!AI18*0.9</f>
        <v>11610</v>
      </c>
      <c r="AJ18" s="142">
        <f>'C завтраками| Bed and breakfast'!AJ18*0.9</f>
        <v>11160</v>
      </c>
      <c r="AK18" s="142">
        <f>'C завтраками| Bed and breakfast'!AK18*0.9</f>
        <v>10800</v>
      </c>
      <c r="AL18" s="142">
        <f>'C завтраками| Bed and breakfast'!AL18*0.9</f>
        <v>11610</v>
      </c>
      <c r="AM18" s="142">
        <f>'C завтраками| Bed and breakfast'!AM18*0.9</f>
        <v>10800</v>
      </c>
      <c r="AN18" s="142">
        <f>'C завтраками| Bed and breakfast'!AN18*0.9</f>
        <v>11160</v>
      </c>
      <c r="AO18" s="142">
        <f>'C завтраками| Bed and breakfast'!AO18*0.9</f>
        <v>10800</v>
      </c>
      <c r="AP18" s="142">
        <f>'C завтраками| Bed and breakfast'!AP18*0.9</f>
        <v>11610</v>
      </c>
      <c r="AQ18" s="142">
        <f>'C завтраками| Bed and breakfast'!AQ18*0.9</f>
        <v>10980</v>
      </c>
      <c r="AR18" s="142">
        <f>'C завтраками| Bed and breakfast'!AR18*0.9</f>
        <v>10800</v>
      </c>
      <c r="AS18" s="142">
        <f>'C завтраками| Bed and breakfast'!AS18*0.9</f>
        <v>11160</v>
      </c>
      <c r="AT18" s="142">
        <f>'C завтраками| Bed and breakfast'!AT18*0.9</f>
        <v>10440</v>
      </c>
      <c r="AU18" s="142">
        <f>'C завтраками| Bed and breakfast'!AU18*0.9</f>
        <v>10440</v>
      </c>
      <c r="AV18" s="142">
        <f>'C завтраками| Bed and breakfast'!AV18*0.9</f>
        <v>10080</v>
      </c>
      <c r="AW18" s="142">
        <f>'C завтраками| Bed and breakfast'!AW18*0.9</f>
        <v>9450</v>
      </c>
      <c r="AX18" s="142">
        <f>'C завтраками| Bed and breakfast'!AX18*0.9</f>
        <v>9900</v>
      </c>
      <c r="AY18" s="142">
        <f>'C завтраками| Bed and breakfast'!AY18*0.9</f>
        <v>9450</v>
      </c>
      <c r="AZ18" s="142">
        <f>'C завтраками| Bed and breakfast'!AZ18*0.9</f>
        <v>9900</v>
      </c>
      <c r="BA18" s="142">
        <f>'C завтраками| Bed and breakfast'!BA18*0.9</f>
        <v>9450</v>
      </c>
    </row>
    <row r="19" spans="1:53"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row>
    <row r="20" spans="1:53" ht="11.45" customHeight="1" x14ac:dyDescent="0.2">
      <c r="A20" s="3">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c r="T20" s="142">
        <f>'C завтраками| Bed and breakfast'!T20*0.9</f>
        <v>11835</v>
      </c>
      <c r="U20" s="142">
        <f>'C завтраками| Bed and breakfast'!U20*0.9</f>
        <v>11835</v>
      </c>
      <c r="V20" s="142">
        <f>'C завтраками| Bed and breakfast'!V20*0.9</f>
        <v>11835</v>
      </c>
      <c r="W20" s="142">
        <f>'C завтраками| Bed and breakfast'!W20*0.9</f>
        <v>11835</v>
      </c>
      <c r="X20" s="142">
        <f>'C завтраками| Bed and breakfast'!X20*0.9</f>
        <v>10395</v>
      </c>
      <c r="Y20" s="142">
        <f>'C завтраками| Bed and breakfast'!Y20*0.9</f>
        <v>11115</v>
      </c>
      <c r="Z20" s="142">
        <f>'C завтраками| Bed and breakfast'!Z20*0.9</f>
        <v>10395</v>
      </c>
      <c r="AA20" s="142">
        <f>'C завтраками| Bed and breakfast'!AA20*0.9</f>
        <v>12555</v>
      </c>
      <c r="AB20" s="142">
        <f>'C завтраками| Bed and breakfast'!AB20*0.9</f>
        <v>12555</v>
      </c>
      <c r="AC20" s="142">
        <f>'C завтраками| Bed and breakfast'!AC20*0.9</f>
        <v>10485</v>
      </c>
      <c r="AD20" s="142">
        <f>'C завтраками| Bed and breakfast'!AD20*0.9</f>
        <v>10665</v>
      </c>
      <c r="AE20" s="142">
        <f>'C завтраками| Bed and breakfast'!AE20*0.9</f>
        <v>11025</v>
      </c>
      <c r="AF20" s="142">
        <f>'C завтраками| Bed and breakfast'!AF20*0.9</f>
        <v>10665</v>
      </c>
      <c r="AG20" s="142">
        <f>'C завтраками| Bed and breakfast'!AG20*0.9</f>
        <v>11205</v>
      </c>
      <c r="AH20" s="142">
        <f>'C завтраками| Bed and breakfast'!AH20*0.9</f>
        <v>11835</v>
      </c>
      <c r="AI20" s="142">
        <f>'C завтраками| Bed and breakfast'!AI20*0.9</f>
        <v>11835</v>
      </c>
      <c r="AJ20" s="142">
        <f>'C завтраками| Bed and breakfast'!AJ20*0.9</f>
        <v>11385</v>
      </c>
      <c r="AK20" s="142">
        <f>'C завтраками| Bed and breakfast'!AK20*0.9</f>
        <v>11025</v>
      </c>
      <c r="AL20" s="142">
        <f>'C завтраками| Bed and breakfast'!AL20*0.9</f>
        <v>11835</v>
      </c>
      <c r="AM20" s="142">
        <f>'C завтраками| Bed and breakfast'!AM20*0.9</f>
        <v>11025</v>
      </c>
      <c r="AN20" s="142">
        <f>'C завтраками| Bed and breakfast'!AN20*0.9</f>
        <v>11385</v>
      </c>
      <c r="AO20" s="142">
        <f>'C завтраками| Bed and breakfast'!AO20*0.9</f>
        <v>11025</v>
      </c>
      <c r="AP20" s="142">
        <f>'C завтраками| Bed and breakfast'!AP20*0.9</f>
        <v>11835</v>
      </c>
      <c r="AQ20" s="142">
        <f>'C завтраками| Bed and breakfast'!AQ20*0.9</f>
        <v>11205</v>
      </c>
      <c r="AR20" s="142">
        <f>'C завтраками| Bed and breakfast'!AR20*0.9</f>
        <v>11025</v>
      </c>
      <c r="AS20" s="142">
        <f>'C завтраками| Bed and breakfast'!AS20*0.9</f>
        <v>11385</v>
      </c>
      <c r="AT20" s="142">
        <f>'C завтраками| Bed and breakfast'!AT20*0.9</f>
        <v>10665</v>
      </c>
      <c r="AU20" s="142">
        <f>'C завтраками| Bed and breakfast'!AU20*0.9</f>
        <v>10665</v>
      </c>
      <c r="AV20" s="142">
        <f>'C завтраками| Bed and breakfast'!AV20*0.9</f>
        <v>10305</v>
      </c>
      <c r="AW20" s="142">
        <f>'C завтраками| Bed and breakfast'!AW20*0.9</f>
        <v>9675</v>
      </c>
      <c r="AX20" s="142">
        <f>'C завтраками| Bed and breakfast'!AX20*0.9</f>
        <v>10125</v>
      </c>
      <c r="AY20" s="142">
        <f>'C завтраками| Bed and breakfast'!AY20*0.9</f>
        <v>9675</v>
      </c>
      <c r="AZ20" s="142">
        <f>'C завтраками| Bed and breakfast'!AZ20*0.9</f>
        <v>10125</v>
      </c>
      <c r="BA20" s="142">
        <f>'C завтраками| Bed and breakfast'!BA20*0.9</f>
        <v>9675</v>
      </c>
    </row>
    <row r="21" spans="1:53" ht="11.45" customHeight="1" x14ac:dyDescent="0.2">
      <c r="A21" s="3">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c r="T21" s="142">
        <f>'C завтраками| Bed and breakfast'!T21*0.9</f>
        <v>12960</v>
      </c>
      <c r="U21" s="142">
        <f>'C завтраками| Bed and breakfast'!U21*0.9</f>
        <v>12960</v>
      </c>
      <c r="V21" s="142">
        <f>'C завтраками| Bed and breakfast'!V21*0.9</f>
        <v>12960</v>
      </c>
      <c r="W21" s="142">
        <f>'C завтраками| Bed and breakfast'!W21*0.9</f>
        <v>12960</v>
      </c>
      <c r="X21" s="142">
        <f>'C завтраками| Bed and breakfast'!X21*0.9</f>
        <v>11520</v>
      </c>
      <c r="Y21" s="142">
        <f>'C завтраками| Bed and breakfast'!Y21*0.9</f>
        <v>12240</v>
      </c>
      <c r="Z21" s="142">
        <f>'C завтраками| Bed and breakfast'!Z21*0.9</f>
        <v>11520</v>
      </c>
      <c r="AA21" s="142">
        <f>'C завтраками| Bed and breakfast'!AA21*0.9</f>
        <v>13680</v>
      </c>
      <c r="AB21" s="142">
        <f>'C завтраками| Bed and breakfast'!AB21*0.9</f>
        <v>13680</v>
      </c>
      <c r="AC21" s="142">
        <f>'C завтраками| Bed and breakfast'!AC21*0.9</f>
        <v>11610</v>
      </c>
      <c r="AD21" s="142">
        <f>'C завтраками| Bed and breakfast'!AD21*0.9</f>
        <v>11790</v>
      </c>
      <c r="AE21" s="142">
        <f>'C завтраками| Bed and breakfast'!AE21*0.9</f>
        <v>12150</v>
      </c>
      <c r="AF21" s="142">
        <f>'C завтраками| Bed and breakfast'!AF21*0.9</f>
        <v>11790</v>
      </c>
      <c r="AG21" s="142">
        <f>'C завтраками| Bed and breakfast'!AG21*0.9</f>
        <v>12330</v>
      </c>
      <c r="AH21" s="142">
        <f>'C завтраками| Bed and breakfast'!AH21*0.9</f>
        <v>12960</v>
      </c>
      <c r="AI21" s="142">
        <f>'C завтраками| Bed and breakfast'!AI21*0.9</f>
        <v>12960</v>
      </c>
      <c r="AJ21" s="142">
        <f>'C завтраками| Bed and breakfast'!AJ21*0.9</f>
        <v>12510</v>
      </c>
      <c r="AK21" s="142">
        <f>'C завтраками| Bed and breakfast'!AK21*0.9</f>
        <v>12150</v>
      </c>
      <c r="AL21" s="142">
        <f>'C завтраками| Bed and breakfast'!AL21*0.9</f>
        <v>12960</v>
      </c>
      <c r="AM21" s="142">
        <f>'C завтраками| Bed and breakfast'!AM21*0.9</f>
        <v>12150</v>
      </c>
      <c r="AN21" s="142">
        <f>'C завтраками| Bed and breakfast'!AN21*0.9</f>
        <v>12510</v>
      </c>
      <c r="AO21" s="142">
        <f>'C завтраками| Bed and breakfast'!AO21*0.9</f>
        <v>12150</v>
      </c>
      <c r="AP21" s="142">
        <f>'C завтраками| Bed and breakfast'!AP21*0.9</f>
        <v>12960</v>
      </c>
      <c r="AQ21" s="142">
        <f>'C завтраками| Bed and breakfast'!AQ21*0.9</f>
        <v>12330</v>
      </c>
      <c r="AR21" s="142">
        <f>'C завтраками| Bed and breakfast'!AR21*0.9</f>
        <v>12150</v>
      </c>
      <c r="AS21" s="142">
        <f>'C завтраками| Bed and breakfast'!AS21*0.9</f>
        <v>12510</v>
      </c>
      <c r="AT21" s="142">
        <f>'C завтраками| Bed and breakfast'!AT21*0.9</f>
        <v>11790</v>
      </c>
      <c r="AU21" s="142">
        <f>'C завтраками| Bed and breakfast'!AU21*0.9</f>
        <v>11790</v>
      </c>
      <c r="AV21" s="142">
        <f>'C завтраками| Bed and breakfast'!AV21*0.9</f>
        <v>11430</v>
      </c>
      <c r="AW21" s="142">
        <f>'C завтраками| Bed and breakfast'!AW21*0.9</f>
        <v>10800</v>
      </c>
      <c r="AX21" s="142">
        <f>'C завтраками| Bed and breakfast'!AX21*0.9</f>
        <v>11250</v>
      </c>
      <c r="AY21" s="142">
        <f>'C завтраками| Bed and breakfast'!AY21*0.9</f>
        <v>10800</v>
      </c>
      <c r="AZ21" s="142">
        <f>'C завтраками| Bed and breakfast'!AZ21*0.9</f>
        <v>11250</v>
      </c>
      <c r="BA21" s="142">
        <f>'C завтраками| Bed and breakfast'!BA21*0.9</f>
        <v>10800</v>
      </c>
    </row>
    <row r="22" spans="1:53"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1:53"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3" ht="24.6" customHeight="1" x14ac:dyDescent="0.2">
      <c r="A24" s="8"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ht="24.6" customHeight="1" x14ac:dyDescent="0.2">
      <c r="A25" s="37"/>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row>
    <row r="27" spans="1:53" ht="11.45" customHeight="1" x14ac:dyDescent="0.2">
      <c r="A27" s="3">
        <v>1</v>
      </c>
      <c r="B27" s="142">
        <f t="shared" ref="B27:BA27" si="2">ROUND(B8*0.87,)+25</f>
        <v>5780</v>
      </c>
      <c r="C27" s="142">
        <f t="shared" si="2"/>
        <v>5154</v>
      </c>
      <c r="D27" s="142">
        <f t="shared" si="2"/>
        <v>4919</v>
      </c>
      <c r="E27" s="142">
        <f t="shared" si="2"/>
        <v>4527</v>
      </c>
      <c r="F27" s="142">
        <f t="shared" si="2"/>
        <v>6406</v>
      </c>
      <c r="G27" s="142">
        <f t="shared" si="2"/>
        <v>7033</v>
      </c>
      <c r="H27" s="142">
        <f t="shared" si="2"/>
        <v>5780</v>
      </c>
      <c r="I27" s="142">
        <f t="shared" si="2"/>
        <v>6406</v>
      </c>
      <c r="J27" s="142">
        <f t="shared" si="2"/>
        <v>5154</v>
      </c>
      <c r="K27" s="142">
        <f t="shared" si="2"/>
        <v>5780</v>
      </c>
      <c r="L27" s="142">
        <f t="shared" si="2"/>
        <v>6406</v>
      </c>
      <c r="M27" s="142">
        <f t="shared" si="2"/>
        <v>5780</v>
      </c>
      <c r="N27" s="142">
        <f t="shared" si="2"/>
        <v>4527</v>
      </c>
      <c r="O27" s="142">
        <f t="shared" si="2"/>
        <v>4840</v>
      </c>
      <c r="P27" s="142">
        <f t="shared" si="2"/>
        <v>4527</v>
      </c>
      <c r="Q27" s="142">
        <f t="shared" si="2"/>
        <v>4840</v>
      </c>
      <c r="R27" s="142">
        <f t="shared" si="2"/>
        <v>4527</v>
      </c>
      <c r="S27" s="142">
        <f t="shared" si="2"/>
        <v>4840</v>
      </c>
      <c r="T27" s="142">
        <f t="shared" si="2"/>
        <v>6406</v>
      </c>
      <c r="U27" s="142">
        <f t="shared" si="2"/>
        <v>6406</v>
      </c>
      <c r="V27" s="142">
        <f t="shared" si="2"/>
        <v>6406</v>
      </c>
      <c r="W27" s="142">
        <f t="shared" si="2"/>
        <v>6406</v>
      </c>
      <c r="X27" s="142">
        <f t="shared" si="2"/>
        <v>5154</v>
      </c>
      <c r="Y27" s="142">
        <f t="shared" si="2"/>
        <v>5780</v>
      </c>
      <c r="Z27" s="142">
        <f t="shared" si="2"/>
        <v>5154</v>
      </c>
      <c r="AA27" s="142">
        <f t="shared" si="2"/>
        <v>7033</v>
      </c>
      <c r="AB27" s="142">
        <f t="shared" si="2"/>
        <v>7033</v>
      </c>
      <c r="AC27" s="142">
        <f t="shared" si="2"/>
        <v>5232</v>
      </c>
      <c r="AD27" s="142">
        <f t="shared" si="2"/>
        <v>5389</v>
      </c>
      <c r="AE27" s="142">
        <f t="shared" si="2"/>
        <v>5702</v>
      </c>
      <c r="AF27" s="142">
        <f t="shared" si="2"/>
        <v>5389</v>
      </c>
      <c r="AG27" s="142">
        <f t="shared" si="2"/>
        <v>5858</v>
      </c>
      <c r="AH27" s="142">
        <f t="shared" si="2"/>
        <v>6406</v>
      </c>
      <c r="AI27" s="142">
        <f t="shared" si="2"/>
        <v>6406</v>
      </c>
      <c r="AJ27" s="142">
        <f t="shared" si="2"/>
        <v>6015</v>
      </c>
      <c r="AK27" s="142">
        <f t="shared" si="2"/>
        <v>5702</v>
      </c>
      <c r="AL27" s="142">
        <f t="shared" si="2"/>
        <v>6406</v>
      </c>
      <c r="AM27" s="142">
        <f t="shared" si="2"/>
        <v>5702</v>
      </c>
      <c r="AN27" s="142">
        <f t="shared" si="2"/>
        <v>6015</v>
      </c>
      <c r="AO27" s="142">
        <f t="shared" si="2"/>
        <v>5702</v>
      </c>
      <c r="AP27" s="142">
        <f t="shared" si="2"/>
        <v>6406</v>
      </c>
      <c r="AQ27" s="142">
        <f t="shared" si="2"/>
        <v>5858</v>
      </c>
      <c r="AR27" s="142">
        <f t="shared" si="2"/>
        <v>5702</v>
      </c>
      <c r="AS27" s="142">
        <f t="shared" si="2"/>
        <v>6015</v>
      </c>
      <c r="AT27" s="142">
        <f t="shared" si="2"/>
        <v>5389</v>
      </c>
      <c r="AU27" s="142">
        <f t="shared" si="2"/>
        <v>5389</v>
      </c>
      <c r="AV27" s="142">
        <f t="shared" si="2"/>
        <v>5075</v>
      </c>
      <c r="AW27" s="142">
        <f t="shared" si="2"/>
        <v>4527</v>
      </c>
      <c r="AX27" s="142">
        <f t="shared" si="2"/>
        <v>4919</v>
      </c>
      <c r="AY27" s="142">
        <f t="shared" si="2"/>
        <v>4527</v>
      </c>
      <c r="AZ27" s="142">
        <f t="shared" si="2"/>
        <v>4919</v>
      </c>
      <c r="BA27" s="142">
        <f t="shared" si="2"/>
        <v>4527</v>
      </c>
    </row>
    <row r="28" spans="1:53" ht="11.45" customHeight="1" x14ac:dyDescent="0.2">
      <c r="A28" s="3">
        <v>2</v>
      </c>
      <c r="B28" s="142">
        <f t="shared" ref="B28:BA28" si="3">ROUND(B9*0.87,)+25</f>
        <v>6759</v>
      </c>
      <c r="C28" s="142">
        <f t="shared" si="3"/>
        <v>6132</v>
      </c>
      <c r="D28" s="142">
        <f t="shared" si="3"/>
        <v>5898</v>
      </c>
      <c r="E28" s="142">
        <f t="shared" si="3"/>
        <v>5506</v>
      </c>
      <c r="F28" s="142">
        <f t="shared" si="3"/>
        <v>7385</v>
      </c>
      <c r="G28" s="142">
        <f t="shared" si="3"/>
        <v>8012</v>
      </c>
      <c r="H28" s="142">
        <f t="shared" si="3"/>
        <v>6759</v>
      </c>
      <c r="I28" s="142">
        <f t="shared" si="3"/>
        <v>7385</v>
      </c>
      <c r="J28" s="142">
        <f t="shared" si="3"/>
        <v>6132</v>
      </c>
      <c r="K28" s="142">
        <f t="shared" si="3"/>
        <v>6759</v>
      </c>
      <c r="L28" s="142">
        <f t="shared" si="3"/>
        <v>7385</v>
      </c>
      <c r="M28" s="142">
        <f t="shared" si="3"/>
        <v>6759</v>
      </c>
      <c r="N28" s="142">
        <f t="shared" si="3"/>
        <v>5506</v>
      </c>
      <c r="O28" s="142">
        <f t="shared" si="3"/>
        <v>5819</v>
      </c>
      <c r="P28" s="142">
        <f t="shared" si="3"/>
        <v>5506</v>
      </c>
      <c r="Q28" s="142">
        <f t="shared" si="3"/>
        <v>5819</v>
      </c>
      <c r="R28" s="142">
        <f t="shared" si="3"/>
        <v>5506</v>
      </c>
      <c r="S28" s="142">
        <f t="shared" si="3"/>
        <v>5819</v>
      </c>
      <c r="T28" s="142">
        <f t="shared" si="3"/>
        <v>7385</v>
      </c>
      <c r="U28" s="142">
        <f t="shared" si="3"/>
        <v>7385</v>
      </c>
      <c r="V28" s="142">
        <f t="shared" si="3"/>
        <v>7385</v>
      </c>
      <c r="W28" s="142">
        <f t="shared" si="3"/>
        <v>7385</v>
      </c>
      <c r="X28" s="142">
        <f t="shared" si="3"/>
        <v>6132</v>
      </c>
      <c r="Y28" s="142">
        <f t="shared" si="3"/>
        <v>6759</v>
      </c>
      <c r="Z28" s="142">
        <f t="shared" si="3"/>
        <v>6132</v>
      </c>
      <c r="AA28" s="142">
        <f t="shared" si="3"/>
        <v>8012</v>
      </c>
      <c r="AB28" s="142">
        <f t="shared" si="3"/>
        <v>8012</v>
      </c>
      <c r="AC28" s="142">
        <f t="shared" si="3"/>
        <v>6211</v>
      </c>
      <c r="AD28" s="142">
        <f t="shared" si="3"/>
        <v>6367</v>
      </c>
      <c r="AE28" s="142">
        <f t="shared" si="3"/>
        <v>6681</v>
      </c>
      <c r="AF28" s="142">
        <f t="shared" si="3"/>
        <v>6367</v>
      </c>
      <c r="AG28" s="142">
        <f t="shared" si="3"/>
        <v>6837</v>
      </c>
      <c r="AH28" s="142">
        <f t="shared" si="3"/>
        <v>7385</v>
      </c>
      <c r="AI28" s="142">
        <f t="shared" si="3"/>
        <v>7385</v>
      </c>
      <c r="AJ28" s="142">
        <f t="shared" si="3"/>
        <v>6994</v>
      </c>
      <c r="AK28" s="142">
        <f t="shared" si="3"/>
        <v>6681</v>
      </c>
      <c r="AL28" s="142">
        <f t="shared" si="3"/>
        <v>7385</v>
      </c>
      <c r="AM28" s="142">
        <f t="shared" si="3"/>
        <v>6681</v>
      </c>
      <c r="AN28" s="142">
        <f t="shared" si="3"/>
        <v>6994</v>
      </c>
      <c r="AO28" s="142">
        <f t="shared" si="3"/>
        <v>6681</v>
      </c>
      <c r="AP28" s="142">
        <f t="shared" si="3"/>
        <v>7385</v>
      </c>
      <c r="AQ28" s="142">
        <f t="shared" si="3"/>
        <v>6837</v>
      </c>
      <c r="AR28" s="142">
        <f t="shared" si="3"/>
        <v>6681</v>
      </c>
      <c r="AS28" s="142">
        <f t="shared" si="3"/>
        <v>6994</v>
      </c>
      <c r="AT28" s="142">
        <f t="shared" si="3"/>
        <v>6367</v>
      </c>
      <c r="AU28" s="142">
        <f t="shared" si="3"/>
        <v>6367</v>
      </c>
      <c r="AV28" s="142">
        <f t="shared" si="3"/>
        <v>6054</v>
      </c>
      <c r="AW28" s="142">
        <f t="shared" si="3"/>
        <v>5506</v>
      </c>
      <c r="AX28" s="142">
        <f t="shared" si="3"/>
        <v>5898</v>
      </c>
      <c r="AY28" s="142">
        <f t="shared" si="3"/>
        <v>5506</v>
      </c>
      <c r="AZ28" s="142">
        <f t="shared" si="3"/>
        <v>5898</v>
      </c>
      <c r="BA28" s="142">
        <f t="shared" si="3"/>
        <v>5506</v>
      </c>
    </row>
    <row r="29" spans="1:53"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row>
    <row r="30" spans="1:53" ht="11.45" customHeight="1" x14ac:dyDescent="0.2">
      <c r="A30" s="3">
        <v>1</v>
      </c>
      <c r="B30" s="142">
        <f t="shared" ref="B30:BA30" si="4">ROUND(B11*0.87,)+25</f>
        <v>6563</v>
      </c>
      <c r="C30" s="142">
        <f t="shared" si="4"/>
        <v>5937</v>
      </c>
      <c r="D30" s="142">
        <f t="shared" si="4"/>
        <v>5702</v>
      </c>
      <c r="E30" s="142">
        <f t="shared" si="4"/>
        <v>5310</v>
      </c>
      <c r="F30" s="142">
        <f t="shared" si="4"/>
        <v>7189</v>
      </c>
      <c r="G30" s="142">
        <f t="shared" si="4"/>
        <v>7816</v>
      </c>
      <c r="H30" s="142">
        <f t="shared" si="4"/>
        <v>6563</v>
      </c>
      <c r="I30" s="142">
        <f t="shared" si="4"/>
        <v>7189</v>
      </c>
      <c r="J30" s="142">
        <f t="shared" si="4"/>
        <v>5937</v>
      </c>
      <c r="K30" s="142">
        <f t="shared" si="4"/>
        <v>6563</v>
      </c>
      <c r="L30" s="142">
        <f t="shared" si="4"/>
        <v>7189</v>
      </c>
      <c r="M30" s="142">
        <f t="shared" si="4"/>
        <v>6563</v>
      </c>
      <c r="N30" s="142">
        <f t="shared" si="4"/>
        <v>5310</v>
      </c>
      <c r="O30" s="142">
        <f t="shared" si="4"/>
        <v>5623</v>
      </c>
      <c r="P30" s="142">
        <f t="shared" si="4"/>
        <v>5310</v>
      </c>
      <c r="Q30" s="142">
        <f t="shared" si="4"/>
        <v>5623</v>
      </c>
      <c r="R30" s="142">
        <f t="shared" si="4"/>
        <v>5310</v>
      </c>
      <c r="S30" s="142">
        <f t="shared" si="4"/>
        <v>5623</v>
      </c>
      <c r="T30" s="142">
        <f t="shared" si="4"/>
        <v>7189</v>
      </c>
      <c r="U30" s="142">
        <f t="shared" si="4"/>
        <v>7189</v>
      </c>
      <c r="V30" s="142">
        <f t="shared" si="4"/>
        <v>7189</v>
      </c>
      <c r="W30" s="142">
        <f t="shared" si="4"/>
        <v>7189</v>
      </c>
      <c r="X30" s="142">
        <f t="shared" si="4"/>
        <v>5937</v>
      </c>
      <c r="Y30" s="142">
        <f t="shared" si="4"/>
        <v>6563</v>
      </c>
      <c r="Z30" s="142">
        <f t="shared" si="4"/>
        <v>5937</v>
      </c>
      <c r="AA30" s="142">
        <f t="shared" si="4"/>
        <v>7816</v>
      </c>
      <c r="AB30" s="142">
        <f t="shared" si="4"/>
        <v>7816</v>
      </c>
      <c r="AC30" s="142">
        <f t="shared" si="4"/>
        <v>6015</v>
      </c>
      <c r="AD30" s="142">
        <f t="shared" si="4"/>
        <v>6172</v>
      </c>
      <c r="AE30" s="142">
        <f t="shared" si="4"/>
        <v>6485</v>
      </c>
      <c r="AF30" s="142">
        <f t="shared" si="4"/>
        <v>6172</v>
      </c>
      <c r="AG30" s="142">
        <f t="shared" si="4"/>
        <v>6641</v>
      </c>
      <c r="AH30" s="142">
        <f t="shared" si="4"/>
        <v>7189</v>
      </c>
      <c r="AI30" s="142">
        <f t="shared" si="4"/>
        <v>7189</v>
      </c>
      <c r="AJ30" s="142">
        <f t="shared" si="4"/>
        <v>6798</v>
      </c>
      <c r="AK30" s="142">
        <f t="shared" si="4"/>
        <v>6485</v>
      </c>
      <c r="AL30" s="142">
        <f t="shared" si="4"/>
        <v>7189</v>
      </c>
      <c r="AM30" s="142">
        <f t="shared" si="4"/>
        <v>6485</v>
      </c>
      <c r="AN30" s="142">
        <f t="shared" si="4"/>
        <v>6798</v>
      </c>
      <c r="AO30" s="142">
        <f t="shared" si="4"/>
        <v>6485</v>
      </c>
      <c r="AP30" s="142">
        <f t="shared" si="4"/>
        <v>7189</v>
      </c>
      <c r="AQ30" s="142">
        <f t="shared" si="4"/>
        <v>6641</v>
      </c>
      <c r="AR30" s="142">
        <f t="shared" si="4"/>
        <v>6485</v>
      </c>
      <c r="AS30" s="142">
        <f t="shared" si="4"/>
        <v>6798</v>
      </c>
      <c r="AT30" s="142">
        <f t="shared" si="4"/>
        <v>6172</v>
      </c>
      <c r="AU30" s="142">
        <f t="shared" si="4"/>
        <v>6172</v>
      </c>
      <c r="AV30" s="142">
        <f t="shared" si="4"/>
        <v>5858</v>
      </c>
      <c r="AW30" s="142">
        <f t="shared" si="4"/>
        <v>5310</v>
      </c>
      <c r="AX30" s="142">
        <f t="shared" si="4"/>
        <v>5702</v>
      </c>
      <c r="AY30" s="142">
        <f t="shared" si="4"/>
        <v>5310</v>
      </c>
      <c r="AZ30" s="142">
        <f t="shared" si="4"/>
        <v>5702</v>
      </c>
      <c r="BA30" s="142">
        <f t="shared" si="4"/>
        <v>5310</v>
      </c>
    </row>
    <row r="31" spans="1:53" ht="11.45" customHeight="1" x14ac:dyDescent="0.2">
      <c r="A31" s="3">
        <v>2</v>
      </c>
      <c r="B31" s="142">
        <f t="shared" ref="B31:BA31" si="5">ROUND(B12*0.87,)+25</f>
        <v>7542</v>
      </c>
      <c r="C31" s="142">
        <f t="shared" si="5"/>
        <v>6915</v>
      </c>
      <c r="D31" s="142">
        <f t="shared" si="5"/>
        <v>6681</v>
      </c>
      <c r="E31" s="142">
        <f t="shared" si="5"/>
        <v>6289</v>
      </c>
      <c r="F31" s="142">
        <f t="shared" si="5"/>
        <v>8168</v>
      </c>
      <c r="G31" s="142">
        <f t="shared" si="5"/>
        <v>8795</v>
      </c>
      <c r="H31" s="142">
        <f t="shared" si="5"/>
        <v>7542</v>
      </c>
      <c r="I31" s="142">
        <f t="shared" si="5"/>
        <v>8168</v>
      </c>
      <c r="J31" s="142">
        <f t="shared" si="5"/>
        <v>6915</v>
      </c>
      <c r="K31" s="142">
        <f t="shared" si="5"/>
        <v>7542</v>
      </c>
      <c r="L31" s="142">
        <f t="shared" si="5"/>
        <v>8168</v>
      </c>
      <c r="M31" s="142">
        <f t="shared" si="5"/>
        <v>7542</v>
      </c>
      <c r="N31" s="142">
        <f t="shared" si="5"/>
        <v>6289</v>
      </c>
      <c r="O31" s="142">
        <f t="shared" si="5"/>
        <v>6602</v>
      </c>
      <c r="P31" s="142">
        <f t="shared" si="5"/>
        <v>6289</v>
      </c>
      <c r="Q31" s="142">
        <f t="shared" si="5"/>
        <v>6602</v>
      </c>
      <c r="R31" s="142">
        <f t="shared" si="5"/>
        <v>6289</v>
      </c>
      <c r="S31" s="142">
        <f t="shared" si="5"/>
        <v>6602</v>
      </c>
      <c r="T31" s="142">
        <f t="shared" si="5"/>
        <v>8168</v>
      </c>
      <c r="U31" s="142">
        <f t="shared" si="5"/>
        <v>8168</v>
      </c>
      <c r="V31" s="142">
        <f t="shared" si="5"/>
        <v>8168</v>
      </c>
      <c r="W31" s="142">
        <f t="shared" si="5"/>
        <v>8168</v>
      </c>
      <c r="X31" s="142">
        <f t="shared" si="5"/>
        <v>6915</v>
      </c>
      <c r="Y31" s="142">
        <f t="shared" si="5"/>
        <v>7542</v>
      </c>
      <c r="Z31" s="142">
        <f t="shared" si="5"/>
        <v>6915</v>
      </c>
      <c r="AA31" s="142">
        <f t="shared" si="5"/>
        <v>8795</v>
      </c>
      <c r="AB31" s="142">
        <f t="shared" si="5"/>
        <v>8795</v>
      </c>
      <c r="AC31" s="142">
        <f t="shared" si="5"/>
        <v>6994</v>
      </c>
      <c r="AD31" s="142">
        <f t="shared" si="5"/>
        <v>7150</v>
      </c>
      <c r="AE31" s="142">
        <f t="shared" si="5"/>
        <v>7464</v>
      </c>
      <c r="AF31" s="142">
        <f t="shared" si="5"/>
        <v>7150</v>
      </c>
      <c r="AG31" s="142">
        <f t="shared" si="5"/>
        <v>7620</v>
      </c>
      <c r="AH31" s="142">
        <f t="shared" si="5"/>
        <v>8168</v>
      </c>
      <c r="AI31" s="142">
        <f t="shared" si="5"/>
        <v>8168</v>
      </c>
      <c r="AJ31" s="142">
        <f t="shared" si="5"/>
        <v>7777</v>
      </c>
      <c r="AK31" s="142">
        <f t="shared" si="5"/>
        <v>7464</v>
      </c>
      <c r="AL31" s="142">
        <f t="shared" si="5"/>
        <v>8168</v>
      </c>
      <c r="AM31" s="142">
        <f t="shared" si="5"/>
        <v>7464</v>
      </c>
      <c r="AN31" s="142">
        <f t="shared" si="5"/>
        <v>7777</v>
      </c>
      <c r="AO31" s="142">
        <f t="shared" si="5"/>
        <v>7464</v>
      </c>
      <c r="AP31" s="142">
        <f t="shared" si="5"/>
        <v>8168</v>
      </c>
      <c r="AQ31" s="142">
        <f t="shared" si="5"/>
        <v>7620</v>
      </c>
      <c r="AR31" s="142">
        <f t="shared" si="5"/>
        <v>7464</v>
      </c>
      <c r="AS31" s="142">
        <f t="shared" si="5"/>
        <v>7777</v>
      </c>
      <c r="AT31" s="142">
        <f t="shared" si="5"/>
        <v>7150</v>
      </c>
      <c r="AU31" s="142">
        <f t="shared" si="5"/>
        <v>7150</v>
      </c>
      <c r="AV31" s="142">
        <f t="shared" si="5"/>
        <v>6837</v>
      </c>
      <c r="AW31" s="142">
        <f t="shared" si="5"/>
        <v>6289</v>
      </c>
      <c r="AX31" s="142">
        <f t="shared" si="5"/>
        <v>6681</v>
      </c>
      <c r="AY31" s="142">
        <f t="shared" si="5"/>
        <v>6289</v>
      </c>
      <c r="AZ31" s="142">
        <f t="shared" si="5"/>
        <v>6681</v>
      </c>
      <c r="BA31" s="142">
        <f t="shared" si="5"/>
        <v>6289</v>
      </c>
    </row>
    <row r="32" spans="1:53"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row>
    <row r="33" spans="1:53" ht="11.45" customHeight="1" x14ac:dyDescent="0.2">
      <c r="A33" s="3">
        <v>1</v>
      </c>
      <c r="B33" s="142">
        <f t="shared" ref="B33:BA33" si="6">ROUND(B14*0.87,)+25</f>
        <v>7738</v>
      </c>
      <c r="C33" s="142">
        <f t="shared" si="6"/>
        <v>7111</v>
      </c>
      <c r="D33" s="142">
        <f t="shared" si="6"/>
        <v>6876</v>
      </c>
      <c r="E33" s="142">
        <f t="shared" si="6"/>
        <v>6485</v>
      </c>
      <c r="F33" s="142">
        <f t="shared" si="6"/>
        <v>8364</v>
      </c>
      <c r="G33" s="142">
        <f t="shared" si="6"/>
        <v>8990</v>
      </c>
      <c r="H33" s="142">
        <f t="shared" si="6"/>
        <v>7738</v>
      </c>
      <c r="I33" s="142">
        <f t="shared" si="6"/>
        <v>8364</v>
      </c>
      <c r="J33" s="142">
        <f t="shared" si="6"/>
        <v>7111</v>
      </c>
      <c r="K33" s="142">
        <f t="shared" si="6"/>
        <v>7738</v>
      </c>
      <c r="L33" s="142">
        <f t="shared" si="6"/>
        <v>8364</v>
      </c>
      <c r="M33" s="142">
        <f t="shared" si="6"/>
        <v>7738</v>
      </c>
      <c r="N33" s="142">
        <f t="shared" si="6"/>
        <v>6485</v>
      </c>
      <c r="O33" s="142">
        <f t="shared" si="6"/>
        <v>6798</v>
      </c>
      <c r="P33" s="142">
        <f t="shared" si="6"/>
        <v>6485</v>
      </c>
      <c r="Q33" s="142">
        <f t="shared" si="6"/>
        <v>6798</v>
      </c>
      <c r="R33" s="142">
        <f t="shared" si="6"/>
        <v>6485</v>
      </c>
      <c r="S33" s="142">
        <f t="shared" si="6"/>
        <v>6798</v>
      </c>
      <c r="T33" s="142">
        <f t="shared" si="6"/>
        <v>8364</v>
      </c>
      <c r="U33" s="142">
        <f t="shared" si="6"/>
        <v>8364</v>
      </c>
      <c r="V33" s="142">
        <f t="shared" si="6"/>
        <v>8364</v>
      </c>
      <c r="W33" s="142">
        <f t="shared" si="6"/>
        <v>8364</v>
      </c>
      <c r="X33" s="142">
        <f t="shared" si="6"/>
        <v>7111</v>
      </c>
      <c r="Y33" s="142">
        <f t="shared" si="6"/>
        <v>7738</v>
      </c>
      <c r="Z33" s="142">
        <f t="shared" si="6"/>
        <v>7111</v>
      </c>
      <c r="AA33" s="142">
        <f t="shared" si="6"/>
        <v>8990</v>
      </c>
      <c r="AB33" s="142">
        <f t="shared" si="6"/>
        <v>8990</v>
      </c>
      <c r="AC33" s="142">
        <f t="shared" si="6"/>
        <v>7189</v>
      </c>
      <c r="AD33" s="142">
        <f t="shared" si="6"/>
        <v>7346</v>
      </c>
      <c r="AE33" s="142">
        <f t="shared" si="6"/>
        <v>7659</v>
      </c>
      <c r="AF33" s="142">
        <f t="shared" si="6"/>
        <v>7346</v>
      </c>
      <c r="AG33" s="142">
        <f t="shared" si="6"/>
        <v>7816</v>
      </c>
      <c r="AH33" s="142">
        <f t="shared" si="6"/>
        <v>8364</v>
      </c>
      <c r="AI33" s="142">
        <f t="shared" si="6"/>
        <v>8364</v>
      </c>
      <c r="AJ33" s="142">
        <f t="shared" si="6"/>
        <v>7972</v>
      </c>
      <c r="AK33" s="142">
        <f t="shared" si="6"/>
        <v>7659</v>
      </c>
      <c r="AL33" s="142">
        <f t="shared" si="6"/>
        <v>8364</v>
      </c>
      <c r="AM33" s="142">
        <f t="shared" si="6"/>
        <v>7659</v>
      </c>
      <c r="AN33" s="142">
        <f t="shared" si="6"/>
        <v>7972</v>
      </c>
      <c r="AO33" s="142">
        <f t="shared" si="6"/>
        <v>7659</v>
      </c>
      <c r="AP33" s="142">
        <f t="shared" si="6"/>
        <v>8364</v>
      </c>
      <c r="AQ33" s="142">
        <f t="shared" si="6"/>
        <v>7816</v>
      </c>
      <c r="AR33" s="142">
        <f t="shared" si="6"/>
        <v>7659</v>
      </c>
      <c r="AS33" s="142">
        <f t="shared" si="6"/>
        <v>7972</v>
      </c>
      <c r="AT33" s="142">
        <f t="shared" si="6"/>
        <v>7346</v>
      </c>
      <c r="AU33" s="142">
        <f t="shared" si="6"/>
        <v>7346</v>
      </c>
      <c r="AV33" s="142">
        <f t="shared" si="6"/>
        <v>7033</v>
      </c>
      <c r="AW33" s="142">
        <f t="shared" si="6"/>
        <v>6485</v>
      </c>
      <c r="AX33" s="142">
        <f t="shared" si="6"/>
        <v>6876</v>
      </c>
      <c r="AY33" s="142">
        <f t="shared" si="6"/>
        <v>6485</v>
      </c>
      <c r="AZ33" s="142">
        <f t="shared" si="6"/>
        <v>6876</v>
      </c>
      <c r="BA33" s="142">
        <f t="shared" si="6"/>
        <v>6485</v>
      </c>
    </row>
    <row r="34" spans="1:53" ht="11.45" customHeight="1" x14ac:dyDescent="0.2">
      <c r="A34" s="3">
        <v>2</v>
      </c>
      <c r="B34" s="142">
        <f t="shared" ref="B34:BA34" si="7">ROUND(B15*0.87,)+25</f>
        <v>8716</v>
      </c>
      <c r="C34" s="142">
        <f t="shared" si="7"/>
        <v>8090</v>
      </c>
      <c r="D34" s="142">
        <f t="shared" si="7"/>
        <v>7855</v>
      </c>
      <c r="E34" s="142">
        <f t="shared" si="7"/>
        <v>7464</v>
      </c>
      <c r="F34" s="142">
        <f t="shared" si="7"/>
        <v>9343</v>
      </c>
      <c r="G34" s="142">
        <f t="shared" si="7"/>
        <v>9969</v>
      </c>
      <c r="H34" s="142">
        <f t="shared" si="7"/>
        <v>8716</v>
      </c>
      <c r="I34" s="142">
        <f t="shared" si="7"/>
        <v>9343</v>
      </c>
      <c r="J34" s="142">
        <f t="shared" si="7"/>
        <v>8090</v>
      </c>
      <c r="K34" s="142">
        <f t="shared" si="7"/>
        <v>8716</v>
      </c>
      <c r="L34" s="142">
        <f t="shared" si="7"/>
        <v>9343</v>
      </c>
      <c r="M34" s="142">
        <f t="shared" si="7"/>
        <v>8716</v>
      </c>
      <c r="N34" s="142">
        <f t="shared" si="7"/>
        <v>7464</v>
      </c>
      <c r="O34" s="142">
        <f t="shared" si="7"/>
        <v>7777</v>
      </c>
      <c r="P34" s="142">
        <f t="shared" si="7"/>
        <v>7464</v>
      </c>
      <c r="Q34" s="142">
        <f t="shared" si="7"/>
        <v>7777</v>
      </c>
      <c r="R34" s="142">
        <f t="shared" si="7"/>
        <v>7464</v>
      </c>
      <c r="S34" s="142">
        <f t="shared" si="7"/>
        <v>7777</v>
      </c>
      <c r="T34" s="142">
        <f t="shared" si="7"/>
        <v>9343</v>
      </c>
      <c r="U34" s="142">
        <f t="shared" si="7"/>
        <v>9343</v>
      </c>
      <c r="V34" s="142">
        <f t="shared" si="7"/>
        <v>9343</v>
      </c>
      <c r="W34" s="142">
        <f t="shared" si="7"/>
        <v>9343</v>
      </c>
      <c r="X34" s="142">
        <f t="shared" si="7"/>
        <v>8090</v>
      </c>
      <c r="Y34" s="142">
        <f t="shared" si="7"/>
        <v>8716</v>
      </c>
      <c r="Z34" s="142">
        <f t="shared" si="7"/>
        <v>8090</v>
      </c>
      <c r="AA34" s="142">
        <f t="shared" si="7"/>
        <v>9969</v>
      </c>
      <c r="AB34" s="142">
        <f t="shared" si="7"/>
        <v>9969</v>
      </c>
      <c r="AC34" s="142">
        <f t="shared" si="7"/>
        <v>8168</v>
      </c>
      <c r="AD34" s="142">
        <f t="shared" si="7"/>
        <v>8325</v>
      </c>
      <c r="AE34" s="142">
        <f t="shared" si="7"/>
        <v>8638</v>
      </c>
      <c r="AF34" s="142">
        <f t="shared" si="7"/>
        <v>8325</v>
      </c>
      <c r="AG34" s="142">
        <f t="shared" si="7"/>
        <v>8795</v>
      </c>
      <c r="AH34" s="142">
        <f t="shared" si="7"/>
        <v>9343</v>
      </c>
      <c r="AI34" s="142">
        <f t="shared" si="7"/>
        <v>9343</v>
      </c>
      <c r="AJ34" s="142">
        <f t="shared" si="7"/>
        <v>8951</v>
      </c>
      <c r="AK34" s="142">
        <f t="shared" si="7"/>
        <v>8638</v>
      </c>
      <c r="AL34" s="142">
        <f t="shared" si="7"/>
        <v>9343</v>
      </c>
      <c r="AM34" s="142">
        <f t="shared" si="7"/>
        <v>8638</v>
      </c>
      <c r="AN34" s="142">
        <f t="shared" si="7"/>
        <v>8951</v>
      </c>
      <c r="AO34" s="142">
        <f t="shared" si="7"/>
        <v>8638</v>
      </c>
      <c r="AP34" s="142">
        <f t="shared" si="7"/>
        <v>9343</v>
      </c>
      <c r="AQ34" s="142">
        <f t="shared" si="7"/>
        <v>8795</v>
      </c>
      <c r="AR34" s="142">
        <f t="shared" si="7"/>
        <v>8638</v>
      </c>
      <c r="AS34" s="142">
        <f t="shared" si="7"/>
        <v>8951</v>
      </c>
      <c r="AT34" s="142">
        <f t="shared" si="7"/>
        <v>8325</v>
      </c>
      <c r="AU34" s="142">
        <f t="shared" si="7"/>
        <v>8325</v>
      </c>
      <c r="AV34" s="142">
        <f t="shared" si="7"/>
        <v>8012</v>
      </c>
      <c r="AW34" s="142">
        <f t="shared" si="7"/>
        <v>7464</v>
      </c>
      <c r="AX34" s="142">
        <f t="shared" si="7"/>
        <v>7855</v>
      </c>
      <c r="AY34" s="142">
        <f t="shared" si="7"/>
        <v>7464</v>
      </c>
      <c r="AZ34" s="142">
        <f t="shared" si="7"/>
        <v>7855</v>
      </c>
      <c r="BA34" s="142">
        <f t="shared" si="7"/>
        <v>7464</v>
      </c>
    </row>
    <row r="35" spans="1:53"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row>
    <row r="36" spans="1:53" ht="11.45" customHeight="1" x14ac:dyDescent="0.2">
      <c r="A36" s="3">
        <v>1</v>
      </c>
      <c r="B36" s="142">
        <f t="shared" ref="B36:BA36" si="8">ROUND(B17*0.87,)+25</f>
        <v>8521</v>
      </c>
      <c r="C36" s="142">
        <f t="shared" si="8"/>
        <v>7894</v>
      </c>
      <c r="D36" s="142">
        <f t="shared" si="8"/>
        <v>7659</v>
      </c>
      <c r="E36" s="142">
        <f t="shared" si="8"/>
        <v>7268</v>
      </c>
      <c r="F36" s="142">
        <f t="shared" si="8"/>
        <v>9147</v>
      </c>
      <c r="G36" s="142">
        <f t="shared" si="8"/>
        <v>9773</v>
      </c>
      <c r="H36" s="142">
        <f t="shared" si="8"/>
        <v>8521</v>
      </c>
      <c r="I36" s="142">
        <f t="shared" si="8"/>
        <v>9147</v>
      </c>
      <c r="J36" s="142">
        <f t="shared" si="8"/>
        <v>7894</v>
      </c>
      <c r="K36" s="142">
        <f t="shared" si="8"/>
        <v>8521</v>
      </c>
      <c r="L36" s="142">
        <f t="shared" si="8"/>
        <v>9147</v>
      </c>
      <c r="M36" s="142">
        <f t="shared" si="8"/>
        <v>8521</v>
      </c>
      <c r="N36" s="142">
        <f t="shared" si="8"/>
        <v>7268</v>
      </c>
      <c r="O36" s="142">
        <f t="shared" si="8"/>
        <v>7581</v>
      </c>
      <c r="P36" s="142">
        <f t="shared" si="8"/>
        <v>7268</v>
      </c>
      <c r="Q36" s="142">
        <f t="shared" si="8"/>
        <v>7581</v>
      </c>
      <c r="R36" s="142">
        <f t="shared" si="8"/>
        <v>7268</v>
      </c>
      <c r="S36" s="142">
        <f t="shared" si="8"/>
        <v>7581</v>
      </c>
      <c r="T36" s="142">
        <f t="shared" si="8"/>
        <v>9147</v>
      </c>
      <c r="U36" s="142">
        <f t="shared" si="8"/>
        <v>9147</v>
      </c>
      <c r="V36" s="142">
        <f t="shared" si="8"/>
        <v>9147</v>
      </c>
      <c r="W36" s="142">
        <f t="shared" si="8"/>
        <v>9147</v>
      </c>
      <c r="X36" s="142">
        <f t="shared" si="8"/>
        <v>7894</v>
      </c>
      <c r="Y36" s="142">
        <f t="shared" si="8"/>
        <v>8521</v>
      </c>
      <c r="Z36" s="142">
        <f t="shared" si="8"/>
        <v>7894</v>
      </c>
      <c r="AA36" s="142">
        <f t="shared" si="8"/>
        <v>9773</v>
      </c>
      <c r="AB36" s="142">
        <f t="shared" si="8"/>
        <v>9773</v>
      </c>
      <c r="AC36" s="142">
        <f t="shared" si="8"/>
        <v>7972</v>
      </c>
      <c r="AD36" s="142">
        <f t="shared" si="8"/>
        <v>8129</v>
      </c>
      <c r="AE36" s="142">
        <f t="shared" si="8"/>
        <v>8442</v>
      </c>
      <c r="AF36" s="142">
        <f t="shared" si="8"/>
        <v>8129</v>
      </c>
      <c r="AG36" s="142">
        <f t="shared" si="8"/>
        <v>8599</v>
      </c>
      <c r="AH36" s="142">
        <f t="shared" si="8"/>
        <v>9147</v>
      </c>
      <c r="AI36" s="142">
        <f t="shared" si="8"/>
        <v>9147</v>
      </c>
      <c r="AJ36" s="142">
        <f t="shared" si="8"/>
        <v>8755</v>
      </c>
      <c r="AK36" s="142">
        <f t="shared" si="8"/>
        <v>8442</v>
      </c>
      <c r="AL36" s="142">
        <f t="shared" si="8"/>
        <v>9147</v>
      </c>
      <c r="AM36" s="142">
        <f t="shared" si="8"/>
        <v>8442</v>
      </c>
      <c r="AN36" s="142">
        <f t="shared" si="8"/>
        <v>8755</v>
      </c>
      <c r="AO36" s="142">
        <f t="shared" si="8"/>
        <v>8442</v>
      </c>
      <c r="AP36" s="142">
        <f t="shared" si="8"/>
        <v>9147</v>
      </c>
      <c r="AQ36" s="142">
        <f t="shared" si="8"/>
        <v>8599</v>
      </c>
      <c r="AR36" s="142">
        <f t="shared" si="8"/>
        <v>8442</v>
      </c>
      <c r="AS36" s="142">
        <f t="shared" si="8"/>
        <v>8755</v>
      </c>
      <c r="AT36" s="142">
        <f t="shared" si="8"/>
        <v>8129</v>
      </c>
      <c r="AU36" s="142">
        <f t="shared" si="8"/>
        <v>8129</v>
      </c>
      <c r="AV36" s="142">
        <f t="shared" si="8"/>
        <v>7816</v>
      </c>
      <c r="AW36" s="142">
        <f t="shared" si="8"/>
        <v>7268</v>
      </c>
      <c r="AX36" s="142">
        <f t="shared" si="8"/>
        <v>7659</v>
      </c>
      <c r="AY36" s="142">
        <f t="shared" si="8"/>
        <v>7268</v>
      </c>
      <c r="AZ36" s="142">
        <f t="shared" si="8"/>
        <v>7659</v>
      </c>
      <c r="BA36" s="142">
        <f t="shared" si="8"/>
        <v>7268</v>
      </c>
    </row>
    <row r="37" spans="1:53" ht="11.45" customHeight="1" x14ac:dyDescent="0.2">
      <c r="A37" s="3">
        <v>2</v>
      </c>
      <c r="B37" s="142">
        <f t="shared" ref="B37:BA37" si="9">ROUND(B18*0.87,)+25</f>
        <v>9499</v>
      </c>
      <c r="C37" s="142">
        <f t="shared" si="9"/>
        <v>8873</v>
      </c>
      <c r="D37" s="142">
        <f t="shared" si="9"/>
        <v>8638</v>
      </c>
      <c r="E37" s="142">
        <f t="shared" si="9"/>
        <v>8247</v>
      </c>
      <c r="F37" s="142">
        <f t="shared" si="9"/>
        <v>10126</v>
      </c>
      <c r="G37" s="142">
        <f t="shared" si="9"/>
        <v>10752</v>
      </c>
      <c r="H37" s="142">
        <f t="shared" si="9"/>
        <v>9499</v>
      </c>
      <c r="I37" s="142">
        <f t="shared" si="9"/>
        <v>10126</v>
      </c>
      <c r="J37" s="142">
        <f t="shared" si="9"/>
        <v>8873</v>
      </c>
      <c r="K37" s="142">
        <f t="shared" si="9"/>
        <v>9499</v>
      </c>
      <c r="L37" s="142">
        <f t="shared" si="9"/>
        <v>10126</v>
      </c>
      <c r="M37" s="142">
        <f t="shared" si="9"/>
        <v>9499</v>
      </c>
      <c r="N37" s="142">
        <f t="shared" si="9"/>
        <v>8247</v>
      </c>
      <c r="O37" s="142">
        <f t="shared" si="9"/>
        <v>8560</v>
      </c>
      <c r="P37" s="142">
        <f t="shared" si="9"/>
        <v>8247</v>
      </c>
      <c r="Q37" s="142">
        <f t="shared" si="9"/>
        <v>8560</v>
      </c>
      <c r="R37" s="142">
        <f t="shared" si="9"/>
        <v>8247</v>
      </c>
      <c r="S37" s="142">
        <f t="shared" si="9"/>
        <v>8560</v>
      </c>
      <c r="T37" s="142">
        <f t="shared" si="9"/>
        <v>10126</v>
      </c>
      <c r="U37" s="142">
        <f t="shared" si="9"/>
        <v>10126</v>
      </c>
      <c r="V37" s="142">
        <f t="shared" si="9"/>
        <v>10126</v>
      </c>
      <c r="W37" s="142">
        <f t="shared" si="9"/>
        <v>10126</v>
      </c>
      <c r="X37" s="142">
        <f t="shared" si="9"/>
        <v>8873</v>
      </c>
      <c r="Y37" s="142">
        <f t="shared" si="9"/>
        <v>9499</v>
      </c>
      <c r="Z37" s="142">
        <f t="shared" si="9"/>
        <v>8873</v>
      </c>
      <c r="AA37" s="142">
        <f t="shared" si="9"/>
        <v>10752</v>
      </c>
      <c r="AB37" s="142">
        <f t="shared" si="9"/>
        <v>10752</v>
      </c>
      <c r="AC37" s="142">
        <f t="shared" si="9"/>
        <v>8951</v>
      </c>
      <c r="AD37" s="142">
        <f t="shared" si="9"/>
        <v>9108</v>
      </c>
      <c r="AE37" s="142">
        <f t="shared" si="9"/>
        <v>9421</v>
      </c>
      <c r="AF37" s="142">
        <f t="shared" si="9"/>
        <v>9108</v>
      </c>
      <c r="AG37" s="142">
        <f t="shared" si="9"/>
        <v>9578</v>
      </c>
      <c r="AH37" s="142">
        <f t="shared" si="9"/>
        <v>10126</v>
      </c>
      <c r="AI37" s="142">
        <f t="shared" si="9"/>
        <v>10126</v>
      </c>
      <c r="AJ37" s="142">
        <f t="shared" si="9"/>
        <v>9734</v>
      </c>
      <c r="AK37" s="142">
        <f t="shared" si="9"/>
        <v>9421</v>
      </c>
      <c r="AL37" s="142">
        <f t="shared" si="9"/>
        <v>10126</v>
      </c>
      <c r="AM37" s="142">
        <f t="shared" si="9"/>
        <v>9421</v>
      </c>
      <c r="AN37" s="142">
        <f t="shared" si="9"/>
        <v>9734</v>
      </c>
      <c r="AO37" s="142">
        <f t="shared" si="9"/>
        <v>9421</v>
      </c>
      <c r="AP37" s="142">
        <f t="shared" si="9"/>
        <v>10126</v>
      </c>
      <c r="AQ37" s="142">
        <f t="shared" si="9"/>
        <v>9578</v>
      </c>
      <c r="AR37" s="142">
        <f t="shared" si="9"/>
        <v>9421</v>
      </c>
      <c r="AS37" s="142">
        <f t="shared" si="9"/>
        <v>9734</v>
      </c>
      <c r="AT37" s="142">
        <f t="shared" si="9"/>
        <v>9108</v>
      </c>
      <c r="AU37" s="142">
        <f t="shared" si="9"/>
        <v>9108</v>
      </c>
      <c r="AV37" s="142">
        <f t="shared" si="9"/>
        <v>8795</v>
      </c>
      <c r="AW37" s="142">
        <f t="shared" si="9"/>
        <v>8247</v>
      </c>
      <c r="AX37" s="142">
        <f t="shared" si="9"/>
        <v>8638</v>
      </c>
      <c r="AY37" s="142">
        <f t="shared" si="9"/>
        <v>8247</v>
      </c>
      <c r="AZ37" s="142">
        <f t="shared" si="9"/>
        <v>8638</v>
      </c>
      <c r="BA37" s="142">
        <f t="shared" si="9"/>
        <v>8247</v>
      </c>
    </row>
    <row r="38" spans="1:53"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row>
    <row r="39" spans="1:53" ht="11.45" customHeight="1" x14ac:dyDescent="0.2">
      <c r="A39" s="3">
        <v>1</v>
      </c>
      <c r="B39" s="142">
        <f t="shared" ref="B39:BA39" si="10">ROUND(B20*0.87,)+25</f>
        <v>9695</v>
      </c>
      <c r="C39" s="142">
        <f t="shared" si="10"/>
        <v>9069</v>
      </c>
      <c r="D39" s="142">
        <f t="shared" si="10"/>
        <v>8834</v>
      </c>
      <c r="E39" s="142">
        <f t="shared" si="10"/>
        <v>8442</v>
      </c>
      <c r="F39" s="142">
        <f t="shared" si="10"/>
        <v>10321</v>
      </c>
      <c r="G39" s="142">
        <f t="shared" si="10"/>
        <v>10948</v>
      </c>
      <c r="H39" s="142">
        <f t="shared" si="10"/>
        <v>9695</v>
      </c>
      <c r="I39" s="142">
        <f t="shared" si="10"/>
        <v>10321</v>
      </c>
      <c r="J39" s="142">
        <f t="shared" si="10"/>
        <v>9069</v>
      </c>
      <c r="K39" s="142">
        <f t="shared" si="10"/>
        <v>9695</v>
      </c>
      <c r="L39" s="142">
        <f t="shared" si="10"/>
        <v>10321</v>
      </c>
      <c r="M39" s="142">
        <f t="shared" si="10"/>
        <v>9695</v>
      </c>
      <c r="N39" s="142">
        <f t="shared" si="10"/>
        <v>8442</v>
      </c>
      <c r="O39" s="142">
        <f t="shared" si="10"/>
        <v>8755</v>
      </c>
      <c r="P39" s="142">
        <f t="shared" si="10"/>
        <v>8442</v>
      </c>
      <c r="Q39" s="142">
        <f t="shared" si="10"/>
        <v>8755</v>
      </c>
      <c r="R39" s="142">
        <f t="shared" si="10"/>
        <v>8442</v>
      </c>
      <c r="S39" s="142">
        <f t="shared" si="10"/>
        <v>8755</v>
      </c>
      <c r="T39" s="142">
        <f t="shared" si="10"/>
        <v>10321</v>
      </c>
      <c r="U39" s="142">
        <f t="shared" si="10"/>
        <v>10321</v>
      </c>
      <c r="V39" s="142">
        <f t="shared" si="10"/>
        <v>10321</v>
      </c>
      <c r="W39" s="142">
        <f t="shared" si="10"/>
        <v>10321</v>
      </c>
      <c r="X39" s="142">
        <f t="shared" si="10"/>
        <v>9069</v>
      </c>
      <c r="Y39" s="142">
        <f t="shared" si="10"/>
        <v>9695</v>
      </c>
      <c r="Z39" s="142">
        <f t="shared" si="10"/>
        <v>9069</v>
      </c>
      <c r="AA39" s="142">
        <f t="shared" si="10"/>
        <v>10948</v>
      </c>
      <c r="AB39" s="142">
        <f t="shared" si="10"/>
        <v>10948</v>
      </c>
      <c r="AC39" s="142">
        <f t="shared" si="10"/>
        <v>9147</v>
      </c>
      <c r="AD39" s="142">
        <f t="shared" si="10"/>
        <v>9304</v>
      </c>
      <c r="AE39" s="142">
        <f t="shared" si="10"/>
        <v>9617</v>
      </c>
      <c r="AF39" s="142">
        <f t="shared" si="10"/>
        <v>9304</v>
      </c>
      <c r="AG39" s="142">
        <f t="shared" si="10"/>
        <v>9773</v>
      </c>
      <c r="AH39" s="142">
        <f t="shared" si="10"/>
        <v>10321</v>
      </c>
      <c r="AI39" s="142">
        <f t="shared" si="10"/>
        <v>10321</v>
      </c>
      <c r="AJ39" s="142">
        <f t="shared" si="10"/>
        <v>9930</v>
      </c>
      <c r="AK39" s="142">
        <f t="shared" si="10"/>
        <v>9617</v>
      </c>
      <c r="AL39" s="142">
        <f t="shared" si="10"/>
        <v>10321</v>
      </c>
      <c r="AM39" s="142">
        <f t="shared" si="10"/>
        <v>9617</v>
      </c>
      <c r="AN39" s="142">
        <f t="shared" si="10"/>
        <v>9930</v>
      </c>
      <c r="AO39" s="142">
        <f t="shared" si="10"/>
        <v>9617</v>
      </c>
      <c r="AP39" s="142">
        <f t="shared" si="10"/>
        <v>10321</v>
      </c>
      <c r="AQ39" s="142">
        <f t="shared" si="10"/>
        <v>9773</v>
      </c>
      <c r="AR39" s="142">
        <f t="shared" si="10"/>
        <v>9617</v>
      </c>
      <c r="AS39" s="142">
        <f t="shared" si="10"/>
        <v>9930</v>
      </c>
      <c r="AT39" s="142">
        <f t="shared" si="10"/>
        <v>9304</v>
      </c>
      <c r="AU39" s="142">
        <f t="shared" si="10"/>
        <v>9304</v>
      </c>
      <c r="AV39" s="142">
        <f t="shared" si="10"/>
        <v>8990</v>
      </c>
      <c r="AW39" s="142">
        <f t="shared" si="10"/>
        <v>8442</v>
      </c>
      <c r="AX39" s="142">
        <f t="shared" si="10"/>
        <v>8834</v>
      </c>
      <c r="AY39" s="142">
        <f t="shared" si="10"/>
        <v>8442</v>
      </c>
      <c r="AZ39" s="142">
        <f t="shared" si="10"/>
        <v>8834</v>
      </c>
      <c r="BA39" s="142">
        <f t="shared" si="10"/>
        <v>8442</v>
      </c>
    </row>
    <row r="40" spans="1:53" ht="11.45" customHeight="1" x14ac:dyDescent="0.2">
      <c r="A40" s="3">
        <v>2</v>
      </c>
      <c r="B40" s="142">
        <f t="shared" ref="B40:BA40" si="11">ROUND(B21*0.87,)+25</f>
        <v>10674</v>
      </c>
      <c r="C40" s="142">
        <f t="shared" si="11"/>
        <v>10047</v>
      </c>
      <c r="D40" s="142">
        <f t="shared" si="11"/>
        <v>9813</v>
      </c>
      <c r="E40" s="142">
        <f t="shared" si="11"/>
        <v>9421</v>
      </c>
      <c r="F40" s="142">
        <f t="shared" si="11"/>
        <v>11300</v>
      </c>
      <c r="G40" s="142">
        <f t="shared" si="11"/>
        <v>11927</v>
      </c>
      <c r="H40" s="142">
        <f t="shared" si="11"/>
        <v>10674</v>
      </c>
      <c r="I40" s="142">
        <f t="shared" si="11"/>
        <v>11300</v>
      </c>
      <c r="J40" s="142">
        <f t="shared" si="11"/>
        <v>10047</v>
      </c>
      <c r="K40" s="142">
        <f t="shared" si="11"/>
        <v>10674</v>
      </c>
      <c r="L40" s="142">
        <f t="shared" si="11"/>
        <v>11300</v>
      </c>
      <c r="M40" s="142">
        <f t="shared" si="11"/>
        <v>10674</v>
      </c>
      <c r="N40" s="142">
        <f t="shared" si="11"/>
        <v>9421</v>
      </c>
      <c r="O40" s="142">
        <f t="shared" si="11"/>
        <v>9734</v>
      </c>
      <c r="P40" s="142">
        <f t="shared" si="11"/>
        <v>9421</v>
      </c>
      <c r="Q40" s="142">
        <f t="shared" si="11"/>
        <v>9734</v>
      </c>
      <c r="R40" s="142">
        <f t="shared" si="11"/>
        <v>9421</v>
      </c>
      <c r="S40" s="142">
        <f t="shared" si="11"/>
        <v>9734</v>
      </c>
      <c r="T40" s="142">
        <f t="shared" si="11"/>
        <v>11300</v>
      </c>
      <c r="U40" s="142">
        <f t="shared" si="11"/>
        <v>11300</v>
      </c>
      <c r="V40" s="142">
        <f t="shared" si="11"/>
        <v>11300</v>
      </c>
      <c r="W40" s="142">
        <f t="shared" si="11"/>
        <v>11300</v>
      </c>
      <c r="X40" s="142">
        <f t="shared" si="11"/>
        <v>10047</v>
      </c>
      <c r="Y40" s="142">
        <f t="shared" si="11"/>
        <v>10674</v>
      </c>
      <c r="Z40" s="142">
        <f t="shared" si="11"/>
        <v>10047</v>
      </c>
      <c r="AA40" s="142">
        <f t="shared" si="11"/>
        <v>11927</v>
      </c>
      <c r="AB40" s="142">
        <f t="shared" si="11"/>
        <v>11927</v>
      </c>
      <c r="AC40" s="142">
        <f t="shared" si="11"/>
        <v>10126</v>
      </c>
      <c r="AD40" s="142">
        <f t="shared" si="11"/>
        <v>10282</v>
      </c>
      <c r="AE40" s="142">
        <f t="shared" si="11"/>
        <v>10596</v>
      </c>
      <c r="AF40" s="142">
        <f t="shared" si="11"/>
        <v>10282</v>
      </c>
      <c r="AG40" s="142">
        <f t="shared" si="11"/>
        <v>10752</v>
      </c>
      <c r="AH40" s="142">
        <f t="shared" si="11"/>
        <v>11300</v>
      </c>
      <c r="AI40" s="142">
        <f t="shared" si="11"/>
        <v>11300</v>
      </c>
      <c r="AJ40" s="142">
        <f t="shared" si="11"/>
        <v>10909</v>
      </c>
      <c r="AK40" s="142">
        <f t="shared" si="11"/>
        <v>10596</v>
      </c>
      <c r="AL40" s="142">
        <f t="shared" si="11"/>
        <v>11300</v>
      </c>
      <c r="AM40" s="142">
        <f t="shared" si="11"/>
        <v>10596</v>
      </c>
      <c r="AN40" s="142">
        <f t="shared" si="11"/>
        <v>10909</v>
      </c>
      <c r="AO40" s="142">
        <f t="shared" si="11"/>
        <v>10596</v>
      </c>
      <c r="AP40" s="142">
        <f t="shared" si="11"/>
        <v>11300</v>
      </c>
      <c r="AQ40" s="142">
        <f t="shared" si="11"/>
        <v>10752</v>
      </c>
      <c r="AR40" s="142">
        <f t="shared" si="11"/>
        <v>10596</v>
      </c>
      <c r="AS40" s="142">
        <f t="shared" si="11"/>
        <v>10909</v>
      </c>
      <c r="AT40" s="142">
        <f t="shared" si="11"/>
        <v>10282</v>
      </c>
      <c r="AU40" s="142">
        <f t="shared" si="11"/>
        <v>10282</v>
      </c>
      <c r="AV40" s="142">
        <f t="shared" si="11"/>
        <v>9969</v>
      </c>
      <c r="AW40" s="142">
        <f t="shared" si="11"/>
        <v>9421</v>
      </c>
      <c r="AX40" s="142">
        <f t="shared" si="11"/>
        <v>9813</v>
      </c>
      <c r="AY40" s="142">
        <f t="shared" si="11"/>
        <v>9421</v>
      </c>
      <c r="AZ40" s="142">
        <f t="shared" si="11"/>
        <v>9813</v>
      </c>
      <c r="BA40" s="142">
        <f t="shared" si="11"/>
        <v>9421</v>
      </c>
    </row>
    <row r="41" spans="1:53" ht="11.45" customHeight="1" x14ac:dyDescent="0.2">
      <c r="A41" s="24"/>
    </row>
    <row r="42" spans="1:53" x14ac:dyDescent="0.2">
      <c r="A42" s="41" t="s">
        <v>18</v>
      </c>
    </row>
    <row r="43" spans="1:53" x14ac:dyDescent="0.2">
      <c r="A43" s="38" t="s">
        <v>22</v>
      </c>
    </row>
    <row r="44" spans="1:53" x14ac:dyDescent="0.2">
      <c r="A44" s="22"/>
    </row>
    <row r="45" spans="1:53" x14ac:dyDescent="0.2">
      <c r="A45" s="41" t="s">
        <v>3</v>
      </c>
    </row>
    <row r="46" spans="1:53" x14ac:dyDescent="0.2">
      <c r="A46" s="42" t="s">
        <v>4</v>
      </c>
    </row>
    <row r="47" spans="1:53" x14ac:dyDescent="0.2">
      <c r="A47" s="42" t="s">
        <v>5</v>
      </c>
    </row>
    <row r="48" spans="1:53"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A55"/>
  <sheetViews>
    <sheetView zoomScale="115" zoomScaleNormal="115" workbookViewId="0">
      <pane xSplit="1" topLeftCell="B1" activePane="topRight" state="frozen"/>
      <selection pane="topRight" activeCell="AA1" sqref="AA1:AA1048576"/>
    </sheetView>
  </sheetViews>
  <sheetFormatPr defaultColWidth="8.5703125" defaultRowHeight="12" x14ac:dyDescent="0.2"/>
  <cols>
    <col min="1" max="1" width="84.85546875" style="1" customWidth="1"/>
    <col min="2" max="16" width="8.5703125" style="1"/>
    <col min="17" max="18" width="8.5703125" style="1" customWidth="1"/>
    <col min="19" max="20" width="8.5703125" style="1"/>
    <col min="21" max="21" width="8.5703125" style="1" customWidth="1"/>
    <col min="22" max="22" width="8.5703125" style="1" hidden="1" customWidth="1"/>
    <col min="23" max="23" width="8.5703125" style="1" customWidth="1"/>
    <col min="24" max="25" width="8.5703125" style="1"/>
    <col min="26" max="26" width="8.5703125" style="1" customWidth="1"/>
    <col min="27" max="27" width="0" style="1" hidden="1" customWidth="1"/>
    <col min="28" max="16384" width="8.5703125" style="1"/>
  </cols>
  <sheetData>
    <row r="1" spans="1:53" ht="11.45" customHeight="1" x14ac:dyDescent="0.2">
      <c r="A1" s="9" t="s">
        <v>187</v>
      </c>
    </row>
    <row r="2" spans="1:53" ht="11.45" customHeight="1" x14ac:dyDescent="0.2">
      <c r="A2" s="19" t="s">
        <v>16</v>
      </c>
    </row>
    <row r="3" spans="1:53" ht="11.45" customHeight="1" x14ac:dyDescent="0.2">
      <c r="A3" s="9"/>
    </row>
    <row r="4" spans="1:53" ht="11.25" customHeight="1" x14ac:dyDescent="0.2">
      <c r="A4" s="95" t="s">
        <v>1</v>
      </c>
    </row>
    <row r="5" spans="1:53"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row>
    <row r="8" spans="1:53"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c r="T8" s="142">
        <f>'C завтраками| Bed and breakfast'!T8*0.9</f>
        <v>7335</v>
      </c>
      <c r="U8" s="142">
        <f>'C завтраками| Bed and breakfast'!U8*0.9</f>
        <v>7335</v>
      </c>
      <c r="V8" s="142">
        <f>'C завтраками| Bed and breakfast'!V8*0.9</f>
        <v>7335</v>
      </c>
      <c r="W8" s="142">
        <f>'C завтраками| Bed and breakfast'!W8*0.9</f>
        <v>7335</v>
      </c>
      <c r="X8" s="142">
        <f>'C завтраками| Bed and breakfast'!X8*0.9</f>
        <v>5895</v>
      </c>
      <c r="Y8" s="142">
        <f>'C завтраками| Bed and breakfast'!Y8*0.9</f>
        <v>6615</v>
      </c>
      <c r="Z8" s="142">
        <f>'C завтраками| Bed and breakfast'!Z8*0.9</f>
        <v>5895</v>
      </c>
      <c r="AA8" s="142">
        <f>'C завтраками| Bed and breakfast'!AA8*0.9</f>
        <v>8055</v>
      </c>
      <c r="AB8" s="142">
        <f>'C завтраками| Bed and breakfast'!AB8*0.9</f>
        <v>8055</v>
      </c>
      <c r="AC8" s="142">
        <f>'C завтраками| Bed and breakfast'!AC8*0.9</f>
        <v>5985</v>
      </c>
      <c r="AD8" s="142">
        <f>'C завтраками| Bed and breakfast'!AD8*0.9</f>
        <v>6165</v>
      </c>
      <c r="AE8" s="142">
        <f>'C завтраками| Bed and breakfast'!AE8*0.9</f>
        <v>6525</v>
      </c>
      <c r="AF8" s="142">
        <f>'C завтраками| Bed and breakfast'!AF8*0.9</f>
        <v>6165</v>
      </c>
      <c r="AG8" s="142">
        <f>'C завтраками| Bed and breakfast'!AG8*0.9</f>
        <v>6705</v>
      </c>
      <c r="AH8" s="142">
        <f>'C завтраками| Bed and breakfast'!AH8*0.9</f>
        <v>7335</v>
      </c>
      <c r="AI8" s="142">
        <f>'C завтраками| Bed and breakfast'!AI8*0.9</f>
        <v>7335</v>
      </c>
      <c r="AJ8" s="142">
        <f>'C завтраками| Bed and breakfast'!AJ8*0.9</f>
        <v>6885</v>
      </c>
      <c r="AK8" s="142">
        <f>'C завтраками| Bed and breakfast'!AK8*0.9</f>
        <v>6525</v>
      </c>
      <c r="AL8" s="142">
        <f>'C завтраками| Bed and breakfast'!AL8*0.9</f>
        <v>7335</v>
      </c>
      <c r="AM8" s="142">
        <f>'C завтраками| Bed and breakfast'!AM8*0.9</f>
        <v>6525</v>
      </c>
      <c r="AN8" s="142">
        <f>'C завтраками| Bed and breakfast'!AN8*0.9</f>
        <v>6885</v>
      </c>
      <c r="AO8" s="142">
        <f>'C завтраками| Bed and breakfast'!AO8*0.9</f>
        <v>6525</v>
      </c>
      <c r="AP8" s="142">
        <f>'C завтраками| Bed and breakfast'!AP8*0.9</f>
        <v>7335</v>
      </c>
      <c r="AQ8" s="142">
        <f>'C завтраками| Bed and breakfast'!AQ8*0.9</f>
        <v>6705</v>
      </c>
      <c r="AR8" s="142">
        <f>'C завтраками| Bed and breakfast'!AR8*0.9</f>
        <v>6525</v>
      </c>
      <c r="AS8" s="142">
        <f>'C завтраками| Bed and breakfast'!AS8*0.9</f>
        <v>6885</v>
      </c>
      <c r="AT8" s="142">
        <f>'C завтраками| Bed and breakfast'!AT8*0.9</f>
        <v>6165</v>
      </c>
      <c r="AU8" s="142">
        <f>'C завтраками| Bed and breakfast'!AU8*0.9</f>
        <v>6165</v>
      </c>
      <c r="AV8" s="142">
        <f>'C завтраками| Bed and breakfast'!AV8*0.9</f>
        <v>5805</v>
      </c>
      <c r="AW8" s="142">
        <f>'C завтраками| Bed and breakfast'!AW8*0.9</f>
        <v>5175</v>
      </c>
      <c r="AX8" s="142">
        <f>'C завтраками| Bed and breakfast'!AX8*0.9</f>
        <v>5625</v>
      </c>
      <c r="AY8" s="142">
        <f>'C завтраками| Bed and breakfast'!AY8*0.9</f>
        <v>5175</v>
      </c>
      <c r="AZ8" s="142">
        <f>'C завтраками| Bed and breakfast'!AZ8*0.9</f>
        <v>5625</v>
      </c>
      <c r="BA8" s="142">
        <f>'C завтраками| Bed and breakfast'!BA8*0.9</f>
        <v>5175</v>
      </c>
    </row>
    <row r="9" spans="1:53"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c r="T9" s="142">
        <f>'C завтраками| Bed and breakfast'!T9*0.9</f>
        <v>8460</v>
      </c>
      <c r="U9" s="142">
        <f>'C завтраками| Bed and breakfast'!U9*0.9</f>
        <v>8460</v>
      </c>
      <c r="V9" s="142">
        <f>'C завтраками| Bed and breakfast'!V9*0.9</f>
        <v>8460</v>
      </c>
      <c r="W9" s="142">
        <f>'C завтраками| Bed and breakfast'!W9*0.9</f>
        <v>8460</v>
      </c>
      <c r="X9" s="142">
        <f>'C завтраками| Bed and breakfast'!X9*0.9</f>
        <v>7020</v>
      </c>
      <c r="Y9" s="142">
        <f>'C завтраками| Bed and breakfast'!Y9*0.9</f>
        <v>7740</v>
      </c>
      <c r="Z9" s="142">
        <f>'C завтраками| Bed and breakfast'!Z9*0.9</f>
        <v>7020</v>
      </c>
      <c r="AA9" s="142">
        <f>'C завтраками| Bed and breakfast'!AA9*0.9</f>
        <v>9180</v>
      </c>
      <c r="AB9" s="142">
        <f>'C завтраками| Bed and breakfast'!AB9*0.9</f>
        <v>9180</v>
      </c>
      <c r="AC9" s="142">
        <f>'C завтраками| Bed and breakfast'!AC9*0.9</f>
        <v>7110</v>
      </c>
      <c r="AD9" s="142">
        <f>'C завтраками| Bed and breakfast'!AD9*0.9</f>
        <v>7290</v>
      </c>
      <c r="AE9" s="142">
        <f>'C завтраками| Bed and breakfast'!AE9*0.9</f>
        <v>7650</v>
      </c>
      <c r="AF9" s="142">
        <f>'C завтраками| Bed and breakfast'!AF9*0.9</f>
        <v>7290</v>
      </c>
      <c r="AG9" s="142">
        <f>'C завтраками| Bed and breakfast'!AG9*0.9</f>
        <v>7830</v>
      </c>
      <c r="AH9" s="142">
        <f>'C завтраками| Bed and breakfast'!AH9*0.9</f>
        <v>8460</v>
      </c>
      <c r="AI9" s="142">
        <f>'C завтраками| Bed and breakfast'!AI9*0.9</f>
        <v>8460</v>
      </c>
      <c r="AJ9" s="142">
        <f>'C завтраками| Bed and breakfast'!AJ9*0.9</f>
        <v>8010</v>
      </c>
      <c r="AK9" s="142">
        <f>'C завтраками| Bed and breakfast'!AK9*0.9</f>
        <v>7650</v>
      </c>
      <c r="AL9" s="142">
        <f>'C завтраками| Bed and breakfast'!AL9*0.9</f>
        <v>8460</v>
      </c>
      <c r="AM9" s="142">
        <f>'C завтраками| Bed and breakfast'!AM9*0.9</f>
        <v>7650</v>
      </c>
      <c r="AN9" s="142">
        <f>'C завтраками| Bed and breakfast'!AN9*0.9</f>
        <v>8010</v>
      </c>
      <c r="AO9" s="142">
        <f>'C завтраками| Bed and breakfast'!AO9*0.9</f>
        <v>7650</v>
      </c>
      <c r="AP9" s="142">
        <f>'C завтраками| Bed and breakfast'!AP9*0.9</f>
        <v>8460</v>
      </c>
      <c r="AQ9" s="142">
        <f>'C завтраками| Bed and breakfast'!AQ9*0.9</f>
        <v>7830</v>
      </c>
      <c r="AR9" s="142">
        <f>'C завтраками| Bed and breakfast'!AR9*0.9</f>
        <v>7650</v>
      </c>
      <c r="AS9" s="142">
        <f>'C завтраками| Bed and breakfast'!AS9*0.9</f>
        <v>8010</v>
      </c>
      <c r="AT9" s="142">
        <f>'C завтраками| Bed and breakfast'!AT9*0.9</f>
        <v>7290</v>
      </c>
      <c r="AU9" s="142">
        <f>'C завтраками| Bed and breakfast'!AU9*0.9</f>
        <v>7290</v>
      </c>
      <c r="AV9" s="142">
        <f>'C завтраками| Bed and breakfast'!AV9*0.9</f>
        <v>6930</v>
      </c>
      <c r="AW9" s="142">
        <f>'C завтраками| Bed and breakfast'!AW9*0.9</f>
        <v>6300</v>
      </c>
      <c r="AX9" s="142">
        <f>'C завтраками| Bed and breakfast'!AX9*0.9</f>
        <v>6750</v>
      </c>
      <c r="AY9" s="142">
        <f>'C завтраками| Bed and breakfast'!AY9*0.9</f>
        <v>6300</v>
      </c>
      <c r="AZ9" s="142">
        <f>'C завтраками| Bed and breakfast'!AZ9*0.9</f>
        <v>6750</v>
      </c>
      <c r="BA9" s="142">
        <f>'C завтраками| Bed and breakfast'!BA9*0.9</f>
        <v>6300</v>
      </c>
    </row>
    <row r="10" spans="1:53"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row>
    <row r="11" spans="1:53"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c r="T11" s="142">
        <f>'C завтраками| Bed and breakfast'!T11*0.9</f>
        <v>8235</v>
      </c>
      <c r="U11" s="142">
        <f>'C завтраками| Bed and breakfast'!U11*0.9</f>
        <v>8235</v>
      </c>
      <c r="V11" s="142">
        <f>'C завтраками| Bed and breakfast'!V11*0.9</f>
        <v>8235</v>
      </c>
      <c r="W11" s="142">
        <f>'C завтраками| Bed and breakfast'!W11*0.9</f>
        <v>8235</v>
      </c>
      <c r="X11" s="142">
        <f>'C завтраками| Bed and breakfast'!X11*0.9</f>
        <v>6795</v>
      </c>
      <c r="Y11" s="142">
        <f>'C завтраками| Bed and breakfast'!Y11*0.9</f>
        <v>7515</v>
      </c>
      <c r="Z11" s="142">
        <f>'C завтраками| Bed and breakfast'!Z11*0.9</f>
        <v>6795</v>
      </c>
      <c r="AA11" s="142">
        <f>'C завтраками| Bed and breakfast'!AA11*0.9</f>
        <v>8955</v>
      </c>
      <c r="AB11" s="142">
        <f>'C завтраками| Bed and breakfast'!AB11*0.9</f>
        <v>8955</v>
      </c>
      <c r="AC11" s="142">
        <f>'C завтраками| Bed and breakfast'!AC11*0.9</f>
        <v>6885</v>
      </c>
      <c r="AD11" s="142">
        <f>'C завтраками| Bed and breakfast'!AD11*0.9</f>
        <v>7065</v>
      </c>
      <c r="AE11" s="142">
        <f>'C завтраками| Bed and breakfast'!AE11*0.9</f>
        <v>7425</v>
      </c>
      <c r="AF11" s="142">
        <f>'C завтраками| Bed and breakfast'!AF11*0.9</f>
        <v>7065</v>
      </c>
      <c r="AG11" s="142">
        <f>'C завтраками| Bed and breakfast'!AG11*0.9</f>
        <v>7605</v>
      </c>
      <c r="AH11" s="142">
        <f>'C завтраками| Bed and breakfast'!AH11*0.9</f>
        <v>8235</v>
      </c>
      <c r="AI11" s="142">
        <f>'C завтраками| Bed and breakfast'!AI11*0.9</f>
        <v>8235</v>
      </c>
      <c r="AJ11" s="142">
        <f>'C завтраками| Bed and breakfast'!AJ11*0.9</f>
        <v>7785</v>
      </c>
      <c r="AK11" s="142">
        <f>'C завтраками| Bed and breakfast'!AK11*0.9</f>
        <v>7425</v>
      </c>
      <c r="AL11" s="142">
        <f>'C завтраками| Bed and breakfast'!AL11*0.9</f>
        <v>8235</v>
      </c>
      <c r="AM11" s="142">
        <f>'C завтраками| Bed and breakfast'!AM11*0.9</f>
        <v>7425</v>
      </c>
      <c r="AN11" s="142">
        <f>'C завтраками| Bed and breakfast'!AN11*0.9</f>
        <v>7785</v>
      </c>
      <c r="AO11" s="142">
        <f>'C завтраками| Bed and breakfast'!AO11*0.9</f>
        <v>7425</v>
      </c>
      <c r="AP11" s="142">
        <f>'C завтраками| Bed and breakfast'!AP11*0.9</f>
        <v>8235</v>
      </c>
      <c r="AQ11" s="142">
        <f>'C завтраками| Bed and breakfast'!AQ11*0.9</f>
        <v>7605</v>
      </c>
      <c r="AR11" s="142">
        <f>'C завтраками| Bed and breakfast'!AR11*0.9</f>
        <v>7425</v>
      </c>
      <c r="AS11" s="142">
        <f>'C завтраками| Bed and breakfast'!AS11*0.9</f>
        <v>7785</v>
      </c>
      <c r="AT11" s="142">
        <f>'C завтраками| Bed and breakfast'!AT11*0.9</f>
        <v>7065</v>
      </c>
      <c r="AU11" s="142">
        <f>'C завтраками| Bed and breakfast'!AU11*0.9</f>
        <v>7065</v>
      </c>
      <c r="AV11" s="142">
        <f>'C завтраками| Bed and breakfast'!AV11*0.9</f>
        <v>6705</v>
      </c>
      <c r="AW11" s="142">
        <f>'C завтраками| Bed and breakfast'!AW11*0.9</f>
        <v>6075</v>
      </c>
      <c r="AX11" s="142">
        <f>'C завтраками| Bed and breakfast'!AX11*0.9</f>
        <v>6525</v>
      </c>
      <c r="AY11" s="142">
        <f>'C завтраками| Bed and breakfast'!AY11*0.9</f>
        <v>6075</v>
      </c>
      <c r="AZ11" s="142">
        <f>'C завтраками| Bed and breakfast'!AZ11*0.9</f>
        <v>6525</v>
      </c>
      <c r="BA11" s="142">
        <f>'C завтраками| Bed and breakfast'!BA11*0.9</f>
        <v>6075</v>
      </c>
    </row>
    <row r="12" spans="1:53"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c r="T12" s="142">
        <f>'C завтраками| Bed and breakfast'!T12*0.9</f>
        <v>9360</v>
      </c>
      <c r="U12" s="142">
        <f>'C завтраками| Bed and breakfast'!U12*0.9</f>
        <v>9360</v>
      </c>
      <c r="V12" s="142">
        <f>'C завтраками| Bed and breakfast'!V12*0.9</f>
        <v>9360</v>
      </c>
      <c r="W12" s="142">
        <f>'C завтраками| Bed and breakfast'!W12*0.9</f>
        <v>9360</v>
      </c>
      <c r="X12" s="142">
        <f>'C завтраками| Bed and breakfast'!X12*0.9</f>
        <v>7920</v>
      </c>
      <c r="Y12" s="142">
        <f>'C завтраками| Bed and breakfast'!Y12*0.9</f>
        <v>8640</v>
      </c>
      <c r="Z12" s="142">
        <f>'C завтраками| Bed and breakfast'!Z12*0.9</f>
        <v>7920</v>
      </c>
      <c r="AA12" s="142">
        <f>'C завтраками| Bed and breakfast'!AA12*0.9</f>
        <v>10080</v>
      </c>
      <c r="AB12" s="142">
        <f>'C завтраками| Bed and breakfast'!AB12*0.9</f>
        <v>10080</v>
      </c>
      <c r="AC12" s="142">
        <f>'C завтраками| Bed and breakfast'!AC12*0.9</f>
        <v>8010</v>
      </c>
      <c r="AD12" s="142">
        <f>'C завтраками| Bed and breakfast'!AD12*0.9</f>
        <v>8190</v>
      </c>
      <c r="AE12" s="142">
        <f>'C завтраками| Bed and breakfast'!AE12*0.9</f>
        <v>8550</v>
      </c>
      <c r="AF12" s="142">
        <f>'C завтраками| Bed and breakfast'!AF12*0.9</f>
        <v>8190</v>
      </c>
      <c r="AG12" s="142">
        <f>'C завтраками| Bed and breakfast'!AG12*0.9</f>
        <v>8730</v>
      </c>
      <c r="AH12" s="142">
        <f>'C завтраками| Bed and breakfast'!AH12*0.9</f>
        <v>9360</v>
      </c>
      <c r="AI12" s="142">
        <f>'C завтраками| Bed and breakfast'!AI12*0.9</f>
        <v>9360</v>
      </c>
      <c r="AJ12" s="142">
        <f>'C завтраками| Bed and breakfast'!AJ12*0.9</f>
        <v>8910</v>
      </c>
      <c r="AK12" s="142">
        <f>'C завтраками| Bed and breakfast'!AK12*0.9</f>
        <v>8550</v>
      </c>
      <c r="AL12" s="142">
        <f>'C завтраками| Bed and breakfast'!AL12*0.9</f>
        <v>9360</v>
      </c>
      <c r="AM12" s="142">
        <f>'C завтраками| Bed and breakfast'!AM12*0.9</f>
        <v>8550</v>
      </c>
      <c r="AN12" s="142">
        <f>'C завтраками| Bed and breakfast'!AN12*0.9</f>
        <v>8910</v>
      </c>
      <c r="AO12" s="142">
        <f>'C завтраками| Bed and breakfast'!AO12*0.9</f>
        <v>8550</v>
      </c>
      <c r="AP12" s="142">
        <f>'C завтраками| Bed and breakfast'!AP12*0.9</f>
        <v>9360</v>
      </c>
      <c r="AQ12" s="142">
        <f>'C завтраками| Bed and breakfast'!AQ12*0.9</f>
        <v>8730</v>
      </c>
      <c r="AR12" s="142">
        <f>'C завтраками| Bed and breakfast'!AR12*0.9</f>
        <v>8550</v>
      </c>
      <c r="AS12" s="142">
        <f>'C завтраками| Bed and breakfast'!AS12*0.9</f>
        <v>8910</v>
      </c>
      <c r="AT12" s="142">
        <f>'C завтраками| Bed and breakfast'!AT12*0.9</f>
        <v>8190</v>
      </c>
      <c r="AU12" s="142">
        <f>'C завтраками| Bed and breakfast'!AU12*0.9</f>
        <v>8190</v>
      </c>
      <c r="AV12" s="142">
        <f>'C завтраками| Bed and breakfast'!AV12*0.9</f>
        <v>7830</v>
      </c>
      <c r="AW12" s="142">
        <f>'C завтраками| Bed and breakfast'!AW12*0.9</f>
        <v>7200</v>
      </c>
      <c r="AX12" s="142">
        <f>'C завтраками| Bed and breakfast'!AX12*0.9</f>
        <v>7650</v>
      </c>
      <c r="AY12" s="142">
        <f>'C завтраками| Bed and breakfast'!AY12*0.9</f>
        <v>7200</v>
      </c>
      <c r="AZ12" s="142">
        <f>'C завтраками| Bed and breakfast'!AZ12*0.9</f>
        <v>7650</v>
      </c>
      <c r="BA12" s="142">
        <f>'C завтраками| Bed and breakfast'!BA12*0.9</f>
        <v>7200</v>
      </c>
    </row>
    <row r="13" spans="1:53"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row>
    <row r="14" spans="1:53"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c r="T14" s="142">
        <f>'C завтраками| Bed and breakfast'!T14*0.9</f>
        <v>9585</v>
      </c>
      <c r="U14" s="142">
        <f>'C завтраками| Bed and breakfast'!U14*0.9</f>
        <v>9585</v>
      </c>
      <c r="V14" s="142">
        <f>'C завтраками| Bed and breakfast'!V14*0.9</f>
        <v>9585</v>
      </c>
      <c r="W14" s="142">
        <f>'C завтраками| Bed and breakfast'!W14*0.9</f>
        <v>9585</v>
      </c>
      <c r="X14" s="142">
        <f>'C завтраками| Bed and breakfast'!X14*0.9</f>
        <v>8145</v>
      </c>
      <c r="Y14" s="142">
        <f>'C завтраками| Bed and breakfast'!Y14*0.9</f>
        <v>8865</v>
      </c>
      <c r="Z14" s="142">
        <f>'C завтраками| Bed and breakfast'!Z14*0.9</f>
        <v>8145</v>
      </c>
      <c r="AA14" s="142">
        <f>'C завтраками| Bed and breakfast'!AA14*0.9</f>
        <v>10305</v>
      </c>
      <c r="AB14" s="142">
        <f>'C завтраками| Bed and breakfast'!AB14*0.9</f>
        <v>10305</v>
      </c>
      <c r="AC14" s="142">
        <f>'C завтраками| Bed and breakfast'!AC14*0.9</f>
        <v>8235</v>
      </c>
      <c r="AD14" s="142">
        <f>'C завтраками| Bed and breakfast'!AD14*0.9</f>
        <v>8415</v>
      </c>
      <c r="AE14" s="142">
        <f>'C завтраками| Bed and breakfast'!AE14*0.9</f>
        <v>8775</v>
      </c>
      <c r="AF14" s="142">
        <f>'C завтраками| Bed and breakfast'!AF14*0.9</f>
        <v>8415</v>
      </c>
      <c r="AG14" s="142">
        <f>'C завтраками| Bed and breakfast'!AG14*0.9</f>
        <v>8955</v>
      </c>
      <c r="AH14" s="142">
        <f>'C завтраками| Bed and breakfast'!AH14*0.9</f>
        <v>9585</v>
      </c>
      <c r="AI14" s="142">
        <f>'C завтраками| Bed and breakfast'!AI14*0.9</f>
        <v>9585</v>
      </c>
      <c r="AJ14" s="142">
        <f>'C завтраками| Bed and breakfast'!AJ14*0.9</f>
        <v>9135</v>
      </c>
      <c r="AK14" s="142">
        <f>'C завтраками| Bed and breakfast'!AK14*0.9</f>
        <v>8775</v>
      </c>
      <c r="AL14" s="142">
        <f>'C завтраками| Bed and breakfast'!AL14*0.9</f>
        <v>9585</v>
      </c>
      <c r="AM14" s="142">
        <f>'C завтраками| Bed and breakfast'!AM14*0.9</f>
        <v>8775</v>
      </c>
      <c r="AN14" s="142">
        <f>'C завтраками| Bed and breakfast'!AN14*0.9</f>
        <v>9135</v>
      </c>
      <c r="AO14" s="142">
        <f>'C завтраками| Bed and breakfast'!AO14*0.9</f>
        <v>8775</v>
      </c>
      <c r="AP14" s="142">
        <f>'C завтраками| Bed and breakfast'!AP14*0.9</f>
        <v>9585</v>
      </c>
      <c r="AQ14" s="142">
        <f>'C завтраками| Bed and breakfast'!AQ14*0.9</f>
        <v>8955</v>
      </c>
      <c r="AR14" s="142">
        <f>'C завтраками| Bed and breakfast'!AR14*0.9</f>
        <v>8775</v>
      </c>
      <c r="AS14" s="142">
        <f>'C завтраками| Bed and breakfast'!AS14*0.9</f>
        <v>9135</v>
      </c>
      <c r="AT14" s="142">
        <f>'C завтраками| Bed and breakfast'!AT14*0.9</f>
        <v>8415</v>
      </c>
      <c r="AU14" s="142">
        <f>'C завтраками| Bed and breakfast'!AU14*0.9</f>
        <v>8415</v>
      </c>
      <c r="AV14" s="142">
        <f>'C завтраками| Bed and breakfast'!AV14*0.9</f>
        <v>8055</v>
      </c>
      <c r="AW14" s="142">
        <f>'C завтраками| Bed and breakfast'!AW14*0.9</f>
        <v>7425</v>
      </c>
      <c r="AX14" s="142">
        <f>'C завтраками| Bed and breakfast'!AX14*0.9</f>
        <v>7875</v>
      </c>
      <c r="AY14" s="142">
        <f>'C завтраками| Bed and breakfast'!AY14*0.9</f>
        <v>7425</v>
      </c>
      <c r="AZ14" s="142">
        <f>'C завтраками| Bed and breakfast'!AZ14*0.9</f>
        <v>7875</v>
      </c>
      <c r="BA14" s="142">
        <f>'C завтраками| Bed and breakfast'!BA14*0.9</f>
        <v>7425</v>
      </c>
    </row>
    <row r="15" spans="1:53"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c r="T15" s="142">
        <f>'C завтраками| Bed and breakfast'!T15*0.9</f>
        <v>10710</v>
      </c>
      <c r="U15" s="142">
        <f>'C завтраками| Bed and breakfast'!U15*0.9</f>
        <v>10710</v>
      </c>
      <c r="V15" s="142">
        <f>'C завтраками| Bed and breakfast'!V15*0.9</f>
        <v>10710</v>
      </c>
      <c r="W15" s="142">
        <f>'C завтраками| Bed and breakfast'!W15*0.9</f>
        <v>10710</v>
      </c>
      <c r="X15" s="142">
        <f>'C завтраками| Bed and breakfast'!X15*0.9</f>
        <v>9270</v>
      </c>
      <c r="Y15" s="142">
        <f>'C завтраками| Bed and breakfast'!Y15*0.9</f>
        <v>9990</v>
      </c>
      <c r="Z15" s="142">
        <f>'C завтраками| Bed and breakfast'!Z15*0.9</f>
        <v>9270</v>
      </c>
      <c r="AA15" s="142">
        <f>'C завтраками| Bed and breakfast'!AA15*0.9</f>
        <v>11430</v>
      </c>
      <c r="AB15" s="142">
        <f>'C завтраками| Bed and breakfast'!AB15*0.9</f>
        <v>11430</v>
      </c>
      <c r="AC15" s="142">
        <f>'C завтраками| Bed and breakfast'!AC15*0.9</f>
        <v>9360</v>
      </c>
      <c r="AD15" s="142">
        <f>'C завтраками| Bed and breakfast'!AD15*0.9</f>
        <v>9540</v>
      </c>
      <c r="AE15" s="142">
        <f>'C завтраками| Bed and breakfast'!AE15*0.9</f>
        <v>9900</v>
      </c>
      <c r="AF15" s="142">
        <f>'C завтраками| Bed and breakfast'!AF15*0.9</f>
        <v>9540</v>
      </c>
      <c r="AG15" s="142">
        <f>'C завтраками| Bed and breakfast'!AG15*0.9</f>
        <v>10080</v>
      </c>
      <c r="AH15" s="142">
        <f>'C завтраками| Bed and breakfast'!AH15*0.9</f>
        <v>10710</v>
      </c>
      <c r="AI15" s="142">
        <f>'C завтраками| Bed and breakfast'!AI15*0.9</f>
        <v>10710</v>
      </c>
      <c r="AJ15" s="142">
        <f>'C завтраками| Bed and breakfast'!AJ15*0.9</f>
        <v>10260</v>
      </c>
      <c r="AK15" s="142">
        <f>'C завтраками| Bed and breakfast'!AK15*0.9</f>
        <v>9900</v>
      </c>
      <c r="AL15" s="142">
        <f>'C завтраками| Bed and breakfast'!AL15*0.9</f>
        <v>10710</v>
      </c>
      <c r="AM15" s="142">
        <f>'C завтраками| Bed and breakfast'!AM15*0.9</f>
        <v>9900</v>
      </c>
      <c r="AN15" s="142">
        <f>'C завтраками| Bed and breakfast'!AN15*0.9</f>
        <v>10260</v>
      </c>
      <c r="AO15" s="142">
        <f>'C завтраками| Bed and breakfast'!AO15*0.9</f>
        <v>9900</v>
      </c>
      <c r="AP15" s="142">
        <f>'C завтраками| Bed and breakfast'!AP15*0.9</f>
        <v>10710</v>
      </c>
      <c r="AQ15" s="142">
        <f>'C завтраками| Bed and breakfast'!AQ15*0.9</f>
        <v>10080</v>
      </c>
      <c r="AR15" s="142">
        <f>'C завтраками| Bed and breakfast'!AR15*0.9</f>
        <v>9900</v>
      </c>
      <c r="AS15" s="142">
        <f>'C завтраками| Bed and breakfast'!AS15*0.9</f>
        <v>10260</v>
      </c>
      <c r="AT15" s="142">
        <f>'C завтраками| Bed and breakfast'!AT15*0.9</f>
        <v>9540</v>
      </c>
      <c r="AU15" s="142">
        <f>'C завтраками| Bed and breakfast'!AU15*0.9</f>
        <v>9540</v>
      </c>
      <c r="AV15" s="142">
        <f>'C завтраками| Bed and breakfast'!AV15*0.9</f>
        <v>9180</v>
      </c>
      <c r="AW15" s="142">
        <f>'C завтраками| Bed and breakfast'!AW15*0.9</f>
        <v>8550</v>
      </c>
      <c r="AX15" s="142">
        <f>'C завтраками| Bed and breakfast'!AX15*0.9</f>
        <v>9000</v>
      </c>
      <c r="AY15" s="142">
        <f>'C завтраками| Bed and breakfast'!AY15*0.9</f>
        <v>8550</v>
      </c>
      <c r="AZ15" s="142">
        <f>'C завтраками| Bed and breakfast'!AZ15*0.9</f>
        <v>9000</v>
      </c>
      <c r="BA15" s="142">
        <f>'C завтраками| Bed and breakfast'!BA15*0.9</f>
        <v>8550</v>
      </c>
    </row>
    <row r="16" spans="1:53"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row>
    <row r="17" spans="1:53"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c r="T17" s="142">
        <f>'C завтраками| Bed and breakfast'!T17*0.9</f>
        <v>10485</v>
      </c>
      <c r="U17" s="142">
        <f>'C завтраками| Bed and breakfast'!U17*0.9</f>
        <v>10485</v>
      </c>
      <c r="V17" s="142">
        <f>'C завтраками| Bed and breakfast'!V17*0.9</f>
        <v>10485</v>
      </c>
      <c r="W17" s="142">
        <f>'C завтраками| Bed and breakfast'!W17*0.9</f>
        <v>10485</v>
      </c>
      <c r="X17" s="142">
        <f>'C завтраками| Bed and breakfast'!X17*0.9</f>
        <v>9045</v>
      </c>
      <c r="Y17" s="142">
        <f>'C завтраками| Bed and breakfast'!Y17*0.9</f>
        <v>9765</v>
      </c>
      <c r="Z17" s="142">
        <f>'C завтраками| Bed and breakfast'!Z17*0.9</f>
        <v>9045</v>
      </c>
      <c r="AA17" s="142">
        <f>'C завтраками| Bed and breakfast'!AA17*0.9</f>
        <v>11205</v>
      </c>
      <c r="AB17" s="142">
        <f>'C завтраками| Bed and breakfast'!AB17*0.9</f>
        <v>11205</v>
      </c>
      <c r="AC17" s="142">
        <f>'C завтраками| Bed and breakfast'!AC17*0.9</f>
        <v>9135</v>
      </c>
      <c r="AD17" s="142">
        <f>'C завтраками| Bed and breakfast'!AD17*0.9</f>
        <v>9315</v>
      </c>
      <c r="AE17" s="142">
        <f>'C завтраками| Bed and breakfast'!AE17*0.9</f>
        <v>9675</v>
      </c>
      <c r="AF17" s="142">
        <f>'C завтраками| Bed and breakfast'!AF17*0.9</f>
        <v>9315</v>
      </c>
      <c r="AG17" s="142">
        <f>'C завтраками| Bed and breakfast'!AG17*0.9</f>
        <v>9855</v>
      </c>
      <c r="AH17" s="142">
        <f>'C завтраками| Bed and breakfast'!AH17*0.9</f>
        <v>10485</v>
      </c>
      <c r="AI17" s="142">
        <f>'C завтраками| Bed and breakfast'!AI17*0.9</f>
        <v>10485</v>
      </c>
      <c r="AJ17" s="142">
        <f>'C завтраками| Bed and breakfast'!AJ17*0.9</f>
        <v>10035</v>
      </c>
      <c r="AK17" s="142">
        <f>'C завтраками| Bed and breakfast'!AK17*0.9</f>
        <v>9675</v>
      </c>
      <c r="AL17" s="142">
        <f>'C завтраками| Bed and breakfast'!AL17*0.9</f>
        <v>10485</v>
      </c>
      <c r="AM17" s="142">
        <f>'C завтраками| Bed and breakfast'!AM17*0.9</f>
        <v>9675</v>
      </c>
      <c r="AN17" s="142">
        <f>'C завтраками| Bed and breakfast'!AN17*0.9</f>
        <v>10035</v>
      </c>
      <c r="AO17" s="142">
        <f>'C завтраками| Bed and breakfast'!AO17*0.9</f>
        <v>9675</v>
      </c>
      <c r="AP17" s="142">
        <f>'C завтраками| Bed and breakfast'!AP17*0.9</f>
        <v>10485</v>
      </c>
      <c r="AQ17" s="142">
        <f>'C завтраками| Bed and breakfast'!AQ17*0.9</f>
        <v>9855</v>
      </c>
      <c r="AR17" s="142">
        <f>'C завтраками| Bed and breakfast'!AR17*0.9</f>
        <v>9675</v>
      </c>
      <c r="AS17" s="142">
        <f>'C завтраками| Bed and breakfast'!AS17*0.9</f>
        <v>10035</v>
      </c>
      <c r="AT17" s="142">
        <f>'C завтраками| Bed and breakfast'!AT17*0.9</f>
        <v>9315</v>
      </c>
      <c r="AU17" s="142">
        <f>'C завтраками| Bed and breakfast'!AU17*0.9</f>
        <v>9315</v>
      </c>
      <c r="AV17" s="142">
        <f>'C завтраками| Bed and breakfast'!AV17*0.9</f>
        <v>8955</v>
      </c>
      <c r="AW17" s="142">
        <f>'C завтраками| Bed and breakfast'!AW17*0.9</f>
        <v>8325</v>
      </c>
      <c r="AX17" s="142">
        <f>'C завтраками| Bed and breakfast'!AX17*0.9</f>
        <v>8775</v>
      </c>
      <c r="AY17" s="142">
        <f>'C завтраками| Bed and breakfast'!AY17*0.9</f>
        <v>8325</v>
      </c>
      <c r="AZ17" s="142">
        <f>'C завтраками| Bed and breakfast'!AZ17*0.9</f>
        <v>8775</v>
      </c>
      <c r="BA17" s="142">
        <f>'C завтраками| Bed and breakfast'!BA17*0.9</f>
        <v>8325</v>
      </c>
    </row>
    <row r="18" spans="1:53"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c r="T18" s="142">
        <f>'C завтраками| Bed and breakfast'!T18*0.9</f>
        <v>11610</v>
      </c>
      <c r="U18" s="142">
        <f>'C завтраками| Bed and breakfast'!U18*0.9</f>
        <v>11610</v>
      </c>
      <c r="V18" s="142">
        <f>'C завтраками| Bed and breakfast'!V18*0.9</f>
        <v>11610</v>
      </c>
      <c r="W18" s="142">
        <f>'C завтраками| Bed and breakfast'!W18*0.9</f>
        <v>11610</v>
      </c>
      <c r="X18" s="142">
        <f>'C завтраками| Bed and breakfast'!X18*0.9</f>
        <v>10170</v>
      </c>
      <c r="Y18" s="142">
        <f>'C завтраками| Bed and breakfast'!Y18*0.9</f>
        <v>10890</v>
      </c>
      <c r="Z18" s="142">
        <f>'C завтраками| Bed and breakfast'!Z18*0.9</f>
        <v>10170</v>
      </c>
      <c r="AA18" s="142">
        <f>'C завтраками| Bed and breakfast'!AA18*0.9</f>
        <v>12330</v>
      </c>
      <c r="AB18" s="142">
        <f>'C завтраками| Bed and breakfast'!AB18*0.9</f>
        <v>12330</v>
      </c>
      <c r="AC18" s="142">
        <f>'C завтраками| Bed and breakfast'!AC18*0.9</f>
        <v>10260</v>
      </c>
      <c r="AD18" s="142">
        <f>'C завтраками| Bed and breakfast'!AD18*0.9</f>
        <v>10440</v>
      </c>
      <c r="AE18" s="142">
        <f>'C завтраками| Bed and breakfast'!AE18*0.9</f>
        <v>10800</v>
      </c>
      <c r="AF18" s="142">
        <f>'C завтраками| Bed and breakfast'!AF18*0.9</f>
        <v>10440</v>
      </c>
      <c r="AG18" s="142">
        <f>'C завтраками| Bed and breakfast'!AG18*0.9</f>
        <v>10980</v>
      </c>
      <c r="AH18" s="142">
        <f>'C завтраками| Bed and breakfast'!AH18*0.9</f>
        <v>11610</v>
      </c>
      <c r="AI18" s="142">
        <f>'C завтраками| Bed and breakfast'!AI18*0.9</f>
        <v>11610</v>
      </c>
      <c r="AJ18" s="142">
        <f>'C завтраками| Bed and breakfast'!AJ18*0.9</f>
        <v>11160</v>
      </c>
      <c r="AK18" s="142">
        <f>'C завтраками| Bed and breakfast'!AK18*0.9</f>
        <v>10800</v>
      </c>
      <c r="AL18" s="142">
        <f>'C завтраками| Bed and breakfast'!AL18*0.9</f>
        <v>11610</v>
      </c>
      <c r="AM18" s="142">
        <f>'C завтраками| Bed and breakfast'!AM18*0.9</f>
        <v>10800</v>
      </c>
      <c r="AN18" s="142">
        <f>'C завтраками| Bed and breakfast'!AN18*0.9</f>
        <v>11160</v>
      </c>
      <c r="AO18" s="142">
        <f>'C завтраками| Bed and breakfast'!AO18*0.9</f>
        <v>10800</v>
      </c>
      <c r="AP18" s="142">
        <f>'C завтраками| Bed and breakfast'!AP18*0.9</f>
        <v>11610</v>
      </c>
      <c r="AQ18" s="142">
        <f>'C завтраками| Bed and breakfast'!AQ18*0.9</f>
        <v>10980</v>
      </c>
      <c r="AR18" s="142">
        <f>'C завтраками| Bed and breakfast'!AR18*0.9</f>
        <v>10800</v>
      </c>
      <c r="AS18" s="142">
        <f>'C завтраками| Bed and breakfast'!AS18*0.9</f>
        <v>11160</v>
      </c>
      <c r="AT18" s="142">
        <f>'C завтраками| Bed and breakfast'!AT18*0.9</f>
        <v>10440</v>
      </c>
      <c r="AU18" s="142">
        <f>'C завтраками| Bed and breakfast'!AU18*0.9</f>
        <v>10440</v>
      </c>
      <c r="AV18" s="142">
        <f>'C завтраками| Bed and breakfast'!AV18*0.9</f>
        <v>10080</v>
      </c>
      <c r="AW18" s="142">
        <f>'C завтраками| Bed and breakfast'!AW18*0.9</f>
        <v>9450</v>
      </c>
      <c r="AX18" s="142">
        <f>'C завтраками| Bed and breakfast'!AX18*0.9</f>
        <v>9900</v>
      </c>
      <c r="AY18" s="142">
        <f>'C завтраками| Bed and breakfast'!AY18*0.9</f>
        <v>9450</v>
      </c>
      <c r="AZ18" s="142">
        <f>'C завтраками| Bed and breakfast'!AZ18*0.9</f>
        <v>9900</v>
      </c>
      <c r="BA18" s="142">
        <f>'C завтраками| Bed and breakfast'!BA18*0.9</f>
        <v>9450</v>
      </c>
    </row>
    <row r="19" spans="1:53"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row>
    <row r="20" spans="1:53" ht="11.45" customHeight="1" x14ac:dyDescent="0.2">
      <c r="A20" s="3">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c r="T20" s="142">
        <f>'C завтраками| Bed and breakfast'!T20*0.9</f>
        <v>11835</v>
      </c>
      <c r="U20" s="142">
        <f>'C завтраками| Bed and breakfast'!U20*0.9</f>
        <v>11835</v>
      </c>
      <c r="V20" s="142">
        <f>'C завтраками| Bed and breakfast'!V20*0.9</f>
        <v>11835</v>
      </c>
      <c r="W20" s="142">
        <f>'C завтраками| Bed and breakfast'!W20*0.9</f>
        <v>11835</v>
      </c>
      <c r="X20" s="142">
        <f>'C завтраками| Bed and breakfast'!X20*0.9</f>
        <v>10395</v>
      </c>
      <c r="Y20" s="142">
        <f>'C завтраками| Bed and breakfast'!Y20*0.9</f>
        <v>11115</v>
      </c>
      <c r="Z20" s="142">
        <f>'C завтраками| Bed and breakfast'!Z20*0.9</f>
        <v>10395</v>
      </c>
      <c r="AA20" s="142">
        <f>'C завтраками| Bed and breakfast'!AA20*0.9</f>
        <v>12555</v>
      </c>
      <c r="AB20" s="142">
        <f>'C завтраками| Bed and breakfast'!AB20*0.9</f>
        <v>12555</v>
      </c>
      <c r="AC20" s="142">
        <f>'C завтраками| Bed and breakfast'!AC20*0.9</f>
        <v>10485</v>
      </c>
      <c r="AD20" s="142">
        <f>'C завтраками| Bed and breakfast'!AD20*0.9</f>
        <v>10665</v>
      </c>
      <c r="AE20" s="142">
        <f>'C завтраками| Bed and breakfast'!AE20*0.9</f>
        <v>11025</v>
      </c>
      <c r="AF20" s="142">
        <f>'C завтраками| Bed and breakfast'!AF20*0.9</f>
        <v>10665</v>
      </c>
      <c r="AG20" s="142">
        <f>'C завтраками| Bed and breakfast'!AG20*0.9</f>
        <v>11205</v>
      </c>
      <c r="AH20" s="142">
        <f>'C завтраками| Bed and breakfast'!AH20*0.9</f>
        <v>11835</v>
      </c>
      <c r="AI20" s="142">
        <f>'C завтраками| Bed and breakfast'!AI20*0.9</f>
        <v>11835</v>
      </c>
      <c r="AJ20" s="142">
        <f>'C завтраками| Bed and breakfast'!AJ20*0.9</f>
        <v>11385</v>
      </c>
      <c r="AK20" s="142">
        <f>'C завтраками| Bed and breakfast'!AK20*0.9</f>
        <v>11025</v>
      </c>
      <c r="AL20" s="142">
        <f>'C завтраками| Bed and breakfast'!AL20*0.9</f>
        <v>11835</v>
      </c>
      <c r="AM20" s="142">
        <f>'C завтраками| Bed and breakfast'!AM20*0.9</f>
        <v>11025</v>
      </c>
      <c r="AN20" s="142">
        <f>'C завтраками| Bed and breakfast'!AN20*0.9</f>
        <v>11385</v>
      </c>
      <c r="AO20" s="142">
        <f>'C завтраками| Bed and breakfast'!AO20*0.9</f>
        <v>11025</v>
      </c>
      <c r="AP20" s="142">
        <f>'C завтраками| Bed and breakfast'!AP20*0.9</f>
        <v>11835</v>
      </c>
      <c r="AQ20" s="142">
        <f>'C завтраками| Bed and breakfast'!AQ20*0.9</f>
        <v>11205</v>
      </c>
      <c r="AR20" s="142">
        <f>'C завтраками| Bed and breakfast'!AR20*0.9</f>
        <v>11025</v>
      </c>
      <c r="AS20" s="142">
        <f>'C завтраками| Bed and breakfast'!AS20*0.9</f>
        <v>11385</v>
      </c>
      <c r="AT20" s="142">
        <f>'C завтраками| Bed and breakfast'!AT20*0.9</f>
        <v>10665</v>
      </c>
      <c r="AU20" s="142">
        <f>'C завтраками| Bed and breakfast'!AU20*0.9</f>
        <v>10665</v>
      </c>
      <c r="AV20" s="142">
        <f>'C завтраками| Bed and breakfast'!AV20*0.9</f>
        <v>10305</v>
      </c>
      <c r="AW20" s="142">
        <f>'C завтраками| Bed and breakfast'!AW20*0.9</f>
        <v>9675</v>
      </c>
      <c r="AX20" s="142">
        <f>'C завтраками| Bed and breakfast'!AX20*0.9</f>
        <v>10125</v>
      </c>
      <c r="AY20" s="142">
        <f>'C завтраками| Bed and breakfast'!AY20*0.9</f>
        <v>9675</v>
      </c>
      <c r="AZ20" s="142">
        <f>'C завтраками| Bed and breakfast'!AZ20*0.9</f>
        <v>10125</v>
      </c>
      <c r="BA20" s="142">
        <f>'C завтраками| Bed and breakfast'!BA20*0.9</f>
        <v>9675</v>
      </c>
    </row>
    <row r="21" spans="1:53" ht="11.45" customHeight="1" x14ac:dyDescent="0.2">
      <c r="A21" s="3">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c r="T21" s="142">
        <f>'C завтраками| Bed and breakfast'!T21*0.9</f>
        <v>12960</v>
      </c>
      <c r="U21" s="142">
        <f>'C завтраками| Bed and breakfast'!U21*0.9</f>
        <v>12960</v>
      </c>
      <c r="V21" s="142">
        <f>'C завтраками| Bed and breakfast'!V21*0.9</f>
        <v>12960</v>
      </c>
      <c r="W21" s="142">
        <f>'C завтраками| Bed and breakfast'!W21*0.9</f>
        <v>12960</v>
      </c>
      <c r="X21" s="142">
        <f>'C завтраками| Bed and breakfast'!X21*0.9</f>
        <v>11520</v>
      </c>
      <c r="Y21" s="142">
        <f>'C завтраками| Bed and breakfast'!Y21*0.9</f>
        <v>12240</v>
      </c>
      <c r="Z21" s="142">
        <f>'C завтраками| Bed and breakfast'!Z21*0.9</f>
        <v>11520</v>
      </c>
      <c r="AA21" s="142">
        <f>'C завтраками| Bed and breakfast'!AA21*0.9</f>
        <v>13680</v>
      </c>
      <c r="AB21" s="142">
        <f>'C завтраками| Bed and breakfast'!AB21*0.9</f>
        <v>13680</v>
      </c>
      <c r="AC21" s="142">
        <f>'C завтраками| Bed and breakfast'!AC21*0.9</f>
        <v>11610</v>
      </c>
      <c r="AD21" s="142">
        <f>'C завтраками| Bed and breakfast'!AD21*0.9</f>
        <v>11790</v>
      </c>
      <c r="AE21" s="142">
        <f>'C завтраками| Bed and breakfast'!AE21*0.9</f>
        <v>12150</v>
      </c>
      <c r="AF21" s="142">
        <f>'C завтраками| Bed and breakfast'!AF21*0.9</f>
        <v>11790</v>
      </c>
      <c r="AG21" s="142">
        <f>'C завтраками| Bed and breakfast'!AG21*0.9</f>
        <v>12330</v>
      </c>
      <c r="AH21" s="142">
        <f>'C завтраками| Bed and breakfast'!AH21*0.9</f>
        <v>12960</v>
      </c>
      <c r="AI21" s="142">
        <f>'C завтраками| Bed and breakfast'!AI21*0.9</f>
        <v>12960</v>
      </c>
      <c r="AJ21" s="142">
        <f>'C завтраками| Bed and breakfast'!AJ21*0.9</f>
        <v>12510</v>
      </c>
      <c r="AK21" s="142">
        <f>'C завтраками| Bed and breakfast'!AK21*0.9</f>
        <v>12150</v>
      </c>
      <c r="AL21" s="142">
        <f>'C завтраками| Bed and breakfast'!AL21*0.9</f>
        <v>12960</v>
      </c>
      <c r="AM21" s="142">
        <f>'C завтраками| Bed and breakfast'!AM21*0.9</f>
        <v>12150</v>
      </c>
      <c r="AN21" s="142">
        <f>'C завтраками| Bed and breakfast'!AN21*0.9</f>
        <v>12510</v>
      </c>
      <c r="AO21" s="142">
        <f>'C завтраками| Bed and breakfast'!AO21*0.9</f>
        <v>12150</v>
      </c>
      <c r="AP21" s="142">
        <f>'C завтраками| Bed and breakfast'!AP21*0.9</f>
        <v>12960</v>
      </c>
      <c r="AQ21" s="142">
        <f>'C завтраками| Bed and breakfast'!AQ21*0.9</f>
        <v>12330</v>
      </c>
      <c r="AR21" s="142">
        <f>'C завтраками| Bed and breakfast'!AR21*0.9</f>
        <v>12150</v>
      </c>
      <c r="AS21" s="142">
        <f>'C завтраками| Bed and breakfast'!AS21*0.9</f>
        <v>12510</v>
      </c>
      <c r="AT21" s="142">
        <f>'C завтраками| Bed and breakfast'!AT21*0.9</f>
        <v>11790</v>
      </c>
      <c r="AU21" s="142">
        <f>'C завтраками| Bed and breakfast'!AU21*0.9</f>
        <v>11790</v>
      </c>
      <c r="AV21" s="142">
        <f>'C завтраками| Bed and breakfast'!AV21*0.9</f>
        <v>11430</v>
      </c>
      <c r="AW21" s="142">
        <f>'C завтраками| Bed and breakfast'!AW21*0.9</f>
        <v>10800</v>
      </c>
      <c r="AX21" s="142">
        <f>'C завтраками| Bed and breakfast'!AX21*0.9</f>
        <v>11250</v>
      </c>
      <c r="AY21" s="142">
        <f>'C завтраками| Bed and breakfast'!AY21*0.9</f>
        <v>10800</v>
      </c>
      <c r="AZ21" s="142">
        <f>'C завтраками| Bed and breakfast'!AZ21*0.9</f>
        <v>11250</v>
      </c>
      <c r="BA21" s="142">
        <f>'C завтраками| Bed and breakfast'!BA21*0.9</f>
        <v>10800</v>
      </c>
    </row>
    <row r="22" spans="1:53"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1:53"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3" ht="24.6" customHeight="1" x14ac:dyDescent="0.2">
      <c r="A24" s="8"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ht="24.6" customHeight="1" x14ac:dyDescent="0.2">
      <c r="A25" s="37"/>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row>
    <row r="27" spans="1:53" ht="11.45" customHeight="1" x14ac:dyDescent="0.2">
      <c r="A27" s="3">
        <v>1</v>
      </c>
      <c r="B27" s="142">
        <f t="shared" ref="B27:BA27" si="2">ROUND(B8*0.87,)</f>
        <v>5755</v>
      </c>
      <c r="C27" s="142">
        <f t="shared" si="2"/>
        <v>5129</v>
      </c>
      <c r="D27" s="142">
        <f t="shared" si="2"/>
        <v>4894</v>
      </c>
      <c r="E27" s="142">
        <f t="shared" si="2"/>
        <v>4502</v>
      </c>
      <c r="F27" s="142">
        <f t="shared" si="2"/>
        <v>6381</v>
      </c>
      <c r="G27" s="142">
        <f t="shared" si="2"/>
        <v>7008</v>
      </c>
      <c r="H27" s="142">
        <f t="shared" si="2"/>
        <v>5755</v>
      </c>
      <c r="I27" s="142">
        <f t="shared" si="2"/>
        <v>6381</v>
      </c>
      <c r="J27" s="142">
        <f t="shared" si="2"/>
        <v>5129</v>
      </c>
      <c r="K27" s="142">
        <f t="shared" si="2"/>
        <v>5755</v>
      </c>
      <c r="L27" s="142">
        <f t="shared" si="2"/>
        <v>6381</v>
      </c>
      <c r="M27" s="142">
        <f t="shared" si="2"/>
        <v>5755</v>
      </c>
      <c r="N27" s="142">
        <f t="shared" si="2"/>
        <v>4502</v>
      </c>
      <c r="O27" s="142">
        <f t="shared" si="2"/>
        <v>4815</v>
      </c>
      <c r="P27" s="142">
        <f t="shared" si="2"/>
        <v>4502</v>
      </c>
      <c r="Q27" s="142">
        <f t="shared" si="2"/>
        <v>4815</v>
      </c>
      <c r="R27" s="142">
        <f t="shared" si="2"/>
        <v>4502</v>
      </c>
      <c r="S27" s="142">
        <f t="shared" si="2"/>
        <v>4815</v>
      </c>
      <c r="T27" s="142">
        <f t="shared" si="2"/>
        <v>6381</v>
      </c>
      <c r="U27" s="142">
        <f t="shared" si="2"/>
        <v>6381</v>
      </c>
      <c r="V27" s="142">
        <f t="shared" si="2"/>
        <v>6381</v>
      </c>
      <c r="W27" s="142">
        <f t="shared" si="2"/>
        <v>6381</v>
      </c>
      <c r="X27" s="142">
        <f t="shared" si="2"/>
        <v>5129</v>
      </c>
      <c r="Y27" s="142">
        <f t="shared" si="2"/>
        <v>5755</v>
      </c>
      <c r="Z27" s="142">
        <f t="shared" si="2"/>
        <v>5129</v>
      </c>
      <c r="AA27" s="142">
        <f t="shared" si="2"/>
        <v>7008</v>
      </c>
      <c r="AB27" s="142">
        <f t="shared" si="2"/>
        <v>7008</v>
      </c>
      <c r="AC27" s="142">
        <f t="shared" si="2"/>
        <v>5207</v>
      </c>
      <c r="AD27" s="142">
        <f t="shared" si="2"/>
        <v>5364</v>
      </c>
      <c r="AE27" s="142">
        <f t="shared" si="2"/>
        <v>5677</v>
      </c>
      <c r="AF27" s="142">
        <f t="shared" si="2"/>
        <v>5364</v>
      </c>
      <c r="AG27" s="142">
        <f t="shared" si="2"/>
        <v>5833</v>
      </c>
      <c r="AH27" s="142">
        <f t="shared" si="2"/>
        <v>6381</v>
      </c>
      <c r="AI27" s="142">
        <f t="shared" si="2"/>
        <v>6381</v>
      </c>
      <c r="AJ27" s="142">
        <f t="shared" si="2"/>
        <v>5990</v>
      </c>
      <c r="AK27" s="142">
        <f t="shared" si="2"/>
        <v>5677</v>
      </c>
      <c r="AL27" s="142">
        <f t="shared" si="2"/>
        <v>6381</v>
      </c>
      <c r="AM27" s="142">
        <f t="shared" si="2"/>
        <v>5677</v>
      </c>
      <c r="AN27" s="142">
        <f t="shared" si="2"/>
        <v>5990</v>
      </c>
      <c r="AO27" s="142">
        <f t="shared" si="2"/>
        <v>5677</v>
      </c>
      <c r="AP27" s="142">
        <f t="shared" si="2"/>
        <v>6381</v>
      </c>
      <c r="AQ27" s="142">
        <f t="shared" si="2"/>
        <v>5833</v>
      </c>
      <c r="AR27" s="142">
        <f t="shared" si="2"/>
        <v>5677</v>
      </c>
      <c r="AS27" s="142">
        <f t="shared" si="2"/>
        <v>5990</v>
      </c>
      <c r="AT27" s="142">
        <f t="shared" si="2"/>
        <v>5364</v>
      </c>
      <c r="AU27" s="142">
        <f t="shared" si="2"/>
        <v>5364</v>
      </c>
      <c r="AV27" s="142">
        <f t="shared" si="2"/>
        <v>5050</v>
      </c>
      <c r="AW27" s="142">
        <f t="shared" si="2"/>
        <v>4502</v>
      </c>
      <c r="AX27" s="142">
        <f t="shared" si="2"/>
        <v>4894</v>
      </c>
      <c r="AY27" s="142">
        <f t="shared" si="2"/>
        <v>4502</v>
      </c>
      <c r="AZ27" s="142">
        <f t="shared" si="2"/>
        <v>4894</v>
      </c>
      <c r="BA27" s="142">
        <f t="shared" si="2"/>
        <v>4502</v>
      </c>
    </row>
    <row r="28" spans="1:53" ht="11.45" customHeight="1" x14ac:dyDescent="0.2">
      <c r="A28" s="3">
        <v>2</v>
      </c>
      <c r="B28" s="142">
        <f t="shared" ref="B28:BA28" si="3">ROUND(B9*0.87,)</f>
        <v>6734</v>
      </c>
      <c r="C28" s="142">
        <f t="shared" si="3"/>
        <v>6107</v>
      </c>
      <c r="D28" s="142">
        <f t="shared" si="3"/>
        <v>5873</v>
      </c>
      <c r="E28" s="142">
        <f t="shared" si="3"/>
        <v>5481</v>
      </c>
      <c r="F28" s="142">
        <f t="shared" si="3"/>
        <v>7360</v>
      </c>
      <c r="G28" s="142">
        <f t="shared" si="3"/>
        <v>7987</v>
      </c>
      <c r="H28" s="142">
        <f t="shared" si="3"/>
        <v>6734</v>
      </c>
      <c r="I28" s="142">
        <f t="shared" si="3"/>
        <v>7360</v>
      </c>
      <c r="J28" s="142">
        <f t="shared" si="3"/>
        <v>6107</v>
      </c>
      <c r="K28" s="142">
        <f t="shared" si="3"/>
        <v>6734</v>
      </c>
      <c r="L28" s="142">
        <f t="shared" si="3"/>
        <v>7360</v>
      </c>
      <c r="M28" s="142">
        <f t="shared" si="3"/>
        <v>6734</v>
      </c>
      <c r="N28" s="142">
        <f t="shared" si="3"/>
        <v>5481</v>
      </c>
      <c r="O28" s="142">
        <f t="shared" si="3"/>
        <v>5794</v>
      </c>
      <c r="P28" s="142">
        <f t="shared" si="3"/>
        <v>5481</v>
      </c>
      <c r="Q28" s="142">
        <f t="shared" si="3"/>
        <v>5794</v>
      </c>
      <c r="R28" s="142">
        <f t="shared" si="3"/>
        <v>5481</v>
      </c>
      <c r="S28" s="142">
        <f t="shared" si="3"/>
        <v>5794</v>
      </c>
      <c r="T28" s="142">
        <f t="shared" si="3"/>
        <v>7360</v>
      </c>
      <c r="U28" s="142">
        <f t="shared" si="3"/>
        <v>7360</v>
      </c>
      <c r="V28" s="142">
        <f t="shared" si="3"/>
        <v>7360</v>
      </c>
      <c r="W28" s="142">
        <f t="shared" si="3"/>
        <v>7360</v>
      </c>
      <c r="X28" s="142">
        <f t="shared" si="3"/>
        <v>6107</v>
      </c>
      <c r="Y28" s="142">
        <f t="shared" si="3"/>
        <v>6734</v>
      </c>
      <c r="Z28" s="142">
        <f t="shared" si="3"/>
        <v>6107</v>
      </c>
      <c r="AA28" s="142">
        <f t="shared" si="3"/>
        <v>7987</v>
      </c>
      <c r="AB28" s="142">
        <f t="shared" si="3"/>
        <v>7987</v>
      </c>
      <c r="AC28" s="142">
        <f t="shared" si="3"/>
        <v>6186</v>
      </c>
      <c r="AD28" s="142">
        <f t="shared" si="3"/>
        <v>6342</v>
      </c>
      <c r="AE28" s="142">
        <f t="shared" si="3"/>
        <v>6656</v>
      </c>
      <c r="AF28" s="142">
        <f t="shared" si="3"/>
        <v>6342</v>
      </c>
      <c r="AG28" s="142">
        <f t="shared" si="3"/>
        <v>6812</v>
      </c>
      <c r="AH28" s="142">
        <f t="shared" si="3"/>
        <v>7360</v>
      </c>
      <c r="AI28" s="142">
        <f t="shared" si="3"/>
        <v>7360</v>
      </c>
      <c r="AJ28" s="142">
        <f t="shared" si="3"/>
        <v>6969</v>
      </c>
      <c r="AK28" s="142">
        <f t="shared" si="3"/>
        <v>6656</v>
      </c>
      <c r="AL28" s="142">
        <f t="shared" si="3"/>
        <v>7360</v>
      </c>
      <c r="AM28" s="142">
        <f t="shared" si="3"/>
        <v>6656</v>
      </c>
      <c r="AN28" s="142">
        <f t="shared" si="3"/>
        <v>6969</v>
      </c>
      <c r="AO28" s="142">
        <f t="shared" si="3"/>
        <v>6656</v>
      </c>
      <c r="AP28" s="142">
        <f t="shared" si="3"/>
        <v>7360</v>
      </c>
      <c r="AQ28" s="142">
        <f t="shared" si="3"/>
        <v>6812</v>
      </c>
      <c r="AR28" s="142">
        <f t="shared" si="3"/>
        <v>6656</v>
      </c>
      <c r="AS28" s="142">
        <f t="shared" si="3"/>
        <v>6969</v>
      </c>
      <c r="AT28" s="142">
        <f t="shared" si="3"/>
        <v>6342</v>
      </c>
      <c r="AU28" s="142">
        <f t="shared" si="3"/>
        <v>6342</v>
      </c>
      <c r="AV28" s="142">
        <f t="shared" si="3"/>
        <v>6029</v>
      </c>
      <c r="AW28" s="142">
        <f t="shared" si="3"/>
        <v>5481</v>
      </c>
      <c r="AX28" s="142">
        <f t="shared" si="3"/>
        <v>5873</v>
      </c>
      <c r="AY28" s="142">
        <f t="shared" si="3"/>
        <v>5481</v>
      </c>
      <c r="AZ28" s="142">
        <f t="shared" si="3"/>
        <v>5873</v>
      </c>
      <c r="BA28" s="142">
        <f t="shared" si="3"/>
        <v>5481</v>
      </c>
    </row>
    <row r="29" spans="1:53"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row>
    <row r="30" spans="1:53" ht="11.45" customHeight="1" x14ac:dyDescent="0.2">
      <c r="A30" s="3">
        <v>1</v>
      </c>
      <c r="B30" s="142">
        <f t="shared" ref="B30:BA30" si="4">ROUND(B11*0.87,)</f>
        <v>6538</v>
      </c>
      <c r="C30" s="142">
        <f t="shared" si="4"/>
        <v>5912</v>
      </c>
      <c r="D30" s="142">
        <f t="shared" si="4"/>
        <v>5677</v>
      </c>
      <c r="E30" s="142">
        <f t="shared" si="4"/>
        <v>5285</v>
      </c>
      <c r="F30" s="142">
        <f t="shared" si="4"/>
        <v>7164</v>
      </c>
      <c r="G30" s="142">
        <f t="shared" si="4"/>
        <v>7791</v>
      </c>
      <c r="H30" s="142">
        <f t="shared" si="4"/>
        <v>6538</v>
      </c>
      <c r="I30" s="142">
        <f t="shared" si="4"/>
        <v>7164</v>
      </c>
      <c r="J30" s="142">
        <f t="shared" si="4"/>
        <v>5912</v>
      </c>
      <c r="K30" s="142">
        <f t="shared" si="4"/>
        <v>6538</v>
      </c>
      <c r="L30" s="142">
        <f t="shared" si="4"/>
        <v>7164</v>
      </c>
      <c r="M30" s="142">
        <f t="shared" si="4"/>
        <v>6538</v>
      </c>
      <c r="N30" s="142">
        <f t="shared" si="4"/>
        <v>5285</v>
      </c>
      <c r="O30" s="142">
        <f t="shared" si="4"/>
        <v>5598</v>
      </c>
      <c r="P30" s="142">
        <f t="shared" si="4"/>
        <v>5285</v>
      </c>
      <c r="Q30" s="142">
        <f t="shared" si="4"/>
        <v>5598</v>
      </c>
      <c r="R30" s="142">
        <f t="shared" si="4"/>
        <v>5285</v>
      </c>
      <c r="S30" s="142">
        <f t="shared" si="4"/>
        <v>5598</v>
      </c>
      <c r="T30" s="142">
        <f t="shared" si="4"/>
        <v>7164</v>
      </c>
      <c r="U30" s="142">
        <f t="shared" si="4"/>
        <v>7164</v>
      </c>
      <c r="V30" s="142">
        <f t="shared" si="4"/>
        <v>7164</v>
      </c>
      <c r="W30" s="142">
        <f t="shared" si="4"/>
        <v>7164</v>
      </c>
      <c r="X30" s="142">
        <f t="shared" si="4"/>
        <v>5912</v>
      </c>
      <c r="Y30" s="142">
        <f t="shared" si="4"/>
        <v>6538</v>
      </c>
      <c r="Z30" s="142">
        <f t="shared" si="4"/>
        <v>5912</v>
      </c>
      <c r="AA30" s="142">
        <f t="shared" si="4"/>
        <v>7791</v>
      </c>
      <c r="AB30" s="142">
        <f t="shared" si="4"/>
        <v>7791</v>
      </c>
      <c r="AC30" s="142">
        <f t="shared" si="4"/>
        <v>5990</v>
      </c>
      <c r="AD30" s="142">
        <f t="shared" si="4"/>
        <v>6147</v>
      </c>
      <c r="AE30" s="142">
        <f t="shared" si="4"/>
        <v>6460</v>
      </c>
      <c r="AF30" s="142">
        <f t="shared" si="4"/>
        <v>6147</v>
      </c>
      <c r="AG30" s="142">
        <f t="shared" si="4"/>
        <v>6616</v>
      </c>
      <c r="AH30" s="142">
        <f t="shared" si="4"/>
        <v>7164</v>
      </c>
      <c r="AI30" s="142">
        <f t="shared" si="4"/>
        <v>7164</v>
      </c>
      <c r="AJ30" s="142">
        <f t="shared" si="4"/>
        <v>6773</v>
      </c>
      <c r="AK30" s="142">
        <f t="shared" si="4"/>
        <v>6460</v>
      </c>
      <c r="AL30" s="142">
        <f t="shared" si="4"/>
        <v>7164</v>
      </c>
      <c r="AM30" s="142">
        <f t="shared" si="4"/>
        <v>6460</v>
      </c>
      <c r="AN30" s="142">
        <f t="shared" si="4"/>
        <v>6773</v>
      </c>
      <c r="AO30" s="142">
        <f t="shared" si="4"/>
        <v>6460</v>
      </c>
      <c r="AP30" s="142">
        <f t="shared" si="4"/>
        <v>7164</v>
      </c>
      <c r="AQ30" s="142">
        <f t="shared" si="4"/>
        <v>6616</v>
      </c>
      <c r="AR30" s="142">
        <f t="shared" si="4"/>
        <v>6460</v>
      </c>
      <c r="AS30" s="142">
        <f t="shared" si="4"/>
        <v>6773</v>
      </c>
      <c r="AT30" s="142">
        <f t="shared" si="4"/>
        <v>6147</v>
      </c>
      <c r="AU30" s="142">
        <f t="shared" si="4"/>
        <v>6147</v>
      </c>
      <c r="AV30" s="142">
        <f t="shared" si="4"/>
        <v>5833</v>
      </c>
      <c r="AW30" s="142">
        <f t="shared" si="4"/>
        <v>5285</v>
      </c>
      <c r="AX30" s="142">
        <f t="shared" si="4"/>
        <v>5677</v>
      </c>
      <c r="AY30" s="142">
        <f t="shared" si="4"/>
        <v>5285</v>
      </c>
      <c r="AZ30" s="142">
        <f t="shared" si="4"/>
        <v>5677</v>
      </c>
      <c r="BA30" s="142">
        <f t="shared" si="4"/>
        <v>5285</v>
      </c>
    </row>
    <row r="31" spans="1:53" ht="11.45" customHeight="1" x14ac:dyDescent="0.2">
      <c r="A31" s="3">
        <v>2</v>
      </c>
      <c r="B31" s="29">
        <f t="shared" ref="B31:BA31" si="5">ROUND(B12*0.87,)</f>
        <v>7517</v>
      </c>
      <c r="C31" s="29">
        <f t="shared" si="5"/>
        <v>6890</v>
      </c>
      <c r="D31" s="29">
        <f t="shared" si="5"/>
        <v>6656</v>
      </c>
      <c r="E31" s="29">
        <f t="shared" si="5"/>
        <v>6264</v>
      </c>
      <c r="F31" s="29">
        <f t="shared" si="5"/>
        <v>8143</v>
      </c>
      <c r="G31" s="29">
        <f t="shared" si="5"/>
        <v>8770</v>
      </c>
      <c r="H31" s="29">
        <f t="shared" si="5"/>
        <v>7517</v>
      </c>
      <c r="I31" s="29">
        <f t="shared" si="5"/>
        <v>8143</v>
      </c>
      <c r="J31" s="29">
        <f t="shared" si="5"/>
        <v>6890</v>
      </c>
      <c r="K31" s="29">
        <f t="shared" si="5"/>
        <v>7517</v>
      </c>
      <c r="L31" s="29">
        <f t="shared" si="5"/>
        <v>8143</v>
      </c>
      <c r="M31" s="29">
        <f t="shared" si="5"/>
        <v>7517</v>
      </c>
      <c r="N31" s="29">
        <f t="shared" si="5"/>
        <v>6264</v>
      </c>
      <c r="O31" s="29">
        <f t="shared" si="5"/>
        <v>6577</v>
      </c>
      <c r="P31" s="29">
        <f t="shared" si="5"/>
        <v>6264</v>
      </c>
      <c r="Q31" s="29">
        <f t="shared" si="5"/>
        <v>6577</v>
      </c>
      <c r="R31" s="29">
        <f t="shared" si="5"/>
        <v>6264</v>
      </c>
      <c r="S31" s="29">
        <f t="shared" si="5"/>
        <v>6577</v>
      </c>
      <c r="T31" s="29">
        <f t="shared" si="5"/>
        <v>8143</v>
      </c>
      <c r="U31" s="29">
        <f t="shared" si="5"/>
        <v>8143</v>
      </c>
      <c r="V31" s="29">
        <f t="shared" si="5"/>
        <v>8143</v>
      </c>
      <c r="W31" s="29">
        <f t="shared" si="5"/>
        <v>8143</v>
      </c>
      <c r="X31" s="29">
        <f t="shared" si="5"/>
        <v>6890</v>
      </c>
      <c r="Y31" s="29">
        <f t="shared" si="5"/>
        <v>7517</v>
      </c>
      <c r="Z31" s="29">
        <f t="shared" si="5"/>
        <v>6890</v>
      </c>
      <c r="AA31" s="29">
        <f t="shared" si="5"/>
        <v>8770</v>
      </c>
      <c r="AB31" s="29">
        <f t="shared" si="5"/>
        <v>8770</v>
      </c>
      <c r="AC31" s="29">
        <f t="shared" si="5"/>
        <v>6969</v>
      </c>
      <c r="AD31" s="29">
        <f t="shared" si="5"/>
        <v>7125</v>
      </c>
      <c r="AE31" s="29">
        <f t="shared" si="5"/>
        <v>7439</v>
      </c>
      <c r="AF31" s="29">
        <f t="shared" si="5"/>
        <v>7125</v>
      </c>
      <c r="AG31" s="29">
        <f t="shared" si="5"/>
        <v>7595</v>
      </c>
      <c r="AH31" s="29">
        <f t="shared" si="5"/>
        <v>8143</v>
      </c>
      <c r="AI31" s="29">
        <f t="shared" si="5"/>
        <v>8143</v>
      </c>
      <c r="AJ31" s="29">
        <f t="shared" si="5"/>
        <v>7752</v>
      </c>
      <c r="AK31" s="29">
        <f t="shared" si="5"/>
        <v>7439</v>
      </c>
      <c r="AL31" s="29">
        <f t="shared" si="5"/>
        <v>8143</v>
      </c>
      <c r="AM31" s="29">
        <f t="shared" si="5"/>
        <v>7439</v>
      </c>
      <c r="AN31" s="29">
        <f t="shared" si="5"/>
        <v>7752</v>
      </c>
      <c r="AO31" s="29">
        <f t="shared" si="5"/>
        <v>7439</v>
      </c>
      <c r="AP31" s="29">
        <f t="shared" si="5"/>
        <v>8143</v>
      </c>
      <c r="AQ31" s="29">
        <f t="shared" si="5"/>
        <v>7595</v>
      </c>
      <c r="AR31" s="29">
        <f t="shared" si="5"/>
        <v>7439</v>
      </c>
      <c r="AS31" s="29">
        <f t="shared" si="5"/>
        <v>7752</v>
      </c>
      <c r="AT31" s="29">
        <f t="shared" si="5"/>
        <v>7125</v>
      </c>
      <c r="AU31" s="29">
        <f t="shared" si="5"/>
        <v>7125</v>
      </c>
      <c r="AV31" s="29">
        <f t="shared" si="5"/>
        <v>6812</v>
      </c>
      <c r="AW31" s="29">
        <f t="shared" si="5"/>
        <v>6264</v>
      </c>
      <c r="AX31" s="29">
        <f t="shared" si="5"/>
        <v>6656</v>
      </c>
      <c r="AY31" s="29">
        <f t="shared" si="5"/>
        <v>6264</v>
      </c>
      <c r="AZ31" s="29">
        <f t="shared" si="5"/>
        <v>6656</v>
      </c>
      <c r="BA31" s="29">
        <f t="shared" si="5"/>
        <v>6264</v>
      </c>
    </row>
    <row r="32" spans="1:53" ht="11.45" customHeight="1" x14ac:dyDescent="0.2">
      <c r="A32" s="5" t="s">
        <v>86</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1:53" ht="11.45" customHeight="1" x14ac:dyDescent="0.2">
      <c r="A33" s="3">
        <v>1</v>
      </c>
      <c r="B33" s="29">
        <f t="shared" ref="B33:BA33" si="6">ROUND(B14*0.87,)</f>
        <v>7713</v>
      </c>
      <c r="C33" s="29">
        <f t="shared" si="6"/>
        <v>7086</v>
      </c>
      <c r="D33" s="29">
        <f t="shared" si="6"/>
        <v>6851</v>
      </c>
      <c r="E33" s="29">
        <f t="shared" si="6"/>
        <v>6460</v>
      </c>
      <c r="F33" s="29">
        <f t="shared" si="6"/>
        <v>8339</v>
      </c>
      <c r="G33" s="29">
        <f t="shared" si="6"/>
        <v>8965</v>
      </c>
      <c r="H33" s="29">
        <f t="shared" si="6"/>
        <v>7713</v>
      </c>
      <c r="I33" s="29">
        <f t="shared" si="6"/>
        <v>8339</v>
      </c>
      <c r="J33" s="29">
        <f t="shared" si="6"/>
        <v>7086</v>
      </c>
      <c r="K33" s="29">
        <f t="shared" si="6"/>
        <v>7713</v>
      </c>
      <c r="L33" s="29">
        <f t="shared" si="6"/>
        <v>8339</v>
      </c>
      <c r="M33" s="29">
        <f t="shared" si="6"/>
        <v>7713</v>
      </c>
      <c r="N33" s="29">
        <f t="shared" si="6"/>
        <v>6460</v>
      </c>
      <c r="O33" s="29">
        <f t="shared" si="6"/>
        <v>6773</v>
      </c>
      <c r="P33" s="29">
        <f t="shared" si="6"/>
        <v>6460</v>
      </c>
      <c r="Q33" s="29">
        <f t="shared" si="6"/>
        <v>6773</v>
      </c>
      <c r="R33" s="29">
        <f t="shared" si="6"/>
        <v>6460</v>
      </c>
      <c r="S33" s="29">
        <f t="shared" si="6"/>
        <v>6773</v>
      </c>
      <c r="T33" s="29">
        <f t="shared" si="6"/>
        <v>8339</v>
      </c>
      <c r="U33" s="29">
        <f t="shared" si="6"/>
        <v>8339</v>
      </c>
      <c r="V33" s="29">
        <f t="shared" si="6"/>
        <v>8339</v>
      </c>
      <c r="W33" s="29">
        <f t="shared" si="6"/>
        <v>8339</v>
      </c>
      <c r="X33" s="29">
        <f t="shared" si="6"/>
        <v>7086</v>
      </c>
      <c r="Y33" s="29">
        <f t="shared" si="6"/>
        <v>7713</v>
      </c>
      <c r="Z33" s="29">
        <f t="shared" si="6"/>
        <v>7086</v>
      </c>
      <c r="AA33" s="29">
        <f t="shared" si="6"/>
        <v>8965</v>
      </c>
      <c r="AB33" s="29">
        <f t="shared" si="6"/>
        <v>8965</v>
      </c>
      <c r="AC33" s="29">
        <f t="shared" si="6"/>
        <v>7164</v>
      </c>
      <c r="AD33" s="29">
        <f t="shared" si="6"/>
        <v>7321</v>
      </c>
      <c r="AE33" s="29">
        <f t="shared" si="6"/>
        <v>7634</v>
      </c>
      <c r="AF33" s="29">
        <f t="shared" si="6"/>
        <v>7321</v>
      </c>
      <c r="AG33" s="29">
        <f t="shared" si="6"/>
        <v>7791</v>
      </c>
      <c r="AH33" s="29">
        <f t="shared" si="6"/>
        <v>8339</v>
      </c>
      <c r="AI33" s="29">
        <f t="shared" si="6"/>
        <v>8339</v>
      </c>
      <c r="AJ33" s="29">
        <f t="shared" si="6"/>
        <v>7947</v>
      </c>
      <c r="AK33" s="29">
        <f t="shared" si="6"/>
        <v>7634</v>
      </c>
      <c r="AL33" s="29">
        <f t="shared" si="6"/>
        <v>8339</v>
      </c>
      <c r="AM33" s="29">
        <f t="shared" si="6"/>
        <v>7634</v>
      </c>
      <c r="AN33" s="29">
        <f t="shared" si="6"/>
        <v>7947</v>
      </c>
      <c r="AO33" s="29">
        <f t="shared" si="6"/>
        <v>7634</v>
      </c>
      <c r="AP33" s="29">
        <f t="shared" si="6"/>
        <v>8339</v>
      </c>
      <c r="AQ33" s="29">
        <f t="shared" si="6"/>
        <v>7791</v>
      </c>
      <c r="AR33" s="29">
        <f t="shared" si="6"/>
        <v>7634</v>
      </c>
      <c r="AS33" s="29">
        <f t="shared" si="6"/>
        <v>7947</v>
      </c>
      <c r="AT33" s="29">
        <f t="shared" si="6"/>
        <v>7321</v>
      </c>
      <c r="AU33" s="29">
        <f t="shared" si="6"/>
        <v>7321</v>
      </c>
      <c r="AV33" s="29">
        <f t="shared" si="6"/>
        <v>7008</v>
      </c>
      <c r="AW33" s="29">
        <f t="shared" si="6"/>
        <v>6460</v>
      </c>
      <c r="AX33" s="29">
        <f t="shared" si="6"/>
        <v>6851</v>
      </c>
      <c r="AY33" s="29">
        <f t="shared" si="6"/>
        <v>6460</v>
      </c>
      <c r="AZ33" s="29">
        <f t="shared" si="6"/>
        <v>6851</v>
      </c>
      <c r="BA33" s="29">
        <f t="shared" si="6"/>
        <v>6460</v>
      </c>
    </row>
    <row r="34" spans="1:53" ht="11.45" customHeight="1" x14ac:dyDescent="0.2">
      <c r="A34" s="3">
        <v>2</v>
      </c>
      <c r="B34" s="29">
        <f t="shared" ref="B34:BA34" si="7">ROUND(B15*0.87,)</f>
        <v>8691</v>
      </c>
      <c r="C34" s="29">
        <f t="shared" si="7"/>
        <v>8065</v>
      </c>
      <c r="D34" s="29">
        <f t="shared" si="7"/>
        <v>7830</v>
      </c>
      <c r="E34" s="29">
        <f t="shared" si="7"/>
        <v>7439</v>
      </c>
      <c r="F34" s="29">
        <f t="shared" si="7"/>
        <v>9318</v>
      </c>
      <c r="G34" s="29">
        <f t="shared" si="7"/>
        <v>9944</v>
      </c>
      <c r="H34" s="29">
        <f t="shared" si="7"/>
        <v>8691</v>
      </c>
      <c r="I34" s="29">
        <f t="shared" si="7"/>
        <v>9318</v>
      </c>
      <c r="J34" s="29">
        <f t="shared" si="7"/>
        <v>8065</v>
      </c>
      <c r="K34" s="29">
        <f t="shared" si="7"/>
        <v>8691</v>
      </c>
      <c r="L34" s="29">
        <f t="shared" si="7"/>
        <v>9318</v>
      </c>
      <c r="M34" s="29">
        <f t="shared" si="7"/>
        <v>8691</v>
      </c>
      <c r="N34" s="29">
        <f t="shared" si="7"/>
        <v>7439</v>
      </c>
      <c r="O34" s="29">
        <f t="shared" si="7"/>
        <v>7752</v>
      </c>
      <c r="P34" s="29">
        <f t="shared" si="7"/>
        <v>7439</v>
      </c>
      <c r="Q34" s="29">
        <f t="shared" si="7"/>
        <v>7752</v>
      </c>
      <c r="R34" s="29">
        <f t="shared" si="7"/>
        <v>7439</v>
      </c>
      <c r="S34" s="29">
        <f t="shared" si="7"/>
        <v>7752</v>
      </c>
      <c r="T34" s="29">
        <f t="shared" si="7"/>
        <v>9318</v>
      </c>
      <c r="U34" s="29">
        <f t="shared" si="7"/>
        <v>9318</v>
      </c>
      <c r="V34" s="29">
        <f t="shared" si="7"/>
        <v>9318</v>
      </c>
      <c r="W34" s="29">
        <f t="shared" si="7"/>
        <v>9318</v>
      </c>
      <c r="X34" s="29">
        <f t="shared" si="7"/>
        <v>8065</v>
      </c>
      <c r="Y34" s="29">
        <f t="shared" si="7"/>
        <v>8691</v>
      </c>
      <c r="Z34" s="29">
        <f t="shared" si="7"/>
        <v>8065</v>
      </c>
      <c r="AA34" s="29">
        <f t="shared" si="7"/>
        <v>9944</v>
      </c>
      <c r="AB34" s="29">
        <f t="shared" si="7"/>
        <v>9944</v>
      </c>
      <c r="AC34" s="29">
        <f t="shared" si="7"/>
        <v>8143</v>
      </c>
      <c r="AD34" s="29">
        <f t="shared" si="7"/>
        <v>8300</v>
      </c>
      <c r="AE34" s="29">
        <f t="shared" si="7"/>
        <v>8613</v>
      </c>
      <c r="AF34" s="29">
        <f t="shared" si="7"/>
        <v>8300</v>
      </c>
      <c r="AG34" s="29">
        <f t="shared" si="7"/>
        <v>8770</v>
      </c>
      <c r="AH34" s="29">
        <f t="shared" si="7"/>
        <v>9318</v>
      </c>
      <c r="AI34" s="29">
        <f t="shared" si="7"/>
        <v>9318</v>
      </c>
      <c r="AJ34" s="29">
        <f t="shared" si="7"/>
        <v>8926</v>
      </c>
      <c r="AK34" s="29">
        <f t="shared" si="7"/>
        <v>8613</v>
      </c>
      <c r="AL34" s="29">
        <f t="shared" si="7"/>
        <v>9318</v>
      </c>
      <c r="AM34" s="29">
        <f t="shared" si="7"/>
        <v>8613</v>
      </c>
      <c r="AN34" s="29">
        <f t="shared" si="7"/>
        <v>8926</v>
      </c>
      <c r="AO34" s="29">
        <f t="shared" si="7"/>
        <v>8613</v>
      </c>
      <c r="AP34" s="29">
        <f t="shared" si="7"/>
        <v>9318</v>
      </c>
      <c r="AQ34" s="29">
        <f t="shared" si="7"/>
        <v>8770</v>
      </c>
      <c r="AR34" s="29">
        <f t="shared" si="7"/>
        <v>8613</v>
      </c>
      <c r="AS34" s="29">
        <f t="shared" si="7"/>
        <v>8926</v>
      </c>
      <c r="AT34" s="29">
        <f t="shared" si="7"/>
        <v>8300</v>
      </c>
      <c r="AU34" s="29">
        <f t="shared" si="7"/>
        <v>8300</v>
      </c>
      <c r="AV34" s="29">
        <f t="shared" si="7"/>
        <v>7987</v>
      </c>
      <c r="AW34" s="29">
        <f t="shared" si="7"/>
        <v>7439</v>
      </c>
      <c r="AX34" s="29">
        <f t="shared" si="7"/>
        <v>7830</v>
      </c>
      <c r="AY34" s="29">
        <f t="shared" si="7"/>
        <v>7439</v>
      </c>
      <c r="AZ34" s="29">
        <f t="shared" si="7"/>
        <v>7830</v>
      </c>
      <c r="BA34" s="29">
        <f t="shared" si="7"/>
        <v>7439</v>
      </c>
    </row>
    <row r="35" spans="1:53" ht="11.45" customHeight="1" x14ac:dyDescent="0.2">
      <c r="A35" s="4" t="s">
        <v>91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1:53" ht="11.45" customHeight="1" x14ac:dyDescent="0.2">
      <c r="A36" s="3">
        <v>1</v>
      </c>
      <c r="B36" s="29">
        <f t="shared" ref="B36:BA36" si="8">ROUND(B17*0.87,)</f>
        <v>8496</v>
      </c>
      <c r="C36" s="29">
        <f t="shared" si="8"/>
        <v>7869</v>
      </c>
      <c r="D36" s="29">
        <f t="shared" si="8"/>
        <v>7634</v>
      </c>
      <c r="E36" s="29">
        <f t="shared" si="8"/>
        <v>7243</v>
      </c>
      <c r="F36" s="29">
        <f t="shared" si="8"/>
        <v>9122</v>
      </c>
      <c r="G36" s="29">
        <f t="shared" si="8"/>
        <v>9748</v>
      </c>
      <c r="H36" s="29">
        <f t="shared" si="8"/>
        <v>8496</v>
      </c>
      <c r="I36" s="29">
        <f t="shared" si="8"/>
        <v>9122</v>
      </c>
      <c r="J36" s="29">
        <f t="shared" si="8"/>
        <v>7869</v>
      </c>
      <c r="K36" s="29">
        <f t="shared" si="8"/>
        <v>8496</v>
      </c>
      <c r="L36" s="29">
        <f t="shared" si="8"/>
        <v>9122</v>
      </c>
      <c r="M36" s="29">
        <f t="shared" si="8"/>
        <v>8496</v>
      </c>
      <c r="N36" s="29">
        <f t="shared" si="8"/>
        <v>7243</v>
      </c>
      <c r="O36" s="29">
        <f t="shared" si="8"/>
        <v>7556</v>
      </c>
      <c r="P36" s="29">
        <f t="shared" si="8"/>
        <v>7243</v>
      </c>
      <c r="Q36" s="29">
        <f t="shared" si="8"/>
        <v>7556</v>
      </c>
      <c r="R36" s="29">
        <f t="shared" si="8"/>
        <v>7243</v>
      </c>
      <c r="S36" s="29">
        <f t="shared" si="8"/>
        <v>7556</v>
      </c>
      <c r="T36" s="29">
        <f t="shared" si="8"/>
        <v>9122</v>
      </c>
      <c r="U36" s="29">
        <f t="shared" si="8"/>
        <v>9122</v>
      </c>
      <c r="V36" s="29">
        <f t="shared" si="8"/>
        <v>9122</v>
      </c>
      <c r="W36" s="29">
        <f t="shared" si="8"/>
        <v>9122</v>
      </c>
      <c r="X36" s="29">
        <f t="shared" si="8"/>
        <v>7869</v>
      </c>
      <c r="Y36" s="29">
        <f t="shared" si="8"/>
        <v>8496</v>
      </c>
      <c r="Z36" s="29">
        <f t="shared" si="8"/>
        <v>7869</v>
      </c>
      <c r="AA36" s="29">
        <f t="shared" si="8"/>
        <v>9748</v>
      </c>
      <c r="AB36" s="29">
        <f t="shared" si="8"/>
        <v>9748</v>
      </c>
      <c r="AC36" s="29">
        <f t="shared" si="8"/>
        <v>7947</v>
      </c>
      <c r="AD36" s="29">
        <f t="shared" si="8"/>
        <v>8104</v>
      </c>
      <c r="AE36" s="29">
        <f t="shared" si="8"/>
        <v>8417</v>
      </c>
      <c r="AF36" s="29">
        <f t="shared" si="8"/>
        <v>8104</v>
      </c>
      <c r="AG36" s="29">
        <f t="shared" si="8"/>
        <v>8574</v>
      </c>
      <c r="AH36" s="29">
        <f t="shared" si="8"/>
        <v>9122</v>
      </c>
      <c r="AI36" s="29">
        <f t="shared" si="8"/>
        <v>9122</v>
      </c>
      <c r="AJ36" s="29">
        <f t="shared" si="8"/>
        <v>8730</v>
      </c>
      <c r="AK36" s="29">
        <f t="shared" si="8"/>
        <v>8417</v>
      </c>
      <c r="AL36" s="29">
        <f t="shared" si="8"/>
        <v>9122</v>
      </c>
      <c r="AM36" s="29">
        <f t="shared" si="8"/>
        <v>8417</v>
      </c>
      <c r="AN36" s="29">
        <f t="shared" si="8"/>
        <v>8730</v>
      </c>
      <c r="AO36" s="29">
        <f t="shared" si="8"/>
        <v>8417</v>
      </c>
      <c r="AP36" s="29">
        <f t="shared" si="8"/>
        <v>9122</v>
      </c>
      <c r="AQ36" s="29">
        <f t="shared" si="8"/>
        <v>8574</v>
      </c>
      <c r="AR36" s="29">
        <f t="shared" si="8"/>
        <v>8417</v>
      </c>
      <c r="AS36" s="29">
        <f t="shared" si="8"/>
        <v>8730</v>
      </c>
      <c r="AT36" s="29">
        <f t="shared" si="8"/>
        <v>8104</v>
      </c>
      <c r="AU36" s="29">
        <f t="shared" si="8"/>
        <v>8104</v>
      </c>
      <c r="AV36" s="29">
        <f t="shared" si="8"/>
        <v>7791</v>
      </c>
      <c r="AW36" s="29">
        <f t="shared" si="8"/>
        <v>7243</v>
      </c>
      <c r="AX36" s="29">
        <f t="shared" si="8"/>
        <v>7634</v>
      </c>
      <c r="AY36" s="29">
        <f t="shared" si="8"/>
        <v>7243</v>
      </c>
      <c r="AZ36" s="29">
        <f t="shared" si="8"/>
        <v>7634</v>
      </c>
      <c r="BA36" s="29">
        <f t="shared" si="8"/>
        <v>7243</v>
      </c>
    </row>
    <row r="37" spans="1:53" ht="11.45" customHeight="1" x14ac:dyDescent="0.2">
      <c r="A37" s="3">
        <v>2</v>
      </c>
      <c r="B37" s="29">
        <f t="shared" ref="B37:BA37" si="9">ROUND(B18*0.87,)</f>
        <v>9474</v>
      </c>
      <c r="C37" s="29">
        <f t="shared" si="9"/>
        <v>8848</v>
      </c>
      <c r="D37" s="29">
        <f t="shared" si="9"/>
        <v>8613</v>
      </c>
      <c r="E37" s="29">
        <f t="shared" si="9"/>
        <v>8222</v>
      </c>
      <c r="F37" s="29">
        <f t="shared" si="9"/>
        <v>10101</v>
      </c>
      <c r="G37" s="29">
        <f t="shared" si="9"/>
        <v>10727</v>
      </c>
      <c r="H37" s="29">
        <f t="shared" si="9"/>
        <v>9474</v>
      </c>
      <c r="I37" s="29">
        <f t="shared" si="9"/>
        <v>10101</v>
      </c>
      <c r="J37" s="29">
        <f t="shared" si="9"/>
        <v>8848</v>
      </c>
      <c r="K37" s="29">
        <f t="shared" si="9"/>
        <v>9474</v>
      </c>
      <c r="L37" s="29">
        <f t="shared" si="9"/>
        <v>10101</v>
      </c>
      <c r="M37" s="29">
        <f t="shared" si="9"/>
        <v>9474</v>
      </c>
      <c r="N37" s="29">
        <f t="shared" si="9"/>
        <v>8222</v>
      </c>
      <c r="O37" s="29">
        <f t="shared" si="9"/>
        <v>8535</v>
      </c>
      <c r="P37" s="29">
        <f t="shared" si="9"/>
        <v>8222</v>
      </c>
      <c r="Q37" s="29">
        <f t="shared" si="9"/>
        <v>8535</v>
      </c>
      <c r="R37" s="29">
        <f t="shared" si="9"/>
        <v>8222</v>
      </c>
      <c r="S37" s="29">
        <f t="shared" si="9"/>
        <v>8535</v>
      </c>
      <c r="T37" s="29">
        <f t="shared" si="9"/>
        <v>10101</v>
      </c>
      <c r="U37" s="29">
        <f t="shared" si="9"/>
        <v>10101</v>
      </c>
      <c r="V37" s="29">
        <f t="shared" si="9"/>
        <v>10101</v>
      </c>
      <c r="W37" s="29">
        <f t="shared" si="9"/>
        <v>10101</v>
      </c>
      <c r="X37" s="29">
        <f t="shared" si="9"/>
        <v>8848</v>
      </c>
      <c r="Y37" s="29">
        <f t="shared" si="9"/>
        <v>9474</v>
      </c>
      <c r="Z37" s="29">
        <f t="shared" si="9"/>
        <v>8848</v>
      </c>
      <c r="AA37" s="29">
        <f t="shared" si="9"/>
        <v>10727</v>
      </c>
      <c r="AB37" s="29">
        <f t="shared" si="9"/>
        <v>10727</v>
      </c>
      <c r="AC37" s="29">
        <f t="shared" si="9"/>
        <v>8926</v>
      </c>
      <c r="AD37" s="29">
        <f t="shared" si="9"/>
        <v>9083</v>
      </c>
      <c r="AE37" s="29">
        <f t="shared" si="9"/>
        <v>9396</v>
      </c>
      <c r="AF37" s="29">
        <f t="shared" si="9"/>
        <v>9083</v>
      </c>
      <c r="AG37" s="29">
        <f t="shared" si="9"/>
        <v>9553</v>
      </c>
      <c r="AH37" s="29">
        <f t="shared" si="9"/>
        <v>10101</v>
      </c>
      <c r="AI37" s="29">
        <f t="shared" si="9"/>
        <v>10101</v>
      </c>
      <c r="AJ37" s="29">
        <f t="shared" si="9"/>
        <v>9709</v>
      </c>
      <c r="AK37" s="29">
        <f t="shared" si="9"/>
        <v>9396</v>
      </c>
      <c r="AL37" s="29">
        <f t="shared" si="9"/>
        <v>10101</v>
      </c>
      <c r="AM37" s="29">
        <f t="shared" si="9"/>
        <v>9396</v>
      </c>
      <c r="AN37" s="29">
        <f t="shared" si="9"/>
        <v>9709</v>
      </c>
      <c r="AO37" s="29">
        <f t="shared" si="9"/>
        <v>9396</v>
      </c>
      <c r="AP37" s="29">
        <f t="shared" si="9"/>
        <v>10101</v>
      </c>
      <c r="AQ37" s="29">
        <f t="shared" si="9"/>
        <v>9553</v>
      </c>
      <c r="AR37" s="29">
        <f t="shared" si="9"/>
        <v>9396</v>
      </c>
      <c r="AS37" s="29">
        <f t="shared" si="9"/>
        <v>9709</v>
      </c>
      <c r="AT37" s="29">
        <f t="shared" si="9"/>
        <v>9083</v>
      </c>
      <c r="AU37" s="29">
        <f t="shared" si="9"/>
        <v>9083</v>
      </c>
      <c r="AV37" s="29">
        <f t="shared" si="9"/>
        <v>8770</v>
      </c>
      <c r="AW37" s="29">
        <f t="shared" si="9"/>
        <v>8222</v>
      </c>
      <c r="AX37" s="29">
        <f t="shared" si="9"/>
        <v>8613</v>
      </c>
      <c r="AY37" s="29">
        <f t="shared" si="9"/>
        <v>8222</v>
      </c>
      <c r="AZ37" s="29">
        <f t="shared" si="9"/>
        <v>8613</v>
      </c>
      <c r="BA37" s="29">
        <f t="shared" si="9"/>
        <v>8222</v>
      </c>
    </row>
    <row r="38" spans="1:53" ht="11.45" customHeight="1" x14ac:dyDescent="0.2">
      <c r="A38" s="2" t="s">
        <v>92</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1:53" ht="11.45" customHeight="1" x14ac:dyDescent="0.2">
      <c r="A39" s="3">
        <v>1</v>
      </c>
      <c r="B39" s="29">
        <f t="shared" ref="B39:BA39" si="10">ROUND(B20*0.87,)</f>
        <v>9670</v>
      </c>
      <c r="C39" s="29">
        <f t="shared" si="10"/>
        <v>9044</v>
      </c>
      <c r="D39" s="29">
        <f t="shared" si="10"/>
        <v>8809</v>
      </c>
      <c r="E39" s="29">
        <f t="shared" si="10"/>
        <v>8417</v>
      </c>
      <c r="F39" s="29">
        <f t="shared" si="10"/>
        <v>10296</v>
      </c>
      <c r="G39" s="29">
        <f t="shared" si="10"/>
        <v>10923</v>
      </c>
      <c r="H39" s="29">
        <f t="shared" si="10"/>
        <v>9670</v>
      </c>
      <c r="I39" s="29">
        <f t="shared" si="10"/>
        <v>10296</v>
      </c>
      <c r="J39" s="29">
        <f t="shared" si="10"/>
        <v>9044</v>
      </c>
      <c r="K39" s="29">
        <f t="shared" si="10"/>
        <v>9670</v>
      </c>
      <c r="L39" s="29">
        <f t="shared" si="10"/>
        <v>10296</v>
      </c>
      <c r="M39" s="29">
        <f t="shared" si="10"/>
        <v>9670</v>
      </c>
      <c r="N39" s="29">
        <f t="shared" si="10"/>
        <v>8417</v>
      </c>
      <c r="O39" s="29">
        <f t="shared" si="10"/>
        <v>8730</v>
      </c>
      <c r="P39" s="29">
        <f t="shared" si="10"/>
        <v>8417</v>
      </c>
      <c r="Q39" s="29">
        <f t="shared" si="10"/>
        <v>8730</v>
      </c>
      <c r="R39" s="29">
        <f t="shared" si="10"/>
        <v>8417</v>
      </c>
      <c r="S39" s="29">
        <f t="shared" si="10"/>
        <v>8730</v>
      </c>
      <c r="T39" s="29">
        <f t="shared" si="10"/>
        <v>10296</v>
      </c>
      <c r="U39" s="29">
        <f t="shared" si="10"/>
        <v>10296</v>
      </c>
      <c r="V39" s="29">
        <f t="shared" si="10"/>
        <v>10296</v>
      </c>
      <c r="W39" s="29">
        <f t="shared" si="10"/>
        <v>10296</v>
      </c>
      <c r="X39" s="29">
        <f t="shared" si="10"/>
        <v>9044</v>
      </c>
      <c r="Y39" s="29">
        <f t="shared" si="10"/>
        <v>9670</v>
      </c>
      <c r="Z39" s="29">
        <f t="shared" si="10"/>
        <v>9044</v>
      </c>
      <c r="AA39" s="29">
        <f t="shared" si="10"/>
        <v>10923</v>
      </c>
      <c r="AB39" s="29">
        <f t="shared" si="10"/>
        <v>10923</v>
      </c>
      <c r="AC39" s="29">
        <f t="shared" si="10"/>
        <v>9122</v>
      </c>
      <c r="AD39" s="29">
        <f t="shared" si="10"/>
        <v>9279</v>
      </c>
      <c r="AE39" s="29">
        <f t="shared" si="10"/>
        <v>9592</v>
      </c>
      <c r="AF39" s="29">
        <f t="shared" si="10"/>
        <v>9279</v>
      </c>
      <c r="AG39" s="29">
        <f t="shared" si="10"/>
        <v>9748</v>
      </c>
      <c r="AH39" s="29">
        <f t="shared" si="10"/>
        <v>10296</v>
      </c>
      <c r="AI39" s="29">
        <f t="shared" si="10"/>
        <v>10296</v>
      </c>
      <c r="AJ39" s="29">
        <f t="shared" si="10"/>
        <v>9905</v>
      </c>
      <c r="AK39" s="29">
        <f t="shared" si="10"/>
        <v>9592</v>
      </c>
      <c r="AL39" s="29">
        <f t="shared" si="10"/>
        <v>10296</v>
      </c>
      <c r="AM39" s="29">
        <f t="shared" si="10"/>
        <v>9592</v>
      </c>
      <c r="AN39" s="29">
        <f t="shared" si="10"/>
        <v>9905</v>
      </c>
      <c r="AO39" s="29">
        <f t="shared" si="10"/>
        <v>9592</v>
      </c>
      <c r="AP39" s="29">
        <f t="shared" si="10"/>
        <v>10296</v>
      </c>
      <c r="AQ39" s="29">
        <f t="shared" si="10"/>
        <v>9748</v>
      </c>
      <c r="AR39" s="29">
        <f t="shared" si="10"/>
        <v>9592</v>
      </c>
      <c r="AS39" s="29">
        <f t="shared" si="10"/>
        <v>9905</v>
      </c>
      <c r="AT39" s="29">
        <f t="shared" si="10"/>
        <v>9279</v>
      </c>
      <c r="AU39" s="29">
        <f t="shared" si="10"/>
        <v>9279</v>
      </c>
      <c r="AV39" s="29">
        <f t="shared" si="10"/>
        <v>8965</v>
      </c>
      <c r="AW39" s="29">
        <f t="shared" si="10"/>
        <v>8417</v>
      </c>
      <c r="AX39" s="29">
        <f t="shared" si="10"/>
        <v>8809</v>
      </c>
      <c r="AY39" s="29">
        <f t="shared" si="10"/>
        <v>8417</v>
      </c>
      <c r="AZ39" s="29">
        <f t="shared" si="10"/>
        <v>8809</v>
      </c>
      <c r="BA39" s="29">
        <f t="shared" si="10"/>
        <v>8417</v>
      </c>
    </row>
    <row r="40" spans="1:53" ht="11.45" customHeight="1" x14ac:dyDescent="0.2">
      <c r="A40" s="3">
        <v>2</v>
      </c>
      <c r="B40" s="29">
        <f t="shared" ref="B40:BA40" si="11">ROUND(B21*0.87,)</f>
        <v>10649</v>
      </c>
      <c r="C40" s="29">
        <f t="shared" si="11"/>
        <v>10022</v>
      </c>
      <c r="D40" s="29">
        <f t="shared" si="11"/>
        <v>9788</v>
      </c>
      <c r="E40" s="29">
        <f t="shared" si="11"/>
        <v>9396</v>
      </c>
      <c r="F40" s="29">
        <f t="shared" si="11"/>
        <v>11275</v>
      </c>
      <c r="G40" s="29">
        <f t="shared" si="11"/>
        <v>11902</v>
      </c>
      <c r="H40" s="29">
        <f t="shared" si="11"/>
        <v>10649</v>
      </c>
      <c r="I40" s="29">
        <f t="shared" si="11"/>
        <v>11275</v>
      </c>
      <c r="J40" s="29">
        <f t="shared" si="11"/>
        <v>10022</v>
      </c>
      <c r="K40" s="29">
        <f t="shared" si="11"/>
        <v>10649</v>
      </c>
      <c r="L40" s="29">
        <f t="shared" si="11"/>
        <v>11275</v>
      </c>
      <c r="M40" s="29">
        <f t="shared" si="11"/>
        <v>10649</v>
      </c>
      <c r="N40" s="29">
        <f t="shared" si="11"/>
        <v>9396</v>
      </c>
      <c r="O40" s="29">
        <f t="shared" si="11"/>
        <v>9709</v>
      </c>
      <c r="P40" s="29">
        <f t="shared" si="11"/>
        <v>9396</v>
      </c>
      <c r="Q40" s="29">
        <f t="shared" si="11"/>
        <v>9709</v>
      </c>
      <c r="R40" s="29">
        <f t="shared" si="11"/>
        <v>9396</v>
      </c>
      <c r="S40" s="29">
        <f t="shared" si="11"/>
        <v>9709</v>
      </c>
      <c r="T40" s="29">
        <f t="shared" si="11"/>
        <v>11275</v>
      </c>
      <c r="U40" s="29">
        <f t="shared" si="11"/>
        <v>11275</v>
      </c>
      <c r="V40" s="29">
        <f t="shared" si="11"/>
        <v>11275</v>
      </c>
      <c r="W40" s="29">
        <f t="shared" si="11"/>
        <v>11275</v>
      </c>
      <c r="X40" s="29">
        <f t="shared" si="11"/>
        <v>10022</v>
      </c>
      <c r="Y40" s="29">
        <f t="shared" si="11"/>
        <v>10649</v>
      </c>
      <c r="Z40" s="29">
        <f t="shared" si="11"/>
        <v>10022</v>
      </c>
      <c r="AA40" s="29">
        <f t="shared" si="11"/>
        <v>11902</v>
      </c>
      <c r="AB40" s="29">
        <f t="shared" si="11"/>
        <v>11902</v>
      </c>
      <c r="AC40" s="29">
        <f t="shared" si="11"/>
        <v>10101</v>
      </c>
      <c r="AD40" s="29">
        <f t="shared" si="11"/>
        <v>10257</v>
      </c>
      <c r="AE40" s="29">
        <f t="shared" si="11"/>
        <v>10571</v>
      </c>
      <c r="AF40" s="29">
        <f t="shared" si="11"/>
        <v>10257</v>
      </c>
      <c r="AG40" s="29">
        <f t="shared" si="11"/>
        <v>10727</v>
      </c>
      <c r="AH40" s="29">
        <f t="shared" si="11"/>
        <v>11275</v>
      </c>
      <c r="AI40" s="29">
        <f t="shared" si="11"/>
        <v>11275</v>
      </c>
      <c r="AJ40" s="29">
        <f t="shared" si="11"/>
        <v>10884</v>
      </c>
      <c r="AK40" s="29">
        <f t="shared" si="11"/>
        <v>10571</v>
      </c>
      <c r="AL40" s="29">
        <f t="shared" si="11"/>
        <v>11275</v>
      </c>
      <c r="AM40" s="29">
        <f t="shared" si="11"/>
        <v>10571</v>
      </c>
      <c r="AN40" s="29">
        <f t="shared" si="11"/>
        <v>10884</v>
      </c>
      <c r="AO40" s="29">
        <f t="shared" si="11"/>
        <v>10571</v>
      </c>
      <c r="AP40" s="29">
        <f t="shared" si="11"/>
        <v>11275</v>
      </c>
      <c r="AQ40" s="29">
        <f t="shared" si="11"/>
        <v>10727</v>
      </c>
      <c r="AR40" s="29">
        <f t="shared" si="11"/>
        <v>10571</v>
      </c>
      <c r="AS40" s="29">
        <f t="shared" si="11"/>
        <v>10884</v>
      </c>
      <c r="AT40" s="29">
        <f t="shared" si="11"/>
        <v>10257</v>
      </c>
      <c r="AU40" s="29">
        <f t="shared" si="11"/>
        <v>10257</v>
      </c>
      <c r="AV40" s="29">
        <f t="shared" si="11"/>
        <v>9944</v>
      </c>
      <c r="AW40" s="29">
        <f t="shared" si="11"/>
        <v>9396</v>
      </c>
      <c r="AX40" s="29">
        <f t="shared" si="11"/>
        <v>9788</v>
      </c>
      <c r="AY40" s="29">
        <f t="shared" si="11"/>
        <v>9396</v>
      </c>
      <c r="AZ40" s="29">
        <f t="shared" si="11"/>
        <v>9788</v>
      </c>
      <c r="BA40" s="29">
        <f t="shared" si="11"/>
        <v>9396</v>
      </c>
    </row>
    <row r="41" spans="1:53" ht="11.45" customHeight="1" x14ac:dyDescent="0.2">
      <c r="A41" s="24"/>
    </row>
    <row r="42" spans="1:53" x14ac:dyDescent="0.2">
      <c r="A42" s="41" t="s">
        <v>18</v>
      </c>
    </row>
    <row r="43" spans="1:53" x14ac:dyDescent="0.2">
      <c r="A43" s="38" t="s">
        <v>22</v>
      </c>
    </row>
    <row r="44" spans="1:53" x14ac:dyDescent="0.2">
      <c r="A44" s="22"/>
    </row>
    <row r="45" spans="1:53" x14ac:dyDescent="0.2">
      <c r="A45" s="41" t="s">
        <v>3</v>
      </c>
    </row>
    <row r="46" spans="1:53" x14ac:dyDescent="0.2">
      <c r="A46" s="42" t="s">
        <v>4</v>
      </c>
    </row>
    <row r="47" spans="1:53" x14ac:dyDescent="0.2">
      <c r="A47" s="42" t="s">
        <v>5</v>
      </c>
    </row>
    <row r="48" spans="1:53"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42578125" style="1" bestFit="1" customWidth="1"/>
    <col min="4" max="14" width="9.42578125" style="1" bestFit="1" customWidth="1"/>
    <col min="15"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breakfast'!U5</f>
        <v>45444</v>
      </c>
      <c r="C5" s="129">
        <f>'C завтраками| Bed and breakfast'!V5</f>
        <v>45445</v>
      </c>
      <c r="D5" s="129">
        <f>'C завтраками| Bed and breakfast'!W5</f>
        <v>45453</v>
      </c>
      <c r="E5" s="129">
        <f>'C завтраками| Bed and breakfast'!X5</f>
        <v>45454</v>
      </c>
      <c r="F5" s="129">
        <f>'C завтраками| Bed and breakfast'!Y5</f>
        <v>45460</v>
      </c>
      <c r="G5" s="129">
        <f>'C завтраками| Bed and breakfast'!Z5</f>
        <v>45466</v>
      </c>
      <c r="H5" s="129">
        <f>'C завтраками| Bed and breakfast'!AA5</f>
        <v>45471</v>
      </c>
      <c r="I5" s="129">
        <f>'C завтраками| Bed and breakfast'!AB5</f>
        <v>45474</v>
      </c>
      <c r="J5" s="129">
        <f>'C завтраками| Bed and breakfast'!AC5</f>
        <v>45487</v>
      </c>
      <c r="K5" s="129">
        <f>'C завтраками| Bed and breakfast'!AD5</f>
        <v>45491</v>
      </c>
      <c r="L5" s="129">
        <f>'C завтраками| Bed and breakfast'!AE5</f>
        <v>45492</v>
      </c>
      <c r="M5" s="129">
        <f>'C завтраками| Bed and breakfast'!AF5</f>
        <v>45494</v>
      </c>
      <c r="N5" s="129">
        <f>'C завтраками| Bed and breakfast'!AG5</f>
        <v>45499</v>
      </c>
      <c r="O5" s="129">
        <f>'C завтраками| Bed and breakfast'!AH5</f>
        <v>45501</v>
      </c>
      <c r="P5" s="129">
        <f>'C завтраками| Bed and breakfast'!AI5</f>
        <v>45505</v>
      </c>
      <c r="Q5" s="129">
        <f>'C завтраками| Bed and breakfast'!AJ5</f>
        <v>45506</v>
      </c>
      <c r="R5" s="129">
        <f>'C завтраками| Bed and breakfast'!AK5</f>
        <v>45508</v>
      </c>
      <c r="S5" s="129">
        <f>'C завтраками| Bed and breakfast'!AL5</f>
        <v>45513</v>
      </c>
      <c r="T5" s="129">
        <f>'C завтраками| Bed and breakfast'!AM5</f>
        <v>45515</v>
      </c>
      <c r="U5" s="129">
        <f>'C завтраками| Bed and breakfast'!AN5</f>
        <v>45520</v>
      </c>
      <c r="V5" s="129">
        <f>'C завтраками| Bed and breakfast'!AO5</f>
        <v>45522</v>
      </c>
      <c r="W5" s="129">
        <f>'C завтраками| Bed and breakfast'!AP5</f>
        <v>45523</v>
      </c>
      <c r="X5" s="129">
        <f>'C завтраками| Bed and breakfast'!AQ5</f>
        <v>45525</v>
      </c>
      <c r="Y5" s="129">
        <f>'C завтраками| Bed and breakfast'!AR5</f>
        <v>45526</v>
      </c>
      <c r="Z5" s="129">
        <f>'C завтраками| Bed and breakfast'!AS5</f>
        <v>45527</v>
      </c>
      <c r="AA5" s="129">
        <f>'C завтраками| Bed and breakfast'!AT5</f>
        <v>45529</v>
      </c>
      <c r="AB5" s="129">
        <f>'C завтраками| Bed and breakfast'!AU5</f>
        <v>45534</v>
      </c>
      <c r="AC5" s="129">
        <f>'C завтраками| Bed and breakfast'!AV5</f>
        <v>45536</v>
      </c>
      <c r="AD5" s="129">
        <f>'C завтраками| Bed and breakfast'!AW5</f>
        <v>45551</v>
      </c>
      <c r="AE5" s="129">
        <f>'C завтраками| Bed and breakfast'!AX5</f>
        <v>45556</v>
      </c>
      <c r="AF5" s="129">
        <f>'C завтраками| Bed and breakfast'!AY5</f>
        <v>45558</v>
      </c>
      <c r="AG5" s="129">
        <f>'C завтраками| Bed and breakfast'!AZ5</f>
        <v>45562</v>
      </c>
      <c r="AH5" s="129">
        <f>'C завтраками| Bed and breakfast'!BA5</f>
        <v>45564</v>
      </c>
    </row>
    <row r="6" spans="1:34" s="12" customFormat="1" ht="25.5" customHeight="1" x14ac:dyDescent="0.2">
      <c r="A6" s="37"/>
      <c r="B6" s="129">
        <f>'C завтраками| Bed and breakfast'!U6</f>
        <v>45444</v>
      </c>
      <c r="C6" s="129">
        <f>'C завтраками| Bed and breakfast'!V6</f>
        <v>45452</v>
      </c>
      <c r="D6" s="129">
        <f>'C завтраками| Bed and breakfast'!W6</f>
        <v>45453</v>
      </c>
      <c r="E6" s="129">
        <f>'C завтраками| Bed and breakfast'!X6</f>
        <v>45459</v>
      </c>
      <c r="F6" s="129">
        <f>'C завтраками| Bed and breakfast'!Y6</f>
        <v>45465</v>
      </c>
      <c r="G6" s="129">
        <f>'C завтраками| Bed and breakfast'!Z6</f>
        <v>45470</v>
      </c>
      <c r="H6" s="129">
        <f>'C завтраками| Bed and breakfast'!AA6</f>
        <v>45473</v>
      </c>
      <c r="I6" s="129">
        <f>'C завтраками| Bed and breakfast'!AB6</f>
        <v>45486</v>
      </c>
      <c r="J6" s="129">
        <f>'C завтраками| Bed and breakfast'!AC6</f>
        <v>45490</v>
      </c>
      <c r="K6" s="129">
        <f>'C завтраками| Bed and breakfast'!AD6</f>
        <v>45491</v>
      </c>
      <c r="L6" s="129">
        <f>'C завтраками| Bed and breakfast'!AE6</f>
        <v>45493</v>
      </c>
      <c r="M6" s="129">
        <f>'C завтраками| Bed and breakfast'!AF6</f>
        <v>45498</v>
      </c>
      <c r="N6" s="129">
        <f>'C завтраками| Bed and breakfast'!AG6</f>
        <v>45500</v>
      </c>
      <c r="O6" s="129">
        <f>'C завтраками| Bed and breakfast'!AH6</f>
        <v>45504</v>
      </c>
      <c r="P6" s="129">
        <f>'C завтраками| Bed and breakfast'!AI6</f>
        <v>45505</v>
      </c>
      <c r="Q6" s="129">
        <f>'C завтраками| Bed and breakfast'!AJ6</f>
        <v>45507</v>
      </c>
      <c r="R6" s="129">
        <f>'C завтраками| Bed and breakfast'!AK6</f>
        <v>45512</v>
      </c>
      <c r="S6" s="129">
        <f>'C завтраками| Bed and breakfast'!AL6</f>
        <v>45514</v>
      </c>
      <c r="T6" s="129">
        <f>'C завтраками| Bed and breakfast'!AM6</f>
        <v>45519</v>
      </c>
      <c r="U6" s="129">
        <f>'C завтраками| Bed and breakfast'!AN6</f>
        <v>45521</v>
      </c>
      <c r="V6" s="129">
        <f>'C завтраками| Bed and breakfast'!AO6</f>
        <v>45522</v>
      </c>
      <c r="W6" s="129">
        <f>'C завтраками| Bed and breakfast'!AP6</f>
        <v>45524</v>
      </c>
      <c r="X6" s="129">
        <f>'C завтраками| Bed and breakfast'!AQ6</f>
        <v>45525</v>
      </c>
      <c r="Y6" s="129">
        <f>'C завтраками| Bed and breakfast'!AR6</f>
        <v>45526</v>
      </c>
      <c r="Z6" s="129">
        <f>'C завтраками| Bed and breakfast'!AS6</f>
        <v>45528</v>
      </c>
      <c r="AA6" s="129">
        <f>'C завтраками| Bed and breakfast'!AT6</f>
        <v>45533</v>
      </c>
      <c r="AB6" s="129">
        <f>'C завтраками| Bed and breakfast'!AU6</f>
        <v>45535</v>
      </c>
      <c r="AC6" s="129">
        <f>'C завтраками| Bed and breakfast'!AV6</f>
        <v>45550</v>
      </c>
      <c r="AD6" s="129">
        <f>'C завтраками| Bed and breakfast'!AW6</f>
        <v>45555</v>
      </c>
      <c r="AE6" s="129">
        <f>'C завтраками| Bed and breakfast'!AX6</f>
        <v>45557</v>
      </c>
      <c r="AF6" s="129">
        <f>'C завтраками| Bed and breakfast'!AY6</f>
        <v>45561</v>
      </c>
      <c r="AG6" s="129">
        <f>'C завтраками| Bed and breakfast'!AZ6</f>
        <v>45563</v>
      </c>
      <c r="AH6" s="129">
        <f>'C завтраками| Bed and breakfast'!BA6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breakfast'!U8*0.9</f>
        <v>7335</v>
      </c>
      <c r="C8" s="142">
        <f>'C завтраками| Bed and breakfast'!V8*0.9</f>
        <v>7335</v>
      </c>
      <c r="D8" s="142">
        <f>'C завтраками| Bed and breakfast'!W8*0.9</f>
        <v>7335</v>
      </c>
      <c r="E8" s="142">
        <f>'C завтраками| Bed and breakfast'!X8*0.9</f>
        <v>5895</v>
      </c>
      <c r="F8" s="142">
        <f>'C завтраками| Bed and breakfast'!Y8*0.9</f>
        <v>6615</v>
      </c>
      <c r="G8" s="142">
        <f>'C завтраками| Bed and breakfast'!Z8*0.9</f>
        <v>5895</v>
      </c>
      <c r="H8" s="142">
        <f>'C завтраками| Bed and breakfast'!AA8*0.9</f>
        <v>8055</v>
      </c>
      <c r="I8" s="142">
        <f>'C завтраками| Bed and breakfast'!AB8*0.9</f>
        <v>8055</v>
      </c>
      <c r="J8" s="142">
        <f>'C завтраками| Bed and breakfast'!AC8*0.9</f>
        <v>5985</v>
      </c>
      <c r="K8" s="142">
        <f>'C завтраками| Bed and breakfast'!AD8*0.9</f>
        <v>6165</v>
      </c>
      <c r="L8" s="142">
        <f>'C завтраками| Bed and breakfast'!AE8*0.9</f>
        <v>6525</v>
      </c>
      <c r="M8" s="142">
        <f>'C завтраками| Bed and breakfast'!AF8*0.9</f>
        <v>6165</v>
      </c>
      <c r="N8" s="142">
        <f>'C завтраками| Bed and breakfast'!AG8*0.9</f>
        <v>6705</v>
      </c>
      <c r="O8" s="142">
        <f>'C завтраками| Bed and breakfast'!AH8*0.9</f>
        <v>7335</v>
      </c>
      <c r="P8" s="142">
        <f>'C завтраками| Bed and breakfast'!AI8*0.9</f>
        <v>7335</v>
      </c>
      <c r="Q8" s="142">
        <f>'C завтраками| Bed and breakfast'!AJ8*0.9</f>
        <v>6885</v>
      </c>
      <c r="R8" s="142">
        <f>'C завтраками| Bed and breakfast'!AK8*0.9</f>
        <v>6525</v>
      </c>
      <c r="S8" s="142">
        <f>'C завтраками| Bed and breakfast'!AL8*0.9</f>
        <v>7335</v>
      </c>
      <c r="T8" s="142">
        <f>'C завтраками| Bed and breakfast'!AM8*0.9</f>
        <v>6525</v>
      </c>
      <c r="U8" s="142">
        <f>'C завтраками| Bed and breakfast'!AN8*0.9</f>
        <v>6885</v>
      </c>
      <c r="V8" s="142">
        <f>'C завтраками| Bed and breakfast'!AO8*0.9</f>
        <v>6525</v>
      </c>
      <c r="W8" s="142">
        <f>'C завтраками| Bed and breakfast'!AP8*0.9</f>
        <v>7335</v>
      </c>
      <c r="X8" s="142">
        <f>'C завтраками| Bed and breakfast'!AQ8*0.9</f>
        <v>6705</v>
      </c>
      <c r="Y8" s="142">
        <f>'C завтраками| Bed and breakfast'!AR8*0.9</f>
        <v>6525</v>
      </c>
      <c r="Z8" s="142">
        <f>'C завтраками| Bed and breakfast'!AS8*0.9</f>
        <v>6885</v>
      </c>
      <c r="AA8" s="142">
        <f>'C завтраками| Bed and breakfast'!AT8*0.9</f>
        <v>6165</v>
      </c>
      <c r="AB8" s="142">
        <f>'C завтраками| Bed and breakfast'!AU8*0.9</f>
        <v>6165</v>
      </c>
      <c r="AC8" s="142">
        <f>'C завтраками| Bed and breakfast'!AV8*0.9</f>
        <v>5805</v>
      </c>
      <c r="AD8" s="142">
        <f>'C завтраками| Bed and breakfast'!AW8*0.9</f>
        <v>5175</v>
      </c>
      <c r="AE8" s="142">
        <f>'C завтраками| Bed and breakfast'!AX8*0.9</f>
        <v>5625</v>
      </c>
      <c r="AF8" s="142">
        <f>'C завтраками| Bed and breakfast'!AY8*0.9</f>
        <v>5175</v>
      </c>
      <c r="AG8" s="142">
        <f>'C завтраками| Bed and breakfast'!AZ8*0.9</f>
        <v>5625</v>
      </c>
      <c r="AH8" s="142">
        <f>'C завтраками| Bed and breakfast'!BA8*0.9</f>
        <v>5175</v>
      </c>
    </row>
    <row r="9" spans="1:34" ht="11.45" customHeight="1" x14ac:dyDescent="0.2">
      <c r="A9" s="3">
        <v>2</v>
      </c>
      <c r="B9" s="142">
        <f>'C завтраками| Bed and breakfast'!U9*0.9</f>
        <v>8460</v>
      </c>
      <c r="C9" s="142">
        <f>'C завтраками| Bed and breakfast'!V9*0.9</f>
        <v>8460</v>
      </c>
      <c r="D9" s="142">
        <f>'C завтраками| Bed and breakfast'!W9*0.9</f>
        <v>8460</v>
      </c>
      <c r="E9" s="142">
        <f>'C завтраками| Bed and breakfast'!X9*0.9</f>
        <v>7020</v>
      </c>
      <c r="F9" s="142">
        <f>'C завтраками| Bed and breakfast'!Y9*0.9</f>
        <v>7740</v>
      </c>
      <c r="G9" s="142">
        <f>'C завтраками| Bed and breakfast'!Z9*0.9</f>
        <v>7020</v>
      </c>
      <c r="H9" s="142">
        <f>'C завтраками| Bed and breakfast'!AA9*0.9</f>
        <v>9180</v>
      </c>
      <c r="I9" s="142">
        <f>'C завтраками| Bed and breakfast'!AB9*0.9</f>
        <v>9180</v>
      </c>
      <c r="J9" s="142">
        <f>'C завтраками| Bed and breakfast'!AC9*0.9</f>
        <v>7110</v>
      </c>
      <c r="K9" s="142">
        <f>'C завтраками| Bed and breakfast'!AD9*0.9</f>
        <v>7290</v>
      </c>
      <c r="L9" s="142">
        <f>'C завтраками| Bed and breakfast'!AE9*0.9</f>
        <v>7650</v>
      </c>
      <c r="M9" s="142">
        <f>'C завтраками| Bed and breakfast'!AF9*0.9</f>
        <v>7290</v>
      </c>
      <c r="N9" s="142">
        <f>'C завтраками| Bed and breakfast'!AG9*0.9</f>
        <v>7830</v>
      </c>
      <c r="O9" s="142">
        <f>'C завтраками| Bed and breakfast'!AH9*0.9</f>
        <v>8460</v>
      </c>
      <c r="P9" s="142">
        <f>'C завтраками| Bed and breakfast'!AI9*0.9</f>
        <v>8460</v>
      </c>
      <c r="Q9" s="142">
        <f>'C завтраками| Bed and breakfast'!AJ9*0.9</f>
        <v>8010</v>
      </c>
      <c r="R9" s="142">
        <f>'C завтраками| Bed and breakfast'!AK9*0.9</f>
        <v>7650</v>
      </c>
      <c r="S9" s="142">
        <f>'C завтраками| Bed and breakfast'!AL9*0.9</f>
        <v>8460</v>
      </c>
      <c r="T9" s="142">
        <f>'C завтраками| Bed and breakfast'!AM9*0.9</f>
        <v>7650</v>
      </c>
      <c r="U9" s="142">
        <f>'C завтраками| Bed and breakfast'!AN9*0.9</f>
        <v>8010</v>
      </c>
      <c r="V9" s="142">
        <f>'C завтраками| Bed and breakfast'!AO9*0.9</f>
        <v>7650</v>
      </c>
      <c r="W9" s="142">
        <f>'C завтраками| Bed and breakfast'!AP9*0.9</f>
        <v>8460</v>
      </c>
      <c r="X9" s="142">
        <f>'C завтраками| Bed and breakfast'!AQ9*0.9</f>
        <v>7830</v>
      </c>
      <c r="Y9" s="142">
        <f>'C завтраками| Bed and breakfast'!AR9*0.9</f>
        <v>7650</v>
      </c>
      <c r="Z9" s="142">
        <f>'C завтраками| Bed and breakfast'!AS9*0.9</f>
        <v>8010</v>
      </c>
      <c r="AA9" s="142">
        <f>'C завтраками| Bed and breakfast'!AT9*0.9</f>
        <v>7290</v>
      </c>
      <c r="AB9" s="142">
        <f>'C завтраками| Bed and breakfast'!AU9*0.9</f>
        <v>7290</v>
      </c>
      <c r="AC9" s="142">
        <f>'C завтраками| Bed and breakfast'!AV9*0.9</f>
        <v>6930</v>
      </c>
      <c r="AD9" s="142">
        <f>'C завтраками| Bed and breakfast'!AW9*0.9</f>
        <v>6300</v>
      </c>
      <c r="AE9" s="142">
        <f>'C завтраками| Bed and breakfast'!AX9*0.9</f>
        <v>6750</v>
      </c>
      <c r="AF9" s="142">
        <f>'C завтраками| Bed and breakfast'!AY9*0.9</f>
        <v>6300</v>
      </c>
      <c r="AG9" s="142">
        <f>'C завтраками| Bed and breakfast'!AZ9*0.9</f>
        <v>6750</v>
      </c>
      <c r="AH9" s="142">
        <f>'C завтраками| Bed and breakfast'!BA9*0.9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breakfast'!U11*0.9</f>
        <v>8235</v>
      </c>
      <c r="C11" s="142">
        <f>'C завтраками| Bed and breakfast'!V11*0.9</f>
        <v>8235</v>
      </c>
      <c r="D11" s="142">
        <f>'C завтраками| Bed and breakfast'!W11*0.9</f>
        <v>8235</v>
      </c>
      <c r="E11" s="142">
        <f>'C завтраками| Bed and breakfast'!X11*0.9</f>
        <v>6795</v>
      </c>
      <c r="F11" s="142">
        <f>'C завтраками| Bed and breakfast'!Y11*0.9</f>
        <v>7515</v>
      </c>
      <c r="G11" s="142">
        <f>'C завтраками| Bed and breakfast'!Z11*0.9</f>
        <v>6795</v>
      </c>
      <c r="H11" s="142">
        <f>'C завтраками| Bed and breakfast'!AA11*0.9</f>
        <v>8955</v>
      </c>
      <c r="I11" s="142">
        <f>'C завтраками| Bed and breakfast'!AB11*0.9</f>
        <v>8955</v>
      </c>
      <c r="J11" s="142">
        <f>'C завтраками| Bed and breakfast'!AC11*0.9</f>
        <v>6885</v>
      </c>
      <c r="K11" s="142">
        <f>'C завтраками| Bed and breakfast'!AD11*0.9</f>
        <v>7065</v>
      </c>
      <c r="L11" s="142">
        <f>'C завтраками| Bed and breakfast'!AE11*0.9</f>
        <v>7425</v>
      </c>
      <c r="M11" s="142">
        <f>'C завтраками| Bed and breakfast'!AF11*0.9</f>
        <v>7065</v>
      </c>
      <c r="N11" s="142">
        <f>'C завтраками| Bed and breakfast'!AG11*0.9</f>
        <v>7605</v>
      </c>
      <c r="O11" s="142">
        <f>'C завтраками| Bed and breakfast'!AH11*0.9</f>
        <v>8235</v>
      </c>
      <c r="P11" s="142">
        <f>'C завтраками| Bed and breakfast'!AI11*0.9</f>
        <v>8235</v>
      </c>
      <c r="Q11" s="142">
        <f>'C завтраками| Bed and breakfast'!AJ11*0.9</f>
        <v>7785</v>
      </c>
      <c r="R11" s="142">
        <f>'C завтраками| Bed and breakfast'!AK11*0.9</f>
        <v>7425</v>
      </c>
      <c r="S11" s="142">
        <f>'C завтраками| Bed and breakfast'!AL11*0.9</f>
        <v>8235</v>
      </c>
      <c r="T11" s="142">
        <f>'C завтраками| Bed and breakfast'!AM11*0.9</f>
        <v>7425</v>
      </c>
      <c r="U11" s="142">
        <f>'C завтраками| Bed and breakfast'!AN11*0.9</f>
        <v>7785</v>
      </c>
      <c r="V11" s="142">
        <f>'C завтраками| Bed and breakfast'!AO11*0.9</f>
        <v>7425</v>
      </c>
      <c r="W11" s="142">
        <f>'C завтраками| Bed and breakfast'!AP11*0.9</f>
        <v>8235</v>
      </c>
      <c r="X11" s="142">
        <f>'C завтраками| Bed and breakfast'!AQ11*0.9</f>
        <v>7605</v>
      </c>
      <c r="Y11" s="142">
        <f>'C завтраками| Bed and breakfast'!AR11*0.9</f>
        <v>7425</v>
      </c>
      <c r="Z11" s="142">
        <f>'C завтраками| Bed and breakfast'!AS11*0.9</f>
        <v>7785</v>
      </c>
      <c r="AA11" s="142">
        <f>'C завтраками| Bed and breakfast'!AT11*0.9</f>
        <v>7065</v>
      </c>
      <c r="AB11" s="142">
        <f>'C завтраками| Bed and breakfast'!AU11*0.9</f>
        <v>7065</v>
      </c>
      <c r="AC11" s="142">
        <f>'C завтраками| Bed and breakfast'!AV11*0.9</f>
        <v>6705</v>
      </c>
      <c r="AD11" s="142">
        <f>'C завтраками| Bed and breakfast'!AW11*0.9</f>
        <v>6075</v>
      </c>
      <c r="AE11" s="142">
        <f>'C завтраками| Bed and breakfast'!AX11*0.9</f>
        <v>6525</v>
      </c>
      <c r="AF11" s="142">
        <f>'C завтраками| Bed and breakfast'!AY11*0.9</f>
        <v>6075</v>
      </c>
      <c r="AG11" s="142">
        <f>'C завтраками| Bed and breakfast'!AZ11*0.9</f>
        <v>6525</v>
      </c>
      <c r="AH11" s="142">
        <f>'C завтраками| Bed and breakfast'!BA11*0.9</f>
        <v>6075</v>
      </c>
    </row>
    <row r="12" spans="1:34" ht="11.45" customHeight="1" x14ac:dyDescent="0.2">
      <c r="A12" s="3">
        <v>2</v>
      </c>
      <c r="B12" s="142">
        <f>'C завтраками| Bed and breakfast'!U12*0.9</f>
        <v>9360</v>
      </c>
      <c r="C12" s="142">
        <f>'C завтраками| Bed and breakfast'!V12*0.9</f>
        <v>9360</v>
      </c>
      <c r="D12" s="142">
        <f>'C завтраками| Bed and breakfast'!W12*0.9</f>
        <v>9360</v>
      </c>
      <c r="E12" s="142">
        <f>'C завтраками| Bed and breakfast'!X12*0.9</f>
        <v>7920</v>
      </c>
      <c r="F12" s="142">
        <f>'C завтраками| Bed and breakfast'!Y12*0.9</f>
        <v>8640</v>
      </c>
      <c r="G12" s="142">
        <f>'C завтраками| Bed and breakfast'!Z12*0.9</f>
        <v>7920</v>
      </c>
      <c r="H12" s="142">
        <f>'C завтраками| Bed and breakfast'!AA12*0.9</f>
        <v>10080</v>
      </c>
      <c r="I12" s="142">
        <f>'C завтраками| Bed and breakfast'!AB12*0.9</f>
        <v>10080</v>
      </c>
      <c r="J12" s="142">
        <f>'C завтраками| Bed and breakfast'!AC12*0.9</f>
        <v>8010</v>
      </c>
      <c r="K12" s="142">
        <f>'C завтраками| Bed and breakfast'!AD12*0.9</f>
        <v>8190</v>
      </c>
      <c r="L12" s="142">
        <f>'C завтраками| Bed and breakfast'!AE12*0.9</f>
        <v>8550</v>
      </c>
      <c r="M12" s="142">
        <f>'C завтраками| Bed and breakfast'!AF12*0.9</f>
        <v>8190</v>
      </c>
      <c r="N12" s="142">
        <f>'C завтраками| Bed and breakfast'!AG12*0.9</f>
        <v>8730</v>
      </c>
      <c r="O12" s="142">
        <f>'C завтраками| Bed and breakfast'!AH12*0.9</f>
        <v>9360</v>
      </c>
      <c r="P12" s="142">
        <f>'C завтраками| Bed and breakfast'!AI12*0.9</f>
        <v>9360</v>
      </c>
      <c r="Q12" s="142">
        <f>'C завтраками| Bed and breakfast'!AJ12*0.9</f>
        <v>8910</v>
      </c>
      <c r="R12" s="142">
        <f>'C завтраками| Bed and breakfast'!AK12*0.9</f>
        <v>8550</v>
      </c>
      <c r="S12" s="142">
        <f>'C завтраками| Bed and breakfast'!AL12*0.9</f>
        <v>9360</v>
      </c>
      <c r="T12" s="142">
        <f>'C завтраками| Bed and breakfast'!AM12*0.9</f>
        <v>8550</v>
      </c>
      <c r="U12" s="142">
        <f>'C завтраками| Bed and breakfast'!AN12*0.9</f>
        <v>8910</v>
      </c>
      <c r="V12" s="142">
        <f>'C завтраками| Bed and breakfast'!AO12*0.9</f>
        <v>8550</v>
      </c>
      <c r="W12" s="142">
        <f>'C завтраками| Bed and breakfast'!AP12*0.9</f>
        <v>9360</v>
      </c>
      <c r="X12" s="142">
        <f>'C завтраками| Bed and breakfast'!AQ12*0.9</f>
        <v>8730</v>
      </c>
      <c r="Y12" s="142">
        <f>'C завтраками| Bed and breakfast'!AR12*0.9</f>
        <v>8550</v>
      </c>
      <c r="Z12" s="142">
        <f>'C завтраками| Bed and breakfast'!AS12*0.9</f>
        <v>8910</v>
      </c>
      <c r="AA12" s="142">
        <f>'C завтраками| Bed and breakfast'!AT12*0.9</f>
        <v>8190</v>
      </c>
      <c r="AB12" s="142">
        <f>'C завтраками| Bed and breakfast'!AU12*0.9</f>
        <v>8190</v>
      </c>
      <c r="AC12" s="142">
        <f>'C завтраками| Bed and breakfast'!AV12*0.9</f>
        <v>7830</v>
      </c>
      <c r="AD12" s="142">
        <f>'C завтраками| Bed and breakfast'!AW12*0.9</f>
        <v>7200</v>
      </c>
      <c r="AE12" s="142">
        <f>'C завтраками| Bed and breakfast'!AX12*0.9</f>
        <v>7650</v>
      </c>
      <c r="AF12" s="142">
        <f>'C завтраками| Bed and breakfast'!AY12*0.9</f>
        <v>7200</v>
      </c>
      <c r="AG12" s="142">
        <f>'C завтраками| Bed and breakfast'!AZ12*0.9</f>
        <v>7650</v>
      </c>
      <c r="AH12" s="142">
        <f>'C завтраками| Bed and breakfast'!BA12*0.9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breakfast'!U14*0.9</f>
        <v>9585</v>
      </c>
      <c r="C14" s="142">
        <f>'C завтраками| Bed and breakfast'!V14*0.9</f>
        <v>9585</v>
      </c>
      <c r="D14" s="142">
        <f>'C завтраками| Bed and breakfast'!W14*0.9</f>
        <v>9585</v>
      </c>
      <c r="E14" s="142">
        <f>'C завтраками| Bed and breakfast'!X14*0.9</f>
        <v>8145</v>
      </c>
      <c r="F14" s="142">
        <f>'C завтраками| Bed and breakfast'!Y14*0.9</f>
        <v>8865</v>
      </c>
      <c r="G14" s="142">
        <f>'C завтраками| Bed and breakfast'!Z14*0.9</f>
        <v>8145</v>
      </c>
      <c r="H14" s="142">
        <f>'C завтраками| Bed and breakfast'!AA14*0.9</f>
        <v>10305</v>
      </c>
      <c r="I14" s="142">
        <f>'C завтраками| Bed and breakfast'!AB14*0.9</f>
        <v>10305</v>
      </c>
      <c r="J14" s="142">
        <f>'C завтраками| Bed and breakfast'!AC14*0.9</f>
        <v>8235</v>
      </c>
      <c r="K14" s="142">
        <f>'C завтраками| Bed and breakfast'!AD14*0.9</f>
        <v>8415</v>
      </c>
      <c r="L14" s="142">
        <f>'C завтраками| Bed and breakfast'!AE14*0.9</f>
        <v>8775</v>
      </c>
      <c r="M14" s="142">
        <f>'C завтраками| Bed and breakfast'!AF14*0.9</f>
        <v>8415</v>
      </c>
      <c r="N14" s="142">
        <f>'C завтраками| Bed and breakfast'!AG14*0.9</f>
        <v>8955</v>
      </c>
      <c r="O14" s="142">
        <f>'C завтраками| Bed and breakfast'!AH14*0.9</f>
        <v>9585</v>
      </c>
      <c r="P14" s="142">
        <f>'C завтраками| Bed and breakfast'!AI14*0.9</f>
        <v>9585</v>
      </c>
      <c r="Q14" s="142">
        <f>'C завтраками| Bed and breakfast'!AJ14*0.9</f>
        <v>9135</v>
      </c>
      <c r="R14" s="142">
        <f>'C завтраками| Bed and breakfast'!AK14*0.9</f>
        <v>8775</v>
      </c>
      <c r="S14" s="142">
        <f>'C завтраками| Bed and breakfast'!AL14*0.9</f>
        <v>9585</v>
      </c>
      <c r="T14" s="142">
        <f>'C завтраками| Bed and breakfast'!AM14*0.9</f>
        <v>8775</v>
      </c>
      <c r="U14" s="142">
        <f>'C завтраками| Bed and breakfast'!AN14*0.9</f>
        <v>9135</v>
      </c>
      <c r="V14" s="142">
        <f>'C завтраками| Bed and breakfast'!AO14*0.9</f>
        <v>8775</v>
      </c>
      <c r="W14" s="142">
        <f>'C завтраками| Bed and breakfast'!AP14*0.9</f>
        <v>9585</v>
      </c>
      <c r="X14" s="142">
        <f>'C завтраками| Bed and breakfast'!AQ14*0.9</f>
        <v>8955</v>
      </c>
      <c r="Y14" s="142">
        <f>'C завтраками| Bed and breakfast'!AR14*0.9</f>
        <v>8775</v>
      </c>
      <c r="Z14" s="142">
        <f>'C завтраками| Bed and breakfast'!AS14*0.9</f>
        <v>9135</v>
      </c>
      <c r="AA14" s="142">
        <f>'C завтраками| Bed and breakfast'!AT14*0.9</f>
        <v>8415</v>
      </c>
      <c r="AB14" s="142">
        <f>'C завтраками| Bed and breakfast'!AU14*0.9</f>
        <v>8415</v>
      </c>
      <c r="AC14" s="142">
        <f>'C завтраками| Bed and breakfast'!AV14*0.9</f>
        <v>8055</v>
      </c>
      <c r="AD14" s="142">
        <f>'C завтраками| Bed and breakfast'!AW14*0.9</f>
        <v>7425</v>
      </c>
      <c r="AE14" s="142">
        <f>'C завтраками| Bed and breakfast'!AX14*0.9</f>
        <v>7875</v>
      </c>
      <c r="AF14" s="142">
        <f>'C завтраками| Bed and breakfast'!AY14*0.9</f>
        <v>7425</v>
      </c>
      <c r="AG14" s="142">
        <f>'C завтраками| Bed and breakfast'!AZ14*0.9</f>
        <v>7875</v>
      </c>
      <c r="AH14" s="142">
        <f>'C завтраками| Bed and breakfast'!BA14*0.9</f>
        <v>7425</v>
      </c>
    </row>
    <row r="15" spans="1:34" ht="11.45" customHeight="1" x14ac:dyDescent="0.2">
      <c r="A15" s="3">
        <v>2</v>
      </c>
      <c r="B15" s="142">
        <f>'C завтраками| Bed and breakfast'!U15*0.9</f>
        <v>10710</v>
      </c>
      <c r="C15" s="142">
        <f>'C завтраками| Bed and breakfast'!V15*0.9</f>
        <v>10710</v>
      </c>
      <c r="D15" s="142">
        <f>'C завтраками| Bed and breakfast'!W15*0.9</f>
        <v>10710</v>
      </c>
      <c r="E15" s="142">
        <f>'C завтраками| Bed and breakfast'!X15*0.9</f>
        <v>9270</v>
      </c>
      <c r="F15" s="142">
        <f>'C завтраками| Bed and breakfast'!Y15*0.9</f>
        <v>9990</v>
      </c>
      <c r="G15" s="142">
        <f>'C завтраками| Bed and breakfast'!Z15*0.9</f>
        <v>9270</v>
      </c>
      <c r="H15" s="142">
        <f>'C завтраками| Bed and breakfast'!AA15*0.9</f>
        <v>11430</v>
      </c>
      <c r="I15" s="142">
        <f>'C завтраками| Bed and breakfast'!AB15*0.9</f>
        <v>11430</v>
      </c>
      <c r="J15" s="142">
        <f>'C завтраками| Bed and breakfast'!AC15*0.9</f>
        <v>9360</v>
      </c>
      <c r="K15" s="142">
        <f>'C завтраками| Bed and breakfast'!AD15*0.9</f>
        <v>9540</v>
      </c>
      <c r="L15" s="142">
        <f>'C завтраками| Bed and breakfast'!AE15*0.9</f>
        <v>9900</v>
      </c>
      <c r="M15" s="142">
        <f>'C завтраками| Bed and breakfast'!AF15*0.9</f>
        <v>9540</v>
      </c>
      <c r="N15" s="142">
        <f>'C завтраками| Bed and breakfast'!AG15*0.9</f>
        <v>10080</v>
      </c>
      <c r="O15" s="142">
        <f>'C завтраками| Bed and breakfast'!AH15*0.9</f>
        <v>10710</v>
      </c>
      <c r="P15" s="142">
        <f>'C завтраками| Bed and breakfast'!AI15*0.9</f>
        <v>10710</v>
      </c>
      <c r="Q15" s="142">
        <f>'C завтраками| Bed and breakfast'!AJ15*0.9</f>
        <v>10260</v>
      </c>
      <c r="R15" s="142">
        <f>'C завтраками| Bed and breakfast'!AK15*0.9</f>
        <v>9900</v>
      </c>
      <c r="S15" s="142">
        <f>'C завтраками| Bed and breakfast'!AL15*0.9</f>
        <v>10710</v>
      </c>
      <c r="T15" s="142">
        <f>'C завтраками| Bed and breakfast'!AM15*0.9</f>
        <v>9900</v>
      </c>
      <c r="U15" s="142">
        <f>'C завтраками| Bed and breakfast'!AN15*0.9</f>
        <v>10260</v>
      </c>
      <c r="V15" s="142">
        <f>'C завтраками| Bed and breakfast'!AO15*0.9</f>
        <v>9900</v>
      </c>
      <c r="W15" s="142">
        <f>'C завтраками| Bed and breakfast'!AP15*0.9</f>
        <v>10710</v>
      </c>
      <c r="X15" s="142">
        <f>'C завтраками| Bed and breakfast'!AQ15*0.9</f>
        <v>10080</v>
      </c>
      <c r="Y15" s="142">
        <f>'C завтраками| Bed and breakfast'!AR15*0.9</f>
        <v>9900</v>
      </c>
      <c r="Z15" s="142">
        <f>'C завтраками| Bed and breakfast'!AS15*0.9</f>
        <v>10260</v>
      </c>
      <c r="AA15" s="142">
        <f>'C завтраками| Bed and breakfast'!AT15*0.9</f>
        <v>9540</v>
      </c>
      <c r="AB15" s="142">
        <f>'C завтраками| Bed and breakfast'!AU15*0.9</f>
        <v>9540</v>
      </c>
      <c r="AC15" s="142">
        <f>'C завтраками| Bed and breakfast'!AV15*0.9</f>
        <v>9180</v>
      </c>
      <c r="AD15" s="142">
        <f>'C завтраками| Bed and breakfast'!AW15*0.9</f>
        <v>8550</v>
      </c>
      <c r="AE15" s="142">
        <f>'C завтраками| Bed and breakfast'!AX15*0.9</f>
        <v>9000</v>
      </c>
      <c r="AF15" s="142">
        <f>'C завтраками| Bed and breakfast'!AY15*0.9</f>
        <v>8550</v>
      </c>
      <c r="AG15" s="142">
        <f>'C завтраками| Bed and breakfast'!AZ15*0.9</f>
        <v>9000</v>
      </c>
      <c r="AH15" s="142">
        <f>'C завтраками| Bed and breakfast'!BA15*0.9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breakfast'!U17*0.9</f>
        <v>10485</v>
      </c>
      <c r="C17" s="142">
        <f>'C завтраками| Bed and breakfast'!V17*0.9</f>
        <v>10485</v>
      </c>
      <c r="D17" s="142">
        <f>'C завтраками| Bed and breakfast'!W17*0.9</f>
        <v>10485</v>
      </c>
      <c r="E17" s="142">
        <f>'C завтраками| Bed and breakfast'!X17*0.9</f>
        <v>9045</v>
      </c>
      <c r="F17" s="142">
        <f>'C завтраками| Bed and breakfast'!Y17*0.9</f>
        <v>9765</v>
      </c>
      <c r="G17" s="142">
        <f>'C завтраками| Bed and breakfast'!Z17*0.9</f>
        <v>9045</v>
      </c>
      <c r="H17" s="142">
        <f>'C завтраками| Bed and breakfast'!AA17*0.9</f>
        <v>11205</v>
      </c>
      <c r="I17" s="142">
        <f>'C завтраками| Bed and breakfast'!AB17*0.9</f>
        <v>11205</v>
      </c>
      <c r="J17" s="142">
        <f>'C завтраками| Bed and breakfast'!AC17*0.9</f>
        <v>9135</v>
      </c>
      <c r="K17" s="142">
        <f>'C завтраками| Bed and breakfast'!AD17*0.9</f>
        <v>9315</v>
      </c>
      <c r="L17" s="142">
        <f>'C завтраками| Bed and breakfast'!AE17*0.9</f>
        <v>9675</v>
      </c>
      <c r="M17" s="142">
        <f>'C завтраками| Bed and breakfast'!AF17*0.9</f>
        <v>9315</v>
      </c>
      <c r="N17" s="142">
        <f>'C завтраками| Bed and breakfast'!AG17*0.9</f>
        <v>9855</v>
      </c>
      <c r="O17" s="142">
        <f>'C завтраками| Bed and breakfast'!AH17*0.9</f>
        <v>10485</v>
      </c>
      <c r="P17" s="142">
        <f>'C завтраками| Bed and breakfast'!AI17*0.9</f>
        <v>10485</v>
      </c>
      <c r="Q17" s="142">
        <f>'C завтраками| Bed and breakfast'!AJ17*0.9</f>
        <v>10035</v>
      </c>
      <c r="R17" s="142">
        <f>'C завтраками| Bed and breakfast'!AK17*0.9</f>
        <v>9675</v>
      </c>
      <c r="S17" s="142">
        <f>'C завтраками| Bed and breakfast'!AL17*0.9</f>
        <v>10485</v>
      </c>
      <c r="T17" s="142">
        <f>'C завтраками| Bed and breakfast'!AM17*0.9</f>
        <v>9675</v>
      </c>
      <c r="U17" s="142">
        <f>'C завтраками| Bed and breakfast'!AN17*0.9</f>
        <v>10035</v>
      </c>
      <c r="V17" s="142">
        <f>'C завтраками| Bed and breakfast'!AO17*0.9</f>
        <v>9675</v>
      </c>
      <c r="W17" s="142">
        <f>'C завтраками| Bed and breakfast'!AP17*0.9</f>
        <v>10485</v>
      </c>
      <c r="X17" s="142">
        <f>'C завтраками| Bed and breakfast'!AQ17*0.9</f>
        <v>9855</v>
      </c>
      <c r="Y17" s="142">
        <f>'C завтраками| Bed and breakfast'!AR17*0.9</f>
        <v>9675</v>
      </c>
      <c r="Z17" s="142">
        <f>'C завтраками| Bed and breakfast'!AS17*0.9</f>
        <v>10035</v>
      </c>
      <c r="AA17" s="142">
        <f>'C завтраками| Bed and breakfast'!AT17*0.9</f>
        <v>9315</v>
      </c>
      <c r="AB17" s="142">
        <f>'C завтраками| Bed and breakfast'!AU17*0.9</f>
        <v>9315</v>
      </c>
      <c r="AC17" s="142">
        <f>'C завтраками| Bed and breakfast'!AV17*0.9</f>
        <v>8955</v>
      </c>
      <c r="AD17" s="142">
        <f>'C завтраками| Bed and breakfast'!AW17*0.9</f>
        <v>8325</v>
      </c>
      <c r="AE17" s="142">
        <f>'C завтраками| Bed and breakfast'!AX17*0.9</f>
        <v>8775</v>
      </c>
      <c r="AF17" s="142">
        <f>'C завтраками| Bed and breakfast'!AY17*0.9</f>
        <v>8325</v>
      </c>
      <c r="AG17" s="142">
        <f>'C завтраками| Bed and breakfast'!AZ17*0.9</f>
        <v>8775</v>
      </c>
      <c r="AH17" s="142">
        <f>'C завтраками| Bed and breakfast'!BA17*0.9</f>
        <v>8325</v>
      </c>
    </row>
    <row r="18" spans="1:34" ht="11.45" customHeight="1" x14ac:dyDescent="0.2">
      <c r="A18" s="3">
        <v>2</v>
      </c>
      <c r="B18" s="142">
        <f>'C завтраками| Bed and breakfast'!U18*0.9</f>
        <v>11610</v>
      </c>
      <c r="C18" s="142">
        <f>'C завтраками| Bed and breakfast'!V18*0.9</f>
        <v>11610</v>
      </c>
      <c r="D18" s="142">
        <f>'C завтраками| Bed and breakfast'!W18*0.9</f>
        <v>11610</v>
      </c>
      <c r="E18" s="142">
        <f>'C завтраками| Bed and breakfast'!X18*0.9</f>
        <v>10170</v>
      </c>
      <c r="F18" s="142">
        <f>'C завтраками| Bed and breakfast'!Y18*0.9</f>
        <v>10890</v>
      </c>
      <c r="G18" s="142">
        <f>'C завтраками| Bed and breakfast'!Z18*0.9</f>
        <v>10170</v>
      </c>
      <c r="H18" s="142">
        <f>'C завтраками| Bed and breakfast'!AA18*0.9</f>
        <v>12330</v>
      </c>
      <c r="I18" s="142">
        <f>'C завтраками| Bed and breakfast'!AB18*0.9</f>
        <v>12330</v>
      </c>
      <c r="J18" s="142">
        <f>'C завтраками| Bed and breakfast'!AC18*0.9</f>
        <v>10260</v>
      </c>
      <c r="K18" s="142">
        <f>'C завтраками| Bed and breakfast'!AD18*0.9</f>
        <v>10440</v>
      </c>
      <c r="L18" s="142">
        <f>'C завтраками| Bed and breakfast'!AE18*0.9</f>
        <v>10800</v>
      </c>
      <c r="M18" s="142">
        <f>'C завтраками| Bed and breakfast'!AF18*0.9</f>
        <v>10440</v>
      </c>
      <c r="N18" s="142">
        <f>'C завтраками| Bed and breakfast'!AG18*0.9</f>
        <v>10980</v>
      </c>
      <c r="O18" s="142">
        <f>'C завтраками| Bed and breakfast'!AH18*0.9</f>
        <v>11610</v>
      </c>
      <c r="P18" s="142">
        <f>'C завтраками| Bed and breakfast'!AI18*0.9</f>
        <v>11610</v>
      </c>
      <c r="Q18" s="142">
        <f>'C завтраками| Bed and breakfast'!AJ18*0.9</f>
        <v>11160</v>
      </c>
      <c r="R18" s="142">
        <f>'C завтраками| Bed and breakfast'!AK18*0.9</f>
        <v>10800</v>
      </c>
      <c r="S18" s="142">
        <f>'C завтраками| Bed and breakfast'!AL18*0.9</f>
        <v>11610</v>
      </c>
      <c r="T18" s="142">
        <f>'C завтраками| Bed and breakfast'!AM18*0.9</f>
        <v>10800</v>
      </c>
      <c r="U18" s="142">
        <f>'C завтраками| Bed and breakfast'!AN18*0.9</f>
        <v>11160</v>
      </c>
      <c r="V18" s="142">
        <f>'C завтраками| Bed and breakfast'!AO18*0.9</f>
        <v>10800</v>
      </c>
      <c r="W18" s="142">
        <f>'C завтраками| Bed and breakfast'!AP18*0.9</f>
        <v>11610</v>
      </c>
      <c r="X18" s="142">
        <f>'C завтраками| Bed and breakfast'!AQ18*0.9</f>
        <v>10980</v>
      </c>
      <c r="Y18" s="142">
        <f>'C завтраками| Bed and breakfast'!AR18*0.9</f>
        <v>10800</v>
      </c>
      <c r="Z18" s="142">
        <f>'C завтраками| Bed and breakfast'!AS18*0.9</f>
        <v>11160</v>
      </c>
      <c r="AA18" s="142">
        <f>'C завтраками| Bed and breakfast'!AT18*0.9</f>
        <v>10440</v>
      </c>
      <c r="AB18" s="142">
        <f>'C завтраками| Bed and breakfast'!AU18*0.9</f>
        <v>10440</v>
      </c>
      <c r="AC18" s="142">
        <f>'C завтраками| Bed and breakfast'!AV18*0.9</f>
        <v>10080</v>
      </c>
      <c r="AD18" s="142">
        <f>'C завтраками| Bed and breakfast'!AW18*0.9</f>
        <v>9450</v>
      </c>
      <c r="AE18" s="142">
        <f>'C завтраками| Bed and breakfast'!AX18*0.9</f>
        <v>9900</v>
      </c>
      <c r="AF18" s="142">
        <f>'C завтраками| Bed and breakfast'!AY18*0.9</f>
        <v>9450</v>
      </c>
      <c r="AG18" s="142">
        <f>'C завтраками| Bed and breakfast'!AZ18*0.9</f>
        <v>9900</v>
      </c>
      <c r="AH18" s="142">
        <f>'C завтраками| Bed and breakfast'!BA18*0.9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breakfast'!U20*0.9</f>
        <v>11835</v>
      </c>
      <c r="C20" s="142">
        <f>'C завтраками| Bed and breakfast'!V20*0.9</f>
        <v>11835</v>
      </c>
      <c r="D20" s="142">
        <f>'C завтраками| Bed and breakfast'!W20*0.9</f>
        <v>11835</v>
      </c>
      <c r="E20" s="142">
        <f>'C завтраками| Bed and breakfast'!X20*0.9</f>
        <v>10395</v>
      </c>
      <c r="F20" s="142">
        <f>'C завтраками| Bed and breakfast'!Y20*0.9</f>
        <v>11115</v>
      </c>
      <c r="G20" s="142">
        <f>'C завтраками| Bed and breakfast'!Z20*0.9</f>
        <v>10395</v>
      </c>
      <c r="H20" s="142">
        <f>'C завтраками| Bed and breakfast'!AA20*0.9</f>
        <v>12555</v>
      </c>
      <c r="I20" s="142">
        <f>'C завтраками| Bed and breakfast'!AB20*0.9</f>
        <v>12555</v>
      </c>
      <c r="J20" s="142">
        <f>'C завтраками| Bed and breakfast'!AC20*0.9</f>
        <v>10485</v>
      </c>
      <c r="K20" s="142">
        <f>'C завтраками| Bed and breakfast'!AD20*0.9</f>
        <v>10665</v>
      </c>
      <c r="L20" s="142">
        <f>'C завтраками| Bed and breakfast'!AE20*0.9</f>
        <v>11025</v>
      </c>
      <c r="M20" s="142">
        <f>'C завтраками| Bed and breakfast'!AF20*0.9</f>
        <v>10665</v>
      </c>
      <c r="N20" s="142">
        <f>'C завтраками| Bed and breakfast'!AG20*0.9</f>
        <v>11205</v>
      </c>
      <c r="O20" s="142">
        <f>'C завтраками| Bed and breakfast'!AH20*0.9</f>
        <v>11835</v>
      </c>
      <c r="P20" s="142">
        <f>'C завтраками| Bed and breakfast'!AI20*0.9</f>
        <v>11835</v>
      </c>
      <c r="Q20" s="142">
        <f>'C завтраками| Bed and breakfast'!AJ20*0.9</f>
        <v>11385</v>
      </c>
      <c r="R20" s="142">
        <f>'C завтраками| Bed and breakfast'!AK20*0.9</f>
        <v>11025</v>
      </c>
      <c r="S20" s="142">
        <f>'C завтраками| Bed and breakfast'!AL20*0.9</f>
        <v>11835</v>
      </c>
      <c r="T20" s="142">
        <f>'C завтраками| Bed and breakfast'!AM20*0.9</f>
        <v>11025</v>
      </c>
      <c r="U20" s="142">
        <f>'C завтраками| Bed and breakfast'!AN20*0.9</f>
        <v>11385</v>
      </c>
      <c r="V20" s="142">
        <f>'C завтраками| Bed and breakfast'!AO20*0.9</f>
        <v>11025</v>
      </c>
      <c r="W20" s="142">
        <f>'C завтраками| Bed and breakfast'!AP20*0.9</f>
        <v>11835</v>
      </c>
      <c r="X20" s="142">
        <f>'C завтраками| Bed and breakfast'!AQ20*0.9</f>
        <v>11205</v>
      </c>
      <c r="Y20" s="142">
        <f>'C завтраками| Bed and breakfast'!AR20*0.9</f>
        <v>11025</v>
      </c>
      <c r="Z20" s="142">
        <f>'C завтраками| Bed and breakfast'!AS20*0.9</f>
        <v>11385</v>
      </c>
      <c r="AA20" s="142">
        <f>'C завтраками| Bed and breakfast'!AT20*0.9</f>
        <v>10665</v>
      </c>
      <c r="AB20" s="142">
        <f>'C завтраками| Bed and breakfast'!AU20*0.9</f>
        <v>10665</v>
      </c>
      <c r="AC20" s="142">
        <f>'C завтраками| Bed and breakfast'!AV20*0.9</f>
        <v>10305</v>
      </c>
      <c r="AD20" s="142">
        <f>'C завтраками| Bed and breakfast'!AW20*0.9</f>
        <v>9675</v>
      </c>
      <c r="AE20" s="142">
        <f>'C завтраками| Bed and breakfast'!AX20*0.9</f>
        <v>10125</v>
      </c>
      <c r="AF20" s="142">
        <f>'C завтраками| Bed and breakfast'!AY20*0.9</f>
        <v>9675</v>
      </c>
      <c r="AG20" s="142">
        <f>'C завтраками| Bed and breakfast'!AZ20*0.9</f>
        <v>10125</v>
      </c>
      <c r="AH20" s="142">
        <f>'C завтраками| Bed and breakfast'!BA20*0.9</f>
        <v>9675</v>
      </c>
    </row>
    <row r="21" spans="1:34" s="118" customFormat="1" ht="11.45" customHeight="1" x14ac:dyDescent="0.2">
      <c r="A21" s="121">
        <v>2</v>
      </c>
      <c r="B21" s="142">
        <f>'C завтраками| Bed and breakfast'!U21*0.9</f>
        <v>12960</v>
      </c>
      <c r="C21" s="142">
        <f>'C завтраками| Bed and breakfast'!V21*0.9</f>
        <v>12960</v>
      </c>
      <c r="D21" s="142">
        <f>'C завтраками| Bed and breakfast'!W21*0.9</f>
        <v>12960</v>
      </c>
      <c r="E21" s="142">
        <f>'C завтраками| Bed and breakfast'!X21*0.9</f>
        <v>11520</v>
      </c>
      <c r="F21" s="142">
        <f>'C завтраками| Bed and breakfast'!Y21*0.9</f>
        <v>12240</v>
      </c>
      <c r="G21" s="142">
        <f>'C завтраками| Bed and breakfast'!Z21*0.9</f>
        <v>11520</v>
      </c>
      <c r="H21" s="142">
        <f>'C завтраками| Bed and breakfast'!AA21*0.9</f>
        <v>13680</v>
      </c>
      <c r="I21" s="142">
        <f>'C завтраками| Bed and breakfast'!AB21*0.9</f>
        <v>13680</v>
      </c>
      <c r="J21" s="142">
        <f>'C завтраками| Bed and breakfast'!AC21*0.9</f>
        <v>11610</v>
      </c>
      <c r="K21" s="142">
        <f>'C завтраками| Bed and breakfast'!AD21*0.9</f>
        <v>11790</v>
      </c>
      <c r="L21" s="142">
        <f>'C завтраками| Bed and breakfast'!AE21*0.9</f>
        <v>12150</v>
      </c>
      <c r="M21" s="142">
        <f>'C завтраками| Bed and breakfast'!AF21*0.9</f>
        <v>11790</v>
      </c>
      <c r="N21" s="142">
        <f>'C завтраками| Bed and breakfast'!AG21*0.9</f>
        <v>12330</v>
      </c>
      <c r="O21" s="142">
        <f>'C завтраками| Bed and breakfast'!AH21*0.9</f>
        <v>12960</v>
      </c>
      <c r="P21" s="142">
        <f>'C завтраками| Bed and breakfast'!AI21*0.9</f>
        <v>12960</v>
      </c>
      <c r="Q21" s="142">
        <f>'C завтраками| Bed and breakfast'!AJ21*0.9</f>
        <v>12510</v>
      </c>
      <c r="R21" s="142">
        <f>'C завтраками| Bed and breakfast'!AK21*0.9</f>
        <v>12150</v>
      </c>
      <c r="S21" s="142">
        <f>'C завтраками| Bed and breakfast'!AL21*0.9</f>
        <v>12960</v>
      </c>
      <c r="T21" s="142">
        <f>'C завтраками| Bed and breakfast'!AM21*0.9</f>
        <v>12150</v>
      </c>
      <c r="U21" s="142">
        <f>'C завтраками| Bed and breakfast'!AN21*0.9</f>
        <v>12510</v>
      </c>
      <c r="V21" s="142">
        <f>'C завтраками| Bed and breakfast'!AO21*0.9</f>
        <v>12150</v>
      </c>
      <c r="W21" s="142">
        <f>'C завтраками| Bed and breakfast'!AP21*0.9</f>
        <v>12960</v>
      </c>
      <c r="X21" s="142">
        <f>'C завтраками| Bed and breakfast'!AQ21*0.9</f>
        <v>12330</v>
      </c>
      <c r="Y21" s="142">
        <f>'C завтраками| Bed and breakfast'!AR21*0.9</f>
        <v>12150</v>
      </c>
      <c r="Z21" s="142">
        <f>'C завтраками| Bed and breakfast'!AS21*0.9</f>
        <v>12510</v>
      </c>
      <c r="AA21" s="142">
        <f>'C завтраками| Bed and breakfast'!AT21*0.9</f>
        <v>11790</v>
      </c>
      <c r="AB21" s="142">
        <f>'C завтраками| Bed and breakfast'!AU21*0.9</f>
        <v>11790</v>
      </c>
      <c r="AC21" s="142">
        <f>'C завтраками| Bed and breakfast'!AV21*0.9</f>
        <v>11430</v>
      </c>
      <c r="AD21" s="142">
        <f>'C завтраками| Bed and breakfast'!AW21*0.9</f>
        <v>10800</v>
      </c>
      <c r="AE21" s="142">
        <f>'C завтраками| Bed and breakfast'!AX21*0.9</f>
        <v>11250</v>
      </c>
      <c r="AF21" s="142">
        <f>'C завтраками| Bed and breakfast'!AY21*0.9</f>
        <v>10800</v>
      </c>
      <c r="AG21" s="142">
        <f>'C завтраками| Bed and breakfast'!AZ21*0.9</f>
        <v>11250</v>
      </c>
      <c r="AH21" s="142">
        <f>'C завтраками| Bed and breakfast'!BA21*0.9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B8*0.87+25</f>
        <v>6406.45</v>
      </c>
      <c r="C26" s="142">
        <f t="shared" ref="C26:AH26" si="5">C8*0.87+25</f>
        <v>6406.45</v>
      </c>
      <c r="D26" s="142">
        <f t="shared" si="5"/>
        <v>6406.45</v>
      </c>
      <c r="E26" s="142">
        <f t="shared" si="5"/>
        <v>5153.6499999999996</v>
      </c>
      <c r="F26" s="142">
        <f t="shared" si="5"/>
        <v>5780.05</v>
      </c>
      <c r="G26" s="142">
        <f t="shared" si="5"/>
        <v>5153.6499999999996</v>
      </c>
      <c r="H26" s="142">
        <f t="shared" si="5"/>
        <v>7032.85</v>
      </c>
      <c r="I26" s="142">
        <f t="shared" si="5"/>
        <v>7032.85</v>
      </c>
      <c r="J26" s="142">
        <f t="shared" si="5"/>
        <v>5231.95</v>
      </c>
      <c r="K26" s="142">
        <f t="shared" si="5"/>
        <v>5388.55</v>
      </c>
      <c r="L26" s="142">
        <f t="shared" si="5"/>
        <v>5701.75</v>
      </c>
      <c r="M26" s="142">
        <f t="shared" si="5"/>
        <v>5388.55</v>
      </c>
      <c r="N26" s="142">
        <f t="shared" si="5"/>
        <v>5858.35</v>
      </c>
      <c r="O26" s="142">
        <f t="shared" si="5"/>
        <v>6406.45</v>
      </c>
      <c r="P26" s="142">
        <f t="shared" si="5"/>
        <v>6406.45</v>
      </c>
      <c r="Q26" s="142">
        <f t="shared" si="5"/>
        <v>6014.95</v>
      </c>
      <c r="R26" s="142">
        <f t="shared" si="5"/>
        <v>5701.75</v>
      </c>
      <c r="S26" s="142">
        <f t="shared" si="5"/>
        <v>6406.45</v>
      </c>
      <c r="T26" s="142">
        <f t="shared" si="5"/>
        <v>5701.75</v>
      </c>
      <c r="U26" s="142">
        <f t="shared" si="5"/>
        <v>6014.95</v>
      </c>
      <c r="V26" s="142">
        <f t="shared" si="5"/>
        <v>5701.75</v>
      </c>
      <c r="W26" s="142">
        <f t="shared" si="5"/>
        <v>6406.45</v>
      </c>
      <c r="X26" s="142">
        <f t="shared" si="5"/>
        <v>5858.35</v>
      </c>
      <c r="Y26" s="142">
        <f t="shared" si="5"/>
        <v>5701.75</v>
      </c>
      <c r="Z26" s="142">
        <f t="shared" si="5"/>
        <v>6014.95</v>
      </c>
      <c r="AA26" s="142">
        <f t="shared" si="5"/>
        <v>5388.55</v>
      </c>
      <c r="AB26" s="142">
        <f t="shared" si="5"/>
        <v>5388.55</v>
      </c>
      <c r="AC26" s="142">
        <f t="shared" si="5"/>
        <v>5075.3500000000004</v>
      </c>
      <c r="AD26" s="142">
        <f t="shared" si="5"/>
        <v>4527.25</v>
      </c>
      <c r="AE26" s="142">
        <f t="shared" si="5"/>
        <v>4918.75</v>
      </c>
      <c r="AF26" s="142">
        <f t="shared" si="5"/>
        <v>4527.25</v>
      </c>
      <c r="AG26" s="142">
        <f t="shared" si="5"/>
        <v>4918.75</v>
      </c>
      <c r="AH26" s="142">
        <f t="shared" si="5"/>
        <v>4527.25</v>
      </c>
    </row>
    <row r="27" spans="1:34" ht="11.45" customHeight="1" x14ac:dyDescent="0.2">
      <c r="A27" s="3">
        <v>2</v>
      </c>
      <c r="B27" s="142">
        <f t="shared" ref="B27" si="6">B9*0.87+25</f>
        <v>7385.2</v>
      </c>
      <c r="C27" s="142">
        <f t="shared" ref="C27:AH27" si="7">C9*0.87+25</f>
        <v>7385.2</v>
      </c>
      <c r="D27" s="142">
        <f t="shared" si="7"/>
        <v>7385.2</v>
      </c>
      <c r="E27" s="142">
        <f t="shared" si="7"/>
        <v>6132.4</v>
      </c>
      <c r="F27" s="142">
        <f t="shared" si="7"/>
        <v>6758.8</v>
      </c>
      <c r="G27" s="142">
        <f t="shared" si="7"/>
        <v>6132.4</v>
      </c>
      <c r="H27" s="142">
        <f t="shared" si="7"/>
        <v>8011.6</v>
      </c>
      <c r="I27" s="142">
        <f t="shared" si="7"/>
        <v>8011.6</v>
      </c>
      <c r="J27" s="142">
        <f t="shared" si="7"/>
        <v>6210.7</v>
      </c>
      <c r="K27" s="142">
        <f t="shared" si="7"/>
        <v>6367.3</v>
      </c>
      <c r="L27" s="142">
        <f t="shared" si="7"/>
        <v>6680.5</v>
      </c>
      <c r="M27" s="142">
        <f t="shared" si="7"/>
        <v>6367.3</v>
      </c>
      <c r="N27" s="142">
        <f t="shared" si="7"/>
        <v>6837.1</v>
      </c>
      <c r="O27" s="142">
        <f t="shared" si="7"/>
        <v>7385.2</v>
      </c>
      <c r="P27" s="142">
        <f t="shared" si="7"/>
        <v>7385.2</v>
      </c>
      <c r="Q27" s="142">
        <f t="shared" si="7"/>
        <v>6993.7</v>
      </c>
      <c r="R27" s="142">
        <f t="shared" si="7"/>
        <v>6680.5</v>
      </c>
      <c r="S27" s="142">
        <f t="shared" si="7"/>
        <v>7385.2</v>
      </c>
      <c r="T27" s="142">
        <f t="shared" si="7"/>
        <v>6680.5</v>
      </c>
      <c r="U27" s="142">
        <f t="shared" si="7"/>
        <v>6993.7</v>
      </c>
      <c r="V27" s="142">
        <f t="shared" si="7"/>
        <v>6680.5</v>
      </c>
      <c r="W27" s="142">
        <f t="shared" si="7"/>
        <v>7385.2</v>
      </c>
      <c r="X27" s="142">
        <f t="shared" si="7"/>
        <v>6837.1</v>
      </c>
      <c r="Y27" s="142">
        <f t="shared" si="7"/>
        <v>6680.5</v>
      </c>
      <c r="Z27" s="142">
        <f t="shared" si="7"/>
        <v>6993.7</v>
      </c>
      <c r="AA27" s="142">
        <f t="shared" si="7"/>
        <v>6367.3</v>
      </c>
      <c r="AB27" s="142">
        <f t="shared" si="7"/>
        <v>6367.3</v>
      </c>
      <c r="AC27" s="142">
        <f t="shared" si="7"/>
        <v>6054.1</v>
      </c>
      <c r="AD27" s="142">
        <f t="shared" si="7"/>
        <v>5506</v>
      </c>
      <c r="AE27" s="142">
        <f t="shared" si="7"/>
        <v>5897.5</v>
      </c>
      <c r="AF27" s="142">
        <f t="shared" si="7"/>
        <v>5506</v>
      </c>
      <c r="AG27" s="142">
        <f t="shared" si="7"/>
        <v>5897.5</v>
      </c>
      <c r="AH27" s="142">
        <f t="shared" si="7"/>
        <v>5506</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142">
        <f t="shared" ref="B29" si="8">B11*0.87+25</f>
        <v>7189.45</v>
      </c>
      <c r="C29" s="142">
        <f t="shared" ref="C29:AH29" si="9">C11*0.87+25</f>
        <v>7189.45</v>
      </c>
      <c r="D29" s="142">
        <f t="shared" si="9"/>
        <v>7189.45</v>
      </c>
      <c r="E29" s="142">
        <f t="shared" si="9"/>
        <v>5936.65</v>
      </c>
      <c r="F29" s="142">
        <f t="shared" si="9"/>
        <v>6563.05</v>
      </c>
      <c r="G29" s="142">
        <f t="shared" si="9"/>
        <v>5936.65</v>
      </c>
      <c r="H29" s="142">
        <f t="shared" si="9"/>
        <v>7815.85</v>
      </c>
      <c r="I29" s="142">
        <f t="shared" si="9"/>
        <v>7815.85</v>
      </c>
      <c r="J29" s="142">
        <f t="shared" si="9"/>
        <v>6014.95</v>
      </c>
      <c r="K29" s="142">
        <f t="shared" si="9"/>
        <v>6171.55</v>
      </c>
      <c r="L29" s="142">
        <f t="shared" si="9"/>
        <v>6484.75</v>
      </c>
      <c r="M29" s="142">
        <f t="shared" si="9"/>
        <v>6171.55</v>
      </c>
      <c r="N29" s="142">
        <f t="shared" si="9"/>
        <v>6641.35</v>
      </c>
      <c r="O29" s="142">
        <f t="shared" si="9"/>
        <v>7189.45</v>
      </c>
      <c r="P29" s="142">
        <f t="shared" si="9"/>
        <v>7189.45</v>
      </c>
      <c r="Q29" s="142">
        <f t="shared" si="9"/>
        <v>6797.95</v>
      </c>
      <c r="R29" s="142">
        <f t="shared" si="9"/>
        <v>6484.75</v>
      </c>
      <c r="S29" s="142">
        <f t="shared" si="9"/>
        <v>7189.45</v>
      </c>
      <c r="T29" s="142">
        <f t="shared" si="9"/>
        <v>6484.75</v>
      </c>
      <c r="U29" s="142">
        <f t="shared" si="9"/>
        <v>6797.95</v>
      </c>
      <c r="V29" s="142">
        <f t="shared" si="9"/>
        <v>6484.75</v>
      </c>
      <c r="W29" s="142">
        <f t="shared" si="9"/>
        <v>7189.45</v>
      </c>
      <c r="X29" s="142">
        <f t="shared" si="9"/>
        <v>6641.35</v>
      </c>
      <c r="Y29" s="142">
        <f t="shared" si="9"/>
        <v>6484.75</v>
      </c>
      <c r="Z29" s="142">
        <f t="shared" si="9"/>
        <v>6797.95</v>
      </c>
      <c r="AA29" s="142">
        <f t="shared" si="9"/>
        <v>6171.55</v>
      </c>
      <c r="AB29" s="142">
        <f t="shared" si="9"/>
        <v>6171.55</v>
      </c>
      <c r="AC29" s="142">
        <f t="shared" si="9"/>
        <v>5858.35</v>
      </c>
      <c r="AD29" s="142">
        <f t="shared" si="9"/>
        <v>5310.25</v>
      </c>
      <c r="AE29" s="142">
        <f t="shared" si="9"/>
        <v>5701.75</v>
      </c>
      <c r="AF29" s="142">
        <f t="shared" si="9"/>
        <v>5310.25</v>
      </c>
      <c r="AG29" s="142">
        <f t="shared" si="9"/>
        <v>5701.75</v>
      </c>
      <c r="AH29" s="142">
        <f t="shared" si="9"/>
        <v>5310.25</v>
      </c>
    </row>
    <row r="30" spans="1:34" ht="11.45" customHeight="1" x14ac:dyDescent="0.2">
      <c r="A30" s="3">
        <v>2</v>
      </c>
      <c r="B30" s="142">
        <f t="shared" ref="B30" si="10">B12*0.87+25</f>
        <v>8168.2</v>
      </c>
      <c r="C30" s="142">
        <f t="shared" ref="C30:AH30" si="11">C12*0.87+25</f>
        <v>8168.2</v>
      </c>
      <c r="D30" s="142">
        <f t="shared" si="11"/>
        <v>8168.2</v>
      </c>
      <c r="E30" s="142">
        <f t="shared" si="11"/>
        <v>6915.4</v>
      </c>
      <c r="F30" s="142">
        <f t="shared" si="11"/>
        <v>7541.8</v>
      </c>
      <c r="G30" s="142">
        <f t="shared" si="11"/>
        <v>6915.4</v>
      </c>
      <c r="H30" s="142">
        <f t="shared" si="11"/>
        <v>8794.6</v>
      </c>
      <c r="I30" s="142">
        <f t="shared" si="11"/>
        <v>8794.6</v>
      </c>
      <c r="J30" s="142">
        <f t="shared" si="11"/>
        <v>6993.7</v>
      </c>
      <c r="K30" s="142">
        <f t="shared" si="11"/>
        <v>7150.3</v>
      </c>
      <c r="L30" s="142">
        <f t="shared" si="11"/>
        <v>7463.5</v>
      </c>
      <c r="M30" s="142">
        <f t="shared" si="11"/>
        <v>7150.3</v>
      </c>
      <c r="N30" s="142">
        <f t="shared" si="11"/>
        <v>7620.1</v>
      </c>
      <c r="O30" s="142">
        <f t="shared" si="11"/>
        <v>8168.2</v>
      </c>
      <c r="P30" s="142">
        <f t="shared" si="11"/>
        <v>8168.2</v>
      </c>
      <c r="Q30" s="142">
        <f t="shared" si="11"/>
        <v>7776.7</v>
      </c>
      <c r="R30" s="142">
        <f t="shared" si="11"/>
        <v>7463.5</v>
      </c>
      <c r="S30" s="142">
        <f t="shared" si="11"/>
        <v>8168.2</v>
      </c>
      <c r="T30" s="142">
        <f t="shared" si="11"/>
        <v>7463.5</v>
      </c>
      <c r="U30" s="142">
        <f t="shared" si="11"/>
        <v>7776.7</v>
      </c>
      <c r="V30" s="142">
        <f t="shared" si="11"/>
        <v>7463.5</v>
      </c>
      <c r="W30" s="142">
        <f t="shared" si="11"/>
        <v>8168.2</v>
      </c>
      <c r="X30" s="142">
        <f t="shared" si="11"/>
        <v>7620.1</v>
      </c>
      <c r="Y30" s="142">
        <f t="shared" si="11"/>
        <v>7463.5</v>
      </c>
      <c r="Z30" s="142">
        <f t="shared" si="11"/>
        <v>7776.7</v>
      </c>
      <c r="AA30" s="142">
        <f t="shared" si="11"/>
        <v>7150.3</v>
      </c>
      <c r="AB30" s="142">
        <f t="shared" si="11"/>
        <v>7150.3</v>
      </c>
      <c r="AC30" s="142">
        <f t="shared" si="11"/>
        <v>6837.1</v>
      </c>
      <c r="AD30" s="142">
        <f t="shared" si="11"/>
        <v>6289</v>
      </c>
      <c r="AE30" s="142">
        <f t="shared" si="11"/>
        <v>6680.5</v>
      </c>
      <c r="AF30" s="142">
        <f t="shared" si="11"/>
        <v>6289</v>
      </c>
      <c r="AG30" s="142">
        <f t="shared" si="11"/>
        <v>6680.5</v>
      </c>
      <c r="AH30" s="142">
        <f t="shared" si="11"/>
        <v>6289</v>
      </c>
    </row>
    <row r="31" spans="1:34" ht="11.45" customHeight="1" x14ac:dyDescent="0.2">
      <c r="A31" s="120" t="s">
        <v>86</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34" ht="11.45" customHeight="1" x14ac:dyDescent="0.2">
      <c r="A32" s="3">
        <v>1</v>
      </c>
      <c r="B32" s="142">
        <f t="shared" ref="B32" si="12">B14*0.87+25</f>
        <v>8363.9500000000007</v>
      </c>
      <c r="C32" s="142">
        <f t="shared" ref="C32:AH32" si="13">C14*0.87+25</f>
        <v>8363.9500000000007</v>
      </c>
      <c r="D32" s="142">
        <f t="shared" si="13"/>
        <v>8363.9500000000007</v>
      </c>
      <c r="E32" s="142">
        <f t="shared" si="13"/>
        <v>7111.15</v>
      </c>
      <c r="F32" s="142">
        <f t="shared" si="13"/>
        <v>7737.55</v>
      </c>
      <c r="G32" s="142">
        <f t="shared" si="13"/>
        <v>7111.15</v>
      </c>
      <c r="H32" s="142">
        <f t="shared" si="13"/>
        <v>8990.35</v>
      </c>
      <c r="I32" s="142">
        <f t="shared" si="13"/>
        <v>8990.35</v>
      </c>
      <c r="J32" s="142">
        <f t="shared" si="13"/>
        <v>7189.45</v>
      </c>
      <c r="K32" s="142">
        <f t="shared" si="13"/>
        <v>7346.05</v>
      </c>
      <c r="L32" s="142">
        <f t="shared" si="13"/>
        <v>7659.25</v>
      </c>
      <c r="M32" s="142">
        <f t="shared" si="13"/>
        <v>7346.05</v>
      </c>
      <c r="N32" s="142">
        <f t="shared" si="13"/>
        <v>7815.85</v>
      </c>
      <c r="O32" s="142">
        <f t="shared" si="13"/>
        <v>8363.9500000000007</v>
      </c>
      <c r="P32" s="142">
        <f t="shared" si="13"/>
        <v>8363.9500000000007</v>
      </c>
      <c r="Q32" s="142">
        <f t="shared" si="13"/>
        <v>7972.45</v>
      </c>
      <c r="R32" s="142">
        <f t="shared" si="13"/>
        <v>7659.25</v>
      </c>
      <c r="S32" s="142">
        <f t="shared" si="13"/>
        <v>8363.9500000000007</v>
      </c>
      <c r="T32" s="142">
        <f t="shared" si="13"/>
        <v>7659.25</v>
      </c>
      <c r="U32" s="142">
        <f t="shared" si="13"/>
        <v>7972.45</v>
      </c>
      <c r="V32" s="142">
        <f t="shared" si="13"/>
        <v>7659.25</v>
      </c>
      <c r="W32" s="142">
        <f t="shared" si="13"/>
        <v>8363.9500000000007</v>
      </c>
      <c r="X32" s="142">
        <f t="shared" si="13"/>
        <v>7815.85</v>
      </c>
      <c r="Y32" s="142">
        <f t="shared" si="13"/>
        <v>7659.25</v>
      </c>
      <c r="Z32" s="142">
        <f t="shared" si="13"/>
        <v>7972.45</v>
      </c>
      <c r="AA32" s="142">
        <f t="shared" si="13"/>
        <v>7346.05</v>
      </c>
      <c r="AB32" s="142">
        <f t="shared" si="13"/>
        <v>7346.05</v>
      </c>
      <c r="AC32" s="142">
        <f t="shared" si="13"/>
        <v>7032.85</v>
      </c>
      <c r="AD32" s="142">
        <f t="shared" si="13"/>
        <v>6484.75</v>
      </c>
      <c r="AE32" s="142">
        <f t="shared" si="13"/>
        <v>6876.25</v>
      </c>
      <c r="AF32" s="142">
        <f t="shared" si="13"/>
        <v>6484.75</v>
      </c>
      <c r="AG32" s="142">
        <f t="shared" si="13"/>
        <v>6876.25</v>
      </c>
      <c r="AH32" s="142">
        <f t="shared" si="13"/>
        <v>6484.75</v>
      </c>
    </row>
    <row r="33" spans="1:34" ht="11.45" customHeight="1" x14ac:dyDescent="0.2">
      <c r="A33" s="3">
        <v>2</v>
      </c>
      <c r="B33" s="142">
        <f t="shared" ref="B33" si="14">B15*0.87+25</f>
        <v>9342.7000000000007</v>
      </c>
      <c r="C33" s="142">
        <f t="shared" ref="C33:AH33" si="15">C15*0.87+25</f>
        <v>9342.7000000000007</v>
      </c>
      <c r="D33" s="142">
        <f t="shared" si="15"/>
        <v>9342.7000000000007</v>
      </c>
      <c r="E33" s="142">
        <f t="shared" si="15"/>
        <v>8089.9</v>
      </c>
      <c r="F33" s="142">
        <f t="shared" si="15"/>
        <v>8716.2999999999993</v>
      </c>
      <c r="G33" s="142">
        <f t="shared" si="15"/>
        <v>8089.9</v>
      </c>
      <c r="H33" s="142">
        <f t="shared" si="15"/>
        <v>9969.1</v>
      </c>
      <c r="I33" s="142">
        <f t="shared" si="15"/>
        <v>9969.1</v>
      </c>
      <c r="J33" s="142">
        <f t="shared" si="15"/>
        <v>8168.2</v>
      </c>
      <c r="K33" s="142">
        <f t="shared" si="15"/>
        <v>8324.7999999999993</v>
      </c>
      <c r="L33" s="142">
        <f t="shared" si="15"/>
        <v>8638</v>
      </c>
      <c r="M33" s="142">
        <f t="shared" si="15"/>
        <v>8324.7999999999993</v>
      </c>
      <c r="N33" s="142">
        <f t="shared" si="15"/>
        <v>8794.6</v>
      </c>
      <c r="O33" s="142">
        <f t="shared" si="15"/>
        <v>9342.7000000000007</v>
      </c>
      <c r="P33" s="142">
        <f t="shared" si="15"/>
        <v>9342.7000000000007</v>
      </c>
      <c r="Q33" s="142">
        <f t="shared" si="15"/>
        <v>8951.2000000000007</v>
      </c>
      <c r="R33" s="142">
        <f t="shared" si="15"/>
        <v>8638</v>
      </c>
      <c r="S33" s="142">
        <f t="shared" si="15"/>
        <v>9342.7000000000007</v>
      </c>
      <c r="T33" s="142">
        <f t="shared" si="15"/>
        <v>8638</v>
      </c>
      <c r="U33" s="142">
        <f t="shared" si="15"/>
        <v>8951.2000000000007</v>
      </c>
      <c r="V33" s="142">
        <f t="shared" si="15"/>
        <v>8638</v>
      </c>
      <c r="W33" s="142">
        <f t="shared" si="15"/>
        <v>9342.7000000000007</v>
      </c>
      <c r="X33" s="142">
        <f t="shared" si="15"/>
        <v>8794.6</v>
      </c>
      <c r="Y33" s="142">
        <f t="shared" si="15"/>
        <v>8638</v>
      </c>
      <c r="Z33" s="142">
        <f t="shared" si="15"/>
        <v>8951.2000000000007</v>
      </c>
      <c r="AA33" s="142">
        <f t="shared" si="15"/>
        <v>8324.7999999999993</v>
      </c>
      <c r="AB33" s="142">
        <f t="shared" si="15"/>
        <v>8324.7999999999993</v>
      </c>
      <c r="AC33" s="142">
        <f t="shared" si="15"/>
        <v>8011.6</v>
      </c>
      <c r="AD33" s="142">
        <f t="shared" si="15"/>
        <v>7463.5</v>
      </c>
      <c r="AE33" s="142">
        <f t="shared" si="15"/>
        <v>7855</v>
      </c>
      <c r="AF33" s="142">
        <f t="shared" si="15"/>
        <v>7463.5</v>
      </c>
      <c r="AG33" s="142">
        <f t="shared" si="15"/>
        <v>7855</v>
      </c>
      <c r="AH33" s="142">
        <f t="shared" si="15"/>
        <v>7463.5</v>
      </c>
    </row>
    <row r="34" spans="1:34" ht="11.45" customHeight="1" x14ac:dyDescent="0.2">
      <c r="A34" s="122" t="s">
        <v>91</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1:34" ht="11.45" customHeight="1" x14ac:dyDescent="0.2">
      <c r="A35" s="3">
        <v>1</v>
      </c>
      <c r="B35" s="142">
        <f t="shared" ref="B35" si="16">B17*0.87+25</f>
        <v>9146.9500000000007</v>
      </c>
      <c r="C35" s="142">
        <f t="shared" ref="C35:AH35" si="17">C17*0.87+25</f>
        <v>9146.9500000000007</v>
      </c>
      <c r="D35" s="142">
        <f t="shared" si="17"/>
        <v>9146.9500000000007</v>
      </c>
      <c r="E35" s="142">
        <f t="shared" si="17"/>
        <v>7894.15</v>
      </c>
      <c r="F35" s="142">
        <f t="shared" si="17"/>
        <v>8520.5499999999993</v>
      </c>
      <c r="G35" s="142">
        <f t="shared" si="17"/>
        <v>7894.15</v>
      </c>
      <c r="H35" s="142">
        <f t="shared" si="17"/>
        <v>9773.35</v>
      </c>
      <c r="I35" s="142">
        <f t="shared" si="17"/>
        <v>9773.35</v>
      </c>
      <c r="J35" s="142">
        <f t="shared" si="17"/>
        <v>7972.45</v>
      </c>
      <c r="K35" s="142">
        <f t="shared" si="17"/>
        <v>8129.05</v>
      </c>
      <c r="L35" s="142">
        <f t="shared" si="17"/>
        <v>8442.25</v>
      </c>
      <c r="M35" s="142">
        <f t="shared" si="17"/>
        <v>8129.05</v>
      </c>
      <c r="N35" s="142">
        <f t="shared" si="17"/>
        <v>8598.85</v>
      </c>
      <c r="O35" s="142">
        <f t="shared" si="17"/>
        <v>9146.9500000000007</v>
      </c>
      <c r="P35" s="142">
        <f t="shared" si="17"/>
        <v>9146.9500000000007</v>
      </c>
      <c r="Q35" s="142">
        <f t="shared" si="17"/>
        <v>8755.4500000000007</v>
      </c>
      <c r="R35" s="142">
        <f t="shared" si="17"/>
        <v>8442.25</v>
      </c>
      <c r="S35" s="142">
        <f t="shared" si="17"/>
        <v>9146.9500000000007</v>
      </c>
      <c r="T35" s="142">
        <f t="shared" si="17"/>
        <v>8442.25</v>
      </c>
      <c r="U35" s="142">
        <f t="shared" si="17"/>
        <v>8755.4500000000007</v>
      </c>
      <c r="V35" s="142">
        <f t="shared" si="17"/>
        <v>8442.25</v>
      </c>
      <c r="W35" s="142">
        <f t="shared" si="17"/>
        <v>9146.9500000000007</v>
      </c>
      <c r="X35" s="142">
        <f t="shared" si="17"/>
        <v>8598.85</v>
      </c>
      <c r="Y35" s="142">
        <f t="shared" si="17"/>
        <v>8442.25</v>
      </c>
      <c r="Z35" s="142">
        <f t="shared" si="17"/>
        <v>8755.4500000000007</v>
      </c>
      <c r="AA35" s="142">
        <f t="shared" si="17"/>
        <v>8129.05</v>
      </c>
      <c r="AB35" s="142">
        <f t="shared" si="17"/>
        <v>8129.05</v>
      </c>
      <c r="AC35" s="142">
        <f t="shared" si="17"/>
        <v>7815.85</v>
      </c>
      <c r="AD35" s="142">
        <f t="shared" si="17"/>
        <v>7267.75</v>
      </c>
      <c r="AE35" s="142">
        <f t="shared" si="17"/>
        <v>7659.25</v>
      </c>
      <c r="AF35" s="142">
        <f t="shared" si="17"/>
        <v>7267.75</v>
      </c>
      <c r="AG35" s="142">
        <f t="shared" si="17"/>
        <v>7659.25</v>
      </c>
      <c r="AH35" s="142">
        <f t="shared" si="17"/>
        <v>7267.75</v>
      </c>
    </row>
    <row r="36" spans="1:34" ht="11.45" customHeight="1" x14ac:dyDescent="0.2">
      <c r="A36" s="3">
        <v>2</v>
      </c>
      <c r="B36" s="142">
        <f t="shared" ref="B36" si="18">B18*0.87+25</f>
        <v>10125.700000000001</v>
      </c>
      <c r="C36" s="142">
        <f t="shared" ref="C36:AH36" si="19">C18*0.87+25</f>
        <v>10125.700000000001</v>
      </c>
      <c r="D36" s="142">
        <f t="shared" si="19"/>
        <v>10125.700000000001</v>
      </c>
      <c r="E36" s="142">
        <f t="shared" si="19"/>
        <v>8872.9</v>
      </c>
      <c r="F36" s="142">
        <f t="shared" si="19"/>
        <v>9499.2999999999993</v>
      </c>
      <c r="G36" s="142">
        <f t="shared" si="19"/>
        <v>8872.9</v>
      </c>
      <c r="H36" s="142">
        <f t="shared" si="19"/>
        <v>10752.1</v>
      </c>
      <c r="I36" s="142">
        <f t="shared" si="19"/>
        <v>10752.1</v>
      </c>
      <c r="J36" s="142">
        <f t="shared" si="19"/>
        <v>8951.2000000000007</v>
      </c>
      <c r="K36" s="142">
        <f t="shared" si="19"/>
        <v>9107.7999999999993</v>
      </c>
      <c r="L36" s="142">
        <f t="shared" si="19"/>
        <v>9421</v>
      </c>
      <c r="M36" s="142">
        <f t="shared" si="19"/>
        <v>9107.7999999999993</v>
      </c>
      <c r="N36" s="142">
        <f t="shared" si="19"/>
        <v>9577.6</v>
      </c>
      <c r="O36" s="142">
        <f t="shared" si="19"/>
        <v>10125.700000000001</v>
      </c>
      <c r="P36" s="142">
        <f t="shared" si="19"/>
        <v>10125.700000000001</v>
      </c>
      <c r="Q36" s="142">
        <f t="shared" si="19"/>
        <v>9734.2000000000007</v>
      </c>
      <c r="R36" s="142">
        <f t="shared" si="19"/>
        <v>9421</v>
      </c>
      <c r="S36" s="142">
        <f t="shared" si="19"/>
        <v>10125.700000000001</v>
      </c>
      <c r="T36" s="142">
        <f t="shared" si="19"/>
        <v>9421</v>
      </c>
      <c r="U36" s="142">
        <f t="shared" si="19"/>
        <v>9734.2000000000007</v>
      </c>
      <c r="V36" s="142">
        <f t="shared" si="19"/>
        <v>9421</v>
      </c>
      <c r="W36" s="142">
        <f t="shared" si="19"/>
        <v>10125.700000000001</v>
      </c>
      <c r="X36" s="142">
        <f t="shared" si="19"/>
        <v>9577.6</v>
      </c>
      <c r="Y36" s="142">
        <f t="shared" si="19"/>
        <v>9421</v>
      </c>
      <c r="Z36" s="142">
        <f t="shared" si="19"/>
        <v>9734.2000000000007</v>
      </c>
      <c r="AA36" s="142">
        <f t="shared" si="19"/>
        <v>9107.7999999999993</v>
      </c>
      <c r="AB36" s="142">
        <f t="shared" si="19"/>
        <v>9107.7999999999993</v>
      </c>
      <c r="AC36" s="142">
        <f t="shared" si="19"/>
        <v>8794.6</v>
      </c>
      <c r="AD36" s="142">
        <f t="shared" si="19"/>
        <v>8246.5</v>
      </c>
      <c r="AE36" s="142">
        <f t="shared" si="19"/>
        <v>8638</v>
      </c>
      <c r="AF36" s="142">
        <f t="shared" si="19"/>
        <v>8246.5</v>
      </c>
      <c r="AG36" s="142">
        <f t="shared" si="19"/>
        <v>8638</v>
      </c>
      <c r="AH36" s="142">
        <f t="shared" si="19"/>
        <v>8246.5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B20*0.87+25</f>
        <v>10321.450000000001</v>
      </c>
      <c r="C38" s="142">
        <f t="shared" ref="C38:AH38" si="21">C20*0.87+25</f>
        <v>10321.450000000001</v>
      </c>
      <c r="D38" s="142">
        <f t="shared" si="21"/>
        <v>10321.450000000001</v>
      </c>
      <c r="E38" s="142">
        <f t="shared" si="21"/>
        <v>9068.65</v>
      </c>
      <c r="F38" s="142">
        <f t="shared" si="21"/>
        <v>9695.0499999999993</v>
      </c>
      <c r="G38" s="142">
        <f t="shared" si="21"/>
        <v>9068.65</v>
      </c>
      <c r="H38" s="142">
        <f t="shared" si="21"/>
        <v>10947.85</v>
      </c>
      <c r="I38" s="142">
        <f t="shared" si="21"/>
        <v>10947.85</v>
      </c>
      <c r="J38" s="142">
        <f t="shared" si="21"/>
        <v>9146.9500000000007</v>
      </c>
      <c r="K38" s="142">
        <f t="shared" si="21"/>
        <v>9303.5499999999993</v>
      </c>
      <c r="L38" s="142">
        <f t="shared" si="21"/>
        <v>9616.75</v>
      </c>
      <c r="M38" s="142">
        <f t="shared" si="21"/>
        <v>9303.5499999999993</v>
      </c>
      <c r="N38" s="142">
        <f t="shared" si="21"/>
        <v>9773.35</v>
      </c>
      <c r="O38" s="142">
        <f t="shared" si="21"/>
        <v>10321.450000000001</v>
      </c>
      <c r="P38" s="142">
        <f t="shared" si="21"/>
        <v>10321.450000000001</v>
      </c>
      <c r="Q38" s="142">
        <f t="shared" si="21"/>
        <v>9929.9500000000007</v>
      </c>
      <c r="R38" s="142">
        <f t="shared" si="21"/>
        <v>9616.75</v>
      </c>
      <c r="S38" s="142">
        <f t="shared" si="21"/>
        <v>10321.450000000001</v>
      </c>
      <c r="T38" s="142">
        <f t="shared" si="21"/>
        <v>9616.75</v>
      </c>
      <c r="U38" s="142">
        <f t="shared" si="21"/>
        <v>9929.9500000000007</v>
      </c>
      <c r="V38" s="142">
        <f t="shared" si="21"/>
        <v>9616.75</v>
      </c>
      <c r="W38" s="142">
        <f t="shared" si="21"/>
        <v>10321.450000000001</v>
      </c>
      <c r="X38" s="142">
        <f t="shared" si="21"/>
        <v>9773.35</v>
      </c>
      <c r="Y38" s="142">
        <f t="shared" si="21"/>
        <v>9616.75</v>
      </c>
      <c r="Z38" s="142">
        <f t="shared" si="21"/>
        <v>9929.9500000000007</v>
      </c>
      <c r="AA38" s="142">
        <f t="shared" si="21"/>
        <v>9303.5499999999993</v>
      </c>
      <c r="AB38" s="142">
        <f t="shared" si="21"/>
        <v>9303.5499999999993</v>
      </c>
      <c r="AC38" s="142">
        <f t="shared" si="21"/>
        <v>8990.35</v>
      </c>
      <c r="AD38" s="142">
        <f t="shared" si="21"/>
        <v>8442.25</v>
      </c>
      <c r="AE38" s="142">
        <f t="shared" si="21"/>
        <v>8833.75</v>
      </c>
      <c r="AF38" s="142">
        <f t="shared" si="21"/>
        <v>8442.25</v>
      </c>
      <c r="AG38" s="142">
        <f t="shared" si="21"/>
        <v>8833.75</v>
      </c>
      <c r="AH38" s="142">
        <f t="shared" si="21"/>
        <v>8442.25</v>
      </c>
    </row>
    <row r="39" spans="1:34" s="118" customFormat="1" ht="11.45" customHeight="1" x14ac:dyDescent="0.2">
      <c r="A39" s="121">
        <v>2</v>
      </c>
      <c r="B39" s="142">
        <f t="shared" ref="B39" si="22">B21*0.87+25</f>
        <v>11300.2</v>
      </c>
      <c r="C39" s="142">
        <f t="shared" ref="C39:AH39" si="23">C21*0.87+25</f>
        <v>11300.2</v>
      </c>
      <c r="D39" s="142">
        <f t="shared" si="23"/>
        <v>11300.2</v>
      </c>
      <c r="E39" s="142">
        <f t="shared" si="23"/>
        <v>10047.4</v>
      </c>
      <c r="F39" s="142">
        <f t="shared" si="23"/>
        <v>10673.8</v>
      </c>
      <c r="G39" s="142">
        <f t="shared" si="23"/>
        <v>10047.4</v>
      </c>
      <c r="H39" s="142">
        <f t="shared" si="23"/>
        <v>11926.6</v>
      </c>
      <c r="I39" s="142">
        <f t="shared" si="23"/>
        <v>11926.6</v>
      </c>
      <c r="J39" s="142">
        <f t="shared" si="23"/>
        <v>10125.700000000001</v>
      </c>
      <c r="K39" s="142">
        <f t="shared" si="23"/>
        <v>10282.299999999999</v>
      </c>
      <c r="L39" s="142">
        <f t="shared" si="23"/>
        <v>10595.5</v>
      </c>
      <c r="M39" s="142">
        <f t="shared" si="23"/>
        <v>10282.299999999999</v>
      </c>
      <c r="N39" s="142">
        <f t="shared" si="23"/>
        <v>10752.1</v>
      </c>
      <c r="O39" s="142">
        <f t="shared" si="23"/>
        <v>11300.2</v>
      </c>
      <c r="P39" s="142">
        <f t="shared" si="23"/>
        <v>11300.2</v>
      </c>
      <c r="Q39" s="142">
        <f t="shared" si="23"/>
        <v>10908.7</v>
      </c>
      <c r="R39" s="142">
        <f t="shared" si="23"/>
        <v>10595.5</v>
      </c>
      <c r="S39" s="142">
        <f t="shared" si="23"/>
        <v>11300.2</v>
      </c>
      <c r="T39" s="142">
        <f t="shared" si="23"/>
        <v>10595.5</v>
      </c>
      <c r="U39" s="142">
        <f t="shared" si="23"/>
        <v>10908.7</v>
      </c>
      <c r="V39" s="142">
        <f t="shared" si="23"/>
        <v>10595.5</v>
      </c>
      <c r="W39" s="142">
        <f t="shared" si="23"/>
        <v>11300.2</v>
      </c>
      <c r="X39" s="142">
        <f t="shared" si="23"/>
        <v>10752.1</v>
      </c>
      <c r="Y39" s="142">
        <f t="shared" si="23"/>
        <v>10595.5</v>
      </c>
      <c r="Z39" s="142">
        <f t="shared" si="23"/>
        <v>10908.7</v>
      </c>
      <c r="AA39" s="142">
        <f t="shared" si="23"/>
        <v>10282.299999999999</v>
      </c>
      <c r="AB39" s="142">
        <f t="shared" si="23"/>
        <v>10282.299999999999</v>
      </c>
      <c r="AC39" s="142">
        <f t="shared" si="23"/>
        <v>9969.1</v>
      </c>
      <c r="AD39" s="142">
        <f t="shared" si="23"/>
        <v>9421</v>
      </c>
      <c r="AE39" s="142">
        <f t="shared" si="23"/>
        <v>9812.5</v>
      </c>
      <c r="AF39" s="142">
        <f t="shared" si="23"/>
        <v>9421</v>
      </c>
      <c r="AG39" s="142">
        <f t="shared" si="23"/>
        <v>9812.5</v>
      </c>
      <c r="AH39" s="142">
        <f t="shared" si="23"/>
        <v>9421</v>
      </c>
    </row>
    <row r="40" spans="1:34" ht="11.45" customHeight="1" x14ac:dyDescent="0.2">
      <c r="A40" s="24"/>
    </row>
    <row r="41" spans="1:34" ht="145.9" customHeight="1" x14ac:dyDescent="0.2">
      <c r="A41" s="77" t="s">
        <v>202</v>
      </c>
    </row>
    <row r="42" spans="1:34" ht="11.45" customHeight="1" x14ac:dyDescent="0.2">
      <c r="A42" s="80" t="s">
        <v>18</v>
      </c>
    </row>
    <row r="43" spans="1:34" ht="11.45" customHeight="1" x14ac:dyDescent="0.2">
      <c r="A43" s="81" t="s">
        <v>193</v>
      </c>
    </row>
    <row r="44" spans="1:34" x14ac:dyDescent="0.2">
      <c r="A44" s="81" t="s">
        <v>194</v>
      </c>
    </row>
    <row r="45" spans="1:34" x14ac:dyDescent="0.2">
      <c r="A45" s="24"/>
    </row>
    <row r="46" spans="1:34" x14ac:dyDescent="0.2">
      <c r="A46" s="36" t="s">
        <v>3</v>
      </c>
    </row>
    <row r="47" spans="1:34" x14ac:dyDescent="0.2">
      <c r="A47" s="20" t="s">
        <v>4</v>
      </c>
    </row>
    <row r="48" spans="1:34" x14ac:dyDescent="0.2">
      <c r="A48" s="20" t="s">
        <v>5</v>
      </c>
    </row>
    <row r="49" spans="1:1" ht="24" x14ac:dyDescent="0.2">
      <c r="A49" s="21" t="s">
        <v>6</v>
      </c>
    </row>
    <row r="50" spans="1:1" ht="12.6" customHeight="1" x14ac:dyDescent="0.2">
      <c r="A50" s="42" t="s">
        <v>75</v>
      </c>
    </row>
    <row r="51" spans="1:1" x14ac:dyDescent="0.2">
      <c r="A51" s="66"/>
    </row>
    <row r="54" spans="1:1" ht="31.5" x14ac:dyDescent="0.2">
      <c r="A54" s="83" t="s">
        <v>203</v>
      </c>
    </row>
    <row r="55" spans="1:1" ht="42" x14ac:dyDescent="0.2">
      <c r="A55" s="168" t="s">
        <v>195</v>
      </c>
    </row>
    <row r="56" spans="1:1" ht="21" x14ac:dyDescent="0.2">
      <c r="A56" s="168" t="s">
        <v>196</v>
      </c>
    </row>
    <row r="57" spans="1:1" ht="21" x14ac:dyDescent="0.2">
      <c r="A57" s="168" t="s">
        <v>204</v>
      </c>
    </row>
    <row r="58" spans="1:1" ht="21" x14ac:dyDescent="0.2">
      <c r="A58" s="168" t="s">
        <v>197</v>
      </c>
    </row>
    <row r="59" spans="1:1" ht="31.5" x14ac:dyDescent="0.2">
      <c r="A59" s="168" t="s">
        <v>198</v>
      </c>
    </row>
    <row r="60" spans="1:1" ht="31.5" x14ac:dyDescent="0.2">
      <c r="A60" s="168" t="s">
        <v>199</v>
      </c>
    </row>
    <row r="61" spans="1:1" ht="31.5" x14ac:dyDescent="0.2">
      <c r="A61" s="70" t="s">
        <v>42</v>
      </c>
    </row>
    <row r="62" spans="1:1" ht="63" x14ac:dyDescent="0.2">
      <c r="A62" s="87" t="s">
        <v>200</v>
      </c>
    </row>
    <row r="63" spans="1:1" ht="21" x14ac:dyDescent="0.2">
      <c r="A63" s="71" t="s">
        <v>43</v>
      </c>
    </row>
    <row r="64" spans="1:1" ht="42.75" x14ac:dyDescent="0.2">
      <c r="A64" s="72" t="s">
        <v>201</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x14ac:dyDescent="0.2">
      <c r="A70" s="22"/>
    </row>
    <row r="71" spans="1:1" ht="12.75" x14ac:dyDescent="0.2">
      <c r="A71" s="7"/>
    </row>
    <row r="72" spans="1:1" ht="12.75" x14ac:dyDescent="0.2">
      <c r="A72"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A55"/>
  <sheetViews>
    <sheetView zoomScale="115" zoomScaleNormal="115" workbookViewId="0">
      <pane xSplit="1" topLeftCell="B1" activePane="topRight" state="frozen"/>
      <selection pane="topRight" activeCell="AA1" sqref="AA1:AA1048576"/>
    </sheetView>
  </sheetViews>
  <sheetFormatPr defaultColWidth="8.5703125" defaultRowHeight="12" x14ac:dyDescent="0.2"/>
  <cols>
    <col min="1" max="1" width="84.85546875" style="1" customWidth="1"/>
    <col min="2" max="16" width="8.5703125" style="1"/>
    <col min="17" max="18" width="8.5703125" style="1" customWidth="1"/>
    <col min="19" max="20" width="8.5703125" style="1"/>
    <col min="21" max="21" width="8.5703125" style="1" customWidth="1"/>
    <col min="22" max="22" width="8.5703125" style="1" hidden="1" customWidth="1"/>
    <col min="23" max="23" width="8.5703125" style="1" customWidth="1"/>
    <col min="24" max="25" width="8.5703125" style="1"/>
    <col min="26" max="26" width="8.5703125" style="1" customWidth="1"/>
    <col min="27" max="27" width="0" style="1" hidden="1" customWidth="1"/>
    <col min="28" max="16384" width="8.5703125" style="1"/>
  </cols>
  <sheetData>
    <row r="1" spans="1:53" ht="11.45" customHeight="1" x14ac:dyDescent="0.2">
      <c r="A1" s="9" t="s">
        <v>187</v>
      </c>
    </row>
    <row r="2" spans="1:53" ht="11.45" customHeight="1" x14ac:dyDescent="0.2">
      <c r="A2" s="19" t="s">
        <v>16</v>
      </c>
    </row>
    <row r="3" spans="1:53" ht="11.45" customHeight="1" x14ac:dyDescent="0.2">
      <c r="A3" s="9"/>
    </row>
    <row r="4" spans="1:53" ht="11.25" customHeight="1" x14ac:dyDescent="0.2">
      <c r="A4" s="95" t="s">
        <v>1</v>
      </c>
    </row>
    <row r="5" spans="1:53" s="12" customFormat="1" ht="25.5" customHeight="1" x14ac:dyDescent="0.2">
      <c r="A5" s="8" t="s">
        <v>0</v>
      </c>
      <c r="B5" s="129">
        <f>'C завтраками| Bed and breakfast'!B5</f>
        <v>45399</v>
      </c>
      <c r="C5" s="129">
        <f>'C завтраками| Bed and breakfast'!C5</f>
        <v>45401</v>
      </c>
      <c r="D5" s="129">
        <f>'C завтраками| Bed and breakfast'!D5</f>
        <v>45402</v>
      </c>
      <c r="E5" s="129">
        <f>'C завтраками| Bed and breakfast'!E5</f>
        <v>45403</v>
      </c>
      <c r="F5" s="129">
        <f>'C завтраками| Bed and breakfast'!F5</f>
        <v>45407</v>
      </c>
      <c r="G5" s="129">
        <f>'C завтраками| Bed and breakfast'!G5</f>
        <v>45409</v>
      </c>
      <c r="H5" s="129">
        <f>'C завтраками| Bed and breakfast'!H5</f>
        <v>45411</v>
      </c>
      <c r="I5" s="129">
        <f>'C завтраками| Bed and breakfast'!I5</f>
        <v>45413</v>
      </c>
      <c r="J5" s="129">
        <f>'C завтраками| Bed and breakfast'!J5</f>
        <v>45417</v>
      </c>
      <c r="K5" s="129">
        <f>'C завтраками| Bed and breakfast'!K5</f>
        <v>45421</v>
      </c>
      <c r="L5" s="129">
        <f>'C завтраками| Bed and breakfast'!L5</f>
        <v>45422</v>
      </c>
      <c r="M5" s="129">
        <f>'C завтраками| Bed and breakfast'!M5</f>
        <v>45423</v>
      </c>
      <c r="N5" s="46">
        <f>'C завтраками| Bed and breakfast'!N5</f>
        <v>45424</v>
      </c>
      <c r="O5" s="129">
        <f>'C завтраками| Bed and breakfast'!O5</f>
        <v>45429</v>
      </c>
      <c r="P5" s="129">
        <f>'C завтраками| Bed and breakfast'!P5</f>
        <v>45431</v>
      </c>
      <c r="Q5" s="129">
        <f>'C завтраками| Bed and breakfast'!Q5</f>
        <v>45436</v>
      </c>
      <c r="R5" s="129">
        <f>'C завтраками| Bed and breakfast'!R5</f>
        <v>45438</v>
      </c>
      <c r="S5" s="129">
        <f>'C завтраками| Bed and breakfast'!S5</f>
        <v>45439</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breakfast'!AD5</f>
        <v>45491</v>
      </c>
      <c r="AE5" s="129">
        <f>'C завтраками| Bed and breakfast'!AE5</f>
        <v>45492</v>
      </c>
      <c r="AF5" s="129">
        <f>'C завтраками| Bed and breakfast'!AF5</f>
        <v>45494</v>
      </c>
      <c r="AG5" s="129">
        <f>'C завтраками| Bed and breakfast'!AG5</f>
        <v>45499</v>
      </c>
      <c r="AH5" s="129">
        <f>'C завтраками| Bed and breakfast'!AH5</f>
        <v>45501</v>
      </c>
      <c r="AI5" s="129">
        <f>'C завтраками| Bed and breakfast'!AI5</f>
        <v>45505</v>
      </c>
      <c r="AJ5" s="129">
        <f>'C завтраками| Bed and breakfast'!AJ5</f>
        <v>45506</v>
      </c>
      <c r="AK5" s="129">
        <f>'C завтраками| Bed and breakfast'!AK5</f>
        <v>45508</v>
      </c>
      <c r="AL5" s="129">
        <f>'C завтраками| Bed and breakfast'!AL5</f>
        <v>45513</v>
      </c>
      <c r="AM5" s="129">
        <f>'C завтраками| Bed and breakfast'!AM5</f>
        <v>45515</v>
      </c>
      <c r="AN5" s="129">
        <f>'C завтраками| Bed and breakfast'!AN5</f>
        <v>45520</v>
      </c>
      <c r="AO5" s="129">
        <f>'C завтраками| Bed and breakfast'!AO5</f>
        <v>45522</v>
      </c>
      <c r="AP5" s="129">
        <f>'C завтраками| Bed and breakfast'!AP5</f>
        <v>45523</v>
      </c>
      <c r="AQ5" s="129">
        <f>'C завтраками| Bed and breakfast'!AQ5</f>
        <v>45525</v>
      </c>
      <c r="AR5" s="129">
        <f>'C завтраками| Bed and breakfast'!AR5</f>
        <v>45526</v>
      </c>
      <c r="AS5" s="129">
        <f>'C завтраками| Bed and breakfast'!AS5</f>
        <v>45527</v>
      </c>
      <c r="AT5" s="129">
        <f>'C завтраками| Bed and breakfast'!AT5</f>
        <v>45529</v>
      </c>
      <c r="AU5" s="129">
        <f>'C завтраками| Bed and breakfast'!AU5</f>
        <v>45534</v>
      </c>
      <c r="AV5" s="129">
        <f>'C завтраками| Bed and breakfast'!AV5</f>
        <v>45536</v>
      </c>
      <c r="AW5" s="129">
        <f>'C завтраками| Bed and breakfast'!AW5</f>
        <v>45551</v>
      </c>
      <c r="AX5" s="129">
        <f>'C завтраками| Bed and breakfast'!AX5</f>
        <v>45556</v>
      </c>
      <c r="AY5" s="129">
        <f>'C завтраками| Bed and breakfast'!AY5</f>
        <v>45558</v>
      </c>
      <c r="AZ5" s="129">
        <f>'C завтраками| Bed and breakfast'!AZ5</f>
        <v>45562</v>
      </c>
      <c r="BA5" s="129">
        <f>'C завтраками| Bed and breakfast'!BA5</f>
        <v>45564</v>
      </c>
    </row>
    <row r="6" spans="1:53" s="12" customFormat="1" ht="25.5" customHeight="1" x14ac:dyDescent="0.2">
      <c r="A6" s="37"/>
      <c r="B6" s="129">
        <f>'C завтраками| Bed and breakfast'!B6</f>
        <v>45400</v>
      </c>
      <c r="C6" s="129">
        <f>'C завтраками| Bed and breakfast'!C6</f>
        <v>45401</v>
      </c>
      <c r="D6" s="129">
        <f>'C завтраками| Bed and breakfast'!D6</f>
        <v>45402</v>
      </c>
      <c r="E6" s="129">
        <f>'C завтраками| Bed and breakfast'!E6</f>
        <v>45406</v>
      </c>
      <c r="F6" s="129">
        <f>'C завтраками| Bed and breakfast'!F6</f>
        <v>45408</v>
      </c>
      <c r="G6" s="129">
        <f>'C завтраками| Bed and breakfast'!G6</f>
        <v>45410</v>
      </c>
      <c r="H6" s="129">
        <f>'C завтраками| Bed and breakfast'!H6</f>
        <v>45412</v>
      </c>
      <c r="I6" s="129">
        <f>'C завтраками| Bed and breakfast'!I6</f>
        <v>45416</v>
      </c>
      <c r="J6" s="129">
        <f>'C завтраками| Bed and breakfast'!J6</f>
        <v>45420</v>
      </c>
      <c r="K6" s="129">
        <f>'C завтраками| Bed and breakfast'!K6</f>
        <v>45421</v>
      </c>
      <c r="L6" s="129">
        <f>'C завтраками| Bed and breakfast'!L6</f>
        <v>45422</v>
      </c>
      <c r="M6" s="129">
        <f>'C завтраками| Bed and breakfast'!M6</f>
        <v>45423</v>
      </c>
      <c r="N6" s="46">
        <f>'C завтраками| Bed and breakfast'!N6</f>
        <v>45428</v>
      </c>
      <c r="O6" s="129">
        <f>'C завтраками| Bed and breakfast'!O6</f>
        <v>45430</v>
      </c>
      <c r="P6" s="129">
        <f>'C завтраками| Bed and breakfast'!P6</f>
        <v>45435</v>
      </c>
      <c r="Q6" s="129">
        <f>'C завтраками| Bed and breakfast'!Q6</f>
        <v>45437</v>
      </c>
      <c r="R6" s="129">
        <f>'C завтраками| Bed and breakfast'!R6</f>
        <v>45438</v>
      </c>
      <c r="S6" s="129">
        <f>'C завтраками| Bed and breakfast'!S6</f>
        <v>45442</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breakfast'!AD6</f>
        <v>45491</v>
      </c>
      <c r="AE6" s="129">
        <f>'C завтраками| Bed and breakfast'!AE6</f>
        <v>45493</v>
      </c>
      <c r="AF6" s="129">
        <f>'C завтраками| Bed and breakfast'!AF6</f>
        <v>45498</v>
      </c>
      <c r="AG6" s="129">
        <f>'C завтраками| Bed and breakfast'!AG6</f>
        <v>45500</v>
      </c>
      <c r="AH6" s="129">
        <f>'C завтраками| Bed and breakfast'!AH6</f>
        <v>45504</v>
      </c>
      <c r="AI6" s="129">
        <f>'C завтраками| Bed and breakfast'!AI6</f>
        <v>45505</v>
      </c>
      <c r="AJ6" s="129">
        <f>'C завтраками| Bed and breakfast'!AJ6</f>
        <v>45507</v>
      </c>
      <c r="AK6" s="129">
        <f>'C завтраками| Bed and breakfast'!AK6</f>
        <v>45512</v>
      </c>
      <c r="AL6" s="129">
        <f>'C завтраками| Bed and breakfast'!AL6</f>
        <v>45514</v>
      </c>
      <c r="AM6" s="129">
        <f>'C завтраками| Bed and breakfast'!AM6</f>
        <v>45519</v>
      </c>
      <c r="AN6" s="129">
        <f>'C завтраками| Bed and breakfast'!AN6</f>
        <v>45521</v>
      </c>
      <c r="AO6" s="129">
        <f>'C завтраками| Bed and breakfast'!AO6</f>
        <v>45522</v>
      </c>
      <c r="AP6" s="129">
        <f>'C завтраками| Bed and breakfast'!AP6</f>
        <v>45524</v>
      </c>
      <c r="AQ6" s="129">
        <f>'C завтраками| Bed and breakfast'!AQ6</f>
        <v>45525</v>
      </c>
      <c r="AR6" s="129">
        <f>'C завтраками| Bed and breakfast'!AR6</f>
        <v>45526</v>
      </c>
      <c r="AS6" s="129">
        <f>'C завтраками| Bed and breakfast'!AS6</f>
        <v>45528</v>
      </c>
      <c r="AT6" s="129">
        <f>'C завтраками| Bed and breakfast'!AT6</f>
        <v>45533</v>
      </c>
      <c r="AU6" s="129">
        <f>'C завтраками| Bed and breakfast'!AU6</f>
        <v>45535</v>
      </c>
      <c r="AV6" s="129">
        <f>'C завтраками| Bed and breakfast'!AV6</f>
        <v>45550</v>
      </c>
      <c r="AW6" s="129">
        <f>'C завтраками| Bed and breakfast'!AW6</f>
        <v>45555</v>
      </c>
      <c r="AX6" s="129">
        <f>'C завтраками| Bed and breakfast'!AX6</f>
        <v>45557</v>
      </c>
      <c r="AY6" s="129">
        <f>'C завтраками| Bed and breakfast'!AY6</f>
        <v>45561</v>
      </c>
      <c r="AZ6" s="129">
        <f>'C завтраками| Bed and breakfast'!AZ6</f>
        <v>45563</v>
      </c>
      <c r="BA6" s="129">
        <f>'C завтраками| Bed and breakfast'!BA6</f>
        <v>45565</v>
      </c>
    </row>
    <row r="7" spans="1:53"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row>
    <row r="8" spans="1:53" ht="11.45" customHeight="1" x14ac:dyDescent="0.2">
      <c r="A8" s="3">
        <v>1</v>
      </c>
      <c r="B8" s="142">
        <f>'C завтраками| Bed and breakfast'!B8*0.9</f>
        <v>6615</v>
      </c>
      <c r="C8" s="142">
        <f>'C завтраками| Bed and breakfast'!C8*0.9</f>
        <v>5895</v>
      </c>
      <c r="D8" s="142">
        <f>'C завтраками| Bed and breakfast'!D8*0.9</f>
        <v>5625</v>
      </c>
      <c r="E8" s="142">
        <f>'C завтраками| Bed and breakfast'!E8*0.9</f>
        <v>5175</v>
      </c>
      <c r="F8" s="142">
        <f>'C завтраками| Bed and breakfast'!F8*0.9</f>
        <v>7335</v>
      </c>
      <c r="G8" s="142">
        <f>'C завтраками| Bed and breakfast'!G8*0.9</f>
        <v>8055</v>
      </c>
      <c r="H8" s="142">
        <f>'C завтраками| Bed and breakfast'!H8*0.9</f>
        <v>6615</v>
      </c>
      <c r="I8" s="142">
        <f>'C завтраками| Bed and breakfast'!I8*0.9</f>
        <v>7335</v>
      </c>
      <c r="J8" s="142">
        <f>'C завтраками| Bed and breakfast'!J8*0.9</f>
        <v>5895</v>
      </c>
      <c r="K8" s="142">
        <f>'C завтраками| Bed and breakfast'!K8*0.9</f>
        <v>6615</v>
      </c>
      <c r="L8" s="142">
        <f>'C завтраками| Bed and breakfast'!L8*0.9</f>
        <v>7335</v>
      </c>
      <c r="M8" s="142">
        <f>'C завтраками| Bed and breakfast'!M8*0.9</f>
        <v>6615</v>
      </c>
      <c r="N8" s="142">
        <f>'C завтраками| Bed and breakfast'!N8*0.9</f>
        <v>5175</v>
      </c>
      <c r="O8" s="142">
        <f>'C завтраками| Bed and breakfast'!O8*0.9</f>
        <v>5535</v>
      </c>
      <c r="P8" s="142">
        <f>'C завтраками| Bed and breakfast'!P8*0.9</f>
        <v>5175</v>
      </c>
      <c r="Q8" s="142">
        <f>'C завтраками| Bed and breakfast'!Q8*0.9</f>
        <v>5535</v>
      </c>
      <c r="R8" s="142">
        <f>'C завтраками| Bed and breakfast'!R8*0.9</f>
        <v>5175</v>
      </c>
      <c r="S8" s="142">
        <f>'C завтраками| Bed and breakfast'!S8*0.9</f>
        <v>5535</v>
      </c>
      <c r="T8" s="142">
        <f>'C завтраками| Bed and breakfast'!T8*0.9</f>
        <v>7335</v>
      </c>
      <c r="U8" s="142">
        <f>'C завтраками| Bed and breakfast'!U8*0.9</f>
        <v>7335</v>
      </c>
      <c r="V8" s="142">
        <f>'C завтраками| Bed and breakfast'!V8*0.9</f>
        <v>7335</v>
      </c>
      <c r="W8" s="142">
        <f>'C завтраками| Bed and breakfast'!W8*0.9</f>
        <v>7335</v>
      </c>
      <c r="X8" s="142">
        <f>'C завтраками| Bed and breakfast'!X8*0.9</f>
        <v>5895</v>
      </c>
      <c r="Y8" s="142">
        <f>'C завтраками| Bed and breakfast'!Y8*0.9</f>
        <v>6615</v>
      </c>
      <c r="Z8" s="142">
        <f>'C завтраками| Bed and breakfast'!Z8*0.9</f>
        <v>5895</v>
      </c>
      <c r="AA8" s="142">
        <f>'C завтраками| Bed and breakfast'!AA8*0.9</f>
        <v>8055</v>
      </c>
      <c r="AB8" s="142">
        <f>'C завтраками| Bed and breakfast'!AB8*0.9</f>
        <v>8055</v>
      </c>
      <c r="AC8" s="142">
        <f>'C завтраками| Bed and breakfast'!AC8*0.9</f>
        <v>5985</v>
      </c>
      <c r="AD8" s="142">
        <f>'C завтраками| Bed and breakfast'!AD8*0.9</f>
        <v>6165</v>
      </c>
      <c r="AE8" s="142">
        <f>'C завтраками| Bed and breakfast'!AE8*0.9</f>
        <v>6525</v>
      </c>
      <c r="AF8" s="142">
        <f>'C завтраками| Bed and breakfast'!AF8*0.9</f>
        <v>6165</v>
      </c>
      <c r="AG8" s="142">
        <f>'C завтраками| Bed and breakfast'!AG8*0.9</f>
        <v>6705</v>
      </c>
      <c r="AH8" s="142">
        <f>'C завтраками| Bed and breakfast'!AH8*0.9</f>
        <v>7335</v>
      </c>
      <c r="AI8" s="142">
        <f>'C завтраками| Bed and breakfast'!AI8*0.9</f>
        <v>7335</v>
      </c>
      <c r="AJ8" s="142">
        <f>'C завтраками| Bed and breakfast'!AJ8*0.9</f>
        <v>6885</v>
      </c>
      <c r="AK8" s="142">
        <f>'C завтраками| Bed and breakfast'!AK8*0.9</f>
        <v>6525</v>
      </c>
      <c r="AL8" s="142">
        <f>'C завтраками| Bed and breakfast'!AL8*0.9</f>
        <v>7335</v>
      </c>
      <c r="AM8" s="142">
        <f>'C завтраками| Bed and breakfast'!AM8*0.9</f>
        <v>6525</v>
      </c>
      <c r="AN8" s="142">
        <f>'C завтраками| Bed and breakfast'!AN8*0.9</f>
        <v>6885</v>
      </c>
      <c r="AO8" s="142">
        <f>'C завтраками| Bed and breakfast'!AO8*0.9</f>
        <v>6525</v>
      </c>
      <c r="AP8" s="142">
        <f>'C завтраками| Bed and breakfast'!AP8*0.9</f>
        <v>7335</v>
      </c>
      <c r="AQ8" s="142">
        <f>'C завтраками| Bed and breakfast'!AQ8*0.9</f>
        <v>6705</v>
      </c>
      <c r="AR8" s="142">
        <f>'C завтраками| Bed and breakfast'!AR8*0.9</f>
        <v>6525</v>
      </c>
      <c r="AS8" s="142">
        <f>'C завтраками| Bed and breakfast'!AS8*0.9</f>
        <v>6885</v>
      </c>
      <c r="AT8" s="142">
        <f>'C завтраками| Bed and breakfast'!AT8*0.9</f>
        <v>6165</v>
      </c>
      <c r="AU8" s="142">
        <f>'C завтраками| Bed and breakfast'!AU8*0.9</f>
        <v>6165</v>
      </c>
      <c r="AV8" s="142">
        <f>'C завтраками| Bed and breakfast'!AV8*0.9</f>
        <v>5805</v>
      </c>
      <c r="AW8" s="142">
        <f>'C завтраками| Bed and breakfast'!AW8*0.9</f>
        <v>5175</v>
      </c>
      <c r="AX8" s="142">
        <f>'C завтраками| Bed and breakfast'!AX8*0.9</f>
        <v>5625</v>
      </c>
      <c r="AY8" s="142">
        <f>'C завтраками| Bed and breakfast'!AY8*0.9</f>
        <v>5175</v>
      </c>
      <c r="AZ8" s="142">
        <f>'C завтраками| Bed and breakfast'!AZ8*0.9</f>
        <v>5625</v>
      </c>
      <c r="BA8" s="142">
        <f>'C завтраками| Bed and breakfast'!BA8*0.9</f>
        <v>5175</v>
      </c>
    </row>
    <row r="9" spans="1:53" ht="11.45" customHeight="1" x14ac:dyDescent="0.2">
      <c r="A9" s="3">
        <v>2</v>
      </c>
      <c r="B9" s="142">
        <f>'C завтраками| Bed and breakfast'!B9*0.9</f>
        <v>7740</v>
      </c>
      <c r="C9" s="142">
        <f>'C завтраками| Bed and breakfast'!C9*0.9</f>
        <v>7020</v>
      </c>
      <c r="D9" s="142">
        <f>'C завтраками| Bed and breakfast'!D9*0.9</f>
        <v>6750</v>
      </c>
      <c r="E9" s="142">
        <f>'C завтраками| Bed and breakfast'!E9*0.9</f>
        <v>6300</v>
      </c>
      <c r="F9" s="142">
        <f>'C завтраками| Bed and breakfast'!F9*0.9</f>
        <v>8460</v>
      </c>
      <c r="G9" s="142">
        <f>'C завтраками| Bed and breakfast'!G9*0.9</f>
        <v>9180</v>
      </c>
      <c r="H9" s="142">
        <f>'C завтраками| Bed and breakfast'!H9*0.9</f>
        <v>7740</v>
      </c>
      <c r="I9" s="142">
        <f>'C завтраками| Bed and breakfast'!I9*0.9</f>
        <v>8460</v>
      </c>
      <c r="J9" s="142">
        <f>'C завтраками| Bed and breakfast'!J9*0.9</f>
        <v>7020</v>
      </c>
      <c r="K9" s="142">
        <f>'C завтраками| Bed and breakfast'!K9*0.9</f>
        <v>7740</v>
      </c>
      <c r="L9" s="142">
        <f>'C завтраками| Bed and breakfast'!L9*0.9</f>
        <v>8460</v>
      </c>
      <c r="M9" s="142">
        <f>'C завтраками| Bed and breakfast'!M9*0.9</f>
        <v>7740</v>
      </c>
      <c r="N9" s="142">
        <f>'C завтраками| Bed and breakfast'!N9*0.9</f>
        <v>6300</v>
      </c>
      <c r="O9" s="142">
        <f>'C завтраками| Bed and breakfast'!O9*0.9</f>
        <v>6660</v>
      </c>
      <c r="P9" s="142">
        <f>'C завтраками| Bed and breakfast'!P9*0.9</f>
        <v>6300</v>
      </c>
      <c r="Q9" s="142">
        <f>'C завтраками| Bed and breakfast'!Q9*0.9</f>
        <v>6660</v>
      </c>
      <c r="R9" s="142">
        <f>'C завтраками| Bed and breakfast'!R9*0.9</f>
        <v>6300</v>
      </c>
      <c r="S9" s="142">
        <f>'C завтраками| Bed and breakfast'!S9*0.9</f>
        <v>6660</v>
      </c>
      <c r="T9" s="142">
        <f>'C завтраками| Bed and breakfast'!T9*0.9</f>
        <v>8460</v>
      </c>
      <c r="U9" s="142">
        <f>'C завтраками| Bed and breakfast'!U9*0.9</f>
        <v>8460</v>
      </c>
      <c r="V9" s="142">
        <f>'C завтраками| Bed and breakfast'!V9*0.9</f>
        <v>8460</v>
      </c>
      <c r="W9" s="142">
        <f>'C завтраками| Bed and breakfast'!W9*0.9</f>
        <v>8460</v>
      </c>
      <c r="X9" s="142">
        <f>'C завтраками| Bed and breakfast'!X9*0.9</f>
        <v>7020</v>
      </c>
      <c r="Y9" s="142">
        <f>'C завтраками| Bed and breakfast'!Y9*0.9</f>
        <v>7740</v>
      </c>
      <c r="Z9" s="142">
        <f>'C завтраками| Bed and breakfast'!Z9*0.9</f>
        <v>7020</v>
      </c>
      <c r="AA9" s="142">
        <f>'C завтраками| Bed and breakfast'!AA9*0.9</f>
        <v>9180</v>
      </c>
      <c r="AB9" s="142">
        <f>'C завтраками| Bed and breakfast'!AB9*0.9</f>
        <v>9180</v>
      </c>
      <c r="AC9" s="142">
        <f>'C завтраками| Bed and breakfast'!AC9*0.9</f>
        <v>7110</v>
      </c>
      <c r="AD9" s="142">
        <f>'C завтраками| Bed and breakfast'!AD9*0.9</f>
        <v>7290</v>
      </c>
      <c r="AE9" s="142">
        <f>'C завтраками| Bed and breakfast'!AE9*0.9</f>
        <v>7650</v>
      </c>
      <c r="AF9" s="142">
        <f>'C завтраками| Bed and breakfast'!AF9*0.9</f>
        <v>7290</v>
      </c>
      <c r="AG9" s="142">
        <f>'C завтраками| Bed and breakfast'!AG9*0.9</f>
        <v>7830</v>
      </c>
      <c r="AH9" s="142">
        <f>'C завтраками| Bed and breakfast'!AH9*0.9</f>
        <v>8460</v>
      </c>
      <c r="AI9" s="142">
        <f>'C завтраками| Bed and breakfast'!AI9*0.9</f>
        <v>8460</v>
      </c>
      <c r="AJ9" s="142">
        <f>'C завтраками| Bed and breakfast'!AJ9*0.9</f>
        <v>8010</v>
      </c>
      <c r="AK9" s="142">
        <f>'C завтраками| Bed and breakfast'!AK9*0.9</f>
        <v>7650</v>
      </c>
      <c r="AL9" s="142">
        <f>'C завтраками| Bed and breakfast'!AL9*0.9</f>
        <v>8460</v>
      </c>
      <c r="AM9" s="142">
        <f>'C завтраками| Bed and breakfast'!AM9*0.9</f>
        <v>7650</v>
      </c>
      <c r="AN9" s="142">
        <f>'C завтраками| Bed and breakfast'!AN9*0.9</f>
        <v>8010</v>
      </c>
      <c r="AO9" s="142">
        <f>'C завтраками| Bed and breakfast'!AO9*0.9</f>
        <v>7650</v>
      </c>
      <c r="AP9" s="142">
        <f>'C завтраками| Bed and breakfast'!AP9*0.9</f>
        <v>8460</v>
      </c>
      <c r="AQ9" s="142">
        <f>'C завтраками| Bed and breakfast'!AQ9*0.9</f>
        <v>7830</v>
      </c>
      <c r="AR9" s="142">
        <f>'C завтраками| Bed and breakfast'!AR9*0.9</f>
        <v>7650</v>
      </c>
      <c r="AS9" s="142">
        <f>'C завтраками| Bed and breakfast'!AS9*0.9</f>
        <v>8010</v>
      </c>
      <c r="AT9" s="142">
        <f>'C завтраками| Bed and breakfast'!AT9*0.9</f>
        <v>7290</v>
      </c>
      <c r="AU9" s="142">
        <f>'C завтраками| Bed and breakfast'!AU9*0.9</f>
        <v>7290</v>
      </c>
      <c r="AV9" s="142">
        <f>'C завтраками| Bed and breakfast'!AV9*0.9</f>
        <v>6930</v>
      </c>
      <c r="AW9" s="142">
        <f>'C завтраками| Bed and breakfast'!AW9*0.9</f>
        <v>6300</v>
      </c>
      <c r="AX9" s="142">
        <f>'C завтраками| Bed and breakfast'!AX9*0.9</f>
        <v>6750</v>
      </c>
      <c r="AY9" s="142">
        <f>'C завтраками| Bed and breakfast'!AY9*0.9</f>
        <v>6300</v>
      </c>
      <c r="AZ9" s="142">
        <f>'C завтраками| Bed and breakfast'!AZ9*0.9</f>
        <v>6750</v>
      </c>
      <c r="BA9" s="142">
        <f>'C завтраками| Bed and breakfast'!BA9*0.9</f>
        <v>6300</v>
      </c>
    </row>
    <row r="10" spans="1:53"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row>
    <row r="11" spans="1:53" ht="11.45" customHeight="1" x14ac:dyDescent="0.2">
      <c r="A11" s="3">
        <v>1</v>
      </c>
      <c r="B11" s="142">
        <f>'C завтраками| Bed and breakfast'!B11*0.9</f>
        <v>7515</v>
      </c>
      <c r="C11" s="142">
        <f>'C завтраками| Bed and breakfast'!C11*0.9</f>
        <v>6795</v>
      </c>
      <c r="D11" s="142">
        <f>'C завтраками| Bed and breakfast'!D11*0.9</f>
        <v>6525</v>
      </c>
      <c r="E11" s="142">
        <f>'C завтраками| Bed and breakfast'!E11*0.9</f>
        <v>6075</v>
      </c>
      <c r="F11" s="142">
        <f>'C завтраками| Bed and breakfast'!F11*0.9</f>
        <v>8235</v>
      </c>
      <c r="G11" s="142">
        <f>'C завтраками| Bed and breakfast'!G11*0.9</f>
        <v>8955</v>
      </c>
      <c r="H11" s="142">
        <f>'C завтраками| Bed and breakfast'!H11*0.9</f>
        <v>7515</v>
      </c>
      <c r="I11" s="142">
        <f>'C завтраками| Bed and breakfast'!I11*0.9</f>
        <v>8235</v>
      </c>
      <c r="J11" s="142">
        <f>'C завтраками| Bed and breakfast'!J11*0.9</f>
        <v>6795</v>
      </c>
      <c r="K11" s="142">
        <f>'C завтраками| Bed and breakfast'!K11*0.9</f>
        <v>7515</v>
      </c>
      <c r="L11" s="142">
        <f>'C завтраками| Bed and breakfast'!L11*0.9</f>
        <v>8235</v>
      </c>
      <c r="M11" s="142">
        <f>'C завтраками| Bed and breakfast'!M11*0.9</f>
        <v>7515</v>
      </c>
      <c r="N11" s="142">
        <f>'C завтраками| Bed and breakfast'!N11*0.9</f>
        <v>6075</v>
      </c>
      <c r="O11" s="142">
        <f>'C завтраками| Bed and breakfast'!O11*0.9</f>
        <v>6435</v>
      </c>
      <c r="P11" s="142">
        <f>'C завтраками| Bed and breakfast'!P11*0.9</f>
        <v>6075</v>
      </c>
      <c r="Q11" s="142">
        <f>'C завтраками| Bed and breakfast'!Q11*0.9</f>
        <v>6435</v>
      </c>
      <c r="R11" s="142">
        <f>'C завтраками| Bed and breakfast'!R11*0.9</f>
        <v>6075</v>
      </c>
      <c r="S11" s="142">
        <f>'C завтраками| Bed and breakfast'!S11*0.9</f>
        <v>6435</v>
      </c>
      <c r="T11" s="142">
        <f>'C завтраками| Bed and breakfast'!T11*0.9</f>
        <v>8235</v>
      </c>
      <c r="U11" s="142">
        <f>'C завтраками| Bed and breakfast'!U11*0.9</f>
        <v>8235</v>
      </c>
      <c r="V11" s="142">
        <f>'C завтраками| Bed and breakfast'!V11*0.9</f>
        <v>8235</v>
      </c>
      <c r="W11" s="142">
        <f>'C завтраками| Bed and breakfast'!W11*0.9</f>
        <v>8235</v>
      </c>
      <c r="X11" s="142">
        <f>'C завтраками| Bed and breakfast'!X11*0.9</f>
        <v>6795</v>
      </c>
      <c r="Y11" s="142">
        <f>'C завтраками| Bed and breakfast'!Y11*0.9</f>
        <v>7515</v>
      </c>
      <c r="Z11" s="142">
        <f>'C завтраками| Bed and breakfast'!Z11*0.9</f>
        <v>6795</v>
      </c>
      <c r="AA11" s="142">
        <f>'C завтраками| Bed and breakfast'!AA11*0.9</f>
        <v>8955</v>
      </c>
      <c r="AB11" s="142">
        <f>'C завтраками| Bed and breakfast'!AB11*0.9</f>
        <v>8955</v>
      </c>
      <c r="AC11" s="142">
        <f>'C завтраками| Bed and breakfast'!AC11*0.9</f>
        <v>6885</v>
      </c>
      <c r="AD11" s="142">
        <f>'C завтраками| Bed and breakfast'!AD11*0.9</f>
        <v>7065</v>
      </c>
      <c r="AE11" s="142">
        <f>'C завтраками| Bed and breakfast'!AE11*0.9</f>
        <v>7425</v>
      </c>
      <c r="AF11" s="142">
        <f>'C завтраками| Bed and breakfast'!AF11*0.9</f>
        <v>7065</v>
      </c>
      <c r="AG11" s="142">
        <f>'C завтраками| Bed and breakfast'!AG11*0.9</f>
        <v>7605</v>
      </c>
      <c r="AH11" s="142">
        <f>'C завтраками| Bed and breakfast'!AH11*0.9</f>
        <v>8235</v>
      </c>
      <c r="AI11" s="142">
        <f>'C завтраками| Bed and breakfast'!AI11*0.9</f>
        <v>8235</v>
      </c>
      <c r="AJ11" s="142">
        <f>'C завтраками| Bed and breakfast'!AJ11*0.9</f>
        <v>7785</v>
      </c>
      <c r="AK11" s="142">
        <f>'C завтраками| Bed and breakfast'!AK11*0.9</f>
        <v>7425</v>
      </c>
      <c r="AL11" s="142">
        <f>'C завтраками| Bed and breakfast'!AL11*0.9</f>
        <v>8235</v>
      </c>
      <c r="AM11" s="142">
        <f>'C завтраками| Bed and breakfast'!AM11*0.9</f>
        <v>7425</v>
      </c>
      <c r="AN11" s="142">
        <f>'C завтраками| Bed and breakfast'!AN11*0.9</f>
        <v>7785</v>
      </c>
      <c r="AO11" s="142">
        <f>'C завтраками| Bed and breakfast'!AO11*0.9</f>
        <v>7425</v>
      </c>
      <c r="AP11" s="142">
        <f>'C завтраками| Bed and breakfast'!AP11*0.9</f>
        <v>8235</v>
      </c>
      <c r="AQ11" s="142">
        <f>'C завтраками| Bed and breakfast'!AQ11*0.9</f>
        <v>7605</v>
      </c>
      <c r="AR11" s="142">
        <f>'C завтраками| Bed and breakfast'!AR11*0.9</f>
        <v>7425</v>
      </c>
      <c r="AS11" s="142">
        <f>'C завтраками| Bed and breakfast'!AS11*0.9</f>
        <v>7785</v>
      </c>
      <c r="AT11" s="142">
        <f>'C завтраками| Bed and breakfast'!AT11*0.9</f>
        <v>7065</v>
      </c>
      <c r="AU11" s="142">
        <f>'C завтраками| Bed and breakfast'!AU11*0.9</f>
        <v>7065</v>
      </c>
      <c r="AV11" s="142">
        <f>'C завтраками| Bed and breakfast'!AV11*0.9</f>
        <v>6705</v>
      </c>
      <c r="AW11" s="142">
        <f>'C завтраками| Bed and breakfast'!AW11*0.9</f>
        <v>6075</v>
      </c>
      <c r="AX11" s="142">
        <f>'C завтраками| Bed and breakfast'!AX11*0.9</f>
        <v>6525</v>
      </c>
      <c r="AY11" s="142">
        <f>'C завтраками| Bed and breakfast'!AY11*0.9</f>
        <v>6075</v>
      </c>
      <c r="AZ11" s="142">
        <f>'C завтраками| Bed and breakfast'!AZ11*0.9</f>
        <v>6525</v>
      </c>
      <c r="BA11" s="142">
        <f>'C завтраками| Bed and breakfast'!BA11*0.9</f>
        <v>6075</v>
      </c>
    </row>
    <row r="12" spans="1:53" ht="11.45" customHeight="1" x14ac:dyDescent="0.2">
      <c r="A12" s="3">
        <v>2</v>
      </c>
      <c r="B12" s="142">
        <f>'C завтраками| Bed and breakfast'!B12*0.9</f>
        <v>8640</v>
      </c>
      <c r="C12" s="142">
        <f>'C завтраками| Bed and breakfast'!C12*0.9</f>
        <v>7920</v>
      </c>
      <c r="D12" s="142">
        <f>'C завтраками| Bed and breakfast'!D12*0.9</f>
        <v>7650</v>
      </c>
      <c r="E12" s="142">
        <f>'C завтраками| Bed and breakfast'!E12*0.9</f>
        <v>7200</v>
      </c>
      <c r="F12" s="142">
        <f>'C завтраками| Bed and breakfast'!F12*0.9</f>
        <v>9360</v>
      </c>
      <c r="G12" s="142">
        <f>'C завтраками| Bed and breakfast'!G12*0.9</f>
        <v>10080</v>
      </c>
      <c r="H12" s="142">
        <f>'C завтраками| Bed and breakfast'!H12*0.9</f>
        <v>8640</v>
      </c>
      <c r="I12" s="142">
        <f>'C завтраками| Bed and breakfast'!I12*0.9</f>
        <v>9360</v>
      </c>
      <c r="J12" s="142">
        <f>'C завтраками| Bed and breakfast'!J12*0.9</f>
        <v>7920</v>
      </c>
      <c r="K12" s="142">
        <f>'C завтраками| Bed and breakfast'!K12*0.9</f>
        <v>8640</v>
      </c>
      <c r="L12" s="142">
        <f>'C завтраками| Bed and breakfast'!L12*0.9</f>
        <v>9360</v>
      </c>
      <c r="M12" s="142">
        <f>'C завтраками| Bed and breakfast'!M12*0.9</f>
        <v>8640</v>
      </c>
      <c r="N12" s="142">
        <f>'C завтраками| Bed and breakfast'!N12*0.9</f>
        <v>7200</v>
      </c>
      <c r="O12" s="142">
        <f>'C завтраками| Bed and breakfast'!O12*0.9</f>
        <v>7560</v>
      </c>
      <c r="P12" s="142">
        <f>'C завтраками| Bed and breakfast'!P12*0.9</f>
        <v>7200</v>
      </c>
      <c r="Q12" s="142">
        <f>'C завтраками| Bed and breakfast'!Q12*0.9</f>
        <v>7560</v>
      </c>
      <c r="R12" s="142">
        <f>'C завтраками| Bed and breakfast'!R12*0.9</f>
        <v>7200</v>
      </c>
      <c r="S12" s="142">
        <f>'C завтраками| Bed and breakfast'!S12*0.9</f>
        <v>7560</v>
      </c>
      <c r="T12" s="142">
        <f>'C завтраками| Bed and breakfast'!T12*0.9</f>
        <v>9360</v>
      </c>
      <c r="U12" s="142">
        <f>'C завтраками| Bed and breakfast'!U12*0.9</f>
        <v>9360</v>
      </c>
      <c r="V12" s="142">
        <f>'C завтраками| Bed and breakfast'!V12*0.9</f>
        <v>9360</v>
      </c>
      <c r="W12" s="142">
        <f>'C завтраками| Bed and breakfast'!W12*0.9</f>
        <v>9360</v>
      </c>
      <c r="X12" s="142">
        <f>'C завтраками| Bed and breakfast'!X12*0.9</f>
        <v>7920</v>
      </c>
      <c r="Y12" s="142">
        <f>'C завтраками| Bed and breakfast'!Y12*0.9</f>
        <v>8640</v>
      </c>
      <c r="Z12" s="142">
        <f>'C завтраками| Bed and breakfast'!Z12*0.9</f>
        <v>7920</v>
      </c>
      <c r="AA12" s="142">
        <f>'C завтраками| Bed and breakfast'!AA12*0.9</f>
        <v>10080</v>
      </c>
      <c r="AB12" s="142">
        <f>'C завтраками| Bed and breakfast'!AB12*0.9</f>
        <v>10080</v>
      </c>
      <c r="AC12" s="142">
        <f>'C завтраками| Bed and breakfast'!AC12*0.9</f>
        <v>8010</v>
      </c>
      <c r="AD12" s="142">
        <f>'C завтраками| Bed and breakfast'!AD12*0.9</f>
        <v>8190</v>
      </c>
      <c r="AE12" s="142">
        <f>'C завтраками| Bed and breakfast'!AE12*0.9</f>
        <v>8550</v>
      </c>
      <c r="AF12" s="142">
        <f>'C завтраками| Bed and breakfast'!AF12*0.9</f>
        <v>8190</v>
      </c>
      <c r="AG12" s="142">
        <f>'C завтраками| Bed and breakfast'!AG12*0.9</f>
        <v>8730</v>
      </c>
      <c r="AH12" s="142">
        <f>'C завтраками| Bed and breakfast'!AH12*0.9</f>
        <v>9360</v>
      </c>
      <c r="AI12" s="142">
        <f>'C завтраками| Bed and breakfast'!AI12*0.9</f>
        <v>9360</v>
      </c>
      <c r="AJ12" s="142">
        <f>'C завтраками| Bed and breakfast'!AJ12*0.9</f>
        <v>8910</v>
      </c>
      <c r="AK12" s="142">
        <f>'C завтраками| Bed and breakfast'!AK12*0.9</f>
        <v>8550</v>
      </c>
      <c r="AL12" s="142">
        <f>'C завтраками| Bed and breakfast'!AL12*0.9</f>
        <v>9360</v>
      </c>
      <c r="AM12" s="142">
        <f>'C завтраками| Bed and breakfast'!AM12*0.9</f>
        <v>8550</v>
      </c>
      <c r="AN12" s="142">
        <f>'C завтраками| Bed and breakfast'!AN12*0.9</f>
        <v>8910</v>
      </c>
      <c r="AO12" s="142">
        <f>'C завтраками| Bed and breakfast'!AO12*0.9</f>
        <v>8550</v>
      </c>
      <c r="AP12" s="142">
        <f>'C завтраками| Bed and breakfast'!AP12*0.9</f>
        <v>9360</v>
      </c>
      <c r="AQ12" s="142">
        <f>'C завтраками| Bed and breakfast'!AQ12*0.9</f>
        <v>8730</v>
      </c>
      <c r="AR12" s="142">
        <f>'C завтраками| Bed and breakfast'!AR12*0.9</f>
        <v>8550</v>
      </c>
      <c r="AS12" s="142">
        <f>'C завтраками| Bed and breakfast'!AS12*0.9</f>
        <v>8910</v>
      </c>
      <c r="AT12" s="142">
        <f>'C завтраками| Bed and breakfast'!AT12*0.9</f>
        <v>8190</v>
      </c>
      <c r="AU12" s="142">
        <f>'C завтраками| Bed and breakfast'!AU12*0.9</f>
        <v>8190</v>
      </c>
      <c r="AV12" s="142">
        <f>'C завтраками| Bed and breakfast'!AV12*0.9</f>
        <v>7830</v>
      </c>
      <c r="AW12" s="142">
        <f>'C завтраками| Bed and breakfast'!AW12*0.9</f>
        <v>7200</v>
      </c>
      <c r="AX12" s="142">
        <f>'C завтраками| Bed and breakfast'!AX12*0.9</f>
        <v>7650</v>
      </c>
      <c r="AY12" s="142">
        <f>'C завтраками| Bed and breakfast'!AY12*0.9</f>
        <v>7200</v>
      </c>
      <c r="AZ12" s="142">
        <f>'C завтраками| Bed and breakfast'!AZ12*0.9</f>
        <v>7650</v>
      </c>
      <c r="BA12" s="142">
        <f>'C завтраками| Bed and breakfast'!BA12*0.9</f>
        <v>7200</v>
      </c>
    </row>
    <row r="13" spans="1:53"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row>
    <row r="14" spans="1:53" ht="11.45" customHeight="1" x14ac:dyDescent="0.2">
      <c r="A14" s="3">
        <v>1</v>
      </c>
      <c r="B14" s="142">
        <f>'C завтраками| Bed and breakfast'!B14*0.9</f>
        <v>8865</v>
      </c>
      <c r="C14" s="142">
        <f>'C завтраками| Bed and breakfast'!C14*0.9</f>
        <v>8145</v>
      </c>
      <c r="D14" s="142">
        <f>'C завтраками| Bed and breakfast'!D14*0.9</f>
        <v>7875</v>
      </c>
      <c r="E14" s="142">
        <f>'C завтраками| Bed and breakfast'!E14*0.9</f>
        <v>7425</v>
      </c>
      <c r="F14" s="142">
        <f>'C завтраками| Bed and breakfast'!F14*0.9</f>
        <v>9585</v>
      </c>
      <c r="G14" s="142">
        <f>'C завтраками| Bed and breakfast'!G14*0.9</f>
        <v>10305</v>
      </c>
      <c r="H14" s="142">
        <f>'C завтраками| Bed and breakfast'!H14*0.9</f>
        <v>8865</v>
      </c>
      <c r="I14" s="142">
        <f>'C завтраками| Bed and breakfast'!I14*0.9</f>
        <v>9585</v>
      </c>
      <c r="J14" s="142">
        <f>'C завтраками| Bed and breakfast'!J14*0.9</f>
        <v>8145</v>
      </c>
      <c r="K14" s="142">
        <f>'C завтраками| Bed and breakfast'!K14*0.9</f>
        <v>8865</v>
      </c>
      <c r="L14" s="142">
        <f>'C завтраками| Bed and breakfast'!L14*0.9</f>
        <v>9585</v>
      </c>
      <c r="M14" s="142">
        <f>'C завтраками| Bed and breakfast'!M14*0.9</f>
        <v>8865</v>
      </c>
      <c r="N14" s="142">
        <f>'C завтраками| Bed and breakfast'!N14*0.9</f>
        <v>7425</v>
      </c>
      <c r="O14" s="142">
        <f>'C завтраками| Bed and breakfast'!O14*0.9</f>
        <v>7785</v>
      </c>
      <c r="P14" s="142">
        <f>'C завтраками| Bed and breakfast'!P14*0.9</f>
        <v>7425</v>
      </c>
      <c r="Q14" s="142">
        <f>'C завтраками| Bed and breakfast'!Q14*0.9</f>
        <v>7785</v>
      </c>
      <c r="R14" s="142">
        <f>'C завтраками| Bed and breakfast'!R14*0.9</f>
        <v>7425</v>
      </c>
      <c r="S14" s="142">
        <f>'C завтраками| Bed and breakfast'!S14*0.9</f>
        <v>7785</v>
      </c>
      <c r="T14" s="142">
        <f>'C завтраками| Bed and breakfast'!T14*0.9</f>
        <v>9585</v>
      </c>
      <c r="U14" s="142">
        <f>'C завтраками| Bed and breakfast'!U14*0.9</f>
        <v>9585</v>
      </c>
      <c r="V14" s="142">
        <f>'C завтраками| Bed and breakfast'!V14*0.9</f>
        <v>9585</v>
      </c>
      <c r="W14" s="142">
        <f>'C завтраками| Bed and breakfast'!W14*0.9</f>
        <v>9585</v>
      </c>
      <c r="X14" s="142">
        <f>'C завтраками| Bed and breakfast'!X14*0.9</f>
        <v>8145</v>
      </c>
      <c r="Y14" s="142">
        <f>'C завтраками| Bed and breakfast'!Y14*0.9</f>
        <v>8865</v>
      </c>
      <c r="Z14" s="142">
        <f>'C завтраками| Bed and breakfast'!Z14*0.9</f>
        <v>8145</v>
      </c>
      <c r="AA14" s="142">
        <f>'C завтраками| Bed and breakfast'!AA14*0.9</f>
        <v>10305</v>
      </c>
      <c r="AB14" s="142">
        <f>'C завтраками| Bed and breakfast'!AB14*0.9</f>
        <v>10305</v>
      </c>
      <c r="AC14" s="142">
        <f>'C завтраками| Bed and breakfast'!AC14*0.9</f>
        <v>8235</v>
      </c>
      <c r="AD14" s="142">
        <f>'C завтраками| Bed and breakfast'!AD14*0.9</f>
        <v>8415</v>
      </c>
      <c r="AE14" s="142">
        <f>'C завтраками| Bed and breakfast'!AE14*0.9</f>
        <v>8775</v>
      </c>
      <c r="AF14" s="142">
        <f>'C завтраками| Bed and breakfast'!AF14*0.9</f>
        <v>8415</v>
      </c>
      <c r="AG14" s="142">
        <f>'C завтраками| Bed and breakfast'!AG14*0.9</f>
        <v>8955</v>
      </c>
      <c r="AH14" s="142">
        <f>'C завтраками| Bed and breakfast'!AH14*0.9</f>
        <v>9585</v>
      </c>
      <c r="AI14" s="142">
        <f>'C завтраками| Bed and breakfast'!AI14*0.9</f>
        <v>9585</v>
      </c>
      <c r="AJ14" s="142">
        <f>'C завтраками| Bed and breakfast'!AJ14*0.9</f>
        <v>9135</v>
      </c>
      <c r="AK14" s="142">
        <f>'C завтраками| Bed and breakfast'!AK14*0.9</f>
        <v>8775</v>
      </c>
      <c r="AL14" s="142">
        <f>'C завтраками| Bed and breakfast'!AL14*0.9</f>
        <v>9585</v>
      </c>
      <c r="AM14" s="142">
        <f>'C завтраками| Bed and breakfast'!AM14*0.9</f>
        <v>8775</v>
      </c>
      <c r="AN14" s="142">
        <f>'C завтраками| Bed and breakfast'!AN14*0.9</f>
        <v>9135</v>
      </c>
      <c r="AO14" s="142">
        <f>'C завтраками| Bed and breakfast'!AO14*0.9</f>
        <v>8775</v>
      </c>
      <c r="AP14" s="142">
        <f>'C завтраками| Bed and breakfast'!AP14*0.9</f>
        <v>9585</v>
      </c>
      <c r="AQ14" s="142">
        <f>'C завтраками| Bed and breakfast'!AQ14*0.9</f>
        <v>8955</v>
      </c>
      <c r="AR14" s="142">
        <f>'C завтраками| Bed and breakfast'!AR14*0.9</f>
        <v>8775</v>
      </c>
      <c r="AS14" s="142">
        <f>'C завтраками| Bed and breakfast'!AS14*0.9</f>
        <v>9135</v>
      </c>
      <c r="AT14" s="142">
        <f>'C завтраками| Bed and breakfast'!AT14*0.9</f>
        <v>8415</v>
      </c>
      <c r="AU14" s="142">
        <f>'C завтраками| Bed and breakfast'!AU14*0.9</f>
        <v>8415</v>
      </c>
      <c r="AV14" s="142">
        <f>'C завтраками| Bed and breakfast'!AV14*0.9</f>
        <v>8055</v>
      </c>
      <c r="AW14" s="142">
        <f>'C завтраками| Bed and breakfast'!AW14*0.9</f>
        <v>7425</v>
      </c>
      <c r="AX14" s="142">
        <f>'C завтраками| Bed and breakfast'!AX14*0.9</f>
        <v>7875</v>
      </c>
      <c r="AY14" s="142">
        <f>'C завтраками| Bed and breakfast'!AY14*0.9</f>
        <v>7425</v>
      </c>
      <c r="AZ14" s="142">
        <f>'C завтраками| Bed and breakfast'!AZ14*0.9</f>
        <v>7875</v>
      </c>
      <c r="BA14" s="142">
        <f>'C завтраками| Bed and breakfast'!BA14*0.9</f>
        <v>7425</v>
      </c>
    </row>
    <row r="15" spans="1:53" ht="11.45" customHeight="1" x14ac:dyDescent="0.2">
      <c r="A15" s="3">
        <v>2</v>
      </c>
      <c r="B15" s="142">
        <f>'C завтраками| Bed and breakfast'!B15*0.9</f>
        <v>9990</v>
      </c>
      <c r="C15" s="142">
        <f>'C завтраками| Bed and breakfast'!C15*0.9</f>
        <v>9270</v>
      </c>
      <c r="D15" s="142">
        <f>'C завтраками| Bed and breakfast'!D15*0.9</f>
        <v>9000</v>
      </c>
      <c r="E15" s="142">
        <f>'C завтраками| Bed and breakfast'!E15*0.9</f>
        <v>8550</v>
      </c>
      <c r="F15" s="142">
        <f>'C завтраками| Bed and breakfast'!F15*0.9</f>
        <v>10710</v>
      </c>
      <c r="G15" s="142">
        <f>'C завтраками| Bed and breakfast'!G15*0.9</f>
        <v>11430</v>
      </c>
      <c r="H15" s="142">
        <f>'C завтраками| Bed and breakfast'!H15*0.9</f>
        <v>9990</v>
      </c>
      <c r="I15" s="142">
        <f>'C завтраками| Bed and breakfast'!I15*0.9</f>
        <v>10710</v>
      </c>
      <c r="J15" s="142">
        <f>'C завтраками| Bed and breakfast'!J15*0.9</f>
        <v>9270</v>
      </c>
      <c r="K15" s="142">
        <f>'C завтраками| Bed and breakfast'!K15*0.9</f>
        <v>9990</v>
      </c>
      <c r="L15" s="142">
        <f>'C завтраками| Bed and breakfast'!L15*0.9</f>
        <v>10710</v>
      </c>
      <c r="M15" s="142">
        <f>'C завтраками| Bed and breakfast'!M15*0.9</f>
        <v>9990</v>
      </c>
      <c r="N15" s="142">
        <f>'C завтраками| Bed and breakfast'!N15*0.9</f>
        <v>8550</v>
      </c>
      <c r="O15" s="142">
        <f>'C завтраками| Bed and breakfast'!O15*0.9</f>
        <v>8910</v>
      </c>
      <c r="P15" s="142">
        <f>'C завтраками| Bed and breakfast'!P15*0.9</f>
        <v>8550</v>
      </c>
      <c r="Q15" s="142">
        <f>'C завтраками| Bed and breakfast'!Q15*0.9</f>
        <v>8910</v>
      </c>
      <c r="R15" s="142">
        <f>'C завтраками| Bed and breakfast'!R15*0.9</f>
        <v>8550</v>
      </c>
      <c r="S15" s="142">
        <f>'C завтраками| Bed and breakfast'!S15*0.9</f>
        <v>8910</v>
      </c>
      <c r="T15" s="142">
        <f>'C завтраками| Bed and breakfast'!T15*0.9</f>
        <v>10710</v>
      </c>
      <c r="U15" s="142">
        <f>'C завтраками| Bed and breakfast'!U15*0.9</f>
        <v>10710</v>
      </c>
      <c r="V15" s="142">
        <f>'C завтраками| Bed and breakfast'!V15*0.9</f>
        <v>10710</v>
      </c>
      <c r="W15" s="142">
        <f>'C завтраками| Bed and breakfast'!W15*0.9</f>
        <v>10710</v>
      </c>
      <c r="X15" s="142">
        <f>'C завтраками| Bed and breakfast'!X15*0.9</f>
        <v>9270</v>
      </c>
      <c r="Y15" s="142">
        <f>'C завтраками| Bed and breakfast'!Y15*0.9</f>
        <v>9990</v>
      </c>
      <c r="Z15" s="142">
        <f>'C завтраками| Bed and breakfast'!Z15*0.9</f>
        <v>9270</v>
      </c>
      <c r="AA15" s="142">
        <f>'C завтраками| Bed and breakfast'!AA15*0.9</f>
        <v>11430</v>
      </c>
      <c r="AB15" s="142">
        <f>'C завтраками| Bed and breakfast'!AB15*0.9</f>
        <v>11430</v>
      </c>
      <c r="AC15" s="142">
        <f>'C завтраками| Bed and breakfast'!AC15*0.9</f>
        <v>9360</v>
      </c>
      <c r="AD15" s="142">
        <f>'C завтраками| Bed and breakfast'!AD15*0.9</f>
        <v>9540</v>
      </c>
      <c r="AE15" s="142">
        <f>'C завтраками| Bed and breakfast'!AE15*0.9</f>
        <v>9900</v>
      </c>
      <c r="AF15" s="142">
        <f>'C завтраками| Bed and breakfast'!AF15*0.9</f>
        <v>9540</v>
      </c>
      <c r="AG15" s="142">
        <f>'C завтраками| Bed and breakfast'!AG15*0.9</f>
        <v>10080</v>
      </c>
      <c r="AH15" s="142">
        <f>'C завтраками| Bed and breakfast'!AH15*0.9</f>
        <v>10710</v>
      </c>
      <c r="AI15" s="142">
        <f>'C завтраками| Bed and breakfast'!AI15*0.9</f>
        <v>10710</v>
      </c>
      <c r="AJ15" s="142">
        <f>'C завтраками| Bed and breakfast'!AJ15*0.9</f>
        <v>10260</v>
      </c>
      <c r="AK15" s="142">
        <f>'C завтраками| Bed and breakfast'!AK15*0.9</f>
        <v>9900</v>
      </c>
      <c r="AL15" s="142">
        <f>'C завтраками| Bed and breakfast'!AL15*0.9</f>
        <v>10710</v>
      </c>
      <c r="AM15" s="142">
        <f>'C завтраками| Bed and breakfast'!AM15*0.9</f>
        <v>9900</v>
      </c>
      <c r="AN15" s="142">
        <f>'C завтраками| Bed and breakfast'!AN15*0.9</f>
        <v>10260</v>
      </c>
      <c r="AO15" s="142">
        <f>'C завтраками| Bed and breakfast'!AO15*0.9</f>
        <v>9900</v>
      </c>
      <c r="AP15" s="142">
        <f>'C завтраками| Bed and breakfast'!AP15*0.9</f>
        <v>10710</v>
      </c>
      <c r="AQ15" s="142">
        <f>'C завтраками| Bed and breakfast'!AQ15*0.9</f>
        <v>10080</v>
      </c>
      <c r="AR15" s="142">
        <f>'C завтраками| Bed and breakfast'!AR15*0.9</f>
        <v>9900</v>
      </c>
      <c r="AS15" s="142">
        <f>'C завтраками| Bed and breakfast'!AS15*0.9</f>
        <v>10260</v>
      </c>
      <c r="AT15" s="142">
        <f>'C завтраками| Bed and breakfast'!AT15*0.9</f>
        <v>9540</v>
      </c>
      <c r="AU15" s="142">
        <f>'C завтраками| Bed and breakfast'!AU15*0.9</f>
        <v>9540</v>
      </c>
      <c r="AV15" s="142">
        <f>'C завтраками| Bed and breakfast'!AV15*0.9</f>
        <v>9180</v>
      </c>
      <c r="AW15" s="142">
        <f>'C завтраками| Bed and breakfast'!AW15*0.9</f>
        <v>8550</v>
      </c>
      <c r="AX15" s="142">
        <f>'C завтраками| Bed and breakfast'!AX15*0.9</f>
        <v>9000</v>
      </c>
      <c r="AY15" s="142">
        <f>'C завтраками| Bed and breakfast'!AY15*0.9</f>
        <v>8550</v>
      </c>
      <c r="AZ15" s="142">
        <f>'C завтраками| Bed and breakfast'!AZ15*0.9</f>
        <v>9000</v>
      </c>
      <c r="BA15" s="142">
        <f>'C завтраками| Bed and breakfast'!BA15*0.9</f>
        <v>8550</v>
      </c>
    </row>
    <row r="16" spans="1:53"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row>
    <row r="17" spans="1:53" ht="11.45" customHeight="1" x14ac:dyDescent="0.2">
      <c r="A17" s="3">
        <v>1</v>
      </c>
      <c r="B17" s="142">
        <f>'C завтраками| Bed and breakfast'!B17*0.9</f>
        <v>9765</v>
      </c>
      <c r="C17" s="142">
        <f>'C завтраками| Bed and breakfast'!C17*0.9</f>
        <v>9045</v>
      </c>
      <c r="D17" s="142">
        <f>'C завтраками| Bed and breakfast'!D17*0.9</f>
        <v>8775</v>
      </c>
      <c r="E17" s="142">
        <f>'C завтраками| Bed and breakfast'!E17*0.9</f>
        <v>8325</v>
      </c>
      <c r="F17" s="142">
        <f>'C завтраками| Bed and breakfast'!F17*0.9</f>
        <v>10485</v>
      </c>
      <c r="G17" s="142">
        <f>'C завтраками| Bed and breakfast'!G17*0.9</f>
        <v>11205</v>
      </c>
      <c r="H17" s="142">
        <f>'C завтраками| Bed and breakfast'!H17*0.9</f>
        <v>9765</v>
      </c>
      <c r="I17" s="142">
        <f>'C завтраками| Bed and breakfast'!I17*0.9</f>
        <v>10485</v>
      </c>
      <c r="J17" s="142">
        <f>'C завтраками| Bed and breakfast'!J17*0.9</f>
        <v>9045</v>
      </c>
      <c r="K17" s="142">
        <f>'C завтраками| Bed and breakfast'!K17*0.9</f>
        <v>9765</v>
      </c>
      <c r="L17" s="142">
        <f>'C завтраками| Bed and breakfast'!L17*0.9</f>
        <v>10485</v>
      </c>
      <c r="M17" s="142">
        <f>'C завтраками| Bed and breakfast'!M17*0.9</f>
        <v>9765</v>
      </c>
      <c r="N17" s="142">
        <f>'C завтраками| Bed and breakfast'!N17*0.9</f>
        <v>8325</v>
      </c>
      <c r="O17" s="142">
        <f>'C завтраками| Bed and breakfast'!O17*0.9</f>
        <v>8685</v>
      </c>
      <c r="P17" s="142">
        <f>'C завтраками| Bed and breakfast'!P17*0.9</f>
        <v>8325</v>
      </c>
      <c r="Q17" s="142">
        <f>'C завтраками| Bed and breakfast'!Q17*0.9</f>
        <v>8685</v>
      </c>
      <c r="R17" s="142">
        <f>'C завтраками| Bed and breakfast'!R17*0.9</f>
        <v>8325</v>
      </c>
      <c r="S17" s="142">
        <f>'C завтраками| Bed and breakfast'!S17*0.9</f>
        <v>8685</v>
      </c>
      <c r="T17" s="142">
        <f>'C завтраками| Bed and breakfast'!T17*0.9</f>
        <v>10485</v>
      </c>
      <c r="U17" s="142">
        <f>'C завтраками| Bed and breakfast'!U17*0.9</f>
        <v>10485</v>
      </c>
      <c r="V17" s="142">
        <f>'C завтраками| Bed and breakfast'!V17*0.9</f>
        <v>10485</v>
      </c>
      <c r="W17" s="142">
        <f>'C завтраками| Bed and breakfast'!W17*0.9</f>
        <v>10485</v>
      </c>
      <c r="X17" s="142">
        <f>'C завтраками| Bed and breakfast'!X17*0.9</f>
        <v>9045</v>
      </c>
      <c r="Y17" s="142">
        <f>'C завтраками| Bed and breakfast'!Y17*0.9</f>
        <v>9765</v>
      </c>
      <c r="Z17" s="142">
        <f>'C завтраками| Bed and breakfast'!Z17*0.9</f>
        <v>9045</v>
      </c>
      <c r="AA17" s="142">
        <f>'C завтраками| Bed and breakfast'!AA17*0.9</f>
        <v>11205</v>
      </c>
      <c r="AB17" s="142">
        <f>'C завтраками| Bed and breakfast'!AB17*0.9</f>
        <v>11205</v>
      </c>
      <c r="AC17" s="142">
        <f>'C завтраками| Bed and breakfast'!AC17*0.9</f>
        <v>9135</v>
      </c>
      <c r="AD17" s="142">
        <f>'C завтраками| Bed and breakfast'!AD17*0.9</f>
        <v>9315</v>
      </c>
      <c r="AE17" s="142">
        <f>'C завтраками| Bed and breakfast'!AE17*0.9</f>
        <v>9675</v>
      </c>
      <c r="AF17" s="142">
        <f>'C завтраками| Bed and breakfast'!AF17*0.9</f>
        <v>9315</v>
      </c>
      <c r="AG17" s="142">
        <f>'C завтраками| Bed and breakfast'!AG17*0.9</f>
        <v>9855</v>
      </c>
      <c r="AH17" s="142">
        <f>'C завтраками| Bed and breakfast'!AH17*0.9</f>
        <v>10485</v>
      </c>
      <c r="AI17" s="142">
        <f>'C завтраками| Bed and breakfast'!AI17*0.9</f>
        <v>10485</v>
      </c>
      <c r="AJ17" s="142">
        <f>'C завтраками| Bed and breakfast'!AJ17*0.9</f>
        <v>10035</v>
      </c>
      <c r="AK17" s="142">
        <f>'C завтраками| Bed and breakfast'!AK17*0.9</f>
        <v>9675</v>
      </c>
      <c r="AL17" s="142">
        <f>'C завтраками| Bed and breakfast'!AL17*0.9</f>
        <v>10485</v>
      </c>
      <c r="AM17" s="142">
        <f>'C завтраками| Bed and breakfast'!AM17*0.9</f>
        <v>9675</v>
      </c>
      <c r="AN17" s="142">
        <f>'C завтраками| Bed and breakfast'!AN17*0.9</f>
        <v>10035</v>
      </c>
      <c r="AO17" s="142">
        <f>'C завтраками| Bed and breakfast'!AO17*0.9</f>
        <v>9675</v>
      </c>
      <c r="AP17" s="142">
        <f>'C завтраками| Bed and breakfast'!AP17*0.9</f>
        <v>10485</v>
      </c>
      <c r="AQ17" s="142">
        <f>'C завтраками| Bed and breakfast'!AQ17*0.9</f>
        <v>9855</v>
      </c>
      <c r="AR17" s="142">
        <f>'C завтраками| Bed and breakfast'!AR17*0.9</f>
        <v>9675</v>
      </c>
      <c r="AS17" s="142">
        <f>'C завтраками| Bed and breakfast'!AS17*0.9</f>
        <v>10035</v>
      </c>
      <c r="AT17" s="142">
        <f>'C завтраками| Bed and breakfast'!AT17*0.9</f>
        <v>9315</v>
      </c>
      <c r="AU17" s="142">
        <f>'C завтраками| Bed and breakfast'!AU17*0.9</f>
        <v>9315</v>
      </c>
      <c r="AV17" s="142">
        <f>'C завтраками| Bed and breakfast'!AV17*0.9</f>
        <v>8955</v>
      </c>
      <c r="AW17" s="142">
        <f>'C завтраками| Bed and breakfast'!AW17*0.9</f>
        <v>8325</v>
      </c>
      <c r="AX17" s="142">
        <f>'C завтраками| Bed and breakfast'!AX17*0.9</f>
        <v>8775</v>
      </c>
      <c r="AY17" s="142">
        <f>'C завтраками| Bed and breakfast'!AY17*0.9</f>
        <v>8325</v>
      </c>
      <c r="AZ17" s="142">
        <f>'C завтраками| Bed and breakfast'!AZ17*0.9</f>
        <v>8775</v>
      </c>
      <c r="BA17" s="142">
        <f>'C завтраками| Bed and breakfast'!BA17*0.9</f>
        <v>8325</v>
      </c>
    </row>
    <row r="18" spans="1:53" ht="11.45" customHeight="1" x14ac:dyDescent="0.2">
      <c r="A18" s="3">
        <v>2</v>
      </c>
      <c r="B18" s="142">
        <f>'C завтраками| Bed and breakfast'!B18*0.9</f>
        <v>10890</v>
      </c>
      <c r="C18" s="142">
        <f>'C завтраками| Bed and breakfast'!C18*0.9</f>
        <v>10170</v>
      </c>
      <c r="D18" s="142">
        <f>'C завтраками| Bed and breakfast'!D18*0.9</f>
        <v>9900</v>
      </c>
      <c r="E18" s="142">
        <f>'C завтраками| Bed and breakfast'!E18*0.9</f>
        <v>9450</v>
      </c>
      <c r="F18" s="142">
        <f>'C завтраками| Bed and breakfast'!F18*0.9</f>
        <v>11610</v>
      </c>
      <c r="G18" s="142">
        <f>'C завтраками| Bed and breakfast'!G18*0.9</f>
        <v>12330</v>
      </c>
      <c r="H18" s="142">
        <f>'C завтраками| Bed and breakfast'!H18*0.9</f>
        <v>10890</v>
      </c>
      <c r="I18" s="142">
        <f>'C завтраками| Bed and breakfast'!I18*0.9</f>
        <v>11610</v>
      </c>
      <c r="J18" s="142">
        <f>'C завтраками| Bed and breakfast'!J18*0.9</f>
        <v>10170</v>
      </c>
      <c r="K18" s="142">
        <f>'C завтраками| Bed and breakfast'!K18*0.9</f>
        <v>10890</v>
      </c>
      <c r="L18" s="142">
        <f>'C завтраками| Bed and breakfast'!L18*0.9</f>
        <v>11610</v>
      </c>
      <c r="M18" s="142">
        <f>'C завтраками| Bed and breakfast'!M18*0.9</f>
        <v>10890</v>
      </c>
      <c r="N18" s="142">
        <f>'C завтраками| Bed and breakfast'!N18*0.9</f>
        <v>9450</v>
      </c>
      <c r="O18" s="142">
        <f>'C завтраками| Bed and breakfast'!O18*0.9</f>
        <v>9810</v>
      </c>
      <c r="P18" s="142">
        <f>'C завтраками| Bed and breakfast'!P18*0.9</f>
        <v>9450</v>
      </c>
      <c r="Q18" s="142">
        <f>'C завтраками| Bed and breakfast'!Q18*0.9</f>
        <v>9810</v>
      </c>
      <c r="R18" s="142">
        <f>'C завтраками| Bed and breakfast'!R18*0.9</f>
        <v>9450</v>
      </c>
      <c r="S18" s="142">
        <f>'C завтраками| Bed and breakfast'!S18*0.9</f>
        <v>9810</v>
      </c>
      <c r="T18" s="142">
        <f>'C завтраками| Bed and breakfast'!T18*0.9</f>
        <v>11610</v>
      </c>
      <c r="U18" s="142">
        <f>'C завтраками| Bed and breakfast'!U18*0.9</f>
        <v>11610</v>
      </c>
      <c r="V18" s="142">
        <f>'C завтраками| Bed and breakfast'!V18*0.9</f>
        <v>11610</v>
      </c>
      <c r="W18" s="142">
        <f>'C завтраками| Bed and breakfast'!W18*0.9</f>
        <v>11610</v>
      </c>
      <c r="X18" s="142">
        <f>'C завтраками| Bed and breakfast'!X18*0.9</f>
        <v>10170</v>
      </c>
      <c r="Y18" s="142">
        <f>'C завтраками| Bed and breakfast'!Y18*0.9</f>
        <v>10890</v>
      </c>
      <c r="Z18" s="142">
        <f>'C завтраками| Bed and breakfast'!Z18*0.9</f>
        <v>10170</v>
      </c>
      <c r="AA18" s="142">
        <f>'C завтраками| Bed and breakfast'!AA18*0.9</f>
        <v>12330</v>
      </c>
      <c r="AB18" s="142">
        <f>'C завтраками| Bed and breakfast'!AB18*0.9</f>
        <v>12330</v>
      </c>
      <c r="AC18" s="142">
        <f>'C завтраками| Bed and breakfast'!AC18*0.9</f>
        <v>10260</v>
      </c>
      <c r="AD18" s="142">
        <f>'C завтраками| Bed and breakfast'!AD18*0.9</f>
        <v>10440</v>
      </c>
      <c r="AE18" s="142">
        <f>'C завтраками| Bed and breakfast'!AE18*0.9</f>
        <v>10800</v>
      </c>
      <c r="AF18" s="142">
        <f>'C завтраками| Bed and breakfast'!AF18*0.9</f>
        <v>10440</v>
      </c>
      <c r="AG18" s="142">
        <f>'C завтраками| Bed and breakfast'!AG18*0.9</f>
        <v>10980</v>
      </c>
      <c r="AH18" s="142">
        <f>'C завтраками| Bed and breakfast'!AH18*0.9</f>
        <v>11610</v>
      </c>
      <c r="AI18" s="142">
        <f>'C завтраками| Bed and breakfast'!AI18*0.9</f>
        <v>11610</v>
      </c>
      <c r="AJ18" s="142">
        <f>'C завтраками| Bed and breakfast'!AJ18*0.9</f>
        <v>11160</v>
      </c>
      <c r="AK18" s="142">
        <f>'C завтраками| Bed and breakfast'!AK18*0.9</f>
        <v>10800</v>
      </c>
      <c r="AL18" s="142">
        <f>'C завтраками| Bed and breakfast'!AL18*0.9</f>
        <v>11610</v>
      </c>
      <c r="AM18" s="142">
        <f>'C завтраками| Bed and breakfast'!AM18*0.9</f>
        <v>10800</v>
      </c>
      <c r="AN18" s="142">
        <f>'C завтраками| Bed and breakfast'!AN18*0.9</f>
        <v>11160</v>
      </c>
      <c r="AO18" s="142">
        <f>'C завтраками| Bed and breakfast'!AO18*0.9</f>
        <v>10800</v>
      </c>
      <c r="AP18" s="142">
        <f>'C завтраками| Bed and breakfast'!AP18*0.9</f>
        <v>11610</v>
      </c>
      <c r="AQ18" s="142">
        <f>'C завтраками| Bed and breakfast'!AQ18*0.9</f>
        <v>10980</v>
      </c>
      <c r="AR18" s="142">
        <f>'C завтраками| Bed and breakfast'!AR18*0.9</f>
        <v>10800</v>
      </c>
      <c r="AS18" s="142">
        <f>'C завтраками| Bed and breakfast'!AS18*0.9</f>
        <v>11160</v>
      </c>
      <c r="AT18" s="142">
        <f>'C завтраками| Bed and breakfast'!AT18*0.9</f>
        <v>10440</v>
      </c>
      <c r="AU18" s="142">
        <f>'C завтраками| Bed and breakfast'!AU18*0.9</f>
        <v>10440</v>
      </c>
      <c r="AV18" s="142">
        <f>'C завтраками| Bed and breakfast'!AV18*0.9</f>
        <v>10080</v>
      </c>
      <c r="AW18" s="142">
        <f>'C завтраками| Bed and breakfast'!AW18*0.9</f>
        <v>9450</v>
      </c>
      <c r="AX18" s="142">
        <f>'C завтраками| Bed and breakfast'!AX18*0.9</f>
        <v>9900</v>
      </c>
      <c r="AY18" s="142">
        <f>'C завтраками| Bed and breakfast'!AY18*0.9</f>
        <v>9450</v>
      </c>
      <c r="AZ18" s="142">
        <f>'C завтраками| Bed and breakfast'!AZ18*0.9</f>
        <v>9900</v>
      </c>
      <c r="BA18" s="142">
        <f>'C завтраками| Bed and breakfast'!BA18*0.9</f>
        <v>9450</v>
      </c>
    </row>
    <row r="19" spans="1:53"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row>
    <row r="20" spans="1:53" ht="11.45" customHeight="1" x14ac:dyDescent="0.2">
      <c r="A20" s="3">
        <v>1</v>
      </c>
      <c r="B20" s="142">
        <f>'C завтраками| Bed and breakfast'!B20*0.9</f>
        <v>11115</v>
      </c>
      <c r="C20" s="142">
        <f>'C завтраками| Bed and breakfast'!C20*0.9</f>
        <v>10395</v>
      </c>
      <c r="D20" s="142">
        <f>'C завтраками| Bed and breakfast'!D20*0.9</f>
        <v>10125</v>
      </c>
      <c r="E20" s="142">
        <f>'C завтраками| Bed and breakfast'!E20*0.9</f>
        <v>9675</v>
      </c>
      <c r="F20" s="142">
        <f>'C завтраками| Bed and breakfast'!F20*0.9</f>
        <v>11835</v>
      </c>
      <c r="G20" s="142">
        <f>'C завтраками| Bed and breakfast'!G20*0.9</f>
        <v>12555</v>
      </c>
      <c r="H20" s="142">
        <f>'C завтраками| Bed and breakfast'!H20*0.9</f>
        <v>11115</v>
      </c>
      <c r="I20" s="142">
        <f>'C завтраками| Bed and breakfast'!I20*0.9</f>
        <v>11835</v>
      </c>
      <c r="J20" s="142">
        <f>'C завтраками| Bed and breakfast'!J20*0.9</f>
        <v>10395</v>
      </c>
      <c r="K20" s="142">
        <f>'C завтраками| Bed and breakfast'!K20*0.9</f>
        <v>11115</v>
      </c>
      <c r="L20" s="142">
        <f>'C завтраками| Bed and breakfast'!L20*0.9</f>
        <v>11835</v>
      </c>
      <c r="M20" s="142">
        <f>'C завтраками| Bed and breakfast'!M20*0.9</f>
        <v>11115</v>
      </c>
      <c r="N20" s="142">
        <f>'C завтраками| Bed and breakfast'!N20*0.9</f>
        <v>9675</v>
      </c>
      <c r="O20" s="142">
        <f>'C завтраками| Bed and breakfast'!O20*0.9</f>
        <v>10035</v>
      </c>
      <c r="P20" s="142">
        <f>'C завтраками| Bed and breakfast'!P20*0.9</f>
        <v>9675</v>
      </c>
      <c r="Q20" s="142">
        <f>'C завтраками| Bed and breakfast'!Q20*0.9</f>
        <v>10035</v>
      </c>
      <c r="R20" s="142">
        <f>'C завтраками| Bed and breakfast'!R20*0.9</f>
        <v>9675</v>
      </c>
      <c r="S20" s="142">
        <f>'C завтраками| Bed and breakfast'!S20*0.9</f>
        <v>10035</v>
      </c>
      <c r="T20" s="142">
        <f>'C завтраками| Bed and breakfast'!T20*0.9</f>
        <v>11835</v>
      </c>
      <c r="U20" s="142">
        <f>'C завтраками| Bed and breakfast'!U20*0.9</f>
        <v>11835</v>
      </c>
      <c r="V20" s="142">
        <f>'C завтраками| Bed and breakfast'!V20*0.9</f>
        <v>11835</v>
      </c>
      <c r="W20" s="142">
        <f>'C завтраками| Bed and breakfast'!W20*0.9</f>
        <v>11835</v>
      </c>
      <c r="X20" s="142">
        <f>'C завтраками| Bed and breakfast'!X20*0.9</f>
        <v>10395</v>
      </c>
      <c r="Y20" s="142">
        <f>'C завтраками| Bed and breakfast'!Y20*0.9</f>
        <v>11115</v>
      </c>
      <c r="Z20" s="142">
        <f>'C завтраками| Bed and breakfast'!Z20*0.9</f>
        <v>10395</v>
      </c>
      <c r="AA20" s="142">
        <f>'C завтраками| Bed and breakfast'!AA20*0.9</f>
        <v>12555</v>
      </c>
      <c r="AB20" s="142">
        <f>'C завтраками| Bed and breakfast'!AB20*0.9</f>
        <v>12555</v>
      </c>
      <c r="AC20" s="142">
        <f>'C завтраками| Bed and breakfast'!AC20*0.9</f>
        <v>10485</v>
      </c>
      <c r="AD20" s="142">
        <f>'C завтраками| Bed and breakfast'!AD20*0.9</f>
        <v>10665</v>
      </c>
      <c r="AE20" s="142">
        <f>'C завтраками| Bed and breakfast'!AE20*0.9</f>
        <v>11025</v>
      </c>
      <c r="AF20" s="142">
        <f>'C завтраками| Bed and breakfast'!AF20*0.9</f>
        <v>10665</v>
      </c>
      <c r="AG20" s="142">
        <f>'C завтраками| Bed and breakfast'!AG20*0.9</f>
        <v>11205</v>
      </c>
      <c r="AH20" s="142">
        <f>'C завтраками| Bed and breakfast'!AH20*0.9</f>
        <v>11835</v>
      </c>
      <c r="AI20" s="142">
        <f>'C завтраками| Bed and breakfast'!AI20*0.9</f>
        <v>11835</v>
      </c>
      <c r="AJ20" s="142">
        <f>'C завтраками| Bed and breakfast'!AJ20*0.9</f>
        <v>11385</v>
      </c>
      <c r="AK20" s="142">
        <f>'C завтраками| Bed and breakfast'!AK20*0.9</f>
        <v>11025</v>
      </c>
      <c r="AL20" s="142">
        <f>'C завтраками| Bed and breakfast'!AL20*0.9</f>
        <v>11835</v>
      </c>
      <c r="AM20" s="142">
        <f>'C завтраками| Bed and breakfast'!AM20*0.9</f>
        <v>11025</v>
      </c>
      <c r="AN20" s="142">
        <f>'C завтраками| Bed and breakfast'!AN20*0.9</f>
        <v>11385</v>
      </c>
      <c r="AO20" s="142">
        <f>'C завтраками| Bed and breakfast'!AO20*0.9</f>
        <v>11025</v>
      </c>
      <c r="AP20" s="142">
        <f>'C завтраками| Bed and breakfast'!AP20*0.9</f>
        <v>11835</v>
      </c>
      <c r="AQ20" s="142">
        <f>'C завтраками| Bed and breakfast'!AQ20*0.9</f>
        <v>11205</v>
      </c>
      <c r="AR20" s="142">
        <f>'C завтраками| Bed and breakfast'!AR20*0.9</f>
        <v>11025</v>
      </c>
      <c r="AS20" s="142">
        <f>'C завтраками| Bed and breakfast'!AS20*0.9</f>
        <v>11385</v>
      </c>
      <c r="AT20" s="142">
        <f>'C завтраками| Bed and breakfast'!AT20*0.9</f>
        <v>10665</v>
      </c>
      <c r="AU20" s="142">
        <f>'C завтраками| Bed and breakfast'!AU20*0.9</f>
        <v>10665</v>
      </c>
      <c r="AV20" s="142">
        <f>'C завтраками| Bed and breakfast'!AV20*0.9</f>
        <v>10305</v>
      </c>
      <c r="AW20" s="142">
        <f>'C завтраками| Bed and breakfast'!AW20*0.9</f>
        <v>9675</v>
      </c>
      <c r="AX20" s="142">
        <f>'C завтраками| Bed and breakfast'!AX20*0.9</f>
        <v>10125</v>
      </c>
      <c r="AY20" s="142">
        <f>'C завтраками| Bed and breakfast'!AY20*0.9</f>
        <v>9675</v>
      </c>
      <c r="AZ20" s="142">
        <f>'C завтраками| Bed and breakfast'!AZ20*0.9</f>
        <v>10125</v>
      </c>
      <c r="BA20" s="142">
        <f>'C завтраками| Bed and breakfast'!BA20*0.9</f>
        <v>9675</v>
      </c>
    </row>
    <row r="21" spans="1:53" ht="11.45" customHeight="1" x14ac:dyDescent="0.2">
      <c r="A21" s="3">
        <v>2</v>
      </c>
      <c r="B21" s="142">
        <f>'C завтраками| Bed and breakfast'!B21*0.9</f>
        <v>12240</v>
      </c>
      <c r="C21" s="142">
        <f>'C завтраками| Bed and breakfast'!C21*0.9</f>
        <v>11520</v>
      </c>
      <c r="D21" s="142">
        <f>'C завтраками| Bed and breakfast'!D21*0.9</f>
        <v>11250</v>
      </c>
      <c r="E21" s="142">
        <f>'C завтраками| Bed and breakfast'!E21*0.9</f>
        <v>10800</v>
      </c>
      <c r="F21" s="142">
        <f>'C завтраками| Bed and breakfast'!F21*0.9</f>
        <v>12960</v>
      </c>
      <c r="G21" s="142">
        <f>'C завтраками| Bed and breakfast'!G21*0.9</f>
        <v>13680</v>
      </c>
      <c r="H21" s="142">
        <f>'C завтраками| Bed and breakfast'!H21*0.9</f>
        <v>12240</v>
      </c>
      <c r="I21" s="142">
        <f>'C завтраками| Bed and breakfast'!I21*0.9</f>
        <v>12960</v>
      </c>
      <c r="J21" s="142">
        <f>'C завтраками| Bed and breakfast'!J21*0.9</f>
        <v>11520</v>
      </c>
      <c r="K21" s="142">
        <f>'C завтраками| Bed and breakfast'!K21*0.9</f>
        <v>12240</v>
      </c>
      <c r="L21" s="142">
        <f>'C завтраками| Bed and breakfast'!L21*0.9</f>
        <v>12960</v>
      </c>
      <c r="M21" s="142">
        <f>'C завтраками| Bed and breakfast'!M21*0.9</f>
        <v>12240</v>
      </c>
      <c r="N21" s="142">
        <f>'C завтраками| Bed and breakfast'!N21*0.9</f>
        <v>10800</v>
      </c>
      <c r="O21" s="142">
        <f>'C завтраками| Bed and breakfast'!O21*0.9</f>
        <v>11160</v>
      </c>
      <c r="P21" s="142">
        <f>'C завтраками| Bed and breakfast'!P21*0.9</f>
        <v>10800</v>
      </c>
      <c r="Q21" s="142">
        <f>'C завтраками| Bed and breakfast'!Q21*0.9</f>
        <v>11160</v>
      </c>
      <c r="R21" s="142">
        <f>'C завтраками| Bed and breakfast'!R21*0.9</f>
        <v>10800</v>
      </c>
      <c r="S21" s="142">
        <f>'C завтраками| Bed and breakfast'!S21*0.9</f>
        <v>11160</v>
      </c>
      <c r="T21" s="142">
        <f>'C завтраками| Bed and breakfast'!T21*0.9</f>
        <v>12960</v>
      </c>
      <c r="U21" s="142">
        <f>'C завтраками| Bed and breakfast'!U21*0.9</f>
        <v>12960</v>
      </c>
      <c r="V21" s="142">
        <f>'C завтраками| Bed and breakfast'!V21*0.9</f>
        <v>12960</v>
      </c>
      <c r="W21" s="142">
        <f>'C завтраками| Bed and breakfast'!W21*0.9</f>
        <v>12960</v>
      </c>
      <c r="X21" s="142">
        <f>'C завтраками| Bed and breakfast'!X21*0.9</f>
        <v>11520</v>
      </c>
      <c r="Y21" s="142">
        <f>'C завтраками| Bed and breakfast'!Y21*0.9</f>
        <v>12240</v>
      </c>
      <c r="Z21" s="142">
        <f>'C завтраками| Bed and breakfast'!Z21*0.9</f>
        <v>11520</v>
      </c>
      <c r="AA21" s="142">
        <f>'C завтраками| Bed and breakfast'!AA21*0.9</f>
        <v>13680</v>
      </c>
      <c r="AB21" s="142">
        <f>'C завтраками| Bed and breakfast'!AB21*0.9</f>
        <v>13680</v>
      </c>
      <c r="AC21" s="142">
        <f>'C завтраками| Bed and breakfast'!AC21*0.9</f>
        <v>11610</v>
      </c>
      <c r="AD21" s="142">
        <f>'C завтраками| Bed and breakfast'!AD21*0.9</f>
        <v>11790</v>
      </c>
      <c r="AE21" s="142">
        <f>'C завтраками| Bed and breakfast'!AE21*0.9</f>
        <v>12150</v>
      </c>
      <c r="AF21" s="142">
        <f>'C завтраками| Bed and breakfast'!AF21*0.9</f>
        <v>11790</v>
      </c>
      <c r="AG21" s="142">
        <f>'C завтраками| Bed and breakfast'!AG21*0.9</f>
        <v>12330</v>
      </c>
      <c r="AH21" s="142">
        <f>'C завтраками| Bed and breakfast'!AH21*0.9</f>
        <v>12960</v>
      </c>
      <c r="AI21" s="142">
        <f>'C завтраками| Bed and breakfast'!AI21*0.9</f>
        <v>12960</v>
      </c>
      <c r="AJ21" s="142">
        <f>'C завтраками| Bed and breakfast'!AJ21*0.9</f>
        <v>12510</v>
      </c>
      <c r="AK21" s="142">
        <f>'C завтраками| Bed and breakfast'!AK21*0.9</f>
        <v>12150</v>
      </c>
      <c r="AL21" s="142">
        <f>'C завтраками| Bed and breakfast'!AL21*0.9</f>
        <v>12960</v>
      </c>
      <c r="AM21" s="142">
        <f>'C завтраками| Bed and breakfast'!AM21*0.9</f>
        <v>12150</v>
      </c>
      <c r="AN21" s="142">
        <f>'C завтраками| Bed and breakfast'!AN21*0.9</f>
        <v>12510</v>
      </c>
      <c r="AO21" s="142">
        <f>'C завтраками| Bed and breakfast'!AO21*0.9</f>
        <v>12150</v>
      </c>
      <c r="AP21" s="142">
        <f>'C завтраками| Bed and breakfast'!AP21*0.9</f>
        <v>12960</v>
      </c>
      <c r="AQ21" s="142">
        <f>'C завтраками| Bed and breakfast'!AQ21*0.9</f>
        <v>12330</v>
      </c>
      <c r="AR21" s="142">
        <f>'C завтраками| Bed and breakfast'!AR21*0.9</f>
        <v>12150</v>
      </c>
      <c r="AS21" s="142">
        <f>'C завтраками| Bed and breakfast'!AS21*0.9</f>
        <v>12510</v>
      </c>
      <c r="AT21" s="142">
        <f>'C завтраками| Bed and breakfast'!AT21*0.9</f>
        <v>11790</v>
      </c>
      <c r="AU21" s="142">
        <f>'C завтраками| Bed and breakfast'!AU21*0.9</f>
        <v>11790</v>
      </c>
      <c r="AV21" s="142">
        <f>'C завтраками| Bed and breakfast'!AV21*0.9</f>
        <v>11430</v>
      </c>
      <c r="AW21" s="142">
        <f>'C завтраками| Bed and breakfast'!AW21*0.9</f>
        <v>10800</v>
      </c>
      <c r="AX21" s="142">
        <f>'C завтраками| Bed and breakfast'!AX21*0.9</f>
        <v>11250</v>
      </c>
      <c r="AY21" s="142">
        <f>'C завтраками| Bed and breakfast'!AY21*0.9</f>
        <v>10800</v>
      </c>
      <c r="AZ21" s="142">
        <f>'C завтраками| Bed and breakfast'!AZ21*0.9</f>
        <v>11250</v>
      </c>
      <c r="BA21" s="142">
        <f>'C завтраками| Bed and breakfast'!BA21*0.9</f>
        <v>10800</v>
      </c>
    </row>
    <row r="22" spans="1:53"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1:53" s="118" customFormat="1" ht="18.600000000000001"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3" s="118" customFormat="1" ht="18.600000000000001" customHeight="1" x14ac:dyDescent="0.2">
      <c r="A24" s="8" t="s">
        <v>0</v>
      </c>
      <c r="B24" s="129">
        <f t="shared" ref="B24:BA24" si="0">B5</f>
        <v>45399</v>
      </c>
      <c r="C24" s="129">
        <f t="shared" si="0"/>
        <v>45401</v>
      </c>
      <c r="D24" s="129">
        <f t="shared" si="0"/>
        <v>45402</v>
      </c>
      <c r="E24" s="129">
        <f t="shared" si="0"/>
        <v>45403</v>
      </c>
      <c r="F24" s="129">
        <f t="shared" si="0"/>
        <v>45407</v>
      </c>
      <c r="G24" s="129">
        <f t="shared" si="0"/>
        <v>45409</v>
      </c>
      <c r="H24" s="129">
        <f t="shared" si="0"/>
        <v>45411</v>
      </c>
      <c r="I24" s="129">
        <f t="shared" si="0"/>
        <v>45413</v>
      </c>
      <c r="J24" s="129">
        <f t="shared" si="0"/>
        <v>45417</v>
      </c>
      <c r="K24" s="129">
        <f t="shared" si="0"/>
        <v>45421</v>
      </c>
      <c r="L24" s="129">
        <f t="shared" si="0"/>
        <v>45422</v>
      </c>
      <c r="M24" s="129">
        <f t="shared" si="0"/>
        <v>45423</v>
      </c>
      <c r="N24" s="46">
        <f t="shared" si="0"/>
        <v>45424</v>
      </c>
      <c r="O24" s="129">
        <f t="shared" si="0"/>
        <v>45429</v>
      </c>
      <c r="P24" s="129">
        <f t="shared" si="0"/>
        <v>45431</v>
      </c>
      <c r="Q24" s="129">
        <f t="shared" si="0"/>
        <v>45436</v>
      </c>
      <c r="R24" s="129">
        <f t="shared" si="0"/>
        <v>45438</v>
      </c>
      <c r="S24" s="129">
        <f t="shared" si="0"/>
        <v>45439</v>
      </c>
      <c r="T24" s="129">
        <f t="shared" si="0"/>
        <v>45443</v>
      </c>
      <c r="U24" s="129">
        <f t="shared" si="0"/>
        <v>45444</v>
      </c>
      <c r="V24" s="129">
        <f t="shared" si="0"/>
        <v>45445</v>
      </c>
      <c r="W24" s="129">
        <f t="shared" si="0"/>
        <v>45453</v>
      </c>
      <c r="X24" s="129">
        <f t="shared" si="0"/>
        <v>45454</v>
      </c>
      <c r="Y24" s="129">
        <f t="shared" si="0"/>
        <v>45460</v>
      </c>
      <c r="Z24" s="129">
        <f t="shared" si="0"/>
        <v>45466</v>
      </c>
      <c r="AA24" s="129">
        <f t="shared" si="0"/>
        <v>45471</v>
      </c>
      <c r="AB24" s="129">
        <f t="shared" si="0"/>
        <v>45474</v>
      </c>
      <c r="AC24" s="129">
        <f t="shared" si="0"/>
        <v>45487</v>
      </c>
      <c r="AD24" s="129">
        <f t="shared" si="0"/>
        <v>45491</v>
      </c>
      <c r="AE24" s="129">
        <f t="shared" si="0"/>
        <v>45492</v>
      </c>
      <c r="AF24" s="129">
        <f t="shared" si="0"/>
        <v>45494</v>
      </c>
      <c r="AG24" s="129">
        <f t="shared" si="0"/>
        <v>45499</v>
      </c>
      <c r="AH24" s="129">
        <f t="shared" si="0"/>
        <v>45501</v>
      </c>
      <c r="AI24" s="129">
        <f t="shared" si="0"/>
        <v>45505</v>
      </c>
      <c r="AJ24" s="129">
        <f t="shared" si="0"/>
        <v>45506</v>
      </c>
      <c r="AK24" s="129">
        <f t="shared" si="0"/>
        <v>45508</v>
      </c>
      <c r="AL24" s="129">
        <f t="shared" si="0"/>
        <v>45513</v>
      </c>
      <c r="AM24" s="129">
        <f t="shared" si="0"/>
        <v>45515</v>
      </c>
      <c r="AN24" s="129">
        <f t="shared" si="0"/>
        <v>45520</v>
      </c>
      <c r="AO24" s="129">
        <f t="shared" si="0"/>
        <v>45522</v>
      </c>
      <c r="AP24" s="129">
        <f t="shared" si="0"/>
        <v>45523</v>
      </c>
      <c r="AQ24" s="129">
        <f t="shared" si="0"/>
        <v>45525</v>
      </c>
      <c r="AR24" s="129">
        <f t="shared" si="0"/>
        <v>45526</v>
      </c>
      <c r="AS24" s="129">
        <f t="shared" si="0"/>
        <v>45527</v>
      </c>
      <c r="AT24" s="129">
        <f t="shared" si="0"/>
        <v>45529</v>
      </c>
      <c r="AU24" s="129">
        <f t="shared" si="0"/>
        <v>45534</v>
      </c>
      <c r="AV24" s="129">
        <f t="shared" si="0"/>
        <v>45536</v>
      </c>
      <c r="AW24" s="129">
        <f t="shared" si="0"/>
        <v>45551</v>
      </c>
      <c r="AX24" s="129">
        <f t="shared" si="0"/>
        <v>45556</v>
      </c>
      <c r="AY24" s="129">
        <f t="shared" si="0"/>
        <v>45558</v>
      </c>
      <c r="AZ24" s="129">
        <f t="shared" si="0"/>
        <v>45562</v>
      </c>
      <c r="BA24" s="129">
        <f t="shared" si="0"/>
        <v>45564</v>
      </c>
    </row>
    <row r="25" spans="1:53" s="118" customFormat="1" ht="18" customHeight="1" x14ac:dyDescent="0.2">
      <c r="A25" s="37"/>
      <c r="B25" s="129">
        <f t="shared" ref="B25:BA25" si="1">B6</f>
        <v>45400</v>
      </c>
      <c r="C25" s="129">
        <f t="shared" si="1"/>
        <v>45401</v>
      </c>
      <c r="D25" s="129">
        <f t="shared" si="1"/>
        <v>45402</v>
      </c>
      <c r="E25" s="129">
        <f t="shared" si="1"/>
        <v>45406</v>
      </c>
      <c r="F25" s="129">
        <f t="shared" si="1"/>
        <v>45408</v>
      </c>
      <c r="G25" s="129">
        <f t="shared" si="1"/>
        <v>45410</v>
      </c>
      <c r="H25" s="129">
        <f t="shared" si="1"/>
        <v>45412</v>
      </c>
      <c r="I25" s="129">
        <f t="shared" si="1"/>
        <v>45416</v>
      </c>
      <c r="J25" s="129">
        <f t="shared" si="1"/>
        <v>45420</v>
      </c>
      <c r="K25" s="129">
        <f t="shared" si="1"/>
        <v>45421</v>
      </c>
      <c r="L25" s="129">
        <f t="shared" si="1"/>
        <v>45422</v>
      </c>
      <c r="M25" s="129">
        <f t="shared" si="1"/>
        <v>45423</v>
      </c>
      <c r="N25" s="46">
        <f t="shared" si="1"/>
        <v>45428</v>
      </c>
      <c r="O25" s="129">
        <f t="shared" si="1"/>
        <v>45430</v>
      </c>
      <c r="P25" s="129">
        <f t="shared" si="1"/>
        <v>45435</v>
      </c>
      <c r="Q25" s="129">
        <f t="shared" si="1"/>
        <v>45437</v>
      </c>
      <c r="R25" s="129">
        <f t="shared" si="1"/>
        <v>45438</v>
      </c>
      <c r="S25" s="129">
        <f t="shared" si="1"/>
        <v>45442</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45491</v>
      </c>
      <c r="AE25" s="129">
        <f t="shared" si="1"/>
        <v>45493</v>
      </c>
      <c r="AF25" s="129">
        <f t="shared" si="1"/>
        <v>45498</v>
      </c>
      <c r="AG25" s="129">
        <f t="shared" si="1"/>
        <v>45500</v>
      </c>
      <c r="AH25" s="129">
        <f t="shared" si="1"/>
        <v>45504</v>
      </c>
      <c r="AI25" s="129">
        <f t="shared" si="1"/>
        <v>45505</v>
      </c>
      <c r="AJ25" s="129">
        <f t="shared" si="1"/>
        <v>45507</v>
      </c>
      <c r="AK25" s="129">
        <f t="shared" si="1"/>
        <v>45512</v>
      </c>
      <c r="AL25" s="129">
        <f t="shared" si="1"/>
        <v>45514</v>
      </c>
      <c r="AM25" s="129">
        <f t="shared" si="1"/>
        <v>45519</v>
      </c>
      <c r="AN25" s="129">
        <f t="shared" si="1"/>
        <v>45521</v>
      </c>
      <c r="AO25" s="129">
        <f t="shared" si="1"/>
        <v>45522</v>
      </c>
      <c r="AP25" s="129">
        <f t="shared" si="1"/>
        <v>45524</v>
      </c>
      <c r="AQ25" s="129">
        <f t="shared" si="1"/>
        <v>45525</v>
      </c>
      <c r="AR25" s="129">
        <f t="shared" si="1"/>
        <v>45526</v>
      </c>
      <c r="AS25" s="129">
        <f t="shared" si="1"/>
        <v>45528</v>
      </c>
      <c r="AT25" s="129">
        <f t="shared" si="1"/>
        <v>45533</v>
      </c>
      <c r="AU25" s="129">
        <f t="shared" si="1"/>
        <v>45535</v>
      </c>
      <c r="AV25" s="129">
        <f t="shared" si="1"/>
        <v>45550</v>
      </c>
      <c r="AW25" s="129">
        <f t="shared" si="1"/>
        <v>45555</v>
      </c>
      <c r="AX25" s="129">
        <f t="shared" si="1"/>
        <v>45557</v>
      </c>
      <c r="AY25" s="129">
        <f t="shared" si="1"/>
        <v>45561</v>
      </c>
      <c r="AZ25" s="129">
        <f t="shared" si="1"/>
        <v>45563</v>
      </c>
      <c r="BA25" s="129">
        <f t="shared" si="1"/>
        <v>45565</v>
      </c>
    </row>
    <row r="26" spans="1:53"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row>
    <row r="27" spans="1:53" ht="11.45" customHeight="1" x14ac:dyDescent="0.2">
      <c r="A27" s="3">
        <v>1</v>
      </c>
      <c r="B27" s="142">
        <f t="shared" ref="B27:BA27" si="2">ROUND(B8*0.9,)</f>
        <v>5954</v>
      </c>
      <c r="C27" s="142">
        <f t="shared" si="2"/>
        <v>5306</v>
      </c>
      <c r="D27" s="142">
        <f t="shared" si="2"/>
        <v>5063</v>
      </c>
      <c r="E27" s="142">
        <f t="shared" si="2"/>
        <v>4658</v>
      </c>
      <c r="F27" s="142">
        <f t="shared" si="2"/>
        <v>6602</v>
      </c>
      <c r="G27" s="142">
        <f t="shared" si="2"/>
        <v>7250</v>
      </c>
      <c r="H27" s="142">
        <f t="shared" si="2"/>
        <v>5954</v>
      </c>
      <c r="I27" s="142">
        <f t="shared" si="2"/>
        <v>6602</v>
      </c>
      <c r="J27" s="142">
        <f t="shared" si="2"/>
        <v>5306</v>
      </c>
      <c r="K27" s="142">
        <f t="shared" si="2"/>
        <v>5954</v>
      </c>
      <c r="L27" s="142">
        <f t="shared" si="2"/>
        <v>6602</v>
      </c>
      <c r="M27" s="142">
        <f t="shared" si="2"/>
        <v>5954</v>
      </c>
      <c r="N27" s="142">
        <f t="shared" si="2"/>
        <v>4658</v>
      </c>
      <c r="O27" s="142">
        <f t="shared" si="2"/>
        <v>4982</v>
      </c>
      <c r="P27" s="142">
        <f t="shared" si="2"/>
        <v>4658</v>
      </c>
      <c r="Q27" s="142">
        <f t="shared" si="2"/>
        <v>4982</v>
      </c>
      <c r="R27" s="142">
        <f t="shared" si="2"/>
        <v>4658</v>
      </c>
      <c r="S27" s="142">
        <f t="shared" si="2"/>
        <v>4982</v>
      </c>
      <c r="T27" s="142">
        <f t="shared" si="2"/>
        <v>6602</v>
      </c>
      <c r="U27" s="142">
        <f t="shared" si="2"/>
        <v>6602</v>
      </c>
      <c r="V27" s="142">
        <f t="shared" si="2"/>
        <v>6602</v>
      </c>
      <c r="W27" s="142">
        <f t="shared" si="2"/>
        <v>6602</v>
      </c>
      <c r="X27" s="142">
        <f t="shared" si="2"/>
        <v>5306</v>
      </c>
      <c r="Y27" s="142">
        <f t="shared" si="2"/>
        <v>5954</v>
      </c>
      <c r="Z27" s="142">
        <f t="shared" si="2"/>
        <v>5306</v>
      </c>
      <c r="AA27" s="142">
        <f t="shared" si="2"/>
        <v>7250</v>
      </c>
      <c r="AB27" s="142">
        <f t="shared" si="2"/>
        <v>7250</v>
      </c>
      <c r="AC27" s="142">
        <f t="shared" si="2"/>
        <v>5387</v>
      </c>
      <c r="AD27" s="142">
        <f t="shared" si="2"/>
        <v>5549</v>
      </c>
      <c r="AE27" s="142">
        <f t="shared" si="2"/>
        <v>5873</v>
      </c>
      <c r="AF27" s="142">
        <f t="shared" si="2"/>
        <v>5549</v>
      </c>
      <c r="AG27" s="142">
        <f t="shared" si="2"/>
        <v>6035</v>
      </c>
      <c r="AH27" s="142">
        <f t="shared" si="2"/>
        <v>6602</v>
      </c>
      <c r="AI27" s="142">
        <f t="shared" si="2"/>
        <v>6602</v>
      </c>
      <c r="AJ27" s="142">
        <f t="shared" si="2"/>
        <v>6197</v>
      </c>
      <c r="AK27" s="142">
        <f t="shared" si="2"/>
        <v>5873</v>
      </c>
      <c r="AL27" s="142">
        <f t="shared" si="2"/>
        <v>6602</v>
      </c>
      <c r="AM27" s="142">
        <f t="shared" si="2"/>
        <v>5873</v>
      </c>
      <c r="AN27" s="142">
        <f t="shared" si="2"/>
        <v>6197</v>
      </c>
      <c r="AO27" s="142">
        <f t="shared" si="2"/>
        <v>5873</v>
      </c>
      <c r="AP27" s="142">
        <f t="shared" si="2"/>
        <v>6602</v>
      </c>
      <c r="AQ27" s="142">
        <f t="shared" si="2"/>
        <v>6035</v>
      </c>
      <c r="AR27" s="142">
        <f t="shared" si="2"/>
        <v>5873</v>
      </c>
      <c r="AS27" s="142">
        <f t="shared" si="2"/>
        <v>6197</v>
      </c>
      <c r="AT27" s="142">
        <f t="shared" si="2"/>
        <v>5549</v>
      </c>
      <c r="AU27" s="142">
        <f t="shared" si="2"/>
        <v>5549</v>
      </c>
      <c r="AV27" s="142">
        <f t="shared" si="2"/>
        <v>5225</v>
      </c>
      <c r="AW27" s="142">
        <f t="shared" si="2"/>
        <v>4658</v>
      </c>
      <c r="AX27" s="142">
        <f t="shared" si="2"/>
        <v>5063</v>
      </c>
      <c r="AY27" s="142">
        <f t="shared" si="2"/>
        <v>4658</v>
      </c>
      <c r="AZ27" s="142">
        <f t="shared" si="2"/>
        <v>5063</v>
      </c>
      <c r="BA27" s="142">
        <f t="shared" si="2"/>
        <v>4658</v>
      </c>
    </row>
    <row r="28" spans="1:53" ht="11.45" customHeight="1" x14ac:dyDescent="0.2">
      <c r="A28" s="3">
        <v>2</v>
      </c>
      <c r="B28" s="142">
        <f t="shared" ref="B28:BA28" si="3">ROUND(B9*0.9,)</f>
        <v>6966</v>
      </c>
      <c r="C28" s="142">
        <f t="shared" si="3"/>
        <v>6318</v>
      </c>
      <c r="D28" s="142">
        <f t="shared" si="3"/>
        <v>6075</v>
      </c>
      <c r="E28" s="142">
        <f t="shared" si="3"/>
        <v>5670</v>
      </c>
      <c r="F28" s="142">
        <f t="shared" si="3"/>
        <v>7614</v>
      </c>
      <c r="G28" s="142">
        <f t="shared" si="3"/>
        <v>8262</v>
      </c>
      <c r="H28" s="142">
        <f t="shared" si="3"/>
        <v>6966</v>
      </c>
      <c r="I28" s="142">
        <f t="shared" si="3"/>
        <v>7614</v>
      </c>
      <c r="J28" s="142">
        <f t="shared" si="3"/>
        <v>6318</v>
      </c>
      <c r="K28" s="142">
        <f t="shared" si="3"/>
        <v>6966</v>
      </c>
      <c r="L28" s="142">
        <f t="shared" si="3"/>
        <v>7614</v>
      </c>
      <c r="M28" s="142">
        <f t="shared" si="3"/>
        <v>6966</v>
      </c>
      <c r="N28" s="142">
        <f t="shared" si="3"/>
        <v>5670</v>
      </c>
      <c r="O28" s="142">
        <f t="shared" si="3"/>
        <v>5994</v>
      </c>
      <c r="P28" s="142">
        <f t="shared" si="3"/>
        <v>5670</v>
      </c>
      <c r="Q28" s="142">
        <f t="shared" si="3"/>
        <v>5994</v>
      </c>
      <c r="R28" s="142">
        <f t="shared" si="3"/>
        <v>5670</v>
      </c>
      <c r="S28" s="142">
        <f t="shared" si="3"/>
        <v>5994</v>
      </c>
      <c r="T28" s="142">
        <f t="shared" si="3"/>
        <v>7614</v>
      </c>
      <c r="U28" s="142">
        <f t="shared" si="3"/>
        <v>7614</v>
      </c>
      <c r="V28" s="142">
        <f t="shared" si="3"/>
        <v>7614</v>
      </c>
      <c r="W28" s="142">
        <f t="shared" si="3"/>
        <v>7614</v>
      </c>
      <c r="X28" s="142">
        <f t="shared" si="3"/>
        <v>6318</v>
      </c>
      <c r="Y28" s="142">
        <f t="shared" si="3"/>
        <v>6966</v>
      </c>
      <c r="Z28" s="142">
        <f t="shared" si="3"/>
        <v>6318</v>
      </c>
      <c r="AA28" s="142">
        <f t="shared" si="3"/>
        <v>8262</v>
      </c>
      <c r="AB28" s="142">
        <f t="shared" si="3"/>
        <v>8262</v>
      </c>
      <c r="AC28" s="142">
        <f t="shared" si="3"/>
        <v>6399</v>
      </c>
      <c r="AD28" s="142">
        <f t="shared" si="3"/>
        <v>6561</v>
      </c>
      <c r="AE28" s="142">
        <f t="shared" si="3"/>
        <v>6885</v>
      </c>
      <c r="AF28" s="142">
        <f t="shared" si="3"/>
        <v>6561</v>
      </c>
      <c r="AG28" s="142">
        <f t="shared" si="3"/>
        <v>7047</v>
      </c>
      <c r="AH28" s="142">
        <f t="shared" si="3"/>
        <v>7614</v>
      </c>
      <c r="AI28" s="142">
        <f t="shared" si="3"/>
        <v>7614</v>
      </c>
      <c r="AJ28" s="142">
        <f t="shared" si="3"/>
        <v>7209</v>
      </c>
      <c r="AK28" s="142">
        <f t="shared" si="3"/>
        <v>6885</v>
      </c>
      <c r="AL28" s="142">
        <f t="shared" si="3"/>
        <v>7614</v>
      </c>
      <c r="AM28" s="142">
        <f t="shared" si="3"/>
        <v>6885</v>
      </c>
      <c r="AN28" s="142">
        <f t="shared" si="3"/>
        <v>7209</v>
      </c>
      <c r="AO28" s="142">
        <f t="shared" si="3"/>
        <v>6885</v>
      </c>
      <c r="AP28" s="142">
        <f t="shared" si="3"/>
        <v>7614</v>
      </c>
      <c r="AQ28" s="142">
        <f t="shared" si="3"/>
        <v>7047</v>
      </c>
      <c r="AR28" s="142">
        <f t="shared" si="3"/>
        <v>6885</v>
      </c>
      <c r="AS28" s="142">
        <f t="shared" si="3"/>
        <v>7209</v>
      </c>
      <c r="AT28" s="142">
        <f t="shared" si="3"/>
        <v>6561</v>
      </c>
      <c r="AU28" s="142">
        <f t="shared" si="3"/>
        <v>6561</v>
      </c>
      <c r="AV28" s="142">
        <f t="shared" si="3"/>
        <v>6237</v>
      </c>
      <c r="AW28" s="142">
        <f t="shared" si="3"/>
        <v>5670</v>
      </c>
      <c r="AX28" s="142">
        <f t="shared" si="3"/>
        <v>6075</v>
      </c>
      <c r="AY28" s="142">
        <f t="shared" si="3"/>
        <v>5670</v>
      </c>
      <c r="AZ28" s="142">
        <f t="shared" si="3"/>
        <v>6075</v>
      </c>
      <c r="BA28" s="142">
        <f t="shared" si="3"/>
        <v>5670</v>
      </c>
    </row>
    <row r="29" spans="1:53"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row>
    <row r="30" spans="1:53" ht="11.45" customHeight="1" x14ac:dyDescent="0.2">
      <c r="A30" s="3">
        <v>1</v>
      </c>
      <c r="B30" s="142">
        <f t="shared" ref="B30:BA30" si="4">ROUND(B11*0.9,)</f>
        <v>6764</v>
      </c>
      <c r="C30" s="142">
        <f t="shared" si="4"/>
        <v>6116</v>
      </c>
      <c r="D30" s="142">
        <f t="shared" si="4"/>
        <v>5873</v>
      </c>
      <c r="E30" s="142">
        <f t="shared" si="4"/>
        <v>5468</v>
      </c>
      <c r="F30" s="142">
        <f t="shared" si="4"/>
        <v>7412</v>
      </c>
      <c r="G30" s="142">
        <f t="shared" si="4"/>
        <v>8060</v>
      </c>
      <c r="H30" s="142">
        <f t="shared" si="4"/>
        <v>6764</v>
      </c>
      <c r="I30" s="142">
        <f t="shared" si="4"/>
        <v>7412</v>
      </c>
      <c r="J30" s="142">
        <f t="shared" si="4"/>
        <v>6116</v>
      </c>
      <c r="K30" s="142">
        <f t="shared" si="4"/>
        <v>6764</v>
      </c>
      <c r="L30" s="142">
        <f t="shared" si="4"/>
        <v>7412</v>
      </c>
      <c r="M30" s="142">
        <f t="shared" si="4"/>
        <v>6764</v>
      </c>
      <c r="N30" s="142">
        <f t="shared" si="4"/>
        <v>5468</v>
      </c>
      <c r="O30" s="142">
        <f t="shared" si="4"/>
        <v>5792</v>
      </c>
      <c r="P30" s="142">
        <f t="shared" si="4"/>
        <v>5468</v>
      </c>
      <c r="Q30" s="142">
        <f t="shared" si="4"/>
        <v>5792</v>
      </c>
      <c r="R30" s="142">
        <f t="shared" si="4"/>
        <v>5468</v>
      </c>
      <c r="S30" s="142">
        <f t="shared" si="4"/>
        <v>5792</v>
      </c>
      <c r="T30" s="142">
        <f t="shared" si="4"/>
        <v>7412</v>
      </c>
      <c r="U30" s="142">
        <f t="shared" si="4"/>
        <v>7412</v>
      </c>
      <c r="V30" s="142">
        <f t="shared" si="4"/>
        <v>7412</v>
      </c>
      <c r="W30" s="142">
        <f t="shared" si="4"/>
        <v>7412</v>
      </c>
      <c r="X30" s="142">
        <f t="shared" si="4"/>
        <v>6116</v>
      </c>
      <c r="Y30" s="142">
        <f t="shared" si="4"/>
        <v>6764</v>
      </c>
      <c r="Z30" s="142">
        <f t="shared" si="4"/>
        <v>6116</v>
      </c>
      <c r="AA30" s="142">
        <f t="shared" si="4"/>
        <v>8060</v>
      </c>
      <c r="AB30" s="142">
        <f t="shared" si="4"/>
        <v>8060</v>
      </c>
      <c r="AC30" s="142">
        <f t="shared" si="4"/>
        <v>6197</v>
      </c>
      <c r="AD30" s="142">
        <f t="shared" si="4"/>
        <v>6359</v>
      </c>
      <c r="AE30" s="142">
        <f t="shared" si="4"/>
        <v>6683</v>
      </c>
      <c r="AF30" s="142">
        <f t="shared" si="4"/>
        <v>6359</v>
      </c>
      <c r="AG30" s="142">
        <f t="shared" si="4"/>
        <v>6845</v>
      </c>
      <c r="AH30" s="142">
        <f t="shared" si="4"/>
        <v>7412</v>
      </c>
      <c r="AI30" s="142">
        <f t="shared" si="4"/>
        <v>7412</v>
      </c>
      <c r="AJ30" s="142">
        <f t="shared" si="4"/>
        <v>7007</v>
      </c>
      <c r="AK30" s="142">
        <f t="shared" si="4"/>
        <v>6683</v>
      </c>
      <c r="AL30" s="142">
        <f t="shared" si="4"/>
        <v>7412</v>
      </c>
      <c r="AM30" s="142">
        <f t="shared" si="4"/>
        <v>6683</v>
      </c>
      <c r="AN30" s="142">
        <f t="shared" si="4"/>
        <v>7007</v>
      </c>
      <c r="AO30" s="142">
        <f t="shared" si="4"/>
        <v>6683</v>
      </c>
      <c r="AP30" s="142">
        <f t="shared" si="4"/>
        <v>7412</v>
      </c>
      <c r="AQ30" s="142">
        <f t="shared" si="4"/>
        <v>6845</v>
      </c>
      <c r="AR30" s="142">
        <f t="shared" si="4"/>
        <v>6683</v>
      </c>
      <c r="AS30" s="142">
        <f t="shared" si="4"/>
        <v>7007</v>
      </c>
      <c r="AT30" s="142">
        <f t="shared" si="4"/>
        <v>6359</v>
      </c>
      <c r="AU30" s="142">
        <f t="shared" si="4"/>
        <v>6359</v>
      </c>
      <c r="AV30" s="142">
        <f t="shared" si="4"/>
        <v>6035</v>
      </c>
      <c r="AW30" s="142">
        <f t="shared" si="4"/>
        <v>5468</v>
      </c>
      <c r="AX30" s="142">
        <f t="shared" si="4"/>
        <v>5873</v>
      </c>
      <c r="AY30" s="142">
        <f t="shared" si="4"/>
        <v>5468</v>
      </c>
      <c r="AZ30" s="142">
        <f t="shared" si="4"/>
        <v>5873</v>
      </c>
      <c r="BA30" s="142">
        <f t="shared" si="4"/>
        <v>5468</v>
      </c>
    </row>
    <row r="31" spans="1:53" ht="11.45" customHeight="1" x14ac:dyDescent="0.2">
      <c r="A31" s="3">
        <v>2</v>
      </c>
      <c r="B31" s="142">
        <f t="shared" ref="B31:BA31" si="5">ROUND(B12*0.9,)</f>
        <v>7776</v>
      </c>
      <c r="C31" s="142">
        <f t="shared" si="5"/>
        <v>7128</v>
      </c>
      <c r="D31" s="142">
        <f t="shared" si="5"/>
        <v>6885</v>
      </c>
      <c r="E31" s="142">
        <f t="shared" si="5"/>
        <v>6480</v>
      </c>
      <c r="F31" s="142">
        <f t="shared" si="5"/>
        <v>8424</v>
      </c>
      <c r="G31" s="142">
        <f t="shared" si="5"/>
        <v>9072</v>
      </c>
      <c r="H31" s="142">
        <f t="shared" si="5"/>
        <v>7776</v>
      </c>
      <c r="I31" s="142">
        <f t="shared" si="5"/>
        <v>8424</v>
      </c>
      <c r="J31" s="142">
        <f t="shared" si="5"/>
        <v>7128</v>
      </c>
      <c r="K31" s="142">
        <f t="shared" si="5"/>
        <v>7776</v>
      </c>
      <c r="L31" s="142">
        <f t="shared" si="5"/>
        <v>8424</v>
      </c>
      <c r="M31" s="142">
        <f t="shared" si="5"/>
        <v>7776</v>
      </c>
      <c r="N31" s="142">
        <f t="shared" si="5"/>
        <v>6480</v>
      </c>
      <c r="O31" s="142">
        <f t="shared" si="5"/>
        <v>6804</v>
      </c>
      <c r="P31" s="142">
        <f t="shared" si="5"/>
        <v>6480</v>
      </c>
      <c r="Q31" s="142">
        <f t="shared" si="5"/>
        <v>6804</v>
      </c>
      <c r="R31" s="142">
        <f t="shared" si="5"/>
        <v>6480</v>
      </c>
      <c r="S31" s="142">
        <f t="shared" si="5"/>
        <v>6804</v>
      </c>
      <c r="T31" s="142">
        <f t="shared" si="5"/>
        <v>8424</v>
      </c>
      <c r="U31" s="142">
        <f t="shared" si="5"/>
        <v>8424</v>
      </c>
      <c r="V31" s="142">
        <f t="shared" si="5"/>
        <v>8424</v>
      </c>
      <c r="W31" s="142">
        <f t="shared" si="5"/>
        <v>8424</v>
      </c>
      <c r="X31" s="142">
        <f t="shared" si="5"/>
        <v>7128</v>
      </c>
      <c r="Y31" s="142">
        <f t="shared" si="5"/>
        <v>7776</v>
      </c>
      <c r="Z31" s="142">
        <f t="shared" si="5"/>
        <v>7128</v>
      </c>
      <c r="AA31" s="142">
        <f t="shared" si="5"/>
        <v>9072</v>
      </c>
      <c r="AB31" s="142">
        <f t="shared" si="5"/>
        <v>9072</v>
      </c>
      <c r="AC31" s="142">
        <f t="shared" si="5"/>
        <v>7209</v>
      </c>
      <c r="AD31" s="142">
        <f t="shared" si="5"/>
        <v>7371</v>
      </c>
      <c r="AE31" s="142">
        <f t="shared" si="5"/>
        <v>7695</v>
      </c>
      <c r="AF31" s="142">
        <f t="shared" si="5"/>
        <v>7371</v>
      </c>
      <c r="AG31" s="142">
        <f t="shared" si="5"/>
        <v>7857</v>
      </c>
      <c r="AH31" s="142">
        <f t="shared" si="5"/>
        <v>8424</v>
      </c>
      <c r="AI31" s="142">
        <f t="shared" si="5"/>
        <v>8424</v>
      </c>
      <c r="AJ31" s="142">
        <f t="shared" si="5"/>
        <v>8019</v>
      </c>
      <c r="AK31" s="142">
        <f t="shared" si="5"/>
        <v>7695</v>
      </c>
      <c r="AL31" s="142">
        <f t="shared" si="5"/>
        <v>8424</v>
      </c>
      <c r="AM31" s="142">
        <f t="shared" si="5"/>
        <v>7695</v>
      </c>
      <c r="AN31" s="142">
        <f t="shared" si="5"/>
        <v>8019</v>
      </c>
      <c r="AO31" s="142">
        <f t="shared" si="5"/>
        <v>7695</v>
      </c>
      <c r="AP31" s="142">
        <f t="shared" si="5"/>
        <v>8424</v>
      </c>
      <c r="AQ31" s="142">
        <f t="shared" si="5"/>
        <v>7857</v>
      </c>
      <c r="AR31" s="142">
        <f t="shared" si="5"/>
        <v>7695</v>
      </c>
      <c r="AS31" s="142">
        <f t="shared" si="5"/>
        <v>8019</v>
      </c>
      <c r="AT31" s="142">
        <f t="shared" si="5"/>
        <v>7371</v>
      </c>
      <c r="AU31" s="142">
        <f t="shared" si="5"/>
        <v>7371</v>
      </c>
      <c r="AV31" s="142">
        <f t="shared" si="5"/>
        <v>7047</v>
      </c>
      <c r="AW31" s="142">
        <f t="shared" si="5"/>
        <v>6480</v>
      </c>
      <c r="AX31" s="142">
        <f t="shared" si="5"/>
        <v>6885</v>
      </c>
      <c r="AY31" s="142">
        <f t="shared" si="5"/>
        <v>6480</v>
      </c>
      <c r="AZ31" s="142">
        <f t="shared" si="5"/>
        <v>6885</v>
      </c>
      <c r="BA31" s="142">
        <f t="shared" si="5"/>
        <v>6480</v>
      </c>
    </row>
    <row r="32" spans="1:53"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row>
    <row r="33" spans="1:53" ht="11.45" customHeight="1" x14ac:dyDescent="0.2">
      <c r="A33" s="3">
        <v>1</v>
      </c>
      <c r="B33" s="142">
        <f t="shared" ref="B33:BA33" si="6">ROUND(B14*0.9,)</f>
        <v>7979</v>
      </c>
      <c r="C33" s="142">
        <f t="shared" si="6"/>
        <v>7331</v>
      </c>
      <c r="D33" s="142">
        <f t="shared" si="6"/>
        <v>7088</v>
      </c>
      <c r="E33" s="142">
        <f t="shared" si="6"/>
        <v>6683</v>
      </c>
      <c r="F33" s="142">
        <f t="shared" si="6"/>
        <v>8627</v>
      </c>
      <c r="G33" s="142">
        <f t="shared" si="6"/>
        <v>9275</v>
      </c>
      <c r="H33" s="142">
        <f t="shared" si="6"/>
        <v>7979</v>
      </c>
      <c r="I33" s="142">
        <f t="shared" si="6"/>
        <v>8627</v>
      </c>
      <c r="J33" s="142">
        <f t="shared" si="6"/>
        <v>7331</v>
      </c>
      <c r="K33" s="142">
        <f t="shared" si="6"/>
        <v>7979</v>
      </c>
      <c r="L33" s="142">
        <f t="shared" si="6"/>
        <v>8627</v>
      </c>
      <c r="M33" s="142">
        <f t="shared" si="6"/>
        <v>7979</v>
      </c>
      <c r="N33" s="142">
        <f t="shared" si="6"/>
        <v>6683</v>
      </c>
      <c r="O33" s="142">
        <f t="shared" si="6"/>
        <v>7007</v>
      </c>
      <c r="P33" s="142">
        <f t="shared" si="6"/>
        <v>6683</v>
      </c>
      <c r="Q33" s="142">
        <f t="shared" si="6"/>
        <v>7007</v>
      </c>
      <c r="R33" s="142">
        <f t="shared" si="6"/>
        <v>6683</v>
      </c>
      <c r="S33" s="142">
        <f t="shared" si="6"/>
        <v>7007</v>
      </c>
      <c r="T33" s="142">
        <f t="shared" si="6"/>
        <v>8627</v>
      </c>
      <c r="U33" s="142">
        <f t="shared" si="6"/>
        <v>8627</v>
      </c>
      <c r="V33" s="142">
        <f t="shared" si="6"/>
        <v>8627</v>
      </c>
      <c r="W33" s="142">
        <f t="shared" si="6"/>
        <v>8627</v>
      </c>
      <c r="X33" s="142">
        <f t="shared" si="6"/>
        <v>7331</v>
      </c>
      <c r="Y33" s="142">
        <f t="shared" si="6"/>
        <v>7979</v>
      </c>
      <c r="Z33" s="142">
        <f t="shared" si="6"/>
        <v>7331</v>
      </c>
      <c r="AA33" s="142">
        <f t="shared" si="6"/>
        <v>9275</v>
      </c>
      <c r="AB33" s="142">
        <f t="shared" si="6"/>
        <v>9275</v>
      </c>
      <c r="AC33" s="142">
        <f t="shared" si="6"/>
        <v>7412</v>
      </c>
      <c r="AD33" s="142">
        <f t="shared" si="6"/>
        <v>7574</v>
      </c>
      <c r="AE33" s="142">
        <f t="shared" si="6"/>
        <v>7898</v>
      </c>
      <c r="AF33" s="142">
        <f t="shared" si="6"/>
        <v>7574</v>
      </c>
      <c r="AG33" s="142">
        <f t="shared" si="6"/>
        <v>8060</v>
      </c>
      <c r="AH33" s="142">
        <f t="shared" si="6"/>
        <v>8627</v>
      </c>
      <c r="AI33" s="142">
        <f t="shared" si="6"/>
        <v>8627</v>
      </c>
      <c r="AJ33" s="142">
        <f t="shared" si="6"/>
        <v>8222</v>
      </c>
      <c r="AK33" s="142">
        <f t="shared" si="6"/>
        <v>7898</v>
      </c>
      <c r="AL33" s="142">
        <f t="shared" si="6"/>
        <v>8627</v>
      </c>
      <c r="AM33" s="142">
        <f t="shared" si="6"/>
        <v>7898</v>
      </c>
      <c r="AN33" s="142">
        <f t="shared" si="6"/>
        <v>8222</v>
      </c>
      <c r="AO33" s="142">
        <f t="shared" si="6"/>
        <v>7898</v>
      </c>
      <c r="AP33" s="142">
        <f t="shared" si="6"/>
        <v>8627</v>
      </c>
      <c r="AQ33" s="142">
        <f t="shared" si="6"/>
        <v>8060</v>
      </c>
      <c r="AR33" s="142">
        <f t="shared" si="6"/>
        <v>7898</v>
      </c>
      <c r="AS33" s="142">
        <f t="shared" si="6"/>
        <v>8222</v>
      </c>
      <c r="AT33" s="142">
        <f t="shared" si="6"/>
        <v>7574</v>
      </c>
      <c r="AU33" s="142">
        <f t="shared" si="6"/>
        <v>7574</v>
      </c>
      <c r="AV33" s="142">
        <f t="shared" si="6"/>
        <v>7250</v>
      </c>
      <c r="AW33" s="142">
        <f t="shared" si="6"/>
        <v>6683</v>
      </c>
      <c r="AX33" s="142">
        <f t="shared" si="6"/>
        <v>7088</v>
      </c>
      <c r="AY33" s="142">
        <f t="shared" si="6"/>
        <v>6683</v>
      </c>
      <c r="AZ33" s="142">
        <f t="shared" si="6"/>
        <v>7088</v>
      </c>
      <c r="BA33" s="142">
        <f t="shared" si="6"/>
        <v>6683</v>
      </c>
    </row>
    <row r="34" spans="1:53" ht="11.45" customHeight="1" x14ac:dyDescent="0.2">
      <c r="A34" s="3">
        <v>2</v>
      </c>
      <c r="B34" s="142">
        <f t="shared" ref="B34:BA34" si="7">ROUND(B15*0.9,)</f>
        <v>8991</v>
      </c>
      <c r="C34" s="142">
        <f t="shared" si="7"/>
        <v>8343</v>
      </c>
      <c r="D34" s="142">
        <f t="shared" si="7"/>
        <v>8100</v>
      </c>
      <c r="E34" s="142">
        <f t="shared" si="7"/>
        <v>7695</v>
      </c>
      <c r="F34" s="142">
        <f t="shared" si="7"/>
        <v>9639</v>
      </c>
      <c r="G34" s="142">
        <f t="shared" si="7"/>
        <v>10287</v>
      </c>
      <c r="H34" s="142">
        <f t="shared" si="7"/>
        <v>8991</v>
      </c>
      <c r="I34" s="142">
        <f t="shared" si="7"/>
        <v>9639</v>
      </c>
      <c r="J34" s="142">
        <f t="shared" si="7"/>
        <v>8343</v>
      </c>
      <c r="K34" s="142">
        <f t="shared" si="7"/>
        <v>8991</v>
      </c>
      <c r="L34" s="142">
        <f t="shared" si="7"/>
        <v>9639</v>
      </c>
      <c r="M34" s="142">
        <f t="shared" si="7"/>
        <v>8991</v>
      </c>
      <c r="N34" s="142">
        <f t="shared" si="7"/>
        <v>7695</v>
      </c>
      <c r="O34" s="142">
        <f t="shared" si="7"/>
        <v>8019</v>
      </c>
      <c r="P34" s="142">
        <f t="shared" si="7"/>
        <v>7695</v>
      </c>
      <c r="Q34" s="142">
        <f t="shared" si="7"/>
        <v>8019</v>
      </c>
      <c r="R34" s="142">
        <f t="shared" si="7"/>
        <v>7695</v>
      </c>
      <c r="S34" s="142">
        <f t="shared" si="7"/>
        <v>8019</v>
      </c>
      <c r="T34" s="142">
        <f t="shared" si="7"/>
        <v>9639</v>
      </c>
      <c r="U34" s="142">
        <f t="shared" si="7"/>
        <v>9639</v>
      </c>
      <c r="V34" s="142">
        <f t="shared" si="7"/>
        <v>9639</v>
      </c>
      <c r="W34" s="142">
        <f t="shared" si="7"/>
        <v>9639</v>
      </c>
      <c r="X34" s="142">
        <f t="shared" si="7"/>
        <v>8343</v>
      </c>
      <c r="Y34" s="142">
        <f t="shared" si="7"/>
        <v>8991</v>
      </c>
      <c r="Z34" s="142">
        <f t="shared" si="7"/>
        <v>8343</v>
      </c>
      <c r="AA34" s="142">
        <f t="shared" si="7"/>
        <v>10287</v>
      </c>
      <c r="AB34" s="142">
        <f t="shared" si="7"/>
        <v>10287</v>
      </c>
      <c r="AC34" s="142">
        <f t="shared" si="7"/>
        <v>8424</v>
      </c>
      <c r="AD34" s="142">
        <f t="shared" si="7"/>
        <v>8586</v>
      </c>
      <c r="AE34" s="142">
        <f t="shared" si="7"/>
        <v>8910</v>
      </c>
      <c r="AF34" s="142">
        <f t="shared" si="7"/>
        <v>8586</v>
      </c>
      <c r="AG34" s="142">
        <f t="shared" si="7"/>
        <v>9072</v>
      </c>
      <c r="AH34" s="142">
        <f t="shared" si="7"/>
        <v>9639</v>
      </c>
      <c r="AI34" s="142">
        <f t="shared" si="7"/>
        <v>9639</v>
      </c>
      <c r="AJ34" s="142">
        <f t="shared" si="7"/>
        <v>9234</v>
      </c>
      <c r="AK34" s="142">
        <f t="shared" si="7"/>
        <v>8910</v>
      </c>
      <c r="AL34" s="142">
        <f t="shared" si="7"/>
        <v>9639</v>
      </c>
      <c r="AM34" s="142">
        <f t="shared" si="7"/>
        <v>8910</v>
      </c>
      <c r="AN34" s="142">
        <f t="shared" si="7"/>
        <v>9234</v>
      </c>
      <c r="AO34" s="142">
        <f t="shared" si="7"/>
        <v>8910</v>
      </c>
      <c r="AP34" s="142">
        <f t="shared" si="7"/>
        <v>9639</v>
      </c>
      <c r="AQ34" s="142">
        <f t="shared" si="7"/>
        <v>9072</v>
      </c>
      <c r="AR34" s="142">
        <f t="shared" si="7"/>
        <v>8910</v>
      </c>
      <c r="AS34" s="142">
        <f t="shared" si="7"/>
        <v>9234</v>
      </c>
      <c r="AT34" s="142">
        <f t="shared" si="7"/>
        <v>8586</v>
      </c>
      <c r="AU34" s="142">
        <f t="shared" si="7"/>
        <v>8586</v>
      </c>
      <c r="AV34" s="142">
        <f t="shared" si="7"/>
        <v>8262</v>
      </c>
      <c r="AW34" s="142">
        <f t="shared" si="7"/>
        <v>7695</v>
      </c>
      <c r="AX34" s="142">
        <f t="shared" si="7"/>
        <v>8100</v>
      </c>
      <c r="AY34" s="142">
        <f t="shared" si="7"/>
        <v>7695</v>
      </c>
      <c r="AZ34" s="142">
        <f t="shared" si="7"/>
        <v>8100</v>
      </c>
      <c r="BA34" s="142">
        <f t="shared" si="7"/>
        <v>7695</v>
      </c>
    </row>
    <row r="35" spans="1:53"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row>
    <row r="36" spans="1:53" ht="11.45" customHeight="1" x14ac:dyDescent="0.2">
      <c r="A36" s="3">
        <v>1</v>
      </c>
      <c r="B36" s="142">
        <f t="shared" ref="B36:BA36" si="8">ROUND(B17*0.9,)</f>
        <v>8789</v>
      </c>
      <c r="C36" s="142">
        <f t="shared" si="8"/>
        <v>8141</v>
      </c>
      <c r="D36" s="142">
        <f t="shared" si="8"/>
        <v>7898</v>
      </c>
      <c r="E36" s="142">
        <f t="shared" si="8"/>
        <v>7493</v>
      </c>
      <c r="F36" s="142">
        <f t="shared" si="8"/>
        <v>9437</v>
      </c>
      <c r="G36" s="142">
        <f t="shared" si="8"/>
        <v>10085</v>
      </c>
      <c r="H36" s="142">
        <f t="shared" si="8"/>
        <v>8789</v>
      </c>
      <c r="I36" s="142">
        <f t="shared" si="8"/>
        <v>9437</v>
      </c>
      <c r="J36" s="142">
        <f t="shared" si="8"/>
        <v>8141</v>
      </c>
      <c r="K36" s="142">
        <f t="shared" si="8"/>
        <v>8789</v>
      </c>
      <c r="L36" s="142">
        <f t="shared" si="8"/>
        <v>9437</v>
      </c>
      <c r="M36" s="142">
        <f t="shared" si="8"/>
        <v>8789</v>
      </c>
      <c r="N36" s="142">
        <f t="shared" si="8"/>
        <v>7493</v>
      </c>
      <c r="O36" s="142">
        <f t="shared" si="8"/>
        <v>7817</v>
      </c>
      <c r="P36" s="142">
        <f t="shared" si="8"/>
        <v>7493</v>
      </c>
      <c r="Q36" s="142">
        <f t="shared" si="8"/>
        <v>7817</v>
      </c>
      <c r="R36" s="142">
        <f t="shared" si="8"/>
        <v>7493</v>
      </c>
      <c r="S36" s="142">
        <f t="shared" si="8"/>
        <v>7817</v>
      </c>
      <c r="T36" s="142">
        <f t="shared" si="8"/>
        <v>9437</v>
      </c>
      <c r="U36" s="142">
        <f t="shared" si="8"/>
        <v>9437</v>
      </c>
      <c r="V36" s="142">
        <f t="shared" si="8"/>
        <v>9437</v>
      </c>
      <c r="W36" s="142">
        <f t="shared" si="8"/>
        <v>9437</v>
      </c>
      <c r="X36" s="142">
        <f t="shared" si="8"/>
        <v>8141</v>
      </c>
      <c r="Y36" s="142">
        <f t="shared" si="8"/>
        <v>8789</v>
      </c>
      <c r="Z36" s="142">
        <f t="shared" si="8"/>
        <v>8141</v>
      </c>
      <c r="AA36" s="142">
        <f t="shared" si="8"/>
        <v>10085</v>
      </c>
      <c r="AB36" s="142">
        <f t="shared" si="8"/>
        <v>10085</v>
      </c>
      <c r="AC36" s="142">
        <f t="shared" si="8"/>
        <v>8222</v>
      </c>
      <c r="AD36" s="142">
        <f t="shared" si="8"/>
        <v>8384</v>
      </c>
      <c r="AE36" s="142">
        <f t="shared" si="8"/>
        <v>8708</v>
      </c>
      <c r="AF36" s="142">
        <f t="shared" si="8"/>
        <v>8384</v>
      </c>
      <c r="AG36" s="142">
        <f t="shared" si="8"/>
        <v>8870</v>
      </c>
      <c r="AH36" s="142">
        <f t="shared" si="8"/>
        <v>9437</v>
      </c>
      <c r="AI36" s="142">
        <f t="shared" si="8"/>
        <v>9437</v>
      </c>
      <c r="AJ36" s="142">
        <f t="shared" si="8"/>
        <v>9032</v>
      </c>
      <c r="AK36" s="142">
        <f t="shared" si="8"/>
        <v>8708</v>
      </c>
      <c r="AL36" s="142">
        <f t="shared" si="8"/>
        <v>9437</v>
      </c>
      <c r="AM36" s="142">
        <f t="shared" si="8"/>
        <v>8708</v>
      </c>
      <c r="AN36" s="142">
        <f t="shared" si="8"/>
        <v>9032</v>
      </c>
      <c r="AO36" s="142">
        <f t="shared" si="8"/>
        <v>8708</v>
      </c>
      <c r="AP36" s="142">
        <f t="shared" si="8"/>
        <v>9437</v>
      </c>
      <c r="AQ36" s="142">
        <f t="shared" si="8"/>
        <v>8870</v>
      </c>
      <c r="AR36" s="142">
        <f t="shared" si="8"/>
        <v>8708</v>
      </c>
      <c r="AS36" s="142">
        <f t="shared" si="8"/>
        <v>9032</v>
      </c>
      <c r="AT36" s="142">
        <f t="shared" si="8"/>
        <v>8384</v>
      </c>
      <c r="AU36" s="142">
        <f t="shared" si="8"/>
        <v>8384</v>
      </c>
      <c r="AV36" s="142">
        <f t="shared" si="8"/>
        <v>8060</v>
      </c>
      <c r="AW36" s="142">
        <f t="shared" si="8"/>
        <v>7493</v>
      </c>
      <c r="AX36" s="142">
        <f t="shared" si="8"/>
        <v>7898</v>
      </c>
      <c r="AY36" s="142">
        <f t="shared" si="8"/>
        <v>7493</v>
      </c>
      <c r="AZ36" s="142">
        <f t="shared" si="8"/>
        <v>7898</v>
      </c>
      <c r="BA36" s="142">
        <f t="shared" si="8"/>
        <v>7493</v>
      </c>
    </row>
    <row r="37" spans="1:53" ht="11.45" customHeight="1" x14ac:dyDescent="0.2">
      <c r="A37" s="3">
        <v>2</v>
      </c>
      <c r="B37" s="142">
        <f t="shared" ref="B37:BA37" si="9">ROUND(B18*0.9,)</f>
        <v>9801</v>
      </c>
      <c r="C37" s="142">
        <f t="shared" si="9"/>
        <v>9153</v>
      </c>
      <c r="D37" s="142">
        <f t="shared" si="9"/>
        <v>8910</v>
      </c>
      <c r="E37" s="142">
        <f t="shared" si="9"/>
        <v>8505</v>
      </c>
      <c r="F37" s="142">
        <f t="shared" si="9"/>
        <v>10449</v>
      </c>
      <c r="G37" s="142">
        <f t="shared" si="9"/>
        <v>11097</v>
      </c>
      <c r="H37" s="142">
        <f t="shared" si="9"/>
        <v>9801</v>
      </c>
      <c r="I37" s="142">
        <f t="shared" si="9"/>
        <v>10449</v>
      </c>
      <c r="J37" s="142">
        <f t="shared" si="9"/>
        <v>9153</v>
      </c>
      <c r="K37" s="142">
        <f t="shared" si="9"/>
        <v>9801</v>
      </c>
      <c r="L37" s="142">
        <f t="shared" si="9"/>
        <v>10449</v>
      </c>
      <c r="M37" s="142">
        <f t="shared" si="9"/>
        <v>9801</v>
      </c>
      <c r="N37" s="142">
        <f t="shared" si="9"/>
        <v>8505</v>
      </c>
      <c r="O37" s="142">
        <f t="shared" si="9"/>
        <v>8829</v>
      </c>
      <c r="P37" s="142">
        <f t="shared" si="9"/>
        <v>8505</v>
      </c>
      <c r="Q37" s="142">
        <f t="shared" si="9"/>
        <v>8829</v>
      </c>
      <c r="R37" s="142">
        <f t="shared" si="9"/>
        <v>8505</v>
      </c>
      <c r="S37" s="142">
        <f t="shared" si="9"/>
        <v>8829</v>
      </c>
      <c r="T37" s="142">
        <f t="shared" si="9"/>
        <v>10449</v>
      </c>
      <c r="U37" s="142">
        <f t="shared" si="9"/>
        <v>10449</v>
      </c>
      <c r="V37" s="142">
        <f t="shared" si="9"/>
        <v>10449</v>
      </c>
      <c r="W37" s="142">
        <f t="shared" si="9"/>
        <v>10449</v>
      </c>
      <c r="X37" s="142">
        <f t="shared" si="9"/>
        <v>9153</v>
      </c>
      <c r="Y37" s="142">
        <f t="shared" si="9"/>
        <v>9801</v>
      </c>
      <c r="Z37" s="142">
        <f t="shared" si="9"/>
        <v>9153</v>
      </c>
      <c r="AA37" s="142">
        <f t="shared" si="9"/>
        <v>11097</v>
      </c>
      <c r="AB37" s="142">
        <f t="shared" si="9"/>
        <v>11097</v>
      </c>
      <c r="AC37" s="142">
        <f t="shared" si="9"/>
        <v>9234</v>
      </c>
      <c r="AD37" s="142">
        <f t="shared" si="9"/>
        <v>9396</v>
      </c>
      <c r="AE37" s="142">
        <f t="shared" si="9"/>
        <v>9720</v>
      </c>
      <c r="AF37" s="142">
        <f t="shared" si="9"/>
        <v>9396</v>
      </c>
      <c r="AG37" s="142">
        <f t="shared" si="9"/>
        <v>9882</v>
      </c>
      <c r="AH37" s="142">
        <f t="shared" si="9"/>
        <v>10449</v>
      </c>
      <c r="AI37" s="142">
        <f t="shared" si="9"/>
        <v>10449</v>
      </c>
      <c r="AJ37" s="142">
        <f t="shared" si="9"/>
        <v>10044</v>
      </c>
      <c r="AK37" s="142">
        <f t="shared" si="9"/>
        <v>9720</v>
      </c>
      <c r="AL37" s="142">
        <f t="shared" si="9"/>
        <v>10449</v>
      </c>
      <c r="AM37" s="142">
        <f t="shared" si="9"/>
        <v>9720</v>
      </c>
      <c r="AN37" s="142">
        <f t="shared" si="9"/>
        <v>10044</v>
      </c>
      <c r="AO37" s="142">
        <f t="shared" si="9"/>
        <v>9720</v>
      </c>
      <c r="AP37" s="142">
        <f t="shared" si="9"/>
        <v>10449</v>
      </c>
      <c r="AQ37" s="142">
        <f t="shared" si="9"/>
        <v>9882</v>
      </c>
      <c r="AR37" s="142">
        <f t="shared" si="9"/>
        <v>9720</v>
      </c>
      <c r="AS37" s="142">
        <f t="shared" si="9"/>
        <v>10044</v>
      </c>
      <c r="AT37" s="142">
        <f t="shared" si="9"/>
        <v>9396</v>
      </c>
      <c r="AU37" s="142">
        <f t="shared" si="9"/>
        <v>9396</v>
      </c>
      <c r="AV37" s="142">
        <f t="shared" si="9"/>
        <v>9072</v>
      </c>
      <c r="AW37" s="142">
        <f t="shared" si="9"/>
        <v>8505</v>
      </c>
      <c r="AX37" s="142">
        <f t="shared" si="9"/>
        <v>8910</v>
      </c>
      <c r="AY37" s="142">
        <f t="shared" si="9"/>
        <v>8505</v>
      </c>
      <c r="AZ37" s="142">
        <f t="shared" si="9"/>
        <v>8910</v>
      </c>
      <c r="BA37" s="142">
        <f t="shared" si="9"/>
        <v>8505</v>
      </c>
    </row>
    <row r="38" spans="1:53"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row>
    <row r="39" spans="1:53" ht="11.45" customHeight="1" x14ac:dyDescent="0.2">
      <c r="A39" s="3">
        <v>1</v>
      </c>
      <c r="B39" s="142">
        <f t="shared" ref="B39:BA39" si="10">ROUND(B20*0.9,)</f>
        <v>10004</v>
      </c>
      <c r="C39" s="142">
        <f t="shared" si="10"/>
        <v>9356</v>
      </c>
      <c r="D39" s="142">
        <f t="shared" si="10"/>
        <v>9113</v>
      </c>
      <c r="E39" s="142">
        <f t="shared" si="10"/>
        <v>8708</v>
      </c>
      <c r="F39" s="142">
        <f t="shared" si="10"/>
        <v>10652</v>
      </c>
      <c r="G39" s="142">
        <f t="shared" si="10"/>
        <v>11300</v>
      </c>
      <c r="H39" s="142">
        <f t="shared" si="10"/>
        <v>10004</v>
      </c>
      <c r="I39" s="142">
        <f t="shared" si="10"/>
        <v>10652</v>
      </c>
      <c r="J39" s="142">
        <f t="shared" si="10"/>
        <v>9356</v>
      </c>
      <c r="K39" s="142">
        <f t="shared" si="10"/>
        <v>10004</v>
      </c>
      <c r="L39" s="142">
        <f t="shared" si="10"/>
        <v>10652</v>
      </c>
      <c r="M39" s="142">
        <f t="shared" si="10"/>
        <v>10004</v>
      </c>
      <c r="N39" s="142">
        <f t="shared" si="10"/>
        <v>8708</v>
      </c>
      <c r="O39" s="142">
        <f t="shared" si="10"/>
        <v>9032</v>
      </c>
      <c r="P39" s="142">
        <f t="shared" si="10"/>
        <v>8708</v>
      </c>
      <c r="Q39" s="142">
        <f t="shared" si="10"/>
        <v>9032</v>
      </c>
      <c r="R39" s="142">
        <f t="shared" si="10"/>
        <v>8708</v>
      </c>
      <c r="S39" s="142">
        <f t="shared" si="10"/>
        <v>9032</v>
      </c>
      <c r="T39" s="142">
        <f t="shared" si="10"/>
        <v>10652</v>
      </c>
      <c r="U39" s="142">
        <f t="shared" si="10"/>
        <v>10652</v>
      </c>
      <c r="V39" s="142">
        <f t="shared" si="10"/>
        <v>10652</v>
      </c>
      <c r="W39" s="142">
        <f t="shared" si="10"/>
        <v>10652</v>
      </c>
      <c r="X39" s="142">
        <f t="shared" si="10"/>
        <v>9356</v>
      </c>
      <c r="Y39" s="142">
        <f t="shared" si="10"/>
        <v>10004</v>
      </c>
      <c r="Z39" s="142">
        <f t="shared" si="10"/>
        <v>9356</v>
      </c>
      <c r="AA39" s="142">
        <f t="shared" si="10"/>
        <v>11300</v>
      </c>
      <c r="AB39" s="142">
        <f t="shared" si="10"/>
        <v>11300</v>
      </c>
      <c r="AC39" s="142">
        <f t="shared" si="10"/>
        <v>9437</v>
      </c>
      <c r="AD39" s="142">
        <f t="shared" si="10"/>
        <v>9599</v>
      </c>
      <c r="AE39" s="142">
        <f t="shared" si="10"/>
        <v>9923</v>
      </c>
      <c r="AF39" s="142">
        <f t="shared" si="10"/>
        <v>9599</v>
      </c>
      <c r="AG39" s="142">
        <f t="shared" si="10"/>
        <v>10085</v>
      </c>
      <c r="AH39" s="142">
        <f t="shared" si="10"/>
        <v>10652</v>
      </c>
      <c r="AI39" s="142">
        <f t="shared" si="10"/>
        <v>10652</v>
      </c>
      <c r="AJ39" s="142">
        <f t="shared" si="10"/>
        <v>10247</v>
      </c>
      <c r="AK39" s="142">
        <f t="shared" si="10"/>
        <v>9923</v>
      </c>
      <c r="AL39" s="142">
        <f t="shared" si="10"/>
        <v>10652</v>
      </c>
      <c r="AM39" s="142">
        <f t="shared" si="10"/>
        <v>9923</v>
      </c>
      <c r="AN39" s="142">
        <f t="shared" si="10"/>
        <v>10247</v>
      </c>
      <c r="AO39" s="142">
        <f t="shared" si="10"/>
        <v>9923</v>
      </c>
      <c r="AP39" s="142">
        <f t="shared" si="10"/>
        <v>10652</v>
      </c>
      <c r="AQ39" s="142">
        <f t="shared" si="10"/>
        <v>10085</v>
      </c>
      <c r="AR39" s="142">
        <f t="shared" si="10"/>
        <v>9923</v>
      </c>
      <c r="AS39" s="142">
        <f t="shared" si="10"/>
        <v>10247</v>
      </c>
      <c r="AT39" s="142">
        <f t="shared" si="10"/>
        <v>9599</v>
      </c>
      <c r="AU39" s="142">
        <f t="shared" si="10"/>
        <v>9599</v>
      </c>
      <c r="AV39" s="142">
        <f t="shared" si="10"/>
        <v>9275</v>
      </c>
      <c r="AW39" s="142">
        <f t="shared" si="10"/>
        <v>8708</v>
      </c>
      <c r="AX39" s="142">
        <f t="shared" si="10"/>
        <v>9113</v>
      </c>
      <c r="AY39" s="142">
        <f t="shared" si="10"/>
        <v>8708</v>
      </c>
      <c r="AZ39" s="142">
        <f t="shared" si="10"/>
        <v>9113</v>
      </c>
      <c r="BA39" s="142">
        <f t="shared" si="10"/>
        <v>8708</v>
      </c>
    </row>
    <row r="40" spans="1:53" ht="11.45" customHeight="1" x14ac:dyDescent="0.2">
      <c r="A40" s="3">
        <v>2</v>
      </c>
      <c r="B40" s="142">
        <f t="shared" ref="B40:BA40" si="11">ROUND(B21*0.9,)</f>
        <v>11016</v>
      </c>
      <c r="C40" s="142">
        <f t="shared" si="11"/>
        <v>10368</v>
      </c>
      <c r="D40" s="142">
        <f t="shared" si="11"/>
        <v>10125</v>
      </c>
      <c r="E40" s="142">
        <f t="shared" si="11"/>
        <v>9720</v>
      </c>
      <c r="F40" s="142">
        <f t="shared" si="11"/>
        <v>11664</v>
      </c>
      <c r="G40" s="142">
        <f t="shared" si="11"/>
        <v>12312</v>
      </c>
      <c r="H40" s="142">
        <f t="shared" si="11"/>
        <v>11016</v>
      </c>
      <c r="I40" s="142">
        <f t="shared" si="11"/>
        <v>11664</v>
      </c>
      <c r="J40" s="142">
        <f t="shared" si="11"/>
        <v>10368</v>
      </c>
      <c r="K40" s="142">
        <f t="shared" si="11"/>
        <v>11016</v>
      </c>
      <c r="L40" s="142">
        <f t="shared" si="11"/>
        <v>11664</v>
      </c>
      <c r="M40" s="142">
        <f t="shared" si="11"/>
        <v>11016</v>
      </c>
      <c r="N40" s="142">
        <f t="shared" si="11"/>
        <v>9720</v>
      </c>
      <c r="O40" s="142">
        <f t="shared" si="11"/>
        <v>10044</v>
      </c>
      <c r="P40" s="142">
        <f t="shared" si="11"/>
        <v>9720</v>
      </c>
      <c r="Q40" s="142">
        <f t="shared" si="11"/>
        <v>10044</v>
      </c>
      <c r="R40" s="142">
        <f t="shared" si="11"/>
        <v>9720</v>
      </c>
      <c r="S40" s="142">
        <f t="shared" si="11"/>
        <v>10044</v>
      </c>
      <c r="T40" s="142">
        <f t="shared" si="11"/>
        <v>11664</v>
      </c>
      <c r="U40" s="142">
        <f t="shared" si="11"/>
        <v>11664</v>
      </c>
      <c r="V40" s="142">
        <f t="shared" si="11"/>
        <v>11664</v>
      </c>
      <c r="W40" s="142">
        <f t="shared" si="11"/>
        <v>11664</v>
      </c>
      <c r="X40" s="142">
        <f t="shared" si="11"/>
        <v>10368</v>
      </c>
      <c r="Y40" s="142">
        <f t="shared" si="11"/>
        <v>11016</v>
      </c>
      <c r="Z40" s="142">
        <f t="shared" si="11"/>
        <v>10368</v>
      </c>
      <c r="AA40" s="142">
        <f t="shared" si="11"/>
        <v>12312</v>
      </c>
      <c r="AB40" s="142">
        <f t="shared" si="11"/>
        <v>12312</v>
      </c>
      <c r="AC40" s="142">
        <f t="shared" si="11"/>
        <v>10449</v>
      </c>
      <c r="AD40" s="142">
        <f t="shared" si="11"/>
        <v>10611</v>
      </c>
      <c r="AE40" s="142">
        <f t="shared" si="11"/>
        <v>10935</v>
      </c>
      <c r="AF40" s="142">
        <f t="shared" si="11"/>
        <v>10611</v>
      </c>
      <c r="AG40" s="142">
        <f t="shared" si="11"/>
        <v>11097</v>
      </c>
      <c r="AH40" s="142">
        <f t="shared" si="11"/>
        <v>11664</v>
      </c>
      <c r="AI40" s="142">
        <f t="shared" si="11"/>
        <v>11664</v>
      </c>
      <c r="AJ40" s="142">
        <f t="shared" si="11"/>
        <v>11259</v>
      </c>
      <c r="AK40" s="142">
        <f t="shared" si="11"/>
        <v>10935</v>
      </c>
      <c r="AL40" s="142">
        <f t="shared" si="11"/>
        <v>11664</v>
      </c>
      <c r="AM40" s="142">
        <f t="shared" si="11"/>
        <v>10935</v>
      </c>
      <c r="AN40" s="142">
        <f t="shared" si="11"/>
        <v>11259</v>
      </c>
      <c r="AO40" s="142">
        <f t="shared" si="11"/>
        <v>10935</v>
      </c>
      <c r="AP40" s="142">
        <f t="shared" si="11"/>
        <v>11664</v>
      </c>
      <c r="AQ40" s="142">
        <f t="shared" si="11"/>
        <v>11097</v>
      </c>
      <c r="AR40" s="142">
        <f t="shared" si="11"/>
        <v>10935</v>
      </c>
      <c r="AS40" s="142">
        <f t="shared" si="11"/>
        <v>11259</v>
      </c>
      <c r="AT40" s="142">
        <f t="shared" si="11"/>
        <v>10611</v>
      </c>
      <c r="AU40" s="142">
        <f t="shared" si="11"/>
        <v>10611</v>
      </c>
      <c r="AV40" s="142">
        <f t="shared" si="11"/>
        <v>10287</v>
      </c>
      <c r="AW40" s="142">
        <f t="shared" si="11"/>
        <v>9720</v>
      </c>
      <c r="AX40" s="142">
        <f t="shared" si="11"/>
        <v>10125</v>
      </c>
      <c r="AY40" s="142">
        <f t="shared" si="11"/>
        <v>9720</v>
      </c>
      <c r="AZ40" s="142">
        <f t="shared" si="11"/>
        <v>10125</v>
      </c>
      <c r="BA40" s="142">
        <f t="shared" si="11"/>
        <v>9720</v>
      </c>
    </row>
    <row r="41" spans="1:53" ht="11.45" customHeight="1" x14ac:dyDescent="0.2">
      <c r="A41" s="24"/>
    </row>
    <row r="42" spans="1:53" x14ac:dyDescent="0.2">
      <c r="A42" s="41" t="s">
        <v>18</v>
      </c>
    </row>
    <row r="43" spans="1:53" x14ac:dyDescent="0.2">
      <c r="A43" s="38" t="s">
        <v>22</v>
      </c>
    </row>
    <row r="44" spans="1:53" x14ac:dyDescent="0.2">
      <c r="A44" s="22"/>
    </row>
    <row r="45" spans="1:53" x14ac:dyDescent="0.2">
      <c r="A45" s="41" t="s">
        <v>3</v>
      </c>
    </row>
    <row r="46" spans="1:53" x14ac:dyDescent="0.2">
      <c r="A46" s="42" t="s">
        <v>4</v>
      </c>
    </row>
    <row r="47" spans="1:53" x14ac:dyDescent="0.2">
      <c r="A47" s="42" t="s">
        <v>5</v>
      </c>
    </row>
    <row r="48" spans="1:53"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191</v>
      </c>
    </row>
  </sheetData>
  <pageMargins left="0.7" right="0.7" top="0.75" bottom="0.75" header="0.3" footer="0.3"/>
  <pageSetup paperSize="9"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topLeftCell="A28" zoomScale="115" zoomScaleNormal="115" workbookViewId="0">
      <pane xSplit="1" topLeftCell="B1" activePane="topRight" state="frozen"/>
      <selection pane="topRight" activeCell="A54" sqref="A54:A55"/>
    </sheetView>
  </sheetViews>
  <sheetFormatPr defaultColWidth="8.5703125" defaultRowHeight="12" x14ac:dyDescent="0.2"/>
  <cols>
    <col min="1" max="1" width="84.85546875" style="1" customWidth="1"/>
    <col min="2" max="19" width="8.5703125" style="1"/>
    <col min="20" max="20" width="8.5703125" style="1" hidden="1" customWidth="1"/>
    <col min="21" max="23" width="8.5703125" style="1"/>
    <col min="24" max="24" width="8.5703125" style="1" customWidth="1"/>
    <col min="25" max="25" width="8.5703125" style="1" hidden="1" customWidth="1"/>
    <col min="26"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f>'C завтраками| Bed and breakfast'!B5</f>
        <v>45399</v>
      </c>
      <c r="H5" s="129">
        <f>'C завтраками| Bed and breakfast'!C5</f>
        <v>45401</v>
      </c>
      <c r="I5" s="129">
        <f>'C завтраками| Bed and breakfast'!D5</f>
        <v>45402</v>
      </c>
      <c r="J5" s="129">
        <f>'C завтраками| Bed and breakfast'!E5</f>
        <v>45403</v>
      </c>
      <c r="K5" s="46">
        <f>'C завтраками| Bed and breakfast'!F5</f>
        <v>45407</v>
      </c>
      <c r="L5" s="129">
        <f>'C завтраками| Bed and breakfast'!H5</f>
        <v>45411</v>
      </c>
      <c r="M5" s="129">
        <f>'C завтраками| Bed and breakfast'!I5</f>
        <v>45413</v>
      </c>
      <c r="N5" s="129">
        <f>'C завтраками| Bed and breakfast'!J5</f>
        <v>45417</v>
      </c>
      <c r="O5" s="129">
        <f>'C завтраками| Bed and breakfast'!K5</f>
        <v>45421</v>
      </c>
      <c r="P5" s="129">
        <f>'C завтраками| Bed and breakfast'!O5</f>
        <v>45429</v>
      </c>
      <c r="Q5" s="129">
        <f>'C завтраками| Bed and breakfast'!P5</f>
        <v>45431</v>
      </c>
      <c r="R5" s="129">
        <f>'C завтраками| Bed and breakfast'!Q5</f>
        <v>45436</v>
      </c>
      <c r="S5" s="129">
        <f>'C завтраками| Bed and breakfast'!R5</f>
        <v>45438</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breakfast'!AE5</f>
        <v>45492</v>
      </c>
      <c r="AE5" s="129">
        <f>'C завтраками| Bed and breakfast'!AF5</f>
        <v>45494</v>
      </c>
      <c r="AF5" s="129">
        <f>'C завтраками| Bed and breakfast'!AG5</f>
        <v>45499</v>
      </c>
      <c r="AG5" s="129">
        <f>'C завтраками| Bed and breakfast'!AH5</f>
        <v>45501</v>
      </c>
      <c r="AH5" s="129">
        <f>'C завтраками| Bed and breakfast'!AI5</f>
        <v>45505</v>
      </c>
      <c r="AI5" s="129">
        <f>'C завтраками| Bed and breakfast'!AJ5</f>
        <v>45506</v>
      </c>
      <c r="AJ5" s="129">
        <f>'C завтраками| Bed and breakfast'!AK5</f>
        <v>45508</v>
      </c>
      <c r="AK5" s="129">
        <f>'C завтраками| Bed and breakfast'!AL5</f>
        <v>45513</v>
      </c>
      <c r="AL5" s="129">
        <f>'C завтраками| Bed and breakfast'!AM5</f>
        <v>45515</v>
      </c>
      <c r="AM5" s="129">
        <f>'C завтраками| Bed and breakfast'!AN5</f>
        <v>45520</v>
      </c>
      <c r="AN5" s="129">
        <f>'C завтраками| Bed and breakfast'!AO5</f>
        <v>45522</v>
      </c>
      <c r="AO5" s="129">
        <f>'C завтраками| Bed and breakfast'!AS5</f>
        <v>45527</v>
      </c>
      <c r="AP5" s="129">
        <f>'C завтраками| Bed and breakfast'!AT5</f>
        <v>45529</v>
      </c>
      <c r="AQ5" s="129">
        <f>'C завтраками| Bed and breakfast'!AU5</f>
        <v>45534</v>
      </c>
      <c r="AR5" s="129">
        <f>'C завтраками| Bed and breakfast'!AV5</f>
        <v>45536</v>
      </c>
      <c r="AS5" s="129">
        <f>'C завтраками| Bed and breakfast'!AW5</f>
        <v>45551</v>
      </c>
      <c r="AT5" s="129">
        <f>'C завтраками| Bed and breakfast'!AX5</f>
        <v>45556</v>
      </c>
      <c r="AU5" s="129">
        <f>'C завтраками| Bed and breakfast'!AY5</f>
        <v>45558</v>
      </c>
      <c r="AV5" s="129">
        <f>'C завтраками| Bed and breakfast'!AZ5</f>
        <v>45562</v>
      </c>
      <c r="AW5" s="129">
        <f>'C завтраками| Bed and breakfast'!BA5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f>'C завтраками| Bed and breakfast'!B6</f>
        <v>45400</v>
      </c>
      <c r="H6" s="129">
        <f>'C завтраками| Bed and breakfast'!C6</f>
        <v>45401</v>
      </c>
      <c r="I6" s="129">
        <f>'C завтраками| Bed and breakfast'!D6</f>
        <v>45402</v>
      </c>
      <c r="J6" s="129">
        <f>'C завтраками| Bed and breakfast'!E6</f>
        <v>45406</v>
      </c>
      <c r="K6" s="46">
        <f>'C завтраками| Bed and breakfast'!F6</f>
        <v>45408</v>
      </c>
      <c r="L6" s="129">
        <f>'C завтраками| Bed and breakfast'!H6</f>
        <v>45412</v>
      </c>
      <c r="M6" s="129">
        <f>'C завтраками| Bed and breakfast'!I6</f>
        <v>45416</v>
      </c>
      <c r="N6" s="129">
        <f>'C завтраками| Bed and breakfast'!J6</f>
        <v>45420</v>
      </c>
      <c r="O6" s="129">
        <f>'C завтраками| Bed and breakfast'!K6</f>
        <v>45421</v>
      </c>
      <c r="P6" s="129">
        <f>'C завтраками| Bed and breakfast'!O6</f>
        <v>45430</v>
      </c>
      <c r="Q6" s="129">
        <f>'C завтраками| Bed and breakfast'!P6</f>
        <v>45435</v>
      </c>
      <c r="R6" s="129">
        <f>'C завтраками| Bed and breakfast'!Q6</f>
        <v>45437</v>
      </c>
      <c r="S6" s="129">
        <f>'C завтраками| Bed and breakfast'!R6</f>
        <v>45438</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breakfast'!AE6</f>
        <v>45493</v>
      </c>
      <c r="AE6" s="129">
        <f>'C завтраками| Bed and breakfast'!AF6</f>
        <v>45498</v>
      </c>
      <c r="AF6" s="129">
        <f>'C завтраками| Bed and breakfast'!AG6</f>
        <v>45500</v>
      </c>
      <c r="AG6" s="129">
        <f>'C завтраками| Bed and breakfast'!AH6</f>
        <v>45504</v>
      </c>
      <c r="AH6" s="129">
        <f>'C завтраками| Bed and breakfast'!AI6</f>
        <v>45505</v>
      </c>
      <c r="AI6" s="129">
        <f>'C завтраками| Bed and breakfast'!AJ6</f>
        <v>45507</v>
      </c>
      <c r="AJ6" s="129">
        <f>'C завтраками| Bed and breakfast'!AK6</f>
        <v>45512</v>
      </c>
      <c r="AK6" s="129">
        <f>'C завтраками| Bed and breakfast'!AL6</f>
        <v>45514</v>
      </c>
      <c r="AL6" s="129">
        <f>'C завтраками| Bed and breakfast'!AM6</f>
        <v>45519</v>
      </c>
      <c r="AM6" s="129">
        <f>'C завтраками| Bed and breakfast'!AN6</f>
        <v>45521</v>
      </c>
      <c r="AN6" s="129">
        <f>'C завтраками| Bed and breakfast'!AO6</f>
        <v>45522</v>
      </c>
      <c r="AO6" s="129">
        <f>'C завтраками| Bed and breakfast'!AS6</f>
        <v>45528</v>
      </c>
      <c r="AP6" s="129">
        <f>'C завтраками| Bed and breakfast'!AT6</f>
        <v>45533</v>
      </c>
      <c r="AQ6" s="129">
        <f>'C завтраками| Bed and breakfast'!AU6</f>
        <v>45535</v>
      </c>
      <c r="AR6" s="129">
        <f>'C завтраками| Bed and breakfast'!AV6</f>
        <v>45550</v>
      </c>
      <c r="AS6" s="129">
        <f>'C завтраками| Bed and breakfast'!AW6</f>
        <v>45555</v>
      </c>
      <c r="AT6" s="129">
        <f>'C завтраками| Bed and breakfast'!AX6</f>
        <v>45557</v>
      </c>
      <c r="AU6" s="129">
        <f>'C завтраками| Bed and breakfast'!AY6</f>
        <v>45561</v>
      </c>
      <c r="AV6" s="129">
        <f>'C завтраками| Bed and breakfast'!AZ6</f>
        <v>45563</v>
      </c>
      <c r="AW6" s="129">
        <f>'C завтраками| Bed and breakfast'!BA6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f>'C завтраками| Bed and breakfast'!B8*0.85</f>
        <v>6247.5</v>
      </c>
      <c r="H8" s="142">
        <f>'C завтраками| Bed and breakfast'!C8*0.85</f>
        <v>5567.5</v>
      </c>
      <c r="I8" s="142">
        <f>'C завтраками| Bed and breakfast'!D8*0.85</f>
        <v>5312.5</v>
      </c>
      <c r="J8" s="142">
        <f>'C завтраками| Bed and breakfast'!E8*0.85</f>
        <v>4887.5</v>
      </c>
      <c r="K8" s="142">
        <f>'C завтраками| Bed and breakfast'!F8*0.85</f>
        <v>6927.5</v>
      </c>
      <c r="L8" s="142">
        <f>'C завтраками| Bed and breakfast'!H8*0.85</f>
        <v>6247.5</v>
      </c>
      <c r="M8" s="142">
        <f>'C завтраками| Bed and breakfast'!I8*0.85</f>
        <v>6927.5</v>
      </c>
      <c r="N8" s="142">
        <f>'C завтраками| Bed and breakfast'!J8*0.85</f>
        <v>5567.5</v>
      </c>
      <c r="O8" s="142">
        <f>'C завтраками| Bed and breakfast'!K8*0.85</f>
        <v>6247.5</v>
      </c>
      <c r="P8" s="142">
        <f>'C завтраками| Bed and breakfast'!O8*0.85</f>
        <v>5227.5</v>
      </c>
      <c r="Q8" s="142">
        <f>'C завтраками| Bed and breakfast'!P8*0.85</f>
        <v>4887.5</v>
      </c>
      <c r="R8" s="142">
        <f>'C завтраками| Bed and breakfast'!Q8*0.85</f>
        <v>5227.5</v>
      </c>
      <c r="S8" s="142">
        <f>'C завтраками| Bed and breakfast'!R8*0.85</f>
        <v>4887.5</v>
      </c>
      <c r="T8" s="142">
        <f>'C завтраками| Bed and breakfast'!T8*0.85</f>
        <v>6927.5</v>
      </c>
      <c r="U8" s="142">
        <f>'C завтраками| Bed and breakfast'!U8*0.85</f>
        <v>6927.5</v>
      </c>
      <c r="V8" s="142">
        <f>'C завтраками| Bed and breakfast'!V8*0.85</f>
        <v>6927.5</v>
      </c>
      <c r="W8" s="142">
        <f>'C завтраками| Bed and breakfast'!W8*0.85</f>
        <v>6927.5</v>
      </c>
      <c r="X8" s="142">
        <f>'C завтраками| Bed and breakfast'!X8*0.85</f>
        <v>5567.5</v>
      </c>
      <c r="Y8" s="142">
        <f>'C завтраками| Bed and breakfast'!Y8*0.85</f>
        <v>6247.5</v>
      </c>
      <c r="Z8" s="142">
        <f>'C завтраками| Bed and breakfast'!Z8*0.85</f>
        <v>5567.5</v>
      </c>
      <c r="AA8" s="142">
        <f>'C завтраками| Bed and breakfast'!AA8*0.85</f>
        <v>7607.5</v>
      </c>
      <c r="AB8" s="142">
        <f>'C завтраками| Bed and breakfast'!AB8*0.85</f>
        <v>7607.5</v>
      </c>
      <c r="AC8" s="142">
        <f>'C завтраками| Bed and breakfast'!AC8*0.85</f>
        <v>5652.5</v>
      </c>
      <c r="AD8" s="142">
        <f>'C завтраками| Bed and breakfast'!AE8*0.85</f>
        <v>6162.5</v>
      </c>
      <c r="AE8" s="142">
        <f>'C завтраками| Bed and breakfast'!AF8*0.85</f>
        <v>5822.5</v>
      </c>
      <c r="AF8" s="142">
        <f>'C завтраками| Bed and breakfast'!AG8*0.85</f>
        <v>6332.5</v>
      </c>
      <c r="AG8" s="142">
        <f>'C завтраками| Bed and breakfast'!AH8*0.85</f>
        <v>6927.5</v>
      </c>
      <c r="AH8" s="142">
        <f>'C завтраками| Bed and breakfast'!AI8*0.85</f>
        <v>6927.5</v>
      </c>
      <c r="AI8" s="142">
        <f>'C завтраками| Bed and breakfast'!AJ8*0.85</f>
        <v>6502.5</v>
      </c>
      <c r="AJ8" s="142">
        <f>'C завтраками| Bed and breakfast'!AK8*0.85</f>
        <v>6162.5</v>
      </c>
      <c r="AK8" s="142">
        <f>'C завтраками| Bed and breakfast'!AL8*0.85</f>
        <v>6927.5</v>
      </c>
      <c r="AL8" s="142">
        <f>'C завтраками| Bed and breakfast'!AM8*0.85</f>
        <v>6162.5</v>
      </c>
      <c r="AM8" s="142">
        <f>'C завтраками| Bed and breakfast'!AN8*0.85</f>
        <v>6502.5</v>
      </c>
      <c r="AN8" s="142">
        <f>'C завтраками| Bed and breakfast'!AO8*0.85</f>
        <v>6162.5</v>
      </c>
      <c r="AO8" s="142">
        <f>'C завтраками| Bed and breakfast'!AS8*0.85</f>
        <v>6502.5</v>
      </c>
      <c r="AP8" s="142">
        <f>'C завтраками| Bed and breakfast'!AT8*0.85</f>
        <v>5822.5</v>
      </c>
      <c r="AQ8" s="142">
        <f>'C завтраками| Bed and breakfast'!AU8*0.85</f>
        <v>5822.5</v>
      </c>
      <c r="AR8" s="142">
        <f>'C завтраками| Bed and breakfast'!AV8*0.85</f>
        <v>5482.5</v>
      </c>
      <c r="AS8" s="142">
        <f>'C завтраками| Bed and breakfast'!AW8*0.85</f>
        <v>4887.5</v>
      </c>
      <c r="AT8" s="142">
        <f>'C завтраками| Bed and breakfast'!AX8*0.85</f>
        <v>5312.5</v>
      </c>
      <c r="AU8" s="142">
        <f>'C завтраками| Bed and breakfast'!AY8*0.85</f>
        <v>4887.5</v>
      </c>
      <c r="AV8" s="142">
        <f>'C завтраками| Bed and breakfast'!AZ8*0.85</f>
        <v>5312.5</v>
      </c>
      <c r="AW8" s="142">
        <f>'C завтраками| Bed and breakfast'!BA8*0.85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f>'C завтраками| Bed and breakfast'!B9*0.85</f>
        <v>7310</v>
      </c>
      <c r="H9" s="142">
        <f>'C завтраками| Bed and breakfast'!C9*0.85</f>
        <v>6630</v>
      </c>
      <c r="I9" s="142">
        <f>'C завтраками| Bed and breakfast'!D9*0.85</f>
        <v>6375</v>
      </c>
      <c r="J9" s="142">
        <f>'C завтраками| Bed and breakfast'!E9*0.85</f>
        <v>5950</v>
      </c>
      <c r="K9" s="142">
        <f>'C завтраками| Bed and breakfast'!F9*0.85</f>
        <v>7990</v>
      </c>
      <c r="L9" s="142">
        <f>'C завтраками| Bed and breakfast'!H9*0.85</f>
        <v>7310</v>
      </c>
      <c r="M9" s="142">
        <f>'C завтраками| Bed and breakfast'!I9*0.85</f>
        <v>7990</v>
      </c>
      <c r="N9" s="142">
        <f>'C завтраками| Bed and breakfast'!J9*0.85</f>
        <v>6630</v>
      </c>
      <c r="O9" s="142">
        <f>'C завтраками| Bed and breakfast'!K9*0.85</f>
        <v>7310</v>
      </c>
      <c r="P9" s="142">
        <f>'C завтраками| Bed and breakfast'!O9*0.85</f>
        <v>6290</v>
      </c>
      <c r="Q9" s="142">
        <f>'C завтраками| Bed and breakfast'!P9*0.85</f>
        <v>5950</v>
      </c>
      <c r="R9" s="142">
        <f>'C завтраками| Bed and breakfast'!Q9*0.85</f>
        <v>6290</v>
      </c>
      <c r="S9" s="142">
        <f>'C завтраками| Bed and breakfast'!R9*0.85</f>
        <v>5950</v>
      </c>
      <c r="T9" s="142">
        <f>'C завтраками| Bed and breakfast'!T9*0.85</f>
        <v>7990</v>
      </c>
      <c r="U9" s="142">
        <f>'C завтраками| Bed and breakfast'!U9*0.85</f>
        <v>7990</v>
      </c>
      <c r="V9" s="142">
        <f>'C завтраками| Bed and breakfast'!V9*0.85</f>
        <v>7990</v>
      </c>
      <c r="W9" s="142">
        <f>'C завтраками| Bed and breakfast'!W9*0.85</f>
        <v>7990</v>
      </c>
      <c r="X9" s="142">
        <f>'C завтраками| Bed and breakfast'!X9*0.85</f>
        <v>6630</v>
      </c>
      <c r="Y9" s="142">
        <f>'C завтраками| Bed and breakfast'!Y9*0.85</f>
        <v>7310</v>
      </c>
      <c r="Z9" s="142">
        <f>'C завтраками| Bed and breakfast'!Z9*0.85</f>
        <v>6630</v>
      </c>
      <c r="AA9" s="142">
        <f>'C завтраками| Bed and breakfast'!AA9*0.85</f>
        <v>8670</v>
      </c>
      <c r="AB9" s="142">
        <f>'C завтраками| Bed and breakfast'!AB9*0.85</f>
        <v>8670</v>
      </c>
      <c r="AC9" s="142">
        <f>'C завтраками| Bed and breakfast'!AC9*0.85</f>
        <v>6715</v>
      </c>
      <c r="AD9" s="142">
        <f>'C завтраками| Bed and breakfast'!AE9*0.85</f>
        <v>7225</v>
      </c>
      <c r="AE9" s="142">
        <f>'C завтраками| Bed and breakfast'!AF9*0.85</f>
        <v>6885</v>
      </c>
      <c r="AF9" s="142">
        <f>'C завтраками| Bed and breakfast'!AG9*0.85</f>
        <v>7395</v>
      </c>
      <c r="AG9" s="142">
        <f>'C завтраками| Bed and breakfast'!AH9*0.85</f>
        <v>7990</v>
      </c>
      <c r="AH9" s="142">
        <f>'C завтраками| Bed and breakfast'!AI9*0.85</f>
        <v>7990</v>
      </c>
      <c r="AI9" s="142">
        <f>'C завтраками| Bed and breakfast'!AJ9*0.85</f>
        <v>7565</v>
      </c>
      <c r="AJ9" s="142">
        <f>'C завтраками| Bed and breakfast'!AK9*0.85</f>
        <v>7225</v>
      </c>
      <c r="AK9" s="142">
        <f>'C завтраками| Bed and breakfast'!AL9*0.85</f>
        <v>7990</v>
      </c>
      <c r="AL9" s="142">
        <f>'C завтраками| Bed and breakfast'!AM9*0.85</f>
        <v>7225</v>
      </c>
      <c r="AM9" s="142">
        <f>'C завтраками| Bed and breakfast'!AN9*0.85</f>
        <v>7565</v>
      </c>
      <c r="AN9" s="142">
        <f>'C завтраками| Bed and breakfast'!AO9*0.85</f>
        <v>7225</v>
      </c>
      <c r="AO9" s="142">
        <f>'C завтраками| Bed and breakfast'!AS9*0.85</f>
        <v>7565</v>
      </c>
      <c r="AP9" s="142">
        <f>'C завтраками| Bed and breakfast'!AT9*0.85</f>
        <v>6885</v>
      </c>
      <c r="AQ9" s="142">
        <f>'C завтраками| Bed and breakfast'!AU9*0.85</f>
        <v>6885</v>
      </c>
      <c r="AR9" s="142">
        <f>'C завтраками| Bed and breakfast'!AV9*0.85</f>
        <v>6545</v>
      </c>
      <c r="AS9" s="142">
        <f>'C завтраками| Bed and breakfast'!AW9*0.85</f>
        <v>5950</v>
      </c>
      <c r="AT9" s="142">
        <f>'C завтраками| Bed and breakfast'!AX9*0.85</f>
        <v>6375</v>
      </c>
      <c r="AU9" s="142">
        <f>'C завтраками| Bed and breakfast'!AY9*0.85</f>
        <v>5950</v>
      </c>
      <c r="AV9" s="142">
        <f>'C завтраками| Bed and breakfast'!AZ9*0.85</f>
        <v>6375</v>
      </c>
      <c r="AW9" s="142">
        <f>'C завтраками| Bed and breakfast'!BA9*0.85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f>'C завтраками| Bed and breakfast'!B11*0.85</f>
        <v>7097.5</v>
      </c>
      <c r="H11" s="142">
        <f>'C завтраками| Bed and breakfast'!C11*0.85</f>
        <v>6417.5</v>
      </c>
      <c r="I11" s="142">
        <f>'C завтраками| Bed and breakfast'!D11*0.85</f>
        <v>6162.5</v>
      </c>
      <c r="J11" s="142">
        <f>'C завтраками| Bed and breakfast'!E11*0.85</f>
        <v>5737.5</v>
      </c>
      <c r="K11" s="142">
        <f>'C завтраками| Bed and breakfast'!F11*0.85</f>
        <v>7777.5</v>
      </c>
      <c r="L11" s="142">
        <f>'C завтраками| Bed and breakfast'!H11*0.85</f>
        <v>7097.5</v>
      </c>
      <c r="M11" s="142">
        <f>'C завтраками| Bed and breakfast'!I11*0.85</f>
        <v>7777.5</v>
      </c>
      <c r="N11" s="142">
        <f>'C завтраками| Bed and breakfast'!J11*0.85</f>
        <v>6417.5</v>
      </c>
      <c r="O11" s="142">
        <f>'C завтраками| Bed and breakfast'!K11*0.85</f>
        <v>7097.5</v>
      </c>
      <c r="P11" s="142">
        <f>'C завтраками| Bed and breakfast'!O11*0.85</f>
        <v>6077.5</v>
      </c>
      <c r="Q11" s="142">
        <f>'C завтраками| Bed and breakfast'!P11*0.85</f>
        <v>5737.5</v>
      </c>
      <c r="R11" s="142">
        <f>'C завтраками| Bed and breakfast'!Q11*0.85</f>
        <v>6077.5</v>
      </c>
      <c r="S11" s="142">
        <f>'C завтраками| Bed and breakfast'!R11*0.85</f>
        <v>5737.5</v>
      </c>
      <c r="T11" s="142">
        <f>'C завтраками| Bed and breakfast'!T11*0.85</f>
        <v>7777.5</v>
      </c>
      <c r="U11" s="142">
        <f>'C завтраками| Bed and breakfast'!U11*0.85</f>
        <v>7777.5</v>
      </c>
      <c r="V11" s="142">
        <f>'C завтраками| Bed and breakfast'!V11*0.85</f>
        <v>7777.5</v>
      </c>
      <c r="W11" s="142">
        <f>'C завтраками| Bed and breakfast'!W11*0.85</f>
        <v>7777.5</v>
      </c>
      <c r="X11" s="142">
        <f>'C завтраками| Bed and breakfast'!X11*0.85</f>
        <v>6417.5</v>
      </c>
      <c r="Y11" s="142">
        <f>'C завтраками| Bed and breakfast'!Y11*0.85</f>
        <v>7097.5</v>
      </c>
      <c r="Z11" s="142">
        <f>'C завтраками| Bed and breakfast'!Z11*0.85</f>
        <v>6417.5</v>
      </c>
      <c r="AA11" s="142">
        <f>'C завтраками| Bed and breakfast'!AA11*0.85</f>
        <v>8457.5</v>
      </c>
      <c r="AB11" s="142">
        <f>'C завтраками| Bed and breakfast'!AB11*0.85</f>
        <v>8457.5</v>
      </c>
      <c r="AC11" s="142">
        <f>'C завтраками| Bed and breakfast'!AC11*0.85</f>
        <v>6502.5</v>
      </c>
      <c r="AD11" s="142">
        <f>'C завтраками| Bed and breakfast'!AE11*0.85</f>
        <v>7012.5</v>
      </c>
      <c r="AE11" s="142">
        <f>'C завтраками| Bed and breakfast'!AF11*0.85</f>
        <v>6672.5</v>
      </c>
      <c r="AF11" s="142">
        <f>'C завтраками| Bed and breakfast'!AG11*0.85</f>
        <v>7182.5</v>
      </c>
      <c r="AG11" s="142">
        <f>'C завтраками| Bed and breakfast'!AH11*0.85</f>
        <v>7777.5</v>
      </c>
      <c r="AH11" s="142">
        <f>'C завтраками| Bed and breakfast'!AI11*0.85</f>
        <v>7777.5</v>
      </c>
      <c r="AI11" s="142">
        <f>'C завтраками| Bed and breakfast'!AJ11*0.85</f>
        <v>7352.5</v>
      </c>
      <c r="AJ11" s="142">
        <f>'C завтраками| Bed and breakfast'!AK11*0.85</f>
        <v>7012.5</v>
      </c>
      <c r="AK11" s="142">
        <f>'C завтраками| Bed and breakfast'!AL11*0.85</f>
        <v>7777.5</v>
      </c>
      <c r="AL11" s="142">
        <f>'C завтраками| Bed and breakfast'!AM11*0.85</f>
        <v>7012.5</v>
      </c>
      <c r="AM11" s="142">
        <f>'C завтраками| Bed and breakfast'!AN11*0.85</f>
        <v>7352.5</v>
      </c>
      <c r="AN11" s="142">
        <f>'C завтраками| Bed and breakfast'!AO11*0.85</f>
        <v>7012.5</v>
      </c>
      <c r="AO11" s="142">
        <f>'C завтраками| Bed and breakfast'!AS11*0.85</f>
        <v>7352.5</v>
      </c>
      <c r="AP11" s="142">
        <f>'C завтраками| Bed and breakfast'!AT11*0.85</f>
        <v>6672.5</v>
      </c>
      <c r="AQ11" s="142">
        <f>'C завтраками| Bed and breakfast'!AU11*0.85</f>
        <v>6672.5</v>
      </c>
      <c r="AR11" s="142">
        <f>'C завтраками| Bed and breakfast'!AV11*0.85</f>
        <v>6332.5</v>
      </c>
      <c r="AS11" s="142">
        <f>'C завтраками| Bed and breakfast'!AW11*0.85</f>
        <v>5737.5</v>
      </c>
      <c r="AT11" s="142">
        <f>'C завтраками| Bed and breakfast'!AX11*0.85</f>
        <v>6162.5</v>
      </c>
      <c r="AU11" s="142">
        <f>'C завтраками| Bed and breakfast'!AY11*0.85</f>
        <v>5737.5</v>
      </c>
      <c r="AV11" s="142">
        <f>'C завтраками| Bed and breakfast'!AZ11*0.85</f>
        <v>6162.5</v>
      </c>
      <c r="AW11" s="142">
        <f>'C завтраками| Bed and breakfast'!BA11*0.85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f>'C завтраками| Bed and breakfast'!B12*0.85</f>
        <v>8160</v>
      </c>
      <c r="H12" s="142">
        <f>'C завтраками| Bed and breakfast'!C12*0.85</f>
        <v>7480</v>
      </c>
      <c r="I12" s="142">
        <f>'C завтраками| Bed and breakfast'!D12*0.85</f>
        <v>7225</v>
      </c>
      <c r="J12" s="142">
        <f>'C завтраками| Bed and breakfast'!E12*0.85</f>
        <v>6800</v>
      </c>
      <c r="K12" s="142">
        <f>'C завтраками| Bed and breakfast'!F12*0.85</f>
        <v>8840</v>
      </c>
      <c r="L12" s="142">
        <f>'C завтраками| Bed and breakfast'!H12*0.85</f>
        <v>8160</v>
      </c>
      <c r="M12" s="142">
        <f>'C завтраками| Bed and breakfast'!I12*0.85</f>
        <v>8840</v>
      </c>
      <c r="N12" s="142">
        <f>'C завтраками| Bed and breakfast'!J12*0.85</f>
        <v>7480</v>
      </c>
      <c r="O12" s="142">
        <f>'C завтраками| Bed and breakfast'!K12*0.85</f>
        <v>8160</v>
      </c>
      <c r="P12" s="142">
        <f>'C завтраками| Bed and breakfast'!O12*0.85</f>
        <v>7140</v>
      </c>
      <c r="Q12" s="142">
        <f>'C завтраками| Bed and breakfast'!P12*0.85</f>
        <v>6800</v>
      </c>
      <c r="R12" s="142">
        <f>'C завтраками| Bed and breakfast'!Q12*0.85</f>
        <v>7140</v>
      </c>
      <c r="S12" s="142">
        <f>'C завтраками| Bed and breakfast'!R12*0.85</f>
        <v>6800</v>
      </c>
      <c r="T12" s="142">
        <f>'C завтраками| Bed and breakfast'!T12*0.85</f>
        <v>8840</v>
      </c>
      <c r="U12" s="142">
        <f>'C завтраками| Bed and breakfast'!U12*0.85</f>
        <v>8840</v>
      </c>
      <c r="V12" s="142">
        <f>'C завтраками| Bed and breakfast'!V12*0.85</f>
        <v>8840</v>
      </c>
      <c r="W12" s="142">
        <f>'C завтраками| Bed and breakfast'!W12*0.85</f>
        <v>8840</v>
      </c>
      <c r="X12" s="142">
        <f>'C завтраками| Bed and breakfast'!X12*0.85</f>
        <v>7480</v>
      </c>
      <c r="Y12" s="142">
        <f>'C завтраками| Bed and breakfast'!Y12*0.85</f>
        <v>8160</v>
      </c>
      <c r="Z12" s="142">
        <f>'C завтраками| Bed and breakfast'!Z12*0.85</f>
        <v>7480</v>
      </c>
      <c r="AA12" s="142">
        <f>'C завтраками| Bed and breakfast'!AA12*0.85</f>
        <v>9520</v>
      </c>
      <c r="AB12" s="142">
        <f>'C завтраками| Bed and breakfast'!AB12*0.85</f>
        <v>9520</v>
      </c>
      <c r="AC12" s="142">
        <f>'C завтраками| Bed and breakfast'!AC12*0.85</f>
        <v>7565</v>
      </c>
      <c r="AD12" s="142">
        <f>'C завтраками| Bed and breakfast'!AE12*0.85</f>
        <v>8075</v>
      </c>
      <c r="AE12" s="142">
        <f>'C завтраками| Bed and breakfast'!AF12*0.85</f>
        <v>7735</v>
      </c>
      <c r="AF12" s="142">
        <f>'C завтраками| Bed and breakfast'!AG12*0.85</f>
        <v>8245</v>
      </c>
      <c r="AG12" s="142">
        <f>'C завтраками| Bed and breakfast'!AH12*0.85</f>
        <v>8840</v>
      </c>
      <c r="AH12" s="142">
        <f>'C завтраками| Bed and breakfast'!AI12*0.85</f>
        <v>8840</v>
      </c>
      <c r="AI12" s="142">
        <f>'C завтраками| Bed and breakfast'!AJ12*0.85</f>
        <v>8415</v>
      </c>
      <c r="AJ12" s="142">
        <f>'C завтраками| Bed and breakfast'!AK12*0.85</f>
        <v>8075</v>
      </c>
      <c r="AK12" s="142">
        <f>'C завтраками| Bed and breakfast'!AL12*0.85</f>
        <v>8840</v>
      </c>
      <c r="AL12" s="142">
        <f>'C завтраками| Bed and breakfast'!AM12*0.85</f>
        <v>8075</v>
      </c>
      <c r="AM12" s="142">
        <f>'C завтраками| Bed and breakfast'!AN12*0.85</f>
        <v>8415</v>
      </c>
      <c r="AN12" s="142">
        <f>'C завтраками| Bed and breakfast'!AO12*0.85</f>
        <v>8075</v>
      </c>
      <c r="AO12" s="142">
        <f>'C завтраками| Bed and breakfast'!AS12*0.85</f>
        <v>8415</v>
      </c>
      <c r="AP12" s="142">
        <f>'C завтраками| Bed and breakfast'!AT12*0.85</f>
        <v>7735</v>
      </c>
      <c r="AQ12" s="142">
        <f>'C завтраками| Bed and breakfast'!AU12*0.85</f>
        <v>7735</v>
      </c>
      <c r="AR12" s="142">
        <f>'C завтраками| Bed and breakfast'!AV12*0.85</f>
        <v>7395</v>
      </c>
      <c r="AS12" s="142">
        <f>'C завтраками| Bed and breakfast'!AW12*0.85</f>
        <v>6800</v>
      </c>
      <c r="AT12" s="142">
        <f>'C завтраками| Bed and breakfast'!AX12*0.85</f>
        <v>7225</v>
      </c>
      <c r="AU12" s="142">
        <f>'C завтраками| Bed and breakfast'!AY12*0.85</f>
        <v>6800</v>
      </c>
      <c r="AV12" s="142">
        <f>'C завтраками| Bed and breakfast'!AZ12*0.85</f>
        <v>7225</v>
      </c>
      <c r="AW12" s="142">
        <f>'C завтраками| Bed and breakfast'!BA12*0.85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f>'C завтраками| Bed and breakfast'!B14*0.85</f>
        <v>8372.5</v>
      </c>
      <c r="H14" s="142">
        <f>'C завтраками| Bed and breakfast'!C14*0.85</f>
        <v>7692.5</v>
      </c>
      <c r="I14" s="142">
        <f>'C завтраками| Bed and breakfast'!D14*0.85</f>
        <v>7437.5</v>
      </c>
      <c r="J14" s="142">
        <f>'C завтраками| Bed and breakfast'!E14*0.85</f>
        <v>7012.5</v>
      </c>
      <c r="K14" s="142">
        <f>'C завтраками| Bed and breakfast'!F14*0.85</f>
        <v>9052.5</v>
      </c>
      <c r="L14" s="142">
        <f>'C завтраками| Bed and breakfast'!H14*0.85</f>
        <v>8372.5</v>
      </c>
      <c r="M14" s="142">
        <f>'C завтраками| Bed and breakfast'!I14*0.85</f>
        <v>9052.5</v>
      </c>
      <c r="N14" s="142">
        <f>'C завтраками| Bed and breakfast'!J14*0.85</f>
        <v>7692.5</v>
      </c>
      <c r="O14" s="142">
        <f>'C завтраками| Bed and breakfast'!K14*0.85</f>
        <v>8372.5</v>
      </c>
      <c r="P14" s="142">
        <f>'C завтраками| Bed and breakfast'!O14*0.85</f>
        <v>7352.5</v>
      </c>
      <c r="Q14" s="142">
        <f>'C завтраками| Bed and breakfast'!P14*0.85</f>
        <v>7012.5</v>
      </c>
      <c r="R14" s="142">
        <f>'C завтраками| Bed and breakfast'!Q14*0.85</f>
        <v>7352.5</v>
      </c>
      <c r="S14" s="142">
        <f>'C завтраками| Bed and breakfast'!R14*0.85</f>
        <v>7012.5</v>
      </c>
      <c r="T14" s="142">
        <f>'C завтраками| Bed and breakfast'!T14*0.85</f>
        <v>9052.5</v>
      </c>
      <c r="U14" s="142">
        <f>'C завтраками| Bed and breakfast'!U14*0.85</f>
        <v>9052.5</v>
      </c>
      <c r="V14" s="142">
        <f>'C завтраками| Bed and breakfast'!V14*0.85</f>
        <v>9052.5</v>
      </c>
      <c r="W14" s="142">
        <f>'C завтраками| Bed and breakfast'!W14*0.85</f>
        <v>9052.5</v>
      </c>
      <c r="X14" s="142">
        <f>'C завтраками| Bed and breakfast'!X14*0.85</f>
        <v>7692.5</v>
      </c>
      <c r="Y14" s="142">
        <f>'C завтраками| Bed and breakfast'!Y14*0.85</f>
        <v>8372.5</v>
      </c>
      <c r="Z14" s="142">
        <f>'C завтраками| Bed and breakfast'!Z14*0.85</f>
        <v>7692.5</v>
      </c>
      <c r="AA14" s="142">
        <f>'C завтраками| Bed and breakfast'!AA14*0.85</f>
        <v>9732.5</v>
      </c>
      <c r="AB14" s="142">
        <f>'C завтраками| Bed and breakfast'!AB14*0.85</f>
        <v>9732.5</v>
      </c>
      <c r="AC14" s="142">
        <f>'C завтраками| Bed and breakfast'!AC14*0.85</f>
        <v>7777.5</v>
      </c>
      <c r="AD14" s="142">
        <f>'C завтраками| Bed and breakfast'!AE14*0.85</f>
        <v>8287.5</v>
      </c>
      <c r="AE14" s="142">
        <f>'C завтраками| Bed and breakfast'!AF14*0.85</f>
        <v>7947.5</v>
      </c>
      <c r="AF14" s="142">
        <f>'C завтраками| Bed and breakfast'!AG14*0.85</f>
        <v>8457.5</v>
      </c>
      <c r="AG14" s="142">
        <f>'C завтраками| Bed and breakfast'!AH14*0.85</f>
        <v>9052.5</v>
      </c>
      <c r="AH14" s="142">
        <f>'C завтраками| Bed and breakfast'!AI14*0.85</f>
        <v>9052.5</v>
      </c>
      <c r="AI14" s="142">
        <f>'C завтраками| Bed and breakfast'!AJ14*0.85</f>
        <v>8627.5</v>
      </c>
      <c r="AJ14" s="142">
        <f>'C завтраками| Bed and breakfast'!AK14*0.85</f>
        <v>8287.5</v>
      </c>
      <c r="AK14" s="142">
        <f>'C завтраками| Bed and breakfast'!AL14*0.85</f>
        <v>9052.5</v>
      </c>
      <c r="AL14" s="142">
        <f>'C завтраками| Bed and breakfast'!AM14*0.85</f>
        <v>8287.5</v>
      </c>
      <c r="AM14" s="142">
        <f>'C завтраками| Bed and breakfast'!AN14*0.85</f>
        <v>8627.5</v>
      </c>
      <c r="AN14" s="142">
        <f>'C завтраками| Bed and breakfast'!AO14*0.85</f>
        <v>8287.5</v>
      </c>
      <c r="AO14" s="142">
        <f>'C завтраками| Bed and breakfast'!AS14*0.85</f>
        <v>8627.5</v>
      </c>
      <c r="AP14" s="142">
        <f>'C завтраками| Bed and breakfast'!AT14*0.85</f>
        <v>7947.5</v>
      </c>
      <c r="AQ14" s="142">
        <f>'C завтраками| Bed and breakfast'!AU14*0.85</f>
        <v>7947.5</v>
      </c>
      <c r="AR14" s="142">
        <f>'C завтраками| Bed and breakfast'!AV14*0.85</f>
        <v>7607.5</v>
      </c>
      <c r="AS14" s="142">
        <f>'C завтраками| Bed and breakfast'!AW14*0.85</f>
        <v>7012.5</v>
      </c>
      <c r="AT14" s="142">
        <f>'C завтраками| Bed and breakfast'!AX14*0.85</f>
        <v>7437.5</v>
      </c>
      <c r="AU14" s="142">
        <f>'C завтраками| Bed and breakfast'!AY14*0.85</f>
        <v>7012.5</v>
      </c>
      <c r="AV14" s="142">
        <f>'C завтраками| Bed and breakfast'!AZ14*0.85</f>
        <v>7437.5</v>
      </c>
      <c r="AW14" s="142">
        <f>'C завтраками| Bed and breakfast'!BA14*0.85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f>'C завтраками| Bed and breakfast'!B15*0.85</f>
        <v>9435</v>
      </c>
      <c r="H15" s="142">
        <f>'C завтраками| Bed and breakfast'!C15*0.85</f>
        <v>8755</v>
      </c>
      <c r="I15" s="142">
        <f>'C завтраками| Bed and breakfast'!D15*0.85</f>
        <v>8500</v>
      </c>
      <c r="J15" s="142">
        <f>'C завтраками| Bed and breakfast'!E15*0.85</f>
        <v>8075</v>
      </c>
      <c r="K15" s="142">
        <f>'C завтраками| Bed and breakfast'!F15*0.85</f>
        <v>10115</v>
      </c>
      <c r="L15" s="142">
        <f>'C завтраками| Bed and breakfast'!H15*0.85</f>
        <v>9435</v>
      </c>
      <c r="M15" s="142">
        <f>'C завтраками| Bed and breakfast'!I15*0.85</f>
        <v>10115</v>
      </c>
      <c r="N15" s="142">
        <f>'C завтраками| Bed and breakfast'!J15*0.85</f>
        <v>8755</v>
      </c>
      <c r="O15" s="142">
        <f>'C завтраками| Bed and breakfast'!K15*0.85</f>
        <v>9435</v>
      </c>
      <c r="P15" s="142">
        <f>'C завтраками| Bed and breakfast'!O15*0.85</f>
        <v>8415</v>
      </c>
      <c r="Q15" s="142">
        <f>'C завтраками| Bed and breakfast'!P15*0.85</f>
        <v>8075</v>
      </c>
      <c r="R15" s="142">
        <f>'C завтраками| Bed and breakfast'!Q15*0.85</f>
        <v>8415</v>
      </c>
      <c r="S15" s="142">
        <f>'C завтраками| Bed and breakfast'!R15*0.85</f>
        <v>8075</v>
      </c>
      <c r="T15" s="142">
        <f>'C завтраками| Bed and breakfast'!T15*0.85</f>
        <v>10115</v>
      </c>
      <c r="U15" s="142">
        <f>'C завтраками| Bed and breakfast'!U15*0.85</f>
        <v>10115</v>
      </c>
      <c r="V15" s="142">
        <f>'C завтраками| Bed and breakfast'!V15*0.85</f>
        <v>10115</v>
      </c>
      <c r="W15" s="142">
        <f>'C завтраками| Bed and breakfast'!W15*0.85</f>
        <v>10115</v>
      </c>
      <c r="X15" s="142">
        <f>'C завтраками| Bed and breakfast'!X15*0.85</f>
        <v>8755</v>
      </c>
      <c r="Y15" s="142">
        <f>'C завтраками| Bed and breakfast'!Y15*0.85</f>
        <v>9435</v>
      </c>
      <c r="Z15" s="142">
        <f>'C завтраками| Bed and breakfast'!Z15*0.85</f>
        <v>8755</v>
      </c>
      <c r="AA15" s="142">
        <f>'C завтраками| Bed and breakfast'!AA15*0.85</f>
        <v>10795</v>
      </c>
      <c r="AB15" s="142">
        <f>'C завтраками| Bed and breakfast'!AB15*0.85</f>
        <v>10795</v>
      </c>
      <c r="AC15" s="142">
        <f>'C завтраками| Bed and breakfast'!AC15*0.85</f>
        <v>8840</v>
      </c>
      <c r="AD15" s="142">
        <f>'C завтраками| Bed and breakfast'!AE15*0.85</f>
        <v>9350</v>
      </c>
      <c r="AE15" s="142">
        <f>'C завтраками| Bed and breakfast'!AF15*0.85</f>
        <v>9010</v>
      </c>
      <c r="AF15" s="142">
        <f>'C завтраками| Bed and breakfast'!AG15*0.85</f>
        <v>9520</v>
      </c>
      <c r="AG15" s="142">
        <f>'C завтраками| Bed and breakfast'!AH15*0.85</f>
        <v>10115</v>
      </c>
      <c r="AH15" s="142">
        <f>'C завтраками| Bed and breakfast'!AI15*0.85</f>
        <v>10115</v>
      </c>
      <c r="AI15" s="142">
        <f>'C завтраками| Bed and breakfast'!AJ15*0.85</f>
        <v>9690</v>
      </c>
      <c r="AJ15" s="142">
        <f>'C завтраками| Bed and breakfast'!AK15*0.85</f>
        <v>9350</v>
      </c>
      <c r="AK15" s="142">
        <f>'C завтраками| Bed and breakfast'!AL15*0.85</f>
        <v>10115</v>
      </c>
      <c r="AL15" s="142">
        <f>'C завтраками| Bed and breakfast'!AM15*0.85</f>
        <v>9350</v>
      </c>
      <c r="AM15" s="142">
        <f>'C завтраками| Bed and breakfast'!AN15*0.85</f>
        <v>9690</v>
      </c>
      <c r="AN15" s="142">
        <f>'C завтраками| Bed and breakfast'!AO15*0.85</f>
        <v>9350</v>
      </c>
      <c r="AO15" s="142">
        <f>'C завтраками| Bed and breakfast'!AS15*0.85</f>
        <v>9690</v>
      </c>
      <c r="AP15" s="142">
        <f>'C завтраками| Bed and breakfast'!AT15*0.85</f>
        <v>9010</v>
      </c>
      <c r="AQ15" s="142">
        <f>'C завтраками| Bed and breakfast'!AU15*0.85</f>
        <v>9010</v>
      </c>
      <c r="AR15" s="142">
        <f>'C завтраками| Bed and breakfast'!AV15*0.85</f>
        <v>8670</v>
      </c>
      <c r="AS15" s="142">
        <f>'C завтраками| Bed and breakfast'!AW15*0.85</f>
        <v>8075</v>
      </c>
      <c r="AT15" s="142">
        <f>'C завтраками| Bed and breakfast'!AX15*0.85</f>
        <v>8500</v>
      </c>
      <c r="AU15" s="142">
        <f>'C завтраками| Bed and breakfast'!AY15*0.85</f>
        <v>8075</v>
      </c>
      <c r="AV15" s="142">
        <f>'C завтраками| Bed and breakfast'!AZ15*0.85</f>
        <v>8500</v>
      </c>
      <c r="AW15" s="142">
        <f>'C завтраками| Bed and breakfast'!BA15*0.85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f>'C завтраками| Bed and breakfast'!B17*0.85</f>
        <v>9222.5</v>
      </c>
      <c r="H17" s="142">
        <f>'C завтраками| Bed and breakfast'!C17*0.85</f>
        <v>8542.5</v>
      </c>
      <c r="I17" s="142">
        <f>'C завтраками| Bed and breakfast'!D17*0.85</f>
        <v>8287.5</v>
      </c>
      <c r="J17" s="142">
        <f>'C завтраками| Bed and breakfast'!E17*0.85</f>
        <v>7862.5</v>
      </c>
      <c r="K17" s="142">
        <f>'C завтраками| Bed and breakfast'!F17*0.85</f>
        <v>9902.5</v>
      </c>
      <c r="L17" s="142">
        <f>'C завтраками| Bed and breakfast'!H17*0.85</f>
        <v>9222.5</v>
      </c>
      <c r="M17" s="142">
        <f>'C завтраками| Bed and breakfast'!I17*0.85</f>
        <v>9902.5</v>
      </c>
      <c r="N17" s="142">
        <f>'C завтраками| Bed and breakfast'!J17*0.85</f>
        <v>8542.5</v>
      </c>
      <c r="O17" s="142">
        <f>'C завтраками| Bed and breakfast'!K17*0.85</f>
        <v>9222.5</v>
      </c>
      <c r="P17" s="142">
        <f>'C завтраками| Bed and breakfast'!O17*0.85</f>
        <v>8202.5</v>
      </c>
      <c r="Q17" s="142">
        <f>'C завтраками| Bed and breakfast'!P17*0.85</f>
        <v>7862.5</v>
      </c>
      <c r="R17" s="142">
        <f>'C завтраками| Bed and breakfast'!Q17*0.85</f>
        <v>8202.5</v>
      </c>
      <c r="S17" s="142">
        <f>'C завтраками| Bed and breakfast'!R17*0.85</f>
        <v>7862.5</v>
      </c>
      <c r="T17" s="142">
        <f>'C завтраками| Bed and breakfast'!T17*0.85</f>
        <v>9902.5</v>
      </c>
      <c r="U17" s="142">
        <f>'C завтраками| Bed and breakfast'!U17*0.85</f>
        <v>9902.5</v>
      </c>
      <c r="V17" s="142">
        <f>'C завтраками| Bed and breakfast'!V17*0.85</f>
        <v>9902.5</v>
      </c>
      <c r="W17" s="142">
        <f>'C завтраками| Bed and breakfast'!W17*0.85</f>
        <v>9902.5</v>
      </c>
      <c r="X17" s="142">
        <f>'C завтраками| Bed and breakfast'!X17*0.85</f>
        <v>8542.5</v>
      </c>
      <c r="Y17" s="142">
        <f>'C завтраками| Bed and breakfast'!Y17*0.85</f>
        <v>9222.5</v>
      </c>
      <c r="Z17" s="142">
        <f>'C завтраками| Bed and breakfast'!Z17*0.85</f>
        <v>8542.5</v>
      </c>
      <c r="AA17" s="142">
        <f>'C завтраками| Bed and breakfast'!AA17*0.85</f>
        <v>10582.5</v>
      </c>
      <c r="AB17" s="142">
        <f>'C завтраками| Bed and breakfast'!AB17*0.85</f>
        <v>10582.5</v>
      </c>
      <c r="AC17" s="142">
        <f>'C завтраками| Bed and breakfast'!AC17*0.85</f>
        <v>8627.5</v>
      </c>
      <c r="AD17" s="142">
        <f>'C завтраками| Bed and breakfast'!AE17*0.85</f>
        <v>9137.5</v>
      </c>
      <c r="AE17" s="142">
        <f>'C завтраками| Bed and breakfast'!AF17*0.85</f>
        <v>8797.5</v>
      </c>
      <c r="AF17" s="142">
        <f>'C завтраками| Bed and breakfast'!AG17*0.85</f>
        <v>9307.5</v>
      </c>
      <c r="AG17" s="142">
        <f>'C завтраками| Bed and breakfast'!AH17*0.85</f>
        <v>9902.5</v>
      </c>
      <c r="AH17" s="142">
        <f>'C завтраками| Bed and breakfast'!AI17*0.85</f>
        <v>9902.5</v>
      </c>
      <c r="AI17" s="142">
        <f>'C завтраками| Bed and breakfast'!AJ17*0.85</f>
        <v>9477.5</v>
      </c>
      <c r="AJ17" s="142">
        <f>'C завтраками| Bed and breakfast'!AK17*0.85</f>
        <v>9137.5</v>
      </c>
      <c r="AK17" s="142">
        <f>'C завтраками| Bed and breakfast'!AL17*0.85</f>
        <v>9902.5</v>
      </c>
      <c r="AL17" s="142">
        <f>'C завтраками| Bed and breakfast'!AM17*0.85</f>
        <v>9137.5</v>
      </c>
      <c r="AM17" s="142">
        <f>'C завтраками| Bed and breakfast'!AN17*0.85</f>
        <v>9477.5</v>
      </c>
      <c r="AN17" s="142">
        <f>'C завтраками| Bed and breakfast'!AO17*0.85</f>
        <v>9137.5</v>
      </c>
      <c r="AO17" s="142">
        <f>'C завтраками| Bed and breakfast'!AS17*0.85</f>
        <v>9477.5</v>
      </c>
      <c r="AP17" s="142">
        <f>'C завтраками| Bed and breakfast'!AT17*0.85</f>
        <v>8797.5</v>
      </c>
      <c r="AQ17" s="142">
        <f>'C завтраками| Bed and breakfast'!AU17*0.85</f>
        <v>8797.5</v>
      </c>
      <c r="AR17" s="142">
        <f>'C завтраками| Bed and breakfast'!AV17*0.85</f>
        <v>8457.5</v>
      </c>
      <c r="AS17" s="142">
        <f>'C завтраками| Bed and breakfast'!AW17*0.85</f>
        <v>7862.5</v>
      </c>
      <c r="AT17" s="142">
        <f>'C завтраками| Bed and breakfast'!AX17*0.85</f>
        <v>8287.5</v>
      </c>
      <c r="AU17" s="142">
        <f>'C завтраками| Bed and breakfast'!AY17*0.85</f>
        <v>7862.5</v>
      </c>
      <c r="AV17" s="142">
        <f>'C завтраками| Bed and breakfast'!AZ17*0.85</f>
        <v>8287.5</v>
      </c>
      <c r="AW17" s="142">
        <f>'C завтраками| Bed and breakfast'!BA17*0.85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f>'C завтраками| Bed and breakfast'!B18*0.85</f>
        <v>10285</v>
      </c>
      <c r="H18" s="142">
        <f>'C завтраками| Bed and breakfast'!C18*0.85</f>
        <v>9605</v>
      </c>
      <c r="I18" s="142">
        <f>'C завтраками| Bed and breakfast'!D18*0.85</f>
        <v>9350</v>
      </c>
      <c r="J18" s="142">
        <f>'C завтраками| Bed and breakfast'!E18*0.85</f>
        <v>8925</v>
      </c>
      <c r="K18" s="142">
        <f>'C завтраками| Bed and breakfast'!F18*0.85</f>
        <v>10965</v>
      </c>
      <c r="L18" s="142">
        <f>'C завтраками| Bed and breakfast'!H18*0.85</f>
        <v>10285</v>
      </c>
      <c r="M18" s="142">
        <f>'C завтраками| Bed and breakfast'!I18*0.85</f>
        <v>10965</v>
      </c>
      <c r="N18" s="142">
        <f>'C завтраками| Bed and breakfast'!J18*0.85</f>
        <v>9605</v>
      </c>
      <c r="O18" s="142">
        <f>'C завтраками| Bed and breakfast'!K18*0.85</f>
        <v>10285</v>
      </c>
      <c r="P18" s="142">
        <f>'C завтраками| Bed and breakfast'!O18*0.85</f>
        <v>9265</v>
      </c>
      <c r="Q18" s="142">
        <f>'C завтраками| Bed and breakfast'!P18*0.85</f>
        <v>8925</v>
      </c>
      <c r="R18" s="142">
        <f>'C завтраками| Bed and breakfast'!Q18*0.85</f>
        <v>9265</v>
      </c>
      <c r="S18" s="142">
        <f>'C завтраками| Bed and breakfast'!R18*0.85</f>
        <v>8925</v>
      </c>
      <c r="T18" s="142">
        <f>'C завтраками| Bed and breakfast'!T18*0.85</f>
        <v>10965</v>
      </c>
      <c r="U18" s="142">
        <f>'C завтраками| Bed and breakfast'!U18*0.85</f>
        <v>10965</v>
      </c>
      <c r="V18" s="142">
        <f>'C завтраками| Bed and breakfast'!V18*0.85</f>
        <v>10965</v>
      </c>
      <c r="W18" s="142">
        <f>'C завтраками| Bed and breakfast'!W18*0.85</f>
        <v>10965</v>
      </c>
      <c r="X18" s="142">
        <f>'C завтраками| Bed and breakfast'!X18*0.85</f>
        <v>9605</v>
      </c>
      <c r="Y18" s="142">
        <f>'C завтраками| Bed and breakfast'!Y18*0.85</f>
        <v>10285</v>
      </c>
      <c r="Z18" s="142">
        <f>'C завтраками| Bed and breakfast'!Z18*0.85</f>
        <v>9605</v>
      </c>
      <c r="AA18" s="142">
        <f>'C завтраками| Bed and breakfast'!AA18*0.85</f>
        <v>11645</v>
      </c>
      <c r="AB18" s="142">
        <f>'C завтраками| Bed and breakfast'!AB18*0.85</f>
        <v>11645</v>
      </c>
      <c r="AC18" s="142">
        <f>'C завтраками| Bed and breakfast'!AC18*0.85</f>
        <v>9690</v>
      </c>
      <c r="AD18" s="142">
        <f>'C завтраками| Bed and breakfast'!AE18*0.85</f>
        <v>10200</v>
      </c>
      <c r="AE18" s="142">
        <f>'C завтраками| Bed and breakfast'!AF18*0.85</f>
        <v>9860</v>
      </c>
      <c r="AF18" s="142">
        <f>'C завтраками| Bed and breakfast'!AG18*0.85</f>
        <v>10370</v>
      </c>
      <c r="AG18" s="142">
        <f>'C завтраками| Bed and breakfast'!AH18*0.85</f>
        <v>10965</v>
      </c>
      <c r="AH18" s="142">
        <f>'C завтраками| Bed and breakfast'!AI18*0.85</f>
        <v>10965</v>
      </c>
      <c r="AI18" s="142">
        <f>'C завтраками| Bed and breakfast'!AJ18*0.85</f>
        <v>10540</v>
      </c>
      <c r="AJ18" s="142">
        <f>'C завтраками| Bed and breakfast'!AK18*0.85</f>
        <v>10200</v>
      </c>
      <c r="AK18" s="142">
        <f>'C завтраками| Bed and breakfast'!AL18*0.85</f>
        <v>10965</v>
      </c>
      <c r="AL18" s="142">
        <f>'C завтраками| Bed and breakfast'!AM18*0.85</f>
        <v>10200</v>
      </c>
      <c r="AM18" s="142">
        <f>'C завтраками| Bed and breakfast'!AN18*0.85</f>
        <v>10540</v>
      </c>
      <c r="AN18" s="142">
        <f>'C завтраками| Bed and breakfast'!AO18*0.85</f>
        <v>10200</v>
      </c>
      <c r="AO18" s="142">
        <f>'C завтраками| Bed and breakfast'!AS18*0.85</f>
        <v>10540</v>
      </c>
      <c r="AP18" s="142">
        <f>'C завтраками| Bed and breakfast'!AT18*0.85</f>
        <v>9860</v>
      </c>
      <c r="AQ18" s="142">
        <f>'C завтраками| Bed and breakfast'!AU18*0.85</f>
        <v>9860</v>
      </c>
      <c r="AR18" s="142">
        <f>'C завтраками| Bed and breakfast'!AV18*0.85</f>
        <v>9520</v>
      </c>
      <c r="AS18" s="142">
        <f>'C завтраками| Bed and breakfast'!AW18*0.85</f>
        <v>8925</v>
      </c>
      <c r="AT18" s="142">
        <f>'C завтраками| Bed and breakfast'!AX18*0.85</f>
        <v>9350</v>
      </c>
      <c r="AU18" s="142">
        <f>'C завтраками| Bed and breakfast'!AY18*0.85</f>
        <v>8925</v>
      </c>
      <c r="AV18" s="142">
        <f>'C завтраками| Bed and breakfast'!AZ18*0.85</f>
        <v>9350</v>
      </c>
      <c r="AW18" s="142">
        <f>'C завтраками| Bed and breakfast'!BA18*0.85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f>'C завтраками| Bed and breakfast'!B20*0.85</f>
        <v>10497.5</v>
      </c>
      <c r="H20" s="142">
        <f>'C завтраками| Bed and breakfast'!C20*0.85</f>
        <v>9817.5</v>
      </c>
      <c r="I20" s="142">
        <f>'C завтраками| Bed and breakfast'!D20*0.85</f>
        <v>9562.5</v>
      </c>
      <c r="J20" s="142">
        <f>'C завтраками| Bed and breakfast'!E20*0.85</f>
        <v>9137.5</v>
      </c>
      <c r="K20" s="142">
        <f>'C завтраками| Bed and breakfast'!F20*0.85</f>
        <v>11177.5</v>
      </c>
      <c r="L20" s="142">
        <f>'C завтраками| Bed and breakfast'!H20*0.85</f>
        <v>10497.5</v>
      </c>
      <c r="M20" s="142">
        <f>'C завтраками| Bed and breakfast'!I20*0.85</f>
        <v>11177.5</v>
      </c>
      <c r="N20" s="142">
        <f>'C завтраками| Bed and breakfast'!J20*0.85</f>
        <v>9817.5</v>
      </c>
      <c r="O20" s="142">
        <f>'C завтраками| Bed and breakfast'!K20*0.85</f>
        <v>10497.5</v>
      </c>
      <c r="P20" s="142">
        <f>'C завтраками| Bed and breakfast'!O20*0.85</f>
        <v>9477.5</v>
      </c>
      <c r="Q20" s="142">
        <f>'C завтраками| Bed and breakfast'!P20*0.85</f>
        <v>9137.5</v>
      </c>
      <c r="R20" s="142">
        <f>'C завтраками| Bed and breakfast'!Q20*0.85</f>
        <v>9477.5</v>
      </c>
      <c r="S20" s="142">
        <f>'C завтраками| Bed and breakfast'!R20*0.85</f>
        <v>9137.5</v>
      </c>
      <c r="T20" s="142">
        <f>'C завтраками| Bed and breakfast'!T20*0.85</f>
        <v>11177.5</v>
      </c>
      <c r="U20" s="142">
        <f>'C завтраками| Bed and breakfast'!U20*0.85</f>
        <v>11177.5</v>
      </c>
      <c r="V20" s="142">
        <f>'C завтраками| Bed and breakfast'!V20*0.85</f>
        <v>11177.5</v>
      </c>
      <c r="W20" s="142">
        <f>'C завтраками| Bed and breakfast'!W20*0.85</f>
        <v>11177.5</v>
      </c>
      <c r="X20" s="142">
        <f>'C завтраками| Bed and breakfast'!X20*0.85</f>
        <v>9817.5</v>
      </c>
      <c r="Y20" s="142">
        <f>'C завтраками| Bed and breakfast'!Y20*0.85</f>
        <v>10497.5</v>
      </c>
      <c r="Z20" s="142">
        <f>'C завтраками| Bed and breakfast'!Z20*0.85</f>
        <v>9817.5</v>
      </c>
      <c r="AA20" s="142">
        <f>'C завтраками| Bed and breakfast'!AA20*0.85</f>
        <v>11857.5</v>
      </c>
      <c r="AB20" s="142">
        <f>'C завтраками| Bed and breakfast'!AB20*0.85</f>
        <v>11857.5</v>
      </c>
      <c r="AC20" s="142">
        <f>'C завтраками| Bed and breakfast'!AC20*0.85</f>
        <v>9902.5</v>
      </c>
      <c r="AD20" s="142">
        <f>'C завтраками| Bed and breakfast'!AE20*0.85</f>
        <v>10412.5</v>
      </c>
      <c r="AE20" s="142">
        <f>'C завтраками| Bed and breakfast'!AF20*0.85</f>
        <v>10072.5</v>
      </c>
      <c r="AF20" s="142">
        <f>'C завтраками| Bed and breakfast'!AG20*0.85</f>
        <v>10582.5</v>
      </c>
      <c r="AG20" s="142">
        <f>'C завтраками| Bed and breakfast'!AH20*0.85</f>
        <v>11177.5</v>
      </c>
      <c r="AH20" s="142">
        <f>'C завтраками| Bed and breakfast'!AI20*0.85</f>
        <v>11177.5</v>
      </c>
      <c r="AI20" s="142">
        <f>'C завтраками| Bed and breakfast'!AJ20*0.85</f>
        <v>10752.5</v>
      </c>
      <c r="AJ20" s="142">
        <f>'C завтраками| Bed and breakfast'!AK20*0.85</f>
        <v>10412.5</v>
      </c>
      <c r="AK20" s="142">
        <f>'C завтраками| Bed and breakfast'!AL20*0.85</f>
        <v>11177.5</v>
      </c>
      <c r="AL20" s="142">
        <f>'C завтраками| Bed and breakfast'!AM20*0.85</f>
        <v>10412.5</v>
      </c>
      <c r="AM20" s="142">
        <f>'C завтраками| Bed and breakfast'!AN20*0.85</f>
        <v>10752.5</v>
      </c>
      <c r="AN20" s="142">
        <f>'C завтраками| Bed and breakfast'!AO20*0.85</f>
        <v>10412.5</v>
      </c>
      <c r="AO20" s="142">
        <f>'C завтраками| Bed and breakfast'!AS20*0.85</f>
        <v>10752.5</v>
      </c>
      <c r="AP20" s="142">
        <f>'C завтраками| Bed and breakfast'!AT20*0.85</f>
        <v>10072.5</v>
      </c>
      <c r="AQ20" s="142">
        <f>'C завтраками| Bed and breakfast'!AU20*0.85</f>
        <v>10072.5</v>
      </c>
      <c r="AR20" s="142">
        <f>'C завтраками| Bed and breakfast'!AV20*0.85</f>
        <v>9732.5</v>
      </c>
      <c r="AS20" s="142">
        <f>'C завтраками| Bed and breakfast'!AW20*0.85</f>
        <v>9137.5</v>
      </c>
      <c r="AT20" s="142">
        <f>'C завтраками| Bed and breakfast'!AX20*0.85</f>
        <v>9562.5</v>
      </c>
      <c r="AU20" s="142">
        <f>'C завтраками| Bed and breakfast'!AY20*0.85</f>
        <v>9137.5</v>
      </c>
      <c r="AV20" s="142">
        <f>'C завтраками| Bed and breakfast'!AZ20*0.85</f>
        <v>9562.5</v>
      </c>
      <c r="AW20" s="142">
        <f>'C завтраками| Bed and breakfast'!BA20*0.85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f>'C завтраками| Bed and breakfast'!B21*0.85</f>
        <v>11560</v>
      </c>
      <c r="H21" s="142">
        <f>'C завтраками| Bed and breakfast'!C21*0.85</f>
        <v>10880</v>
      </c>
      <c r="I21" s="142">
        <f>'C завтраками| Bed and breakfast'!D21*0.85</f>
        <v>10625</v>
      </c>
      <c r="J21" s="142">
        <f>'C завтраками| Bed and breakfast'!E21*0.85</f>
        <v>10200</v>
      </c>
      <c r="K21" s="142">
        <f>'C завтраками| Bed and breakfast'!F21*0.85</f>
        <v>12240</v>
      </c>
      <c r="L21" s="142">
        <f>'C завтраками| Bed and breakfast'!H21*0.85</f>
        <v>11560</v>
      </c>
      <c r="M21" s="142">
        <f>'C завтраками| Bed and breakfast'!I21*0.85</f>
        <v>12240</v>
      </c>
      <c r="N21" s="142">
        <f>'C завтраками| Bed and breakfast'!J21*0.85</f>
        <v>10880</v>
      </c>
      <c r="O21" s="142">
        <f>'C завтраками| Bed and breakfast'!K21*0.85</f>
        <v>11560</v>
      </c>
      <c r="P21" s="142">
        <f>'C завтраками| Bed and breakfast'!O21*0.85</f>
        <v>10540</v>
      </c>
      <c r="Q21" s="142">
        <f>'C завтраками| Bed and breakfast'!P21*0.85</f>
        <v>10200</v>
      </c>
      <c r="R21" s="142">
        <f>'C завтраками| Bed and breakfast'!Q21*0.85</f>
        <v>10540</v>
      </c>
      <c r="S21" s="142">
        <f>'C завтраками| Bed and breakfast'!R21*0.85</f>
        <v>10200</v>
      </c>
      <c r="T21" s="142">
        <f>'C завтраками| Bed and breakfast'!T21*0.85</f>
        <v>12240</v>
      </c>
      <c r="U21" s="142">
        <f>'C завтраками| Bed and breakfast'!U21*0.85</f>
        <v>12240</v>
      </c>
      <c r="V21" s="142">
        <f>'C завтраками| Bed and breakfast'!V21*0.85</f>
        <v>12240</v>
      </c>
      <c r="W21" s="142">
        <f>'C завтраками| Bed and breakfast'!W21*0.85</f>
        <v>12240</v>
      </c>
      <c r="X21" s="142">
        <f>'C завтраками| Bed and breakfast'!X21*0.85</f>
        <v>10880</v>
      </c>
      <c r="Y21" s="142">
        <f>'C завтраками| Bed and breakfast'!Y21*0.85</f>
        <v>11560</v>
      </c>
      <c r="Z21" s="142">
        <f>'C завтраками| Bed and breakfast'!Z21*0.85</f>
        <v>10880</v>
      </c>
      <c r="AA21" s="142">
        <f>'C завтраками| Bed and breakfast'!AA21*0.85</f>
        <v>12920</v>
      </c>
      <c r="AB21" s="142">
        <f>'C завтраками| Bed and breakfast'!AB21*0.85</f>
        <v>12920</v>
      </c>
      <c r="AC21" s="142">
        <f>'C завтраками| Bed and breakfast'!AC21*0.85</f>
        <v>10965</v>
      </c>
      <c r="AD21" s="142">
        <f>'C завтраками| Bed and breakfast'!AE21*0.85</f>
        <v>11475</v>
      </c>
      <c r="AE21" s="142">
        <f>'C завтраками| Bed and breakfast'!AF21*0.85</f>
        <v>11135</v>
      </c>
      <c r="AF21" s="142">
        <f>'C завтраками| Bed and breakfast'!AG21*0.85</f>
        <v>11645</v>
      </c>
      <c r="AG21" s="142">
        <f>'C завтраками| Bed and breakfast'!AH21*0.85</f>
        <v>12240</v>
      </c>
      <c r="AH21" s="142">
        <f>'C завтраками| Bed and breakfast'!AI21*0.85</f>
        <v>12240</v>
      </c>
      <c r="AI21" s="142">
        <f>'C завтраками| Bed and breakfast'!AJ21*0.85</f>
        <v>11815</v>
      </c>
      <c r="AJ21" s="142">
        <f>'C завтраками| Bed and breakfast'!AK21*0.85</f>
        <v>11475</v>
      </c>
      <c r="AK21" s="142">
        <f>'C завтраками| Bed and breakfast'!AL21*0.85</f>
        <v>12240</v>
      </c>
      <c r="AL21" s="142">
        <f>'C завтраками| Bed and breakfast'!AM21*0.85</f>
        <v>11475</v>
      </c>
      <c r="AM21" s="142">
        <f>'C завтраками| Bed and breakfast'!AN21*0.85</f>
        <v>11815</v>
      </c>
      <c r="AN21" s="142">
        <f>'C завтраками| Bed and breakfast'!AO21*0.85</f>
        <v>11475</v>
      </c>
      <c r="AO21" s="142">
        <f>'C завтраками| Bed and breakfast'!AS21*0.85</f>
        <v>11815</v>
      </c>
      <c r="AP21" s="142">
        <f>'C завтраками| Bed and breakfast'!AT21*0.85</f>
        <v>11135</v>
      </c>
      <c r="AQ21" s="142">
        <f>'C завтраками| Bed and breakfast'!AU21*0.85</f>
        <v>11135</v>
      </c>
      <c r="AR21" s="142">
        <f>'C завтраками| Bed and breakfast'!AV21*0.85</f>
        <v>10795</v>
      </c>
      <c r="AS21" s="142">
        <f>'C завтраками| Bed and breakfast'!AW21*0.85</f>
        <v>10200</v>
      </c>
      <c r="AT21" s="142">
        <f>'C завтраками| Bed and breakfast'!AX21*0.85</f>
        <v>10625</v>
      </c>
      <c r="AU21" s="142">
        <f>'C завтраками| Bed and breakfast'!AY21*0.85</f>
        <v>10200</v>
      </c>
      <c r="AV21" s="142">
        <f>'C завтраками| Bed and breakfast'!AZ21*0.85</f>
        <v>10625</v>
      </c>
      <c r="AW21" s="142">
        <f>'C завтраками| Bed and breakfast'!BA21*0.85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B25" si="0">B5</f>
        <v>#REF!</v>
      </c>
      <c r="C24" s="46" t="e">
        <f t="shared" ref="C24:AW24" si="1">C5</f>
        <v>#REF!</v>
      </c>
      <c r="D24" s="129" t="e">
        <f t="shared" si="1"/>
        <v>#REF!</v>
      </c>
      <c r="E24" s="129" t="e">
        <f t="shared" si="1"/>
        <v>#REF!</v>
      </c>
      <c r="F24" s="129" t="e">
        <f t="shared" si="1"/>
        <v>#REF!</v>
      </c>
      <c r="G24" s="46">
        <f t="shared" si="1"/>
        <v>45399</v>
      </c>
      <c r="H24" s="129">
        <f t="shared" si="1"/>
        <v>45401</v>
      </c>
      <c r="I24" s="129">
        <f t="shared" si="1"/>
        <v>45402</v>
      </c>
      <c r="J24" s="129">
        <f t="shared" si="1"/>
        <v>45403</v>
      </c>
      <c r="K24" s="46">
        <f t="shared" si="1"/>
        <v>45407</v>
      </c>
      <c r="L24" s="129">
        <f t="shared" si="1"/>
        <v>45411</v>
      </c>
      <c r="M24" s="129">
        <f t="shared" si="1"/>
        <v>45413</v>
      </c>
      <c r="N24" s="129">
        <f t="shared" si="1"/>
        <v>45417</v>
      </c>
      <c r="O24" s="129">
        <f t="shared" si="1"/>
        <v>45421</v>
      </c>
      <c r="P24" s="129">
        <f t="shared" si="1"/>
        <v>45429</v>
      </c>
      <c r="Q24" s="129">
        <f t="shared" si="1"/>
        <v>45431</v>
      </c>
      <c r="R24" s="129">
        <f t="shared" si="1"/>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ref="C25:AW25" si="2">C6</f>
        <v>#REF!</v>
      </c>
      <c r="D25" s="129" t="e">
        <f t="shared" si="2"/>
        <v>#REF!</v>
      </c>
      <c r="E25" s="129" t="e">
        <f t="shared" si="2"/>
        <v>#REF!</v>
      </c>
      <c r="F25" s="129" t="e">
        <f t="shared" si="2"/>
        <v>#REF!</v>
      </c>
      <c r="G25" s="46">
        <f t="shared" si="2"/>
        <v>45400</v>
      </c>
      <c r="H25" s="129">
        <f t="shared" si="2"/>
        <v>45401</v>
      </c>
      <c r="I25" s="129">
        <f t="shared" si="2"/>
        <v>45402</v>
      </c>
      <c r="J25" s="129">
        <f t="shared" si="2"/>
        <v>45406</v>
      </c>
      <c r="K25" s="46">
        <f t="shared" si="2"/>
        <v>45408</v>
      </c>
      <c r="L25" s="129">
        <f t="shared" si="2"/>
        <v>45412</v>
      </c>
      <c r="M25" s="129">
        <f t="shared" si="2"/>
        <v>45416</v>
      </c>
      <c r="N25" s="129">
        <f t="shared" si="2"/>
        <v>45420</v>
      </c>
      <c r="O25" s="129">
        <f t="shared" si="2"/>
        <v>45421</v>
      </c>
      <c r="P25" s="129">
        <f t="shared" si="2"/>
        <v>45430</v>
      </c>
      <c r="Q25" s="129">
        <f t="shared" si="2"/>
        <v>45435</v>
      </c>
      <c r="R25" s="129">
        <f t="shared" si="2"/>
        <v>45437</v>
      </c>
      <c r="S25" s="129">
        <f t="shared" si="2"/>
        <v>45438</v>
      </c>
      <c r="T25" s="129">
        <f t="shared" si="2"/>
        <v>45443</v>
      </c>
      <c r="U25" s="129">
        <f t="shared" si="2"/>
        <v>45444</v>
      </c>
      <c r="V25" s="129">
        <f t="shared" si="2"/>
        <v>45452</v>
      </c>
      <c r="W25" s="129">
        <f t="shared" si="2"/>
        <v>45453</v>
      </c>
      <c r="X25" s="129">
        <f t="shared" si="2"/>
        <v>45459</v>
      </c>
      <c r="Y25" s="129">
        <f t="shared" si="2"/>
        <v>45465</v>
      </c>
      <c r="Z25" s="129">
        <f t="shared" si="2"/>
        <v>45470</v>
      </c>
      <c r="AA25" s="129">
        <f t="shared" si="2"/>
        <v>45473</v>
      </c>
      <c r="AB25" s="129">
        <f t="shared" si="2"/>
        <v>45486</v>
      </c>
      <c r="AC25" s="129">
        <f t="shared" si="2"/>
        <v>45490</v>
      </c>
      <c r="AD25" s="129">
        <f t="shared" si="2"/>
        <v>45493</v>
      </c>
      <c r="AE25" s="129">
        <f t="shared" si="2"/>
        <v>45498</v>
      </c>
      <c r="AF25" s="129">
        <f t="shared" si="2"/>
        <v>45500</v>
      </c>
      <c r="AG25" s="129">
        <f t="shared" si="2"/>
        <v>45504</v>
      </c>
      <c r="AH25" s="129">
        <f t="shared" si="2"/>
        <v>45505</v>
      </c>
      <c r="AI25" s="129">
        <f t="shared" si="2"/>
        <v>45507</v>
      </c>
      <c r="AJ25" s="129">
        <f t="shared" si="2"/>
        <v>45512</v>
      </c>
      <c r="AK25" s="129">
        <f t="shared" si="2"/>
        <v>45514</v>
      </c>
      <c r="AL25" s="129">
        <f t="shared" si="2"/>
        <v>45519</v>
      </c>
      <c r="AM25" s="129">
        <f t="shared" si="2"/>
        <v>45521</v>
      </c>
      <c r="AN25" s="129">
        <f t="shared" si="2"/>
        <v>45522</v>
      </c>
      <c r="AO25" s="129">
        <f t="shared" si="2"/>
        <v>45528</v>
      </c>
      <c r="AP25" s="129">
        <f t="shared" si="2"/>
        <v>45533</v>
      </c>
      <c r="AQ25" s="129">
        <f t="shared" si="2"/>
        <v>45535</v>
      </c>
      <c r="AR25" s="129">
        <f t="shared" si="2"/>
        <v>45550</v>
      </c>
      <c r="AS25" s="129">
        <f t="shared" si="2"/>
        <v>45555</v>
      </c>
      <c r="AT25" s="129">
        <f t="shared" si="2"/>
        <v>45557</v>
      </c>
      <c r="AU25" s="129">
        <f t="shared" si="2"/>
        <v>45561</v>
      </c>
      <c r="AV25" s="129">
        <f t="shared" si="2"/>
        <v>45563</v>
      </c>
      <c r="AW25" s="129">
        <f t="shared" si="2"/>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ROUND(B8*0.87,)+25</f>
        <v>#REF!</v>
      </c>
      <c r="C27" s="142" t="e">
        <f t="shared" ref="C27:AW34" si="3">ROUND(C8*0.87,)+25</f>
        <v>#REF!</v>
      </c>
      <c r="D27" s="142" t="e">
        <f t="shared" si="3"/>
        <v>#REF!</v>
      </c>
      <c r="E27" s="142" t="e">
        <f t="shared" si="3"/>
        <v>#REF!</v>
      </c>
      <c r="F27" s="142" t="e">
        <f t="shared" si="3"/>
        <v>#REF!</v>
      </c>
      <c r="G27" s="142">
        <f t="shared" si="3"/>
        <v>5460</v>
      </c>
      <c r="H27" s="142">
        <f t="shared" si="3"/>
        <v>4869</v>
      </c>
      <c r="I27" s="142">
        <f t="shared" si="3"/>
        <v>4647</v>
      </c>
      <c r="J27" s="142">
        <f t="shared" si="3"/>
        <v>4277</v>
      </c>
      <c r="K27" s="142">
        <f t="shared" si="3"/>
        <v>6052</v>
      </c>
      <c r="L27" s="142">
        <f t="shared" si="3"/>
        <v>5460</v>
      </c>
      <c r="M27" s="142">
        <f t="shared" si="3"/>
        <v>6052</v>
      </c>
      <c r="N27" s="142">
        <f t="shared" si="3"/>
        <v>4869</v>
      </c>
      <c r="O27" s="142">
        <f t="shared" si="3"/>
        <v>5460</v>
      </c>
      <c r="P27" s="142">
        <f t="shared" si="3"/>
        <v>4573</v>
      </c>
      <c r="Q27" s="142">
        <f t="shared" si="3"/>
        <v>4277</v>
      </c>
      <c r="R27" s="142">
        <f t="shared" si="3"/>
        <v>4573</v>
      </c>
      <c r="S27" s="142">
        <f t="shared" si="3"/>
        <v>4277</v>
      </c>
      <c r="T27" s="142">
        <f t="shared" si="3"/>
        <v>6052</v>
      </c>
      <c r="U27" s="142">
        <f t="shared" si="3"/>
        <v>6052</v>
      </c>
      <c r="V27" s="142">
        <f t="shared" si="3"/>
        <v>6052</v>
      </c>
      <c r="W27" s="142">
        <f t="shared" si="3"/>
        <v>6052</v>
      </c>
      <c r="X27" s="142">
        <f t="shared" si="3"/>
        <v>4869</v>
      </c>
      <c r="Y27" s="142">
        <f t="shared" si="3"/>
        <v>5460</v>
      </c>
      <c r="Z27" s="142">
        <f t="shared" si="3"/>
        <v>4869</v>
      </c>
      <c r="AA27" s="142">
        <f t="shared" si="3"/>
        <v>6644</v>
      </c>
      <c r="AB27" s="142">
        <f t="shared" si="3"/>
        <v>6644</v>
      </c>
      <c r="AC27" s="142">
        <f t="shared" si="3"/>
        <v>4943</v>
      </c>
      <c r="AD27" s="142">
        <f t="shared" si="3"/>
        <v>5386</v>
      </c>
      <c r="AE27" s="142">
        <f t="shared" si="3"/>
        <v>5091</v>
      </c>
      <c r="AF27" s="142">
        <f t="shared" si="3"/>
        <v>5534</v>
      </c>
      <c r="AG27" s="142">
        <f t="shared" si="3"/>
        <v>6052</v>
      </c>
      <c r="AH27" s="142">
        <f t="shared" si="3"/>
        <v>6052</v>
      </c>
      <c r="AI27" s="142">
        <f t="shared" si="3"/>
        <v>5682</v>
      </c>
      <c r="AJ27" s="142">
        <f t="shared" si="3"/>
        <v>5386</v>
      </c>
      <c r="AK27" s="142">
        <f t="shared" si="3"/>
        <v>6052</v>
      </c>
      <c r="AL27" s="142">
        <f t="shared" si="3"/>
        <v>5386</v>
      </c>
      <c r="AM27" s="142">
        <f t="shared" si="3"/>
        <v>5682</v>
      </c>
      <c r="AN27" s="142">
        <f t="shared" si="3"/>
        <v>5386</v>
      </c>
      <c r="AO27" s="142">
        <f t="shared" si="3"/>
        <v>5682</v>
      </c>
      <c r="AP27" s="142">
        <f t="shared" si="3"/>
        <v>5091</v>
      </c>
      <c r="AQ27" s="142">
        <f t="shared" si="3"/>
        <v>5091</v>
      </c>
      <c r="AR27" s="142">
        <f t="shared" si="3"/>
        <v>4795</v>
      </c>
      <c r="AS27" s="142">
        <f t="shared" si="3"/>
        <v>4277</v>
      </c>
      <c r="AT27" s="142">
        <f t="shared" si="3"/>
        <v>4647</v>
      </c>
      <c r="AU27" s="142">
        <f t="shared" si="3"/>
        <v>4277</v>
      </c>
      <c r="AV27" s="142">
        <f t="shared" si="3"/>
        <v>4647</v>
      </c>
      <c r="AW27" s="142">
        <f t="shared" si="3"/>
        <v>4277</v>
      </c>
    </row>
    <row r="28" spans="1:49" ht="11.45" customHeight="1" x14ac:dyDescent="0.2">
      <c r="A28" s="3">
        <v>2</v>
      </c>
      <c r="B28" s="142" t="e">
        <f t="shared" ref="B28:Q40" si="4">ROUND(B9*0.87,)+25</f>
        <v>#REF!</v>
      </c>
      <c r="C28" s="142" t="e">
        <f t="shared" si="4"/>
        <v>#REF!</v>
      </c>
      <c r="D28" s="142" t="e">
        <f t="shared" si="4"/>
        <v>#REF!</v>
      </c>
      <c r="E28" s="142" t="e">
        <f t="shared" si="4"/>
        <v>#REF!</v>
      </c>
      <c r="F28" s="142" t="e">
        <f t="shared" si="4"/>
        <v>#REF!</v>
      </c>
      <c r="G28" s="142">
        <f t="shared" si="4"/>
        <v>6385</v>
      </c>
      <c r="H28" s="142">
        <f t="shared" si="4"/>
        <v>5793</v>
      </c>
      <c r="I28" s="142">
        <f t="shared" si="4"/>
        <v>5571</v>
      </c>
      <c r="J28" s="142">
        <f t="shared" si="4"/>
        <v>5202</v>
      </c>
      <c r="K28" s="142">
        <f t="shared" si="4"/>
        <v>6976</v>
      </c>
      <c r="L28" s="142">
        <f t="shared" si="4"/>
        <v>6385</v>
      </c>
      <c r="M28" s="142">
        <f t="shared" si="4"/>
        <v>6976</v>
      </c>
      <c r="N28" s="142">
        <f t="shared" si="4"/>
        <v>5793</v>
      </c>
      <c r="O28" s="142">
        <f t="shared" si="4"/>
        <v>6385</v>
      </c>
      <c r="P28" s="142">
        <f t="shared" si="4"/>
        <v>5497</v>
      </c>
      <c r="Q28" s="142">
        <f t="shared" si="4"/>
        <v>5202</v>
      </c>
      <c r="R28" s="142">
        <f t="shared" si="3"/>
        <v>5497</v>
      </c>
      <c r="S28" s="142">
        <f t="shared" si="3"/>
        <v>5202</v>
      </c>
      <c r="T28" s="142">
        <f t="shared" si="3"/>
        <v>6976</v>
      </c>
      <c r="U28" s="142">
        <f t="shared" si="3"/>
        <v>6976</v>
      </c>
      <c r="V28" s="142">
        <f t="shared" si="3"/>
        <v>6976</v>
      </c>
      <c r="W28" s="142">
        <f t="shared" si="3"/>
        <v>6976</v>
      </c>
      <c r="X28" s="142">
        <f t="shared" si="3"/>
        <v>5793</v>
      </c>
      <c r="Y28" s="142">
        <f t="shared" si="3"/>
        <v>6385</v>
      </c>
      <c r="Z28" s="142">
        <f t="shared" si="3"/>
        <v>5793</v>
      </c>
      <c r="AA28" s="142">
        <f t="shared" si="3"/>
        <v>7568</v>
      </c>
      <c r="AB28" s="142">
        <f t="shared" si="3"/>
        <v>7568</v>
      </c>
      <c r="AC28" s="142">
        <f t="shared" si="3"/>
        <v>5867</v>
      </c>
      <c r="AD28" s="142">
        <f t="shared" si="3"/>
        <v>6311</v>
      </c>
      <c r="AE28" s="142">
        <f t="shared" si="3"/>
        <v>6015</v>
      </c>
      <c r="AF28" s="142">
        <f t="shared" si="3"/>
        <v>6459</v>
      </c>
      <c r="AG28" s="142">
        <f t="shared" si="3"/>
        <v>6976</v>
      </c>
      <c r="AH28" s="142">
        <f t="shared" si="3"/>
        <v>6976</v>
      </c>
      <c r="AI28" s="142">
        <f t="shared" si="3"/>
        <v>6607</v>
      </c>
      <c r="AJ28" s="142">
        <f t="shared" si="3"/>
        <v>6311</v>
      </c>
      <c r="AK28" s="142">
        <f t="shared" si="3"/>
        <v>6976</v>
      </c>
      <c r="AL28" s="142">
        <f t="shared" si="3"/>
        <v>6311</v>
      </c>
      <c r="AM28" s="142">
        <f t="shared" si="3"/>
        <v>6607</v>
      </c>
      <c r="AN28" s="142">
        <f t="shared" si="3"/>
        <v>6311</v>
      </c>
      <c r="AO28" s="142">
        <f t="shared" si="3"/>
        <v>6607</v>
      </c>
      <c r="AP28" s="142">
        <f t="shared" si="3"/>
        <v>6015</v>
      </c>
      <c r="AQ28" s="142">
        <f t="shared" si="3"/>
        <v>6015</v>
      </c>
      <c r="AR28" s="142">
        <f t="shared" si="3"/>
        <v>5719</v>
      </c>
      <c r="AS28" s="142">
        <f t="shared" si="3"/>
        <v>5202</v>
      </c>
      <c r="AT28" s="142">
        <f t="shared" si="3"/>
        <v>5571</v>
      </c>
      <c r="AU28" s="142">
        <f t="shared" si="3"/>
        <v>5202</v>
      </c>
      <c r="AV28" s="142">
        <f t="shared" si="3"/>
        <v>5571</v>
      </c>
      <c r="AW28" s="142">
        <f t="shared" si="3"/>
        <v>5202</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4"/>
        <v>#REF!</v>
      </c>
      <c r="C30" s="142" t="e">
        <f t="shared" si="3"/>
        <v>#REF!</v>
      </c>
      <c r="D30" s="142" t="e">
        <f t="shared" si="3"/>
        <v>#REF!</v>
      </c>
      <c r="E30" s="142" t="e">
        <f t="shared" si="3"/>
        <v>#REF!</v>
      </c>
      <c r="F30" s="142" t="e">
        <f t="shared" si="3"/>
        <v>#REF!</v>
      </c>
      <c r="G30" s="142">
        <f t="shared" si="3"/>
        <v>6200</v>
      </c>
      <c r="H30" s="142">
        <f t="shared" si="3"/>
        <v>5608</v>
      </c>
      <c r="I30" s="142">
        <f t="shared" si="3"/>
        <v>5386</v>
      </c>
      <c r="J30" s="142">
        <f t="shared" si="3"/>
        <v>5017</v>
      </c>
      <c r="K30" s="142">
        <f t="shared" si="3"/>
        <v>6791</v>
      </c>
      <c r="L30" s="142">
        <f t="shared" si="3"/>
        <v>6200</v>
      </c>
      <c r="M30" s="142">
        <f t="shared" si="3"/>
        <v>6791</v>
      </c>
      <c r="N30" s="142">
        <f t="shared" si="3"/>
        <v>5608</v>
      </c>
      <c r="O30" s="142">
        <f t="shared" si="3"/>
        <v>6200</v>
      </c>
      <c r="P30" s="142">
        <f t="shared" si="3"/>
        <v>5312</v>
      </c>
      <c r="Q30" s="142">
        <f t="shared" si="3"/>
        <v>5017</v>
      </c>
      <c r="R30" s="142">
        <f t="shared" si="3"/>
        <v>5312</v>
      </c>
      <c r="S30" s="142">
        <f t="shared" si="3"/>
        <v>5017</v>
      </c>
      <c r="T30" s="142">
        <f t="shared" si="3"/>
        <v>6791</v>
      </c>
      <c r="U30" s="142">
        <f t="shared" si="3"/>
        <v>6791</v>
      </c>
      <c r="V30" s="142">
        <f t="shared" si="3"/>
        <v>6791</v>
      </c>
      <c r="W30" s="142">
        <f t="shared" si="3"/>
        <v>6791</v>
      </c>
      <c r="X30" s="142">
        <f t="shared" si="3"/>
        <v>5608</v>
      </c>
      <c r="Y30" s="142">
        <f t="shared" si="3"/>
        <v>6200</v>
      </c>
      <c r="Z30" s="142">
        <f t="shared" si="3"/>
        <v>5608</v>
      </c>
      <c r="AA30" s="142">
        <f t="shared" si="3"/>
        <v>7383</v>
      </c>
      <c r="AB30" s="142">
        <f t="shared" si="3"/>
        <v>7383</v>
      </c>
      <c r="AC30" s="142">
        <f t="shared" si="3"/>
        <v>5682</v>
      </c>
      <c r="AD30" s="142">
        <f t="shared" si="3"/>
        <v>6126</v>
      </c>
      <c r="AE30" s="142">
        <f t="shared" si="3"/>
        <v>5830</v>
      </c>
      <c r="AF30" s="142">
        <f t="shared" si="3"/>
        <v>6274</v>
      </c>
      <c r="AG30" s="142">
        <f t="shared" si="3"/>
        <v>6791</v>
      </c>
      <c r="AH30" s="142">
        <f t="shared" si="3"/>
        <v>6791</v>
      </c>
      <c r="AI30" s="142">
        <f t="shared" si="3"/>
        <v>6422</v>
      </c>
      <c r="AJ30" s="142">
        <f t="shared" si="3"/>
        <v>6126</v>
      </c>
      <c r="AK30" s="142">
        <f t="shared" si="3"/>
        <v>6791</v>
      </c>
      <c r="AL30" s="142">
        <f t="shared" si="3"/>
        <v>6126</v>
      </c>
      <c r="AM30" s="142">
        <f t="shared" si="3"/>
        <v>6422</v>
      </c>
      <c r="AN30" s="142">
        <f t="shared" si="3"/>
        <v>6126</v>
      </c>
      <c r="AO30" s="142">
        <f t="shared" si="3"/>
        <v>6422</v>
      </c>
      <c r="AP30" s="142">
        <f t="shared" si="3"/>
        <v>5830</v>
      </c>
      <c r="AQ30" s="142">
        <f t="shared" si="3"/>
        <v>5830</v>
      </c>
      <c r="AR30" s="142">
        <f t="shared" si="3"/>
        <v>5534</v>
      </c>
      <c r="AS30" s="142">
        <f t="shared" si="3"/>
        <v>5017</v>
      </c>
      <c r="AT30" s="142">
        <f t="shared" si="3"/>
        <v>5386</v>
      </c>
      <c r="AU30" s="142">
        <f t="shared" si="3"/>
        <v>5017</v>
      </c>
      <c r="AV30" s="142">
        <f t="shared" si="3"/>
        <v>5386</v>
      </c>
      <c r="AW30" s="142">
        <f t="shared" si="3"/>
        <v>5017</v>
      </c>
    </row>
    <row r="31" spans="1:49" ht="11.45" customHeight="1" x14ac:dyDescent="0.2">
      <c r="A31" s="3">
        <v>2</v>
      </c>
      <c r="B31" s="142" t="e">
        <f t="shared" si="4"/>
        <v>#REF!</v>
      </c>
      <c r="C31" s="142" t="e">
        <f t="shared" si="3"/>
        <v>#REF!</v>
      </c>
      <c r="D31" s="142" t="e">
        <f t="shared" si="3"/>
        <v>#REF!</v>
      </c>
      <c r="E31" s="142" t="e">
        <f t="shared" si="3"/>
        <v>#REF!</v>
      </c>
      <c r="F31" s="142" t="e">
        <f t="shared" si="3"/>
        <v>#REF!</v>
      </c>
      <c r="G31" s="142">
        <f t="shared" si="3"/>
        <v>7124</v>
      </c>
      <c r="H31" s="142">
        <f t="shared" si="3"/>
        <v>6533</v>
      </c>
      <c r="I31" s="142">
        <f t="shared" si="3"/>
        <v>6311</v>
      </c>
      <c r="J31" s="142">
        <f t="shared" si="3"/>
        <v>5941</v>
      </c>
      <c r="K31" s="142">
        <f t="shared" si="3"/>
        <v>7716</v>
      </c>
      <c r="L31" s="142">
        <f t="shared" si="3"/>
        <v>7124</v>
      </c>
      <c r="M31" s="142">
        <f t="shared" si="3"/>
        <v>7716</v>
      </c>
      <c r="N31" s="142">
        <f t="shared" si="3"/>
        <v>6533</v>
      </c>
      <c r="O31" s="142">
        <f t="shared" si="3"/>
        <v>7124</v>
      </c>
      <c r="P31" s="142">
        <f t="shared" si="3"/>
        <v>6237</v>
      </c>
      <c r="Q31" s="142">
        <f t="shared" si="3"/>
        <v>5941</v>
      </c>
      <c r="R31" s="142">
        <f t="shared" si="3"/>
        <v>6237</v>
      </c>
      <c r="S31" s="142">
        <f t="shared" si="3"/>
        <v>5941</v>
      </c>
      <c r="T31" s="142">
        <f t="shared" si="3"/>
        <v>7716</v>
      </c>
      <c r="U31" s="142">
        <f t="shared" si="3"/>
        <v>7716</v>
      </c>
      <c r="V31" s="142">
        <f t="shared" si="3"/>
        <v>7716</v>
      </c>
      <c r="W31" s="142">
        <f t="shared" si="3"/>
        <v>7716</v>
      </c>
      <c r="X31" s="142">
        <f t="shared" si="3"/>
        <v>6533</v>
      </c>
      <c r="Y31" s="142">
        <f t="shared" si="3"/>
        <v>7124</v>
      </c>
      <c r="Z31" s="142">
        <f t="shared" si="3"/>
        <v>6533</v>
      </c>
      <c r="AA31" s="142">
        <f t="shared" si="3"/>
        <v>8307</v>
      </c>
      <c r="AB31" s="142">
        <f t="shared" si="3"/>
        <v>8307</v>
      </c>
      <c r="AC31" s="142">
        <f t="shared" si="3"/>
        <v>6607</v>
      </c>
      <c r="AD31" s="142">
        <f t="shared" si="3"/>
        <v>7050</v>
      </c>
      <c r="AE31" s="142">
        <f t="shared" si="3"/>
        <v>6754</v>
      </c>
      <c r="AF31" s="142">
        <f t="shared" si="3"/>
        <v>7198</v>
      </c>
      <c r="AG31" s="142">
        <f t="shared" si="3"/>
        <v>7716</v>
      </c>
      <c r="AH31" s="142">
        <f t="shared" si="3"/>
        <v>7716</v>
      </c>
      <c r="AI31" s="142">
        <f t="shared" si="3"/>
        <v>7346</v>
      </c>
      <c r="AJ31" s="142">
        <f t="shared" si="3"/>
        <v>7050</v>
      </c>
      <c r="AK31" s="142">
        <f t="shared" si="3"/>
        <v>7716</v>
      </c>
      <c r="AL31" s="142">
        <f t="shared" si="3"/>
        <v>7050</v>
      </c>
      <c r="AM31" s="142">
        <f t="shared" si="3"/>
        <v>7346</v>
      </c>
      <c r="AN31" s="142">
        <f t="shared" si="3"/>
        <v>7050</v>
      </c>
      <c r="AO31" s="142">
        <f t="shared" si="3"/>
        <v>7346</v>
      </c>
      <c r="AP31" s="142">
        <f t="shared" si="3"/>
        <v>6754</v>
      </c>
      <c r="AQ31" s="142">
        <f t="shared" si="3"/>
        <v>6754</v>
      </c>
      <c r="AR31" s="142">
        <f t="shared" si="3"/>
        <v>6459</v>
      </c>
      <c r="AS31" s="142">
        <f t="shared" si="3"/>
        <v>5941</v>
      </c>
      <c r="AT31" s="142">
        <f t="shared" si="3"/>
        <v>6311</v>
      </c>
      <c r="AU31" s="142">
        <f t="shared" si="3"/>
        <v>5941</v>
      </c>
      <c r="AV31" s="142">
        <f t="shared" si="3"/>
        <v>6311</v>
      </c>
      <c r="AW31" s="142">
        <f t="shared" si="3"/>
        <v>5941</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4"/>
        <v>#REF!</v>
      </c>
      <c r="C33" s="142" t="e">
        <f t="shared" si="3"/>
        <v>#REF!</v>
      </c>
      <c r="D33" s="142" t="e">
        <f t="shared" si="3"/>
        <v>#REF!</v>
      </c>
      <c r="E33" s="142" t="e">
        <f t="shared" si="3"/>
        <v>#REF!</v>
      </c>
      <c r="F33" s="142" t="e">
        <f t="shared" si="3"/>
        <v>#REF!</v>
      </c>
      <c r="G33" s="142">
        <f t="shared" si="3"/>
        <v>7309</v>
      </c>
      <c r="H33" s="142">
        <f t="shared" si="3"/>
        <v>6717</v>
      </c>
      <c r="I33" s="142">
        <f t="shared" si="3"/>
        <v>6496</v>
      </c>
      <c r="J33" s="142">
        <f t="shared" si="3"/>
        <v>6126</v>
      </c>
      <c r="K33" s="142">
        <f t="shared" si="3"/>
        <v>7901</v>
      </c>
      <c r="L33" s="142">
        <f t="shared" si="3"/>
        <v>7309</v>
      </c>
      <c r="M33" s="142">
        <f t="shared" si="3"/>
        <v>7901</v>
      </c>
      <c r="N33" s="142">
        <f t="shared" si="3"/>
        <v>6717</v>
      </c>
      <c r="O33" s="142">
        <f t="shared" si="3"/>
        <v>7309</v>
      </c>
      <c r="P33" s="142">
        <f t="shared" si="3"/>
        <v>6422</v>
      </c>
      <c r="Q33" s="142">
        <f t="shared" si="3"/>
        <v>6126</v>
      </c>
      <c r="R33" s="142">
        <f t="shared" si="3"/>
        <v>6422</v>
      </c>
      <c r="S33" s="142">
        <f t="shared" si="3"/>
        <v>6126</v>
      </c>
      <c r="T33" s="142">
        <f t="shared" si="3"/>
        <v>7901</v>
      </c>
      <c r="U33" s="142">
        <f t="shared" si="3"/>
        <v>7901</v>
      </c>
      <c r="V33" s="142">
        <f t="shared" si="3"/>
        <v>7901</v>
      </c>
      <c r="W33" s="142">
        <f t="shared" si="3"/>
        <v>7901</v>
      </c>
      <c r="X33" s="142">
        <f t="shared" si="3"/>
        <v>6717</v>
      </c>
      <c r="Y33" s="142">
        <f t="shared" si="3"/>
        <v>7309</v>
      </c>
      <c r="Z33" s="142">
        <f t="shared" si="3"/>
        <v>6717</v>
      </c>
      <c r="AA33" s="142">
        <f t="shared" si="3"/>
        <v>8492</v>
      </c>
      <c r="AB33" s="142">
        <f t="shared" si="3"/>
        <v>8492</v>
      </c>
      <c r="AC33" s="142">
        <f t="shared" si="3"/>
        <v>6791</v>
      </c>
      <c r="AD33" s="142">
        <f t="shared" si="3"/>
        <v>7235</v>
      </c>
      <c r="AE33" s="142">
        <f t="shared" si="3"/>
        <v>6939</v>
      </c>
      <c r="AF33" s="142">
        <f t="shared" si="3"/>
        <v>7383</v>
      </c>
      <c r="AG33" s="142">
        <f t="shared" si="3"/>
        <v>7901</v>
      </c>
      <c r="AH33" s="142">
        <f t="shared" si="3"/>
        <v>7901</v>
      </c>
      <c r="AI33" s="142">
        <f t="shared" si="3"/>
        <v>7531</v>
      </c>
      <c r="AJ33" s="142">
        <f t="shared" si="3"/>
        <v>7235</v>
      </c>
      <c r="AK33" s="142">
        <f t="shared" si="3"/>
        <v>7901</v>
      </c>
      <c r="AL33" s="142">
        <f t="shared" si="3"/>
        <v>7235</v>
      </c>
      <c r="AM33" s="142">
        <f t="shared" si="3"/>
        <v>7531</v>
      </c>
      <c r="AN33" s="142">
        <f t="shared" si="3"/>
        <v>7235</v>
      </c>
      <c r="AO33" s="142">
        <f t="shared" si="3"/>
        <v>7531</v>
      </c>
      <c r="AP33" s="142">
        <f t="shared" si="3"/>
        <v>6939</v>
      </c>
      <c r="AQ33" s="142">
        <f t="shared" si="3"/>
        <v>6939</v>
      </c>
      <c r="AR33" s="142">
        <f t="shared" si="3"/>
        <v>6644</v>
      </c>
      <c r="AS33" s="142">
        <f t="shared" si="3"/>
        <v>6126</v>
      </c>
      <c r="AT33" s="142">
        <f t="shared" si="3"/>
        <v>6496</v>
      </c>
      <c r="AU33" s="142">
        <f t="shared" si="3"/>
        <v>6126</v>
      </c>
      <c r="AV33" s="142">
        <f t="shared" si="3"/>
        <v>6496</v>
      </c>
      <c r="AW33" s="142">
        <f t="shared" si="3"/>
        <v>6126</v>
      </c>
    </row>
    <row r="34" spans="1:49" ht="11.45" customHeight="1" x14ac:dyDescent="0.2">
      <c r="A34" s="3">
        <v>2</v>
      </c>
      <c r="B34" s="142" t="e">
        <f t="shared" si="4"/>
        <v>#REF!</v>
      </c>
      <c r="C34" s="142" t="e">
        <f t="shared" si="3"/>
        <v>#REF!</v>
      </c>
      <c r="D34" s="142" t="e">
        <f t="shared" si="3"/>
        <v>#REF!</v>
      </c>
      <c r="E34" s="142" t="e">
        <f t="shared" si="3"/>
        <v>#REF!</v>
      </c>
      <c r="F34" s="142" t="e">
        <f t="shared" si="3"/>
        <v>#REF!</v>
      </c>
      <c r="G34" s="142">
        <f t="shared" si="3"/>
        <v>8233</v>
      </c>
      <c r="H34" s="142">
        <f t="shared" si="3"/>
        <v>7642</v>
      </c>
      <c r="I34" s="142">
        <f t="shared" si="3"/>
        <v>7420</v>
      </c>
      <c r="J34" s="142">
        <f t="shared" si="3"/>
        <v>7050</v>
      </c>
      <c r="K34" s="142">
        <f t="shared" si="3"/>
        <v>8825</v>
      </c>
      <c r="L34" s="142">
        <f t="shared" si="3"/>
        <v>8233</v>
      </c>
      <c r="M34" s="142">
        <f t="shared" si="3"/>
        <v>8825</v>
      </c>
      <c r="N34" s="142">
        <f t="shared" si="3"/>
        <v>7642</v>
      </c>
      <c r="O34" s="142">
        <f t="shared" si="3"/>
        <v>8233</v>
      </c>
      <c r="P34" s="142">
        <f t="shared" si="3"/>
        <v>7346</v>
      </c>
      <c r="Q34" s="142">
        <f t="shared" si="3"/>
        <v>7050</v>
      </c>
      <c r="R34" s="142">
        <f t="shared" si="3"/>
        <v>7346</v>
      </c>
      <c r="S34" s="142">
        <f t="shared" si="3"/>
        <v>7050</v>
      </c>
      <c r="T34" s="142">
        <f t="shared" si="3"/>
        <v>8825</v>
      </c>
      <c r="U34" s="142">
        <f t="shared" si="3"/>
        <v>8825</v>
      </c>
      <c r="V34" s="142">
        <f t="shared" si="3"/>
        <v>8825</v>
      </c>
      <c r="W34" s="142">
        <f t="shared" si="3"/>
        <v>8825</v>
      </c>
      <c r="X34" s="142">
        <f t="shared" si="3"/>
        <v>7642</v>
      </c>
      <c r="Y34" s="142">
        <f t="shared" si="3"/>
        <v>8233</v>
      </c>
      <c r="Z34" s="142">
        <f t="shared" si="3"/>
        <v>7642</v>
      </c>
      <c r="AA34" s="142">
        <f t="shared" si="3"/>
        <v>9417</v>
      </c>
      <c r="AB34" s="142">
        <f t="shared" si="3"/>
        <v>9417</v>
      </c>
      <c r="AC34" s="142">
        <f t="shared" si="3"/>
        <v>7716</v>
      </c>
      <c r="AD34" s="142">
        <f t="shared" si="3"/>
        <v>8160</v>
      </c>
      <c r="AE34" s="142">
        <f t="shared" si="3"/>
        <v>7864</v>
      </c>
      <c r="AF34" s="142">
        <f t="shared" si="3"/>
        <v>8307</v>
      </c>
      <c r="AG34" s="142">
        <f t="shared" si="3"/>
        <v>8825</v>
      </c>
      <c r="AH34" s="142">
        <f t="shared" si="3"/>
        <v>8825</v>
      </c>
      <c r="AI34" s="142">
        <f t="shared" si="3"/>
        <v>8455</v>
      </c>
      <c r="AJ34" s="142">
        <f t="shared" si="3"/>
        <v>8160</v>
      </c>
      <c r="AK34" s="142">
        <f t="shared" si="3"/>
        <v>8825</v>
      </c>
      <c r="AL34" s="142">
        <f t="shared" ref="C34:AW40" si="5">ROUND(AL15*0.87,)+25</f>
        <v>8160</v>
      </c>
      <c r="AM34" s="142">
        <f t="shared" si="5"/>
        <v>8455</v>
      </c>
      <c r="AN34" s="142">
        <f t="shared" si="5"/>
        <v>8160</v>
      </c>
      <c r="AO34" s="142">
        <f t="shared" si="5"/>
        <v>8455</v>
      </c>
      <c r="AP34" s="142">
        <f t="shared" si="5"/>
        <v>7864</v>
      </c>
      <c r="AQ34" s="142">
        <f t="shared" si="5"/>
        <v>7864</v>
      </c>
      <c r="AR34" s="142">
        <f t="shared" si="5"/>
        <v>7568</v>
      </c>
      <c r="AS34" s="142">
        <f t="shared" si="5"/>
        <v>7050</v>
      </c>
      <c r="AT34" s="142">
        <f t="shared" si="5"/>
        <v>7420</v>
      </c>
      <c r="AU34" s="142">
        <f t="shared" si="5"/>
        <v>7050</v>
      </c>
      <c r="AV34" s="142">
        <f t="shared" si="5"/>
        <v>7420</v>
      </c>
      <c r="AW34" s="142">
        <f t="shared" si="5"/>
        <v>7050</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4"/>
        <v>#REF!</v>
      </c>
      <c r="C36" s="142" t="e">
        <f t="shared" si="5"/>
        <v>#REF!</v>
      </c>
      <c r="D36" s="142" t="e">
        <f t="shared" si="5"/>
        <v>#REF!</v>
      </c>
      <c r="E36" s="142" t="e">
        <f t="shared" si="5"/>
        <v>#REF!</v>
      </c>
      <c r="F36" s="142" t="e">
        <f t="shared" si="5"/>
        <v>#REF!</v>
      </c>
      <c r="G36" s="142">
        <f t="shared" si="5"/>
        <v>8049</v>
      </c>
      <c r="H36" s="142">
        <f t="shared" si="5"/>
        <v>7457</v>
      </c>
      <c r="I36" s="142">
        <f t="shared" si="5"/>
        <v>7235</v>
      </c>
      <c r="J36" s="142">
        <f t="shared" si="5"/>
        <v>6865</v>
      </c>
      <c r="K36" s="142">
        <f t="shared" si="5"/>
        <v>8640</v>
      </c>
      <c r="L36" s="142">
        <f t="shared" si="5"/>
        <v>8049</v>
      </c>
      <c r="M36" s="142">
        <f t="shared" si="5"/>
        <v>8640</v>
      </c>
      <c r="N36" s="142">
        <f t="shared" si="5"/>
        <v>7457</v>
      </c>
      <c r="O36" s="142">
        <f t="shared" si="5"/>
        <v>8049</v>
      </c>
      <c r="P36" s="142">
        <f t="shared" si="5"/>
        <v>7161</v>
      </c>
      <c r="Q36" s="142">
        <f t="shared" si="5"/>
        <v>6865</v>
      </c>
      <c r="R36" s="142">
        <f t="shared" si="5"/>
        <v>7161</v>
      </c>
      <c r="S36" s="142">
        <f t="shared" si="5"/>
        <v>6865</v>
      </c>
      <c r="T36" s="142">
        <f t="shared" si="5"/>
        <v>8640</v>
      </c>
      <c r="U36" s="142">
        <f t="shared" si="5"/>
        <v>8640</v>
      </c>
      <c r="V36" s="142">
        <f t="shared" si="5"/>
        <v>8640</v>
      </c>
      <c r="W36" s="142">
        <f t="shared" si="5"/>
        <v>8640</v>
      </c>
      <c r="X36" s="142">
        <f t="shared" si="5"/>
        <v>7457</v>
      </c>
      <c r="Y36" s="142">
        <f t="shared" si="5"/>
        <v>8049</v>
      </c>
      <c r="Z36" s="142">
        <f t="shared" si="5"/>
        <v>7457</v>
      </c>
      <c r="AA36" s="142">
        <f t="shared" si="5"/>
        <v>9232</v>
      </c>
      <c r="AB36" s="142">
        <f t="shared" si="5"/>
        <v>9232</v>
      </c>
      <c r="AC36" s="142">
        <f t="shared" si="5"/>
        <v>7531</v>
      </c>
      <c r="AD36" s="142">
        <f t="shared" si="5"/>
        <v>7975</v>
      </c>
      <c r="AE36" s="142">
        <f t="shared" si="5"/>
        <v>7679</v>
      </c>
      <c r="AF36" s="142">
        <f t="shared" si="5"/>
        <v>8123</v>
      </c>
      <c r="AG36" s="142">
        <f t="shared" si="5"/>
        <v>8640</v>
      </c>
      <c r="AH36" s="142">
        <f t="shared" si="5"/>
        <v>8640</v>
      </c>
      <c r="AI36" s="142">
        <f t="shared" si="5"/>
        <v>8270</v>
      </c>
      <c r="AJ36" s="142">
        <f t="shared" si="5"/>
        <v>7975</v>
      </c>
      <c r="AK36" s="142">
        <f t="shared" si="5"/>
        <v>8640</v>
      </c>
      <c r="AL36" s="142">
        <f t="shared" si="5"/>
        <v>7975</v>
      </c>
      <c r="AM36" s="142">
        <f t="shared" si="5"/>
        <v>8270</v>
      </c>
      <c r="AN36" s="142">
        <f t="shared" si="5"/>
        <v>7975</v>
      </c>
      <c r="AO36" s="142">
        <f t="shared" si="5"/>
        <v>8270</v>
      </c>
      <c r="AP36" s="142">
        <f t="shared" si="5"/>
        <v>7679</v>
      </c>
      <c r="AQ36" s="142">
        <f t="shared" si="5"/>
        <v>7679</v>
      </c>
      <c r="AR36" s="142">
        <f t="shared" si="5"/>
        <v>7383</v>
      </c>
      <c r="AS36" s="142">
        <f t="shared" si="5"/>
        <v>6865</v>
      </c>
      <c r="AT36" s="142">
        <f t="shared" si="5"/>
        <v>7235</v>
      </c>
      <c r="AU36" s="142">
        <f t="shared" si="5"/>
        <v>6865</v>
      </c>
      <c r="AV36" s="142">
        <f t="shared" si="5"/>
        <v>7235</v>
      </c>
      <c r="AW36" s="142">
        <f t="shared" si="5"/>
        <v>6865</v>
      </c>
    </row>
    <row r="37" spans="1:49" ht="11.45" customHeight="1" x14ac:dyDescent="0.2">
      <c r="A37" s="3">
        <v>2</v>
      </c>
      <c r="B37" s="142" t="e">
        <f t="shared" si="4"/>
        <v>#REF!</v>
      </c>
      <c r="C37" s="142" t="e">
        <f t="shared" si="5"/>
        <v>#REF!</v>
      </c>
      <c r="D37" s="142" t="e">
        <f t="shared" si="5"/>
        <v>#REF!</v>
      </c>
      <c r="E37" s="142" t="e">
        <f t="shared" si="5"/>
        <v>#REF!</v>
      </c>
      <c r="F37" s="142" t="e">
        <f t="shared" si="5"/>
        <v>#REF!</v>
      </c>
      <c r="G37" s="142">
        <f t="shared" si="5"/>
        <v>8973</v>
      </c>
      <c r="H37" s="142">
        <f t="shared" si="5"/>
        <v>8381</v>
      </c>
      <c r="I37" s="142">
        <f t="shared" si="5"/>
        <v>8160</v>
      </c>
      <c r="J37" s="142">
        <f t="shared" si="5"/>
        <v>7790</v>
      </c>
      <c r="K37" s="142">
        <f t="shared" si="5"/>
        <v>9565</v>
      </c>
      <c r="L37" s="142">
        <f t="shared" si="5"/>
        <v>8973</v>
      </c>
      <c r="M37" s="142">
        <f t="shared" si="5"/>
        <v>9565</v>
      </c>
      <c r="N37" s="142">
        <f t="shared" si="5"/>
        <v>8381</v>
      </c>
      <c r="O37" s="142">
        <f t="shared" si="5"/>
        <v>8973</v>
      </c>
      <c r="P37" s="142">
        <f t="shared" si="5"/>
        <v>8086</v>
      </c>
      <c r="Q37" s="142">
        <f t="shared" si="5"/>
        <v>7790</v>
      </c>
      <c r="R37" s="142">
        <f t="shared" si="5"/>
        <v>8086</v>
      </c>
      <c r="S37" s="142">
        <f t="shared" si="5"/>
        <v>7790</v>
      </c>
      <c r="T37" s="142">
        <f t="shared" si="5"/>
        <v>9565</v>
      </c>
      <c r="U37" s="142">
        <f t="shared" si="5"/>
        <v>9565</v>
      </c>
      <c r="V37" s="142">
        <f t="shared" si="5"/>
        <v>9565</v>
      </c>
      <c r="W37" s="142">
        <f t="shared" si="5"/>
        <v>9565</v>
      </c>
      <c r="X37" s="142">
        <f t="shared" si="5"/>
        <v>8381</v>
      </c>
      <c r="Y37" s="142">
        <f t="shared" si="5"/>
        <v>8973</v>
      </c>
      <c r="Z37" s="142">
        <f t="shared" si="5"/>
        <v>8381</v>
      </c>
      <c r="AA37" s="142">
        <f t="shared" si="5"/>
        <v>10156</v>
      </c>
      <c r="AB37" s="142">
        <f t="shared" si="5"/>
        <v>10156</v>
      </c>
      <c r="AC37" s="142">
        <f t="shared" si="5"/>
        <v>8455</v>
      </c>
      <c r="AD37" s="142">
        <f t="shared" si="5"/>
        <v>8899</v>
      </c>
      <c r="AE37" s="142">
        <f t="shared" si="5"/>
        <v>8603</v>
      </c>
      <c r="AF37" s="142">
        <f t="shared" si="5"/>
        <v>9047</v>
      </c>
      <c r="AG37" s="142">
        <f t="shared" si="5"/>
        <v>9565</v>
      </c>
      <c r="AH37" s="142">
        <f t="shared" si="5"/>
        <v>9565</v>
      </c>
      <c r="AI37" s="142">
        <f t="shared" si="5"/>
        <v>9195</v>
      </c>
      <c r="AJ37" s="142">
        <f t="shared" si="5"/>
        <v>8899</v>
      </c>
      <c r="AK37" s="142">
        <f t="shared" si="5"/>
        <v>9565</v>
      </c>
      <c r="AL37" s="142">
        <f t="shared" si="5"/>
        <v>8899</v>
      </c>
      <c r="AM37" s="142">
        <f t="shared" si="5"/>
        <v>9195</v>
      </c>
      <c r="AN37" s="142">
        <f t="shared" si="5"/>
        <v>8899</v>
      </c>
      <c r="AO37" s="142">
        <f t="shared" si="5"/>
        <v>9195</v>
      </c>
      <c r="AP37" s="142">
        <f t="shared" si="5"/>
        <v>8603</v>
      </c>
      <c r="AQ37" s="142">
        <f t="shared" si="5"/>
        <v>8603</v>
      </c>
      <c r="AR37" s="142">
        <f t="shared" si="5"/>
        <v>8307</v>
      </c>
      <c r="AS37" s="142">
        <f t="shared" si="5"/>
        <v>7790</v>
      </c>
      <c r="AT37" s="142">
        <f t="shared" si="5"/>
        <v>8160</v>
      </c>
      <c r="AU37" s="142">
        <f t="shared" si="5"/>
        <v>7790</v>
      </c>
      <c r="AV37" s="142">
        <f t="shared" si="5"/>
        <v>8160</v>
      </c>
      <c r="AW37" s="142">
        <f t="shared" si="5"/>
        <v>7790</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4"/>
        <v>#REF!</v>
      </c>
      <c r="C39" s="142" t="e">
        <f t="shared" si="5"/>
        <v>#REF!</v>
      </c>
      <c r="D39" s="142" t="e">
        <f t="shared" si="5"/>
        <v>#REF!</v>
      </c>
      <c r="E39" s="142" t="e">
        <f t="shared" si="5"/>
        <v>#REF!</v>
      </c>
      <c r="F39" s="142" t="e">
        <f t="shared" si="5"/>
        <v>#REF!</v>
      </c>
      <c r="G39" s="142">
        <f t="shared" si="5"/>
        <v>9158</v>
      </c>
      <c r="H39" s="142">
        <f t="shared" si="5"/>
        <v>8566</v>
      </c>
      <c r="I39" s="142">
        <f t="shared" si="5"/>
        <v>8344</v>
      </c>
      <c r="J39" s="142">
        <f t="shared" si="5"/>
        <v>7975</v>
      </c>
      <c r="K39" s="142">
        <f t="shared" si="5"/>
        <v>9749</v>
      </c>
      <c r="L39" s="142">
        <f t="shared" si="5"/>
        <v>9158</v>
      </c>
      <c r="M39" s="142">
        <f t="shared" si="5"/>
        <v>9749</v>
      </c>
      <c r="N39" s="142">
        <f t="shared" si="5"/>
        <v>8566</v>
      </c>
      <c r="O39" s="142">
        <f t="shared" si="5"/>
        <v>9158</v>
      </c>
      <c r="P39" s="142">
        <f t="shared" si="5"/>
        <v>8270</v>
      </c>
      <c r="Q39" s="142">
        <f t="shared" si="5"/>
        <v>7975</v>
      </c>
      <c r="R39" s="142">
        <f t="shared" si="5"/>
        <v>8270</v>
      </c>
      <c r="S39" s="142">
        <f t="shared" si="5"/>
        <v>7975</v>
      </c>
      <c r="T39" s="142">
        <f t="shared" si="5"/>
        <v>9749</v>
      </c>
      <c r="U39" s="142">
        <f t="shared" si="5"/>
        <v>9749</v>
      </c>
      <c r="V39" s="142">
        <f t="shared" si="5"/>
        <v>9749</v>
      </c>
      <c r="W39" s="142">
        <f t="shared" si="5"/>
        <v>9749</v>
      </c>
      <c r="X39" s="142">
        <f t="shared" si="5"/>
        <v>8566</v>
      </c>
      <c r="Y39" s="142">
        <f t="shared" si="5"/>
        <v>9158</v>
      </c>
      <c r="Z39" s="142">
        <f t="shared" si="5"/>
        <v>8566</v>
      </c>
      <c r="AA39" s="142">
        <f t="shared" si="5"/>
        <v>10341</v>
      </c>
      <c r="AB39" s="142">
        <f t="shared" si="5"/>
        <v>10341</v>
      </c>
      <c r="AC39" s="142">
        <f t="shared" si="5"/>
        <v>8640</v>
      </c>
      <c r="AD39" s="142">
        <f t="shared" si="5"/>
        <v>9084</v>
      </c>
      <c r="AE39" s="142">
        <f t="shared" si="5"/>
        <v>8788</v>
      </c>
      <c r="AF39" s="142">
        <f t="shared" si="5"/>
        <v>9232</v>
      </c>
      <c r="AG39" s="142">
        <f t="shared" si="5"/>
        <v>9749</v>
      </c>
      <c r="AH39" s="142">
        <f t="shared" si="5"/>
        <v>9749</v>
      </c>
      <c r="AI39" s="142">
        <f t="shared" si="5"/>
        <v>9380</v>
      </c>
      <c r="AJ39" s="142">
        <f t="shared" si="5"/>
        <v>9084</v>
      </c>
      <c r="AK39" s="142">
        <f t="shared" si="5"/>
        <v>9749</v>
      </c>
      <c r="AL39" s="142">
        <f t="shared" si="5"/>
        <v>9084</v>
      </c>
      <c r="AM39" s="142">
        <f t="shared" si="5"/>
        <v>9380</v>
      </c>
      <c r="AN39" s="142">
        <f t="shared" si="5"/>
        <v>9084</v>
      </c>
      <c r="AO39" s="142">
        <f t="shared" si="5"/>
        <v>9380</v>
      </c>
      <c r="AP39" s="142">
        <f t="shared" si="5"/>
        <v>8788</v>
      </c>
      <c r="AQ39" s="142">
        <f t="shared" si="5"/>
        <v>8788</v>
      </c>
      <c r="AR39" s="142">
        <f t="shared" si="5"/>
        <v>8492</v>
      </c>
      <c r="AS39" s="142">
        <f t="shared" si="5"/>
        <v>7975</v>
      </c>
      <c r="AT39" s="142">
        <f t="shared" si="5"/>
        <v>8344</v>
      </c>
      <c r="AU39" s="142">
        <f t="shared" si="5"/>
        <v>7975</v>
      </c>
      <c r="AV39" s="142">
        <f t="shared" si="5"/>
        <v>8344</v>
      </c>
      <c r="AW39" s="142">
        <f t="shared" si="5"/>
        <v>7975</v>
      </c>
    </row>
    <row r="40" spans="1:49" ht="11.45" customHeight="1" x14ac:dyDescent="0.2">
      <c r="A40" s="3">
        <v>2</v>
      </c>
      <c r="B40" s="142" t="e">
        <f t="shared" si="4"/>
        <v>#REF!</v>
      </c>
      <c r="C40" s="142" t="e">
        <f t="shared" si="5"/>
        <v>#REF!</v>
      </c>
      <c r="D40" s="142" t="e">
        <f t="shared" si="5"/>
        <v>#REF!</v>
      </c>
      <c r="E40" s="142" t="e">
        <f t="shared" si="5"/>
        <v>#REF!</v>
      </c>
      <c r="F40" s="142" t="e">
        <f t="shared" si="5"/>
        <v>#REF!</v>
      </c>
      <c r="G40" s="142">
        <f t="shared" si="5"/>
        <v>10082</v>
      </c>
      <c r="H40" s="142">
        <f t="shared" si="5"/>
        <v>9491</v>
      </c>
      <c r="I40" s="142">
        <f t="shared" si="5"/>
        <v>9269</v>
      </c>
      <c r="J40" s="142">
        <f t="shared" si="5"/>
        <v>8899</v>
      </c>
      <c r="K40" s="142">
        <f t="shared" si="5"/>
        <v>10674</v>
      </c>
      <c r="L40" s="142">
        <f t="shared" si="5"/>
        <v>10082</v>
      </c>
      <c r="M40" s="142">
        <f t="shared" si="5"/>
        <v>10674</v>
      </c>
      <c r="N40" s="142">
        <f t="shared" si="5"/>
        <v>9491</v>
      </c>
      <c r="O40" s="142">
        <f t="shared" si="5"/>
        <v>10082</v>
      </c>
      <c r="P40" s="142">
        <f t="shared" si="5"/>
        <v>9195</v>
      </c>
      <c r="Q40" s="142">
        <f t="shared" si="5"/>
        <v>8899</v>
      </c>
      <c r="R40" s="142">
        <f t="shared" si="5"/>
        <v>9195</v>
      </c>
      <c r="S40" s="142">
        <f t="shared" si="5"/>
        <v>8899</v>
      </c>
      <c r="T40" s="142">
        <f t="shared" si="5"/>
        <v>10674</v>
      </c>
      <c r="U40" s="142">
        <f t="shared" si="5"/>
        <v>10674</v>
      </c>
      <c r="V40" s="142">
        <f t="shared" si="5"/>
        <v>10674</v>
      </c>
      <c r="W40" s="142">
        <f t="shared" si="5"/>
        <v>10674</v>
      </c>
      <c r="X40" s="142">
        <f t="shared" si="5"/>
        <v>9491</v>
      </c>
      <c r="Y40" s="142">
        <f t="shared" si="5"/>
        <v>10082</v>
      </c>
      <c r="Z40" s="142">
        <f t="shared" si="5"/>
        <v>9491</v>
      </c>
      <c r="AA40" s="142">
        <f t="shared" si="5"/>
        <v>11265</v>
      </c>
      <c r="AB40" s="142">
        <f t="shared" si="5"/>
        <v>11265</v>
      </c>
      <c r="AC40" s="142">
        <f t="shared" si="5"/>
        <v>9565</v>
      </c>
      <c r="AD40" s="142">
        <f t="shared" si="5"/>
        <v>10008</v>
      </c>
      <c r="AE40" s="142">
        <f t="shared" si="5"/>
        <v>9712</v>
      </c>
      <c r="AF40" s="142">
        <f t="shared" si="5"/>
        <v>10156</v>
      </c>
      <c r="AG40" s="142">
        <f t="shared" si="5"/>
        <v>10674</v>
      </c>
      <c r="AH40" s="142">
        <f t="shared" si="5"/>
        <v>10674</v>
      </c>
      <c r="AI40" s="142">
        <f t="shared" si="5"/>
        <v>10304</v>
      </c>
      <c r="AJ40" s="142">
        <f t="shared" si="5"/>
        <v>10008</v>
      </c>
      <c r="AK40" s="142">
        <f t="shared" si="5"/>
        <v>10674</v>
      </c>
      <c r="AL40" s="142">
        <f t="shared" si="5"/>
        <v>10008</v>
      </c>
      <c r="AM40" s="142">
        <f t="shared" si="5"/>
        <v>10304</v>
      </c>
      <c r="AN40" s="142">
        <f t="shared" si="5"/>
        <v>10008</v>
      </c>
      <c r="AO40" s="142">
        <f t="shared" si="5"/>
        <v>10304</v>
      </c>
      <c r="AP40" s="142">
        <f t="shared" si="5"/>
        <v>9712</v>
      </c>
      <c r="AQ40" s="142">
        <f t="shared" si="5"/>
        <v>9712</v>
      </c>
      <c r="AR40" s="142">
        <f t="shared" si="5"/>
        <v>9417</v>
      </c>
      <c r="AS40" s="142">
        <f t="shared" si="5"/>
        <v>8899</v>
      </c>
      <c r="AT40" s="142">
        <f t="shared" si="5"/>
        <v>9269</v>
      </c>
      <c r="AU40" s="142">
        <f t="shared" si="5"/>
        <v>8899</v>
      </c>
      <c r="AV40" s="142">
        <f t="shared" si="5"/>
        <v>9269</v>
      </c>
      <c r="AW40" s="142">
        <f t="shared" si="5"/>
        <v>8899</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f>'C завтраками| Bed and breakfast'!B5</f>
        <v>45399</v>
      </c>
      <c r="H5" s="129">
        <f>'C завтраками| Bed and breakfast'!C5</f>
        <v>45401</v>
      </c>
      <c r="I5" s="129">
        <f>'C завтраками| Bed and breakfast'!D5</f>
        <v>45402</v>
      </c>
      <c r="J5" s="129">
        <f>'C завтраками| Bed and breakfast'!E5</f>
        <v>45403</v>
      </c>
      <c r="K5" s="46">
        <f>'C завтраками| Bed and breakfast'!F5</f>
        <v>45407</v>
      </c>
      <c r="L5" s="129">
        <f>'C завтраками| Bed and breakfast'!H5</f>
        <v>45411</v>
      </c>
      <c r="M5" s="129">
        <f>'C завтраками| Bed and breakfast'!I5</f>
        <v>45413</v>
      </c>
      <c r="N5" s="129">
        <f>'C завтраками| Bed and breakfast'!J5</f>
        <v>45417</v>
      </c>
      <c r="O5" s="129">
        <f>'C завтраками| Bed and breakfast'!K5</f>
        <v>45421</v>
      </c>
      <c r="P5" s="129">
        <f>'C завтраками| Bed and breakfast'!O5</f>
        <v>45429</v>
      </c>
      <c r="Q5" s="129">
        <f>'C завтраками| Bed and breakfast'!P5</f>
        <v>45431</v>
      </c>
      <c r="R5" s="129">
        <f>'C завтраками| Bed and breakfast'!Q5</f>
        <v>45436</v>
      </c>
      <c r="S5" s="129">
        <f>'C завтраками| Bed and breakfast'!R5</f>
        <v>45438</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breakfast'!AE5</f>
        <v>45492</v>
      </c>
      <c r="AE5" s="129">
        <f>'C завтраками| Bed and breakfast'!AF5</f>
        <v>45494</v>
      </c>
      <c r="AF5" s="129">
        <f>'C завтраками| Bed and breakfast'!AG5</f>
        <v>45499</v>
      </c>
      <c r="AG5" s="129">
        <f>'C завтраками| Bed and breakfast'!AH5</f>
        <v>45501</v>
      </c>
      <c r="AH5" s="129">
        <f>'C завтраками| Bed and breakfast'!AI5</f>
        <v>45505</v>
      </c>
      <c r="AI5" s="129">
        <f>'C завтраками| Bed and breakfast'!AJ5</f>
        <v>45506</v>
      </c>
      <c r="AJ5" s="129">
        <f>'C завтраками| Bed and breakfast'!AK5</f>
        <v>45508</v>
      </c>
      <c r="AK5" s="129">
        <f>'C завтраками| Bed and breakfast'!AL5</f>
        <v>45513</v>
      </c>
      <c r="AL5" s="129">
        <f>'C завтраками| Bed and breakfast'!AM5</f>
        <v>45515</v>
      </c>
      <c r="AM5" s="129">
        <f>'C завтраками| Bed and breakfast'!AN5</f>
        <v>45520</v>
      </c>
      <c r="AN5" s="129">
        <f>'C завтраками| Bed and breakfast'!AO5</f>
        <v>45522</v>
      </c>
      <c r="AO5" s="129">
        <f>'C завтраками| Bed and breakfast'!AS5</f>
        <v>45527</v>
      </c>
      <c r="AP5" s="129">
        <f>'C завтраками| Bed and breakfast'!AT5</f>
        <v>45529</v>
      </c>
      <c r="AQ5" s="129">
        <f>'C завтраками| Bed and breakfast'!AU5</f>
        <v>45534</v>
      </c>
      <c r="AR5" s="129">
        <f>'C завтраками| Bed and breakfast'!AV5</f>
        <v>45536</v>
      </c>
      <c r="AS5" s="129">
        <f>'C завтраками| Bed and breakfast'!AW5</f>
        <v>45551</v>
      </c>
      <c r="AT5" s="129">
        <f>'C завтраками| Bed and breakfast'!AX5</f>
        <v>45556</v>
      </c>
      <c r="AU5" s="129">
        <f>'C завтраками| Bed and breakfast'!AY5</f>
        <v>45558</v>
      </c>
      <c r="AV5" s="129">
        <f>'C завтраками| Bed and breakfast'!AZ5</f>
        <v>45562</v>
      </c>
      <c r="AW5" s="129">
        <f>'C завтраками| Bed and breakfast'!BA5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f>'C завтраками| Bed and breakfast'!B6</f>
        <v>45400</v>
      </c>
      <c r="H6" s="129">
        <f>'C завтраками| Bed and breakfast'!C6</f>
        <v>45401</v>
      </c>
      <c r="I6" s="129">
        <f>'C завтраками| Bed and breakfast'!D6</f>
        <v>45402</v>
      </c>
      <c r="J6" s="129">
        <f>'C завтраками| Bed and breakfast'!E6</f>
        <v>45406</v>
      </c>
      <c r="K6" s="46">
        <f>'C завтраками| Bed and breakfast'!F6</f>
        <v>45408</v>
      </c>
      <c r="L6" s="129">
        <f>'C завтраками| Bed and breakfast'!H6</f>
        <v>45412</v>
      </c>
      <c r="M6" s="129">
        <f>'C завтраками| Bed and breakfast'!I6</f>
        <v>45416</v>
      </c>
      <c r="N6" s="129">
        <f>'C завтраками| Bed and breakfast'!J6</f>
        <v>45420</v>
      </c>
      <c r="O6" s="129">
        <f>'C завтраками| Bed and breakfast'!K6</f>
        <v>45421</v>
      </c>
      <c r="P6" s="129">
        <f>'C завтраками| Bed and breakfast'!O6</f>
        <v>45430</v>
      </c>
      <c r="Q6" s="129">
        <f>'C завтраками| Bed and breakfast'!P6</f>
        <v>45435</v>
      </c>
      <c r="R6" s="129">
        <f>'C завтраками| Bed and breakfast'!Q6</f>
        <v>45437</v>
      </c>
      <c r="S6" s="129">
        <f>'C завтраками| Bed and breakfast'!R6</f>
        <v>45438</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breakfast'!AE6</f>
        <v>45493</v>
      </c>
      <c r="AE6" s="129">
        <f>'C завтраками| Bed and breakfast'!AF6</f>
        <v>45498</v>
      </c>
      <c r="AF6" s="129">
        <f>'C завтраками| Bed and breakfast'!AG6</f>
        <v>45500</v>
      </c>
      <c r="AG6" s="129">
        <f>'C завтраками| Bed and breakfast'!AH6</f>
        <v>45504</v>
      </c>
      <c r="AH6" s="129">
        <f>'C завтраками| Bed and breakfast'!AI6</f>
        <v>45505</v>
      </c>
      <c r="AI6" s="129">
        <f>'C завтраками| Bed and breakfast'!AJ6</f>
        <v>45507</v>
      </c>
      <c r="AJ6" s="129">
        <f>'C завтраками| Bed and breakfast'!AK6</f>
        <v>45512</v>
      </c>
      <c r="AK6" s="129">
        <f>'C завтраками| Bed and breakfast'!AL6</f>
        <v>45514</v>
      </c>
      <c r="AL6" s="129">
        <f>'C завтраками| Bed and breakfast'!AM6</f>
        <v>45519</v>
      </c>
      <c r="AM6" s="129">
        <f>'C завтраками| Bed and breakfast'!AN6</f>
        <v>45521</v>
      </c>
      <c r="AN6" s="129">
        <f>'C завтраками| Bed and breakfast'!AO6</f>
        <v>45522</v>
      </c>
      <c r="AO6" s="129">
        <f>'C завтраками| Bed and breakfast'!AS6</f>
        <v>45528</v>
      </c>
      <c r="AP6" s="129">
        <f>'C завтраками| Bed and breakfast'!AT6</f>
        <v>45533</v>
      </c>
      <c r="AQ6" s="129">
        <f>'C завтраками| Bed and breakfast'!AU6</f>
        <v>45535</v>
      </c>
      <c r="AR6" s="129">
        <f>'C завтраками| Bed and breakfast'!AV6</f>
        <v>45550</v>
      </c>
      <c r="AS6" s="129">
        <f>'C завтраками| Bed and breakfast'!AW6</f>
        <v>45555</v>
      </c>
      <c r="AT6" s="129">
        <f>'C завтраками| Bed and breakfast'!AX6</f>
        <v>45557</v>
      </c>
      <c r="AU6" s="129">
        <f>'C завтраками| Bed and breakfast'!AY6</f>
        <v>45561</v>
      </c>
      <c r="AV6" s="129">
        <f>'C завтраками| Bed and breakfast'!AZ6</f>
        <v>45563</v>
      </c>
      <c r="AW6" s="129">
        <f>'C завтраками| Bed and breakfast'!BA6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f>'C завтраками| Bed and breakfast'!B8*0.85</f>
        <v>6247.5</v>
      </c>
      <c r="H8" s="142">
        <f>'C завтраками| Bed and breakfast'!C8*0.85</f>
        <v>5567.5</v>
      </c>
      <c r="I8" s="142">
        <f>'C завтраками| Bed and breakfast'!D8*0.85</f>
        <v>5312.5</v>
      </c>
      <c r="J8" s="142">
        <f>'C завтраками| Bed and breakfast'!E8*0.85</f>
        <v>4887.5</v>
      </c>
      <c r="K8" s="142">
        <f>'C завтраками| Bed and breakfast'!F8*0.85</f>
        <v>6927.5</v>
      </c>
      <c r="L8" s="142">
        <f>'C завтраками| Bed and breakfast'!H8*0.85</f>
        <v>6247.5</v>
      </c>
      <c r="M8" s="142">
        <f>'C завтраками| Bed and breakfast'!I8*0.85</f>
        <v>6927.5</v>
      </c>
      <c r="N8" s="142">
        <f>'C завтраками| Bed and breakfast'!J8*0.85</f>
        <v>5567.5</v>
      </c>
      <c r="O8" s="142">
        <f>'C завтраками| Bed and breakfast'!K8*0.85</f>
        <v>6247.5</v>
      </c>
      <c r="P8" s="142">
        <f>'C завтраками| Bed and breakfast'!O8*0.85</f>
        <v>5227.5</v>
      </c>
      <c r="Q8" s="142">
        <f>'C завтраками| Bed and breakfast'!P8*0.85</f>
        <v>4887.5</v>
      </c>
      <c r="R8" s="142">
        <f>'C завтраками| Bed and breakfast'!Q8*0.85</f>
        <v>5227.5</v>
      </c>
      <c r="S8" s="142">
        <f>'C завтраками| Bed and breakfast'!R8*0.85</f>
        <v>4887.5</v>
      </c>
      <c r="T8" s="142">
        <f>'C завтраками| Bed and breakfast'!T8*0.85</f>
        <v>6927.5</v>
      </c>
      <c r="U8" s="142">
        <f>'C завтраками| Bed and breakfast'!U8*0.85</f>
        <v>6927.5</v>
      </c>
      <c r="V8" s="142">
        <f>'C завтраками| Bed and breakfast'!V8*0.85</f>
        <v>6927.5</v>
      </c>
      <c r="W8" s="142">
        <f>'C завтраками| Bed and breakfast'!W8*0.85</f>
        <v>6927.5</v>
      </c>
      <c r="X8" s="142">
        <f>'C завтраками| Bed and breakfast'!X8*0.85</f>
        <v>5567.5</v>
      </c>
      <c r="Y8" s="142">
        <f>'C завтраками| Bed and breakfast'!Y8*0.85</f>
        <v>6247.5</v>
      </c>
      <c r="Z8" s="142">
        <f>'C завтраками| Bed and breakfast'!Z8*0.85</f>
        <v>5567.5</v>
      </c>
      <c r="AA8" s="142">
        <f>'C завтраками| Bed and breakfast'!AA8*0.85</f>
        <v>7607.5</v>
      </c>
      <c r="AB8" s="142">
        <f>'C завтраками| Bed and breakfast'!AB8*0.85</f>
        <v>7607.5</v>
      </c>
      <c r="AC8" s="142">
        <f>'C завтраками| Bed and breakfast'!AC8*0.85</f>
        <v>5652.5</v>
      </c>
      <c r="AD8" s="142">
        <f>'C завтраками| Bed and breakfast'!AE8*0.85</f>
        <v>6162.5</v>
      </c>
      <c r="AE8" s="142">
        <f>'C завтраками| Bed and breakfast'!AF8*0.85</f>
        <v>5822.5</v>
      </c>
      <c r="AF8" s="142">
        <f>'C завтраками| Bed and breakfast'!AG8*0.85</f>
        <v>6332.5</v>
      </c>
      <c r="AG8" s="142">
        <f>'C завтраками| Bed and breakfast'!AH8*0.85</f>
        <v>6927.5</v>
      </c>
      <c r="AH8" s="142">
        <f>'C завтраками| Bed and breakfast'!AI8*0.85</f>
        <v>6927.5</v>
      </c>
      <c r="AI8" s="142">
        <f>'C завтраками| Bed and breakfast'!AJ8*0.85</f>
        <v>6502.5</v>
      </c>
      <c r="AJ8" s="142">
        <f>'C завтраками| Bed and breakfast'!AK8*0.85</f>
        <v>6162.5</v>
      </c>
      <c r="AK8" s="142">
        <f>'C завтраками| Bed and breakfast'!AL8*0.85</f>
        <v>6927.5</v>
      </c>
      <c r="AL8" s="142">
        <f>'C завтраками| Bed and breakfast'!AM8*0.85</f>
        <v>6162.5</v>
      </c>
      <c r="AM8" s="142">
        <f>'C завтраками| Bed and breakfast'!AN8*0.85</f>
        <v>6502.5</v>
      </c>
      <c r="AN8" s="142">
        <f>'C завтраками| Bed and breakfast'!AO8*0.85</f>
        <v>6162.5</v>
      </c>
      <c r="AO8" s="142">
        <f>'C завтраками| Bed and breakfast'!AS8*0.85</f>
        <v>6502.5</v>
      </c>
      <c r="AP8" s="142">
        <f>'C завтраками| Bed and breakfast'!AT8*0.85</f>
        <v>5822.5</v>
      </c>
      <c r="AQ8" s="142">
        <f>'C завтраками| Bed and breakfast'!AU8*0.85</f>
        <v>5822.5</v>
      </c>
      <c r="AR8" s="142">
        <f>'C завтраками| Bed and breakfast'!AV8*0.85</f>
        <v>5482.5</v>
      </c>
      <c r="AS8" s="142">
        <f>'C завтраками| Bed and breakfast'!AW8*0.85</f>
        <v>4887.5</v>
      </c>
      <c r="AT8" s="142">
        <f>'C завтраками| Bed and breakfast'!AX8*0.85</f>
        <v>5312.5</v>
      </c>
      <c r="AU8" s="142">
        <f>'C завтраками| Bed and breakfast'!AY8*0.85</f>
        <v>4887.5</v>
      </c>
      <c r="AV8" s="142">
        <f>'C завтраками| Bed and breakfast'!AZ8*0.85</f>
        <v>5312.5</v>
      </c>
      <c r="AW8" s="142">
        <f>'C завтраками| Bed and breakfast'!BA8*0.85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f>'C завтраками| Bed and breakfast'!B9*0.85</f>
        <v>7310</v>
      </c>
      <c r="H9" s="142">
        <f>'C завтраками| Bed and breakfast'!C9*0.85</f>
        <v>6630</v>
      </c>
      <c r="I9" s="142">
        <f>'C завтраками| Bed and breakfast'!D9*0.85</f>
        <v>6375</v>
      </c>
      <c r="J9" s="142">
        <f>'C завтраками| Bed and breakfast'!E9*0.85</f>
        <v>5950</v>
      </c>
      <c r="K9" s="142">
        <f>'C завтраками| Bed and breakfast'!F9*0.85</f>
        <v>7990</v>
      </c>
      <c r="L9" s="142">
        <f>'C завтраками| Bed and breakfast'!H9*0.85</f>
        <v>7310</v>
      </c>
      <c r="M9" s="142">
        <f>'C завтраками| Bed and breakfast'!I9*0.85</f>
        <v>7990</v>
      </c>
      <c r="N9" s="142">
        <f>'C завтраками| Bed and breakfast'!J9*0.85</f>
        <v>6630</v>
      </c>
      <c r="O9" s="142">
        <f>'C завтраками| Bed and breakfast'!K9*0.85</f>
        <v>7310</v>
      </c>
      <c r="P9" s="142">
        <f>'C завтраками| Bed and breakfast'!O9*0.85</f>
        <v>6290</v>
      </c>
      <c r="Q9" s="142">
        <f>'C завтраками| Bed and breakfast'!P9*0.85</f>
        <v>5950</v>
      </c>
      <c r="R9" s="142">
        <f>'C завтраками| Bed and breakfast'!Q9*0.85</f>
        <v>6290</v>
      </c>
      <c r="S9" s="142">
        <f>'C завтраками| Bed and breakfast'!R9*0.85</f>
        <v>5950</v>
      </c>
      <c r="T9" s="142">
        <f>'C завтраками| Bed and breakfast'!T9*0.85</f>
        <v>7990</v>
      </c>
      <c r="U9" s="142">
        <f>'C завтраками| Bed and breakfast'!U9*0.85</f>
        <v>7990</v>
      </c>
      <c r="V9" s="142">
        <f>'C завтраками| Bed and breakfast'!V9*0.85</f>
        <v>7990</v>
      </c>
      <c r="W9" s="142">
        <f>'C завтраками| Bed and breakfast'!W9*0.85</f>
        <v>7990</v>
      </c>
      <c r="X9" s="142">
        <f>'C завтраками| Bed and breakfast'!X9*0.85</f>
        <v>6630</v>
      </c>
      <c r="Y9" s="142">
        <f>'C завтраками| Bed and breakfast'!Y9*0.85</f>
        <v>7310</v>
      </c>
      <c r="Z9" s="142">
        <f>'C завтраками| Bed and breakfast'!Z9*0.85</f>
        <v>6630</v>
      </c>
      <c r="AA9" s="142">
        <f>'C завтраками| Bed and breakfast'!AA9*0.85</f>
        <v>8670</v>
      </c>
      <c r="AB9" s="142">
        <f>'C завтраками| Bed and breakfast'!AB9*0.85</f>
        <v>8670</v>
      </c>
      <c r="AC9" s="142">
        <f>'C завтраками| Bed and breakfast'!AC9*0.85</f>
        <v>6715</v>
      </c>
      <c r="AD9" s="142">
        <f>'C завтраками| Bed and breakfast'!AE9*0.85</f>
        <v>7225</v>
      </c>
      <c r="AE9" s="142">
        <f>'C завтраками| Bed and breakfast'!AF9*0.85</f>
        <v>6885</v>
      </c>
      <c r="AF9" s="142">
        <f>'C завтраками| Bed and breakfast'!AG9*0.85</f>
        <v>7395</v>
      </c>
      <c r="AG9" s="142">
        <f>'C завтраками| Bed and breakfast'!AH9*0.85</f>
        <v>7990</v>
      </c>
      <c r="AH9" s="142">
        <f>'C завтраками| Bed and breakfast'!AI9*0.85</f>
        <v>7990</v>
      </c>
      <c r="AI9" s="142">
        <f>'C завтраками| Bed and breakfast'!AJ9*0.85</f>
        <v>7565</v>
      </c>
      <c r="AJ9" s="142">
        <f>'C завтраками| Bed and breakfast'!AK9*0.85</f>
        <v>7225</v>
      </c>
      <c r="AK9" s="142">
        <f>'C завтраками| Bed and breakfast'!AL9*0.85</f>
        <v>7990</v>
      </c>
      <c r="AL9" s="142">
        <f>'C завтраками| Bed and breakfast'!AM9*0.85</f>
        <v>7225</v>
      </c>
      <c r="AM9" s="142">
        <f>'C завтраками| Bed and breakfast'!AN9*0.85</f>
        <v>7565</v>
      </c>
      <c r="AN9" s="142">
        <f>'C завтраками| Bed and breakfast'!AO9*0.85</f>
        <v>7225</v>
      </c>
      <c r="AO9" s="142">
        <f>'C завтраками| Bed and breakfast'!AS9*0.85</f>
        <v>7565</v>
      </c>
      <c r="AP9" s="142">
        <f>'C завтраками| Bed and breakfast'!AT9*0.85</f>
        <v>6885</v>
      </c>
      <c r="AQ9" s="142">
        <f>'C завтраками| Bed and breakfast'!AU9*0.85</f>
        <v>6885</v>
      </c>
      <c r="AR9" s="142">
        <f>'C завтраками| Bed and breakfast'!AV9*0.85</f>
        <v>6545</v>
      </c>
      <c r="AS9" s="142">
        <f>'C завтраками| Bed and breakfast'!AW9*0.85</f>
        <v>5950</v>
      </c>
      <c r="AT9" s="142">
        <f>'C завтраками| Bed and breakfast'!AX9*0.85</f>
        <v>6375</v>
      </c>
      <c r="AU9" s="142">
        <f>'C завтраками| Bed and breakfast'!AY9*0.85</f>
        <v>5950</v>
      </c>
      <c r="AV9" s="142">
        <f>'C завтраками| Bed and breakfast'!AZ9*0.85</f>
        <v>6375</v>
      </c>
      <c r="AW9" s="142">
        <f>'C завтраками| Bed and breakfast'!BA9*0.85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f>'C завтраками| Bed and breakfast'!B11*0.85</f>
        <v>7097.5</v>
      </c>
      <c r="H11" s="142">
        <f>'C завтраками| Bed and breakfast'!C11*0.85</f>
        <v>6417.5</v>
      </c>
      <c r="I11" s="142">
        <f>'C завтраками| Bed and breakfast'!D11*0.85</f>
        <v>6162.5</v>
      </c>
      <c r="J11" s="142">
        <f>'C завтраками| Bed and breakfast'!E11*0.85</f>
        <v>5737.5</v>
      </c>
      <c r="K11" s="142">
        <f>'C завтраками| Bed and breakfast'!F11*0.85</f>
        <v>7777.5</v>
      </c>
      <c r="L11" s="142">
        <f>'C завтраками| Bed and breakfast'!H11*0.85</f>
        <v>7097.5</v>
      </c>
      <c r="M11" s="142">
        <f>'C завтраками| Bed and breakfast'!I11*0.85</f>
        <v>7777.5</v>
      </c>
      <c r="N11" s="142">
        <f>'C завтраками| Bed and breakfast'!J11*0.85</f>
        <v>6417.5</v>
      </c>
      <c r="O11" s="142">
        <f>'C завтраками| Bed and breakfast'!K11*0.85</f>
        <v>7097.5</v>
      </c>
      <c r="P11" s="142">
        <f>'C завтраками| Bed and breakfast'!O11*0.85</f>
        <v>6077.5</v>
      </c>
      <c r="Q11" s="142">
        <f>'C завтраками| Bed and breakfast'!P11*0.85</f>
        <v>5737.5</v>
      </c>
      <c r="R11" s="142">
        <f>'C завтраками| Bed and breakfast'!Q11*0.85</f>
        <v>6077.5</v>
      </c>
      <c r="S11" s="142">
        <f>'C завтраками| Bed and breakfast'!R11*0.85</f>
        <v>5737.5</v>
      </c>
      <c r="T11" s="142">
        <f>'C завтраками| Bed and breakfast'!T11*0.85</f>
        <v>7777.5</v>
      </c>
      <c r="U11" s="142">
        <f>'C завтраками| Bed and breakfast'!U11*0.85</f>
        <v>7777.5</v>
      </c>
      <c r="V11" s="142">
        <f>'C завтраками| Bed and breakfast'!V11*0.85</f>
        <v>7777.5</v>
      </c>
      <c r="W11" s="142">
        <f>'C завтраками| Bed and breakfast'!W11*0.85</f>
        <v>7777.5</v>
      </c>
      <c r="X11" s="142">
        <f>'C завтраками| Bed and breakfast'!X11*0.85</f>
        <v>6417.5</v>
      </c>
      <c r="Y11" s="142">
        <f>'C завтраками| Bed and breakfast'!Y11*0.85</f>
        <v>7097.5</v>
      </c>
      <c r="Z11" s="142">
        <f>'C завтраками| Bed and breakfast'!Z11*0.85</f>
        <v>6417.5</v>
      </c>
      <c r="AA11" s="142">
        <f>'C завтраками| Bed and breakfast'!AA11*0.85</f>
        <v>8457.5</v>
      </c>
      <c r="AB11" s="142">
        <f>'C завтраками| Bed and breakfast'!AB11*0.85</f>
        <v>8457.5</v>
      </c>
      <c r="AC11" s="142">
        <f>'C завтраками| Bed and breakfast'!AC11*0.85</f>
        <v>6502.5</v>
      </c>
      <c r="AD11" s="142">
        <f>'C завтраками| Bed and breakfast'!AE11*0.85</f>
        <v>7012.5</v>
      </c>
      <c r="AE11" s="142">
        <f>'C завтраками| Bed and breakfast'!AF11*0.85</f>
        <v>6672.5</v>
      </c>
      <c r="AF11" s="142">
        <f>'C завтраками| Bed and breakfast'!AG11*0.85</f>
        <v>7182.5</v>
      </c>
      <c r="AG11" s="142">
        <f>'C завтраками| Bed and breakfast'!AH11*0.85</f>
        <v>7777.5</v>
      </c>
      <c r="AH11" s="142">
        <f>'C завтраками| Bed and breakfast'!AI11*0.85</f>
        <v>7777.5</v>
      </c>
      <c r="AI11" s="142">
        <f>'C завтраками| Bed and breakfast'!AJ11*0.85</f>
        <v>7352.5</v>
      </c>
      <c r="AJ11" s="142">
        <f>'C завтраками| Bed and breakfast'!AK11*0.85</f>
        <v>7012.5</v>
      </c>
      <c r="AK11" s="142">
        <f>'C завтраками| Bed and breakfast'!AL11*0.85</f>
        <v>7777.5</v>
      </c>
      <c r="AL11" s="142">
        <f>'C завтраками| Bed and breakfast'!AM11*0.85</f>
        <v>7012.5</v>
      </c>
      <c r="AM11" s="142">
        <f>'C завтраками| Bed and breakfast'!AN11*0.85</f>
        <v>7352.5</v>
      </c>
      <c r="AN11" s="142">
        <f>'C завтраками| Bed and breakfast'!AO11*0.85</f>
        <v>7012.5</v>
      </c>
      <c r="AO11" s="142">
        <f>'C завтраками| Bed and breakfast'!AS11*0.85</f>
        <v>7352.5</v>
      </c>
      <c r="AP11" s="142">
        <f>'C завтраками| Bed and breakfast'!AT11*0.85</f>
        <v>6672.5</v>
      </c>
      <c r="AQ11" s="142">
        <f>'C завтраками| Bed and breakfast'!AU11*0.85</f>
        <v>6672.5</v>
      </c>
      <c r="AR11" s="142">
        <f>'C завтраками| Bed and breakfast'!AV11*0.85</f>
        <v>6332.5</v>
      </c>
      <c r="AS11" s="142">
        <f>'C завтраками| Bed and breakfast'!AW11*0.85</f>
        <v>5737.5</v>
      </c>
      <c r="AT11" s="142">
        <f>'C завтраками| Bed and breakfast'!AX11*0.85</f>
        <v>6162.5</v>
      </c>
      <c r="AU11" s="142">
        <f>'C завтраками| Bed and breakfast'!AY11*0.85</f>
        <v>5737.5</v>
      </c>
      <c r="AV11" s="142">
        <f>'C завтраками| Bed and breakfast'!AZ11*0.85</f>
        <v>6162.5</v>
      </c>
      <c r="AW11" s="142">
        <f>'C завтраками| Bed and breakfast'!BA11*0.85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f>'C завтраками| Bed and breakfast'!B12*0.85</f>
        <v>8160</v>
      </c>
      <c r="H12" s="142">
        <f>'C завтраками| Bed and breakfast'!C12*0.85</f>
        <v>7480</v>
      </c>
      <c r="I12" s="142">
        <f>'C завтраками| Bed and breakfast'!D12*0.85</f>
        <v>7225</v>
      </c>
      <c r="J12" s="142">
        <f>'C завтраками| Bed and breakfast'!E12*0.85</f>
        <v>6800</v>
      </c>
      <c r="K12" s="142">
        <f>'C завтраками| Bed and breakfast'!F12*0.85</f>
        <v>8840</v>
      </c>
      <c r="L12" s="142">
        <f>'C завтраками| Bed and breakfast'!H12*0.85</f>
        <v>8160</v>
      </c>
      <c r="M12" s="142">
        <f>'C завтраками| Bed and breakfast'!I12*0.85</f>
        <v>8840</v>
      </c>
      <c r="N12" s="142">
        <f>'C завтраками| Bed and breakfast'!J12*0.85</f>
        <v>7480</v>
      </c>
      <c r="O12" s="142">
        <f>'C завтраками| Bed and breakfast'!K12*0.85</f>
        <v>8160</v>
      </c>
      <c r="P12" s="142">
        <f>'C завтраками| Bed and breakfast'!O12*0.85</f>
        <v>7140</v>
      </c>
      <c r="Q12" s="142">
        <f>'C завтраками| Bed and breakfast'!P12*0.85</f>
        <v>6800</v>
      </c>
      <c r="R12" s="142">
        <f>'C завтраками| Bed and breakfast'!Q12*0.85</f>
        <v>7140</v>
      </c>
      <c r="S12" s="142">
        <f>'C завтраками| Bed and breakfast'!R12*0.85</f>
        <v>6800</v>
      </c>
      <c r="T12" s="142">
        <f>'C завтраками| Bed and breakfast'!T12*0.85</f>
        <v>8840</v>
      </c>
      <c r="U12" s="142">
        <f>'C завтраками| Bed and breakfast'!U12*0.85</f>
        <v>8840</v>
      </c>
      <c r="V12" s="142">
        <f>'C завтраками| Bed and breakfast'!V12*0.85</f>
        <v>8840</v>
      </c>
      <c r="W12" s="142">
        <f>'C завтраками| Bed and breakfast'!W12*0.85</f>
        <v>8840</v>
      </c>
      <c r="X12" s="142">
        <f>'C завтраками| Bed and breakfast'!X12*0.85</f>
        <v>7480</v>
      </c>
      <c r="Y12" s="142">
        <f>'C завтраками| Bed and breakfast'!Y12*0.85</f>
        <v>8160</v>
      </c>
      <c r="Z12" s="142">
        <f>'C завтраками| Bed and breakfast'!Z12*0.85</f>
        <v>7480</v>
      </c>
      <c r="AA12" s="142">
        <f>'C завтраками| Bed and breakfast'!AA12*0.85</f>
        <v>9520</v>
      </c>
      <c r="AB12" s="142">
        <f>'C завтраками| Bed and breakfast'!AB12*0.85</f>
        <v>9520</v>
      </c>
      <c r="AC12" s="142">
        <f>'C завтраками| Bed and breakfast'!AC12*0.85</f>
        <v>7565</v>
      </c>
      <c r="AD12" s="142">
        <f>'C завтраками| Bed and breakfast'!AE12*0.85</f>
        <v>8075</v>
      </c>
      <c r="AE12" s="142">
        <f>'C завтраками| Bed and breakfast'!AF12*0.85</f>
        <v>7735</v>
      </c>
      <c r="AF12" s="142">
        <f>'C завтраками| Bed and breakfast'!AG12*0.85</f>
        <v>8245</v>
      </c>
      <c r="AG12" s="142">
        <f>'C завтраками| Bed and breakfast'!AH12*0.85</f>
        <v>8840</v>
      </c>
      <c r="AH12" s="142">
        <f>'C завтраками| Bed and breakfast'!AI12*0.85</f>
        <v>8840</v>
      </c>
      <c r="AI12" s="142">
        <f>'C завтраками| Bed and breakfast'!AJ12*0.85</f>
        <v>8415</v>
      </c>
      <c r="AJ12" s="142">
        <f>'C завтраками| Bed and breakfast'!AK12*0.85</f>
        <v>8075</v>
      </c>
      <c r="AK12" s="142">
        <f>'C завтраками| Bed and breakfast'!AL12*0.85</f>
        <v>8840</v>
      </c>
      <c r="AL12" s="142">
        <f>'C завтраками| Bed and breakfast'!AM12*0.85</f>
        <v>8075</v>
      </c>
      <c r="AM12" s="142">
        <f>'C завтраками| Bed and breakfast'!AN12*0.85</f>
        <v>8415</v>
      </c>
      <c r="AN12" s="142">
        <f>'C завтраками| Bed and breakfast'!AO12*0.85</f>
        <v>8075</v>
      </c>
      <c r="AO12" s="142">
        <f>'C завтраками| Bed and breakfast'!AS12*0.85</f>
        <v>8415</v>
      </c>
      <c r="AP12" s="142">
        <f>'C завтраками| Bed and breakfast'!AT12*0.85</f>
        <v>7735</v>
      </c>
      <c r="AQ12" s="142">
        <f>'C завтраками| Bed and breakfast'!AU12*0.85</f>
        <v>7735</v>
      </c>
      <c r="AR12" s="142">
        <f>'C завтраками| Bed and breakfast'!AV12*0.85</f>
        <v>7395</v>
      </c>
      <c r="AS12" s="142">
        <f>'C завтраками| Bed and breakfast'!AW12*0.85</f>
        <v>6800</v>
      </c>
      <c r="AT12" s="142">
        <f>'C завтраками| Bed and breakfast'!AX12*0.85</f>
        <v>7225</v>
      </c>
      <c r="AU12" s="142">
        <f>'C завтраками| Bed and breakfast'!AY12*0.85</f>
        <v>6800</v>
      </c>
      <c r="AV12" s="142">
        <f>'C завтраками| Bed and breakfast'!AZ12*0.85</f>
        <v>7225</v>
      </c>
      <c r="AW12" s="142">
        <f>'C завтраками| Bed and breakfast'!BA12*0.85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f>'C завтраками| Bed and breakfast'!B14*0.85</f>
        <v>8372.5</v>
      </c>
      <c r="H14" s="142">
        <f>'C завтраками| Bed and breakfast'!C14*0.85</f>
        <v>7692.5</v>
      </c>
      <c r="I14" s="142">
        <f>'C завтраками| Bed and breakfast'!D14*0.85</f>
        <v>7437.5</v>
      </c>
      <c r="J14" s="142">
        <f>'C завтраками| Bed and breakfast'!E14*0.85</f>
        <v>7012.5</v>
      </c>
      <c r="K14" s="142">
        <f>'C завтраками| Bed and breakfast'!F14*0.85</f>
        <v>9052.5</v>
      </c>
      <c r="L14" s="142">
        <f>'C завтраками| Bed and breakfast'!H14*0.85</f>
        <v>8372.5</v>
      </c>
      <c r="M14" s="142">
        <f>'C завтраками| Bed and breakfast'!I14*0.85</f>
        <v>9052.5</v>
      </c>
      <c r="N14" s="142">
        <f>'C завтраками| Bed and breakfast'!J14*0.85</f>
        <v>7692.5</v>
      </c>
      <c r="O14" s="142">
        <f>'C завтраками| Bed and breakfast'!K14*0.85</f>
        <v>8372.5</v>
      </c>
      <c r="P14" s="142">
        <f>'C завтраками| Bed and breakfast'!O14*0.85</f>
        <v>7352.5</v>
      </c>
      <c r="Q14" s="142">
        <f>'C завтраками| Bed and breakfast'!P14*0.85</f>
        <v>7012.5</v>
      </c>
      <c r="R14" s="142">
        <f>'C завтраками| Bed and breakfast'!Q14*0.85</f>
        <v>7352.5</v>
      </c>
      <c r="S14" s="142">
        <f>'C завтраками| Bed and breakfast'!R14*0.85</f>
        <v>7012.5</v>
      </c>
      <c r="T14" s="142">
        <f>'C завтраками| Bed and breakfast'!T14*0.85</f>
        <v>9052.5</v>
      </c>
      <c r="U14" s="142">
        <f>'C завтраками| Bed and breakfast'!U14*0.85</f>
        <v>9052.5</v>
      </c>
      <c r="V14" s="142">
        <f>'C завтраками| Bed and breakfast'!V14*0.85</f>
        <v>9052.5</v>
      </c>
      <c r="W14" s="142">
        <f>'C завтраками| Bed and breakfast'!W14*0.85</f>
        <v>9052.5</v>
      </c>
      <c r="X14" s="142">
        <f>'C завтраками| Bed and breakfast'!X14*0.85</f>
        <v>7692.5</v>
      </c>
      <c r="Y14" s="142">
        <f>'C завтраками| Bed and breakfast'!Y14*0.85</f>
        <v>8372.5</v>
      </c>
      <c r="Z14" s="142">
        <f>'C завтраками| Bed and breakfast'!Z14*0.85</f>
        <v>7692.5</v>
      </c>
      <c r="AA14" s="142">
        <f>'C завтраками| Bed and breakfast'!AA14*0.85</f>
        <v>9732.5</v>
      </c>
      <c r="AB14" s="142">
        <f>'C завтраками| Bed and breakfast'!AB14*0.85</f>
        <v>9732.5</v>
      </c>
      <c r="AC14" s="142">
        <f>'C завтраками| Bed and breakfast'!AC14*0.85</f>
        <v>7777.5</v>
      </c>
      <c r="AD14" s="142">
        <f>'C завтраками| Bed and breakfast'!AE14*0.85</f>
        <v>8287.5</v>
      </c>
      <c r="AE14" s="142">
        <f>'C завтраками| Bed and breakfast'!AF14*0.85</f>
        <v>7947.5</v>
      </c>
      <c r="AF14" s="142">
        <f>'C завтраками| Bed and breakfast'!AG14*0.85</f>
        <v>8457.5</v>
      </c>
      <c r="AG14" s="142">
        <f>'C завтраками| Bed and breakfast'!AH14*0.85</f>
        <v>9052.5</v>
      </c>
      <c r="AH14" s="142">
        <f>'C завтраками| Bed and breakfast'!AI14*0.85</f>
        <v>9052.5</v>
      </c>
      <c r="AI14" s="142">
        <f>'C завтраками| Bed and breakfast'!AJ14*0.85</f>
        <v>8627.5</v>
      </c>
      <c r="AJ14" s="142">
        <f>'C завтраками| Bed and breakfast'!AK14*0.85</f>
        <v>8287.5</v>
      </c>
      <c r="AK14" s="142">
        <f>'C завтраками| Bed and breakfast'!AL14*0.85</f>
        <v>9052.5</v>
      </c>
      <c r="AL14" s="142">
        <f>'C завтраками| Bed and breakfast'!AM14*0.85</f>
        <v>8287.5</v>
      </c>
      <c r="AM14" s="142">
        <f>'C завтраками| Bed and breakfast'!AN14*0.85</f>
        <v>8627.5</v>
      </c>
      <c r="AN14" s="142">
        <f>'C завтраками| Bed and breakfast'!AO14*0.85</f>
        <v>8287.5</v>
      </c>
      <c r="AO14" s="142">
        <f>'C завтраками| Bed and breakfast'!AS14*0.85</f>
        <v>8627.5</v>
      </c>
      <c r="AP14" s="142">
        <f>'C завтраками| Bed and breakfast'!AT14*0.85</f>
        <v>7947.5</v>
      </c>
      <c r="AQ14" s="142">
        <f>'C завтраками| Bed and breakfast'!AU14*0.85</f>
        <v>7947.5</v>
      </c>
      <c r="AR14" s="142">
        <f>'C завтраками| Bed and breakfast'!AV14*0.85</f>
        <v>7607.5</v>
      </c>
      <c r="AS14" s="142">
        <f>'C завтраками| Bed and breakfast'!AW14*0.85</f>
        <v>7012.5</v>
      </c>
      <c r="AT14" s="142">
        <f>'C завтраками| Bed and breakfast'!AX14*0.85</f>
        <v>7437.5</v>
      </c>
      <c r="AU14" s="142">
        <f>'C завтраками| Bed and breakfast'!AY14*0.85</f>
        <v>7012.5</v>
      </c>
      <c r="AV14" s="142">
        <f>'C завтраками| Bed and breakfast'!AZ14*0.85</f>
        <v>7437.5</v>
      </c>
      <c r="AW14" s="142">
        <f>'C завтраками| Bed and breakfast'!BA14*0.85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f>'C завтраками| Bed and breakfast'!B15*0.85</f>
        <v>9435</v>
      </c>
      <c r="H15" s="142">
        <f>'C завтраками| Bed and breakfast'!C15*0.85</f>
        <v>8755</v>
      </c>
      <c r="I15" s="142">
        <f>'C завтраками| Bed and breakfast'!D15*0.85</f>
        <v>8500</v>
      </c>
      <c r="J15" s="142">
        <f>'C завтраками| Bed and breakfast'!E15*0.85</f>
        <v>8075</v>
      </c>
      <c r="K15" s="142">
        <f>'C завтраками| Bed and breakfast'!F15*0.85</f>
        <v>10115</v>
      </c>
      <c r="L15" s="142">
        <f>'C завтраками| Bed and breakfast'!H15*0.85</f>
        <v>9435</v>
      </c>
      <c r="M15" s="142">
        <f>'C завтраками| Bed and breakfast'!I15*0.85</f>
        <v>10115</v>
      </c>
      <c r="N15" s="142">
        <f>'C завтраками| Bed and breakfast'!J15*0.85</f>
        <v>8755</v>
      </c>
      <c r="O15" s="142">
        <f>'C завтраками| Bed and breakfast'!K15*0.85</f>
        <v>9435</v>
      </c>
      <c r="P15" s="142">
        <f>'C завтраками| Bed and breakfast'!O15*0.85</f>
        <v>8415</v>
      </c>
      <c r="Q15" s="142">
        <f>'C завтраками| Bed and breakfast'!P15*0.85</f>
        <v>8075</v>
      </c>
      <c r="R15" s="142">
        <f>'C завтраками| Bed and breakfast'!Q15*0.85</f>
        <v>8415</v>
      </c>
      <c r="S15" s="142">
        <f>'C завтраками| Bed and breakfast'!R15*0.85</f>
        <v>8075</v>
      </c>
      <c r="T15" s="142">
        <f>'C завтраками| Bed and breakfast'!T15*0.85</f>
        <v>10115</v>
      </c>
      <c r="U15" s="142">
        <f>'C завтраками| Bed and breakfast'!U15*0.85</f>
        <v>10115</v>
      </c>
      <c r="V15" s="142">
        <f>'C завтраками| Bed and breakfast'!V15*0.85</f>
        <v>10115</v>
      </c>
      <c r="W15" s="142">
        <f>'C завтраками| Bed and breakfast'!W15*0.85</f>
        <v>10115</v>
      </c>
      <c r="X15" s="142">
        <f>'C завтраками| Bed and breakfast'!X15*0.85</f>
        <v>8755</v>
      </c>
      <c r="Y15" s="142">
        <f>'C завтраками| Bed and breakfast'!Y15*0.85</f>
        <v>9435</v>
      </c>
      <c r="Z15" s="142">
        <f>'C завтраками| Bed and breakfast'!Z15*0.85</f>
        <v>8755</v>
      </c>
      <c r="AA15" s="142">
        <f>'C завтраками| Bed and breakfast'!AA15*0.85</f>
        <v>10795</v>
      </c>
      <c r="AB15" s="142">
        <f>'C завтраками| Bed and breakfast'!AB15*0.85</f>
        <v>10795</v>
      </c>
      <c r="AC15" s="142">
        <f>'C завтраками| Bed and breakfast'!AC15*0.85</f>
        <v>8840</v>
      </c>
      <c r="AD15" s="142">
        <f>'C завтраками| Bed and breakfast'!AE15*0.85</f>
        <v>9350</v>
      </c>
      <c r="AE15" s="142">
        <f>'C завтраками| Bed and breakfast'!AF15*0.85</f>
        <v>9010</v>
      </c>
      <c r="AF15" s="142">
        <f>'C завтраками| Bed and breakfast'!AG15*0.85</f>
        <v>9520</v>
      </c>
      <c r="AG15" s="142">
        <f>'C завтраками| Bed and breakfast'!AH15*0.85</f>
        <v>10115</v>
      </c>
      <c r="AH15" s="142">
        <f>'C завтраками| Bed and breakfast'!AI15*0.85</f>
        <v>10115</v>
      </c>
      <c r="AI15" s="142">
        <f>'C завтраками| Bed and breakfast'!AJ15*0.85</f>
        <v>9690</v>
      </c>
      <c r="AJ15" s="142">
        <f>'C завтраками| Bed and breakfast'!AK15*0.85</f>
        <v>9350</v>
      </c>
      <c r="AK15" s="142">
        <f>'C завтраками| Bed and breakfast'!AL15*0.85</f>
        <v>10115</v>
      </c>
      <c r="AL15" s="142">
        <f>'C завтраками| Bed and breakfast'!AM15*0.85</f>
        <v>9350</v>
      </c>
      <c r="AM15" s="142">
        <f>'C завтраками| Bed and breakfast'!AN15*0.85</f>
        <v>9690</v>
      </c>
      <c r="AN15" s="142">
        <f>'C завтраками| Bed and breakfast'!AO15*0.85</f>
        <v>9350</v>
      </c>
      <c r="AO15" s="142">
        <f>'C завтраками| Bed and breakfast'!AS15*0.85</f>
        <v>9690</v>
      </c>
      <c r="AP15" s="142">
        <f>'C завтраками| Bed and breakfast'!AT15*0.85</f>
        <v>9010</v>
      </c>
      <c r="AQ15" s="142">
        <f>'C завтраками| Bed and breakfast'!AU15*0.85</f>
        <v>9010</v>
      </c>
      <c r="AR15" s="142">
        <f>'C завтраками| Bed and breakfast'!AV15*0.85</f>
        <v>8670</v>
      </c>
      <c r="AS15" s="142">
        <f>'C завтраками| Bed and breakfast'!AW15*0.85</f>
        <v>8075</v>
      </c>
      <c r="AT15" s="142">
        <f>'C завтраками| Bed and breakfast'!AX15*0.85</f>
        <v>8500</v>
      </c>
      <c r="AU15" s="142">
        <f>'C завтраками| Bed and breakfast'!AY15*0.85</f>
        <v>8075</v>
      </c>
      <c r="AV15" s="142">
        <f>'C завтраками| Bed and breakfast'!AZ15*0.85</f>
        <v>8500</v>
      </c>
      <c r="AW15" s="142">
        <f>'C завтраками| Bed and breakfast'!BA15*0.85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f>'C завтраками| Bed and breakfast'!B17*0.85</f>
        <v>9222.5</v>
      </c>
      <c r="H17" s="142">
        <f>'C завтраками| Bed and breakfast'!C17*0.85</f>
        <v>8542.5</v>
      </c>
      <c r="I17" s="142">
        <f>'C завтраками| Bed and breakfast'!D17*0.85</f>
        <v>8287.5</v>
      </c>
      <c r="J17" s="142">
        <f>'C завтраками| Bed and breakfast'!E17*0.85</f>
        <v>7862.5</v>
      </c>
      <c r="K17" s="142">
        <f>'C завтраками| Bed and breakfast'!F17*0.85</f>
        <v>9902.5</v>
      </c>
      <c r="L17" s="142">
        <f>'C завтраками| Bed and breakfast'!H17*0.85</f>
        <v>9222.5</v>
      </c>
      <c r="M17" s="142">
        <f>'C завтраками| Bed and breakfast'!I17*0.85</f>
        <v>9902.5</v>
      </c>
      <c r="N17" s="142">
        <f>'C завтраками| Bed and breakfast'!J17*0.85</f>
        <v>8542.5</v>
      </c>
      <c r="O17" s="142">
        <f>'C завтраками| Bed and breakfast'!K17*0.85</f>
        <v>9222.5</v>
      </c>
      <c r="P17" s="142">
        <f>'C завтраками| Bed and breakfast'!O17*0.85</f>
        <v>8202.5</v>
      </c>
      <c r="Q17" s="142">
        <f>'C завтраками| Bed and breakfast'!P17*0.85</f>
        <v>7862.5</v>
      </c>
      <c r="R17" s="142">
        <f>'C завтраками| Bed and breakfast'!Q17*0.85</f>
        <v>8202.5</v>
      </c>
      <c r="S17" s="142">
        <f>'C завтраками| Bed and breakfast'!R17*0.85</f>
        <v>7862.5</v>
      </c>
      <c r="T17" s="142">
        <f>'C завтраками| Bed and breakfast'!T17*0.85</f>
        <v>9902.5</v>
      </c>
      <c r="U17" s="142">
        <f>'C завтраками| Bed and breakfast'!U17*0.85</f>
        <v>9902.5</v>
      </c>
      <c r="V17" s="142">
        <f>'C завтраками| Bed and breakfast'!V17*0.85</f>
        <v>9902.5</v>
      </c>
      <c r="W17" s="142">
        <f>'C завтраками| Bed and breakfast'!W17*0.85</f>
        <v>9902.5</v>
      </c>
      <c r="X17" s="142">
        <f>'C завтраками| Bed and breakfast'!X17*0.85</f>
        <v>8542.5</v>
      </c>
      <c r="Y17" s="142">
        <f>'C завтраками| Bed and breakfast'!Y17*0.85</f>
        <v>9222.5</v>
      </c>
      <c r="Z17" s="142">
        <f>'C завтраками| Bed and breakfast'!Z17*0.85</f>
        <v>8542.5</v>
      </c>
      <c r="AA17" s="142">
        <f>'C завтраками| Bed and breakfast'!AA17*0.85</f>
        <v>10582.5</v>
      </c>
      <c r="AB17" s="142">
        <f>'C завтраками| Bed and breakfast'!AB17*0.85</f>
        <v>10582.5</v>
      </c>
      <c r="AC17" s="142">
        <f>'C завтраками| Bed and breakfast'!AC17*0.85</f>
        <v>8627.5</v>
      </c>
      <c r="AD17" s="142">
        <f>'C завтраками| Bed and breakfast'!AE17*0.85</f>
        <v>9137.5</v>
      </c>
      <c r="AE17" s="142">
        <f>'C завтраками| Bed and breakfast'!AF17*0.85</f>
        <v>8797.5</v>
      </c>
      <c r="AF17" s="142">
        <f>'C завтраками| Bed and breakfast'!AG17*0.85</f>
        <v>9307.5</v>
      </c>
      <c r="AG17" s="142">
        <f>'C завтраками| Bed and breakfast'!AH17*0.85</f>
        <v>9902.5</v>
      </c>
      <c r="AH17" s="142">
        <f>'C завтраками| Bed and breakfast'!AI17*0.85</f>
        <v>9902.5</v>
      </c>
      <c r="AI17" s="142">
        <f>'C завтраками| Bed and breakfast'!AJ17*0.85</f>
        <v>9477.5</v>
      </c>
      <c r="AJ17" s="142">
        <f>'C завтраками| Bed and breakfast'!AK17*0.85</f>
        <v>9137.5</v>
      </c>
      <c r="AK17" s="142">
        <f>'C завтраками| Bed and breakfast'!AL17*0.85</f>
        <v>9902.5</v>
      </c>
      <c r="AL17" s="142">
        <f>'C завтраками| Bed and breakfast'!AM17*0.85</f>
        <v>9137.5</v>
      </c>
      <c r="AM17" s="142">
        <f>'C завтраками| Bed and breakfast'!AN17*0.85</f>
        <v>9477.5</v>
      </c>
      <c r="AN17" s="142">
        <f>'C завтраками| Bed and breakfast'!AO17*0.85</f>
        <v>9137.5</v>
      </c>
      <c r="AO17" s="142">
        <f>'C завтраками| Bed and breakfast'!AS17*0.85</f>
        <v>9477.5</v>
      </c>
      <c r="AP17" s="142">
        <f>'C завтраками| Bed and breakfast'!AT17*0.85</f>
        <v>8797.5</v>
      </c>
      <c r="AQ17" s="142">
        <f>'C завтраками| Bed and breakfast'!AU17*0.85</f>
        <v>8797.5</v>
      </c>
      <c r="AR17" s="142">
        <f>'C завтраками| Bed and breakfast'!AV17*0.85</f>
        <v>8457.5</v>
      </c>
      <c r="AS17" s="142">
        <f>'C завтраками| Bed and breakfast'!AW17*0.85</f>
        <v>7862.5</v>
      </c>
      <c r="AT17" s="142">
        <f>'C завтраками| Bed and breakfast'!AX17*0.85</f>
        <v>8287.5</v>
      </c>
      <c r="AU17" s="142">
        <f>'C завтраками| Bed and breakfast'!AY17*0.85</f>
        <v>7862.5</v>
      </c>
      <c r="AV17" s="142">
        <f>'C завтраками| Bed and breakfast'!AZ17*0.85</f>
        <v>8287.5</v>
      </c>
      <c r="AW17" s="142">
        <f>'C завтраками| Bed and breakfast'!BA17*0.85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f>'C завтраками| Bed and breakfast'!B18*0.85</f>
        <v>10285</v>
      </c>
      <c r="H18" s="142">
        <f>'C завтраками| Bed and breakfast'!C18*0.85</f>
        <v>9605</v>
      </c>
      <c r="I18" s="142">
        <f>'C завтраками| Bed and breakfast'!D18*0.85</f>
        <v>9350</v>
      </c>
      <c r="J18" s="142">
        <f>'C завтраками| Bed and breakfast'!E18*0.85</f>
        <v>8925</v>
      </c>
      <c r="K18" s="142">
        <f>'C завтраками| Bed and breakfast'!F18*0.85</f>
        <v>10965</v>
      </c>
      <c r="L18" s="142">
        <f>'C завтраками| Bed and breakfast'!H18*0.85</f>
        <v>10285</v>
      </c>
      <c r="M18" s="142">
        <f>'C завтраками| Bed and breakfast'!I18*0.85</f>
        <v>10965</v>
      </c>
      <c r="N18" s="142">
        <f>'C завтраками| Bed and breakfast'!J18*0.85</f>
        <v>9605</v>
      </c>
      <c r="O18" s="142">
        <f>'C завтраками| Bed and breakfast'!K18*0.85</f>
        <v>10285</v>
      </c>
      <c r="P18" s="142">
        <f>'C завтраками| Bed and breakfast'!O18*0.85</f>
        <v>9265</v>
      </c>
      <c r="Q18" s="142">
        <f>'C завтраками| Bed and breakfast'!P18*0.85</f>
        <v>8925</v>
      </c>
      <c r="R18" s="142">
        <f>'C завтраками| Bed and breakfast'!Q18*0.85</f>
        <v>9265</v>
      </c>
      <c r="S18" s="142">
        <f>'C завтраками| Bed and breakfast'!R18*0.85</f>
        <v>8925</v>
      </c>
      <c r="T18" s="142">
        <f>'C завтраками| Bed and breakfast'!T18*0.85</f>
        <v>10965</v>
      </c>
      <c r="U18" s="142">
        <f>'C завтраками| Bed and breakfast'!U18*0.85</f>
        <v>10965</v>
      </c>
      <c r="V18" s="142">
        <f>'C завтраками| Bed and breakfast'!V18*0.85</f>
        <v>10965</v>
      </c>
      <c r="W18" s="142">
        <f>'C завтраками| Bed and breakfast'!W18*0.85</f>
        <v>10965</v>
      </c>
      <c r="X18" s="142">
        <f>'C завтраками| Bed and breakfast'!X18*0.85</f>
        <v>9605</v>
      </c>
      <c r="Y18" s="142">
        <f>'C завтраками| Bed and breakfast'!Y18*0.85</f>
        <v>10285</v>
      </c>
      <c r="Z18" s="142">
        <f>'C завтраками| Bed and breakfast'!Z18*0.85</f>
        <v>9605</v>
      </c>
      <c r="AA18" s="142">
        <f>'C завтраками| Bed and breakfast'!AA18*0.85</f>
        <v>11645</v>
      </c>
      <c r="AB18" s="142">
        <f>'C завтраками| Bed and breakfast'!AB18*0.85</f>
        <v>11645</v>
      </c>
      <c r="AC18" s="142">
        <f>'C завтраками| Bed and breakfast'!AC18*0.85</f>
        <v>9690</v>
      </c>
      <c r="AD18" s="142">
        <f>'C завтраками| Bed and breakfast'!AE18*0.85</f>
        <v>10200</v>
      </c>
      <c r="AE18" s="142">
        <f>'C завтраками| Bed and breakfast'!AF18*0.85</f>
        <v>9860</v>
      </c>
      <c r="AF18" s="142">
        <f>'C завтраками| Bed and breakfast'!AG18*0.85</f>
        <v>10370</v>
      </c>
      <c r="AG18" s="142">
        <f>'C завтраками| Bed and breakfast'!AH18*0.85</f>
        <v>10965</v>
      </c>
      <c r="AH18" s="142">
        <f>'C завтраками| Bed and breakfast'!AI18*0.85</f>
        <v>10965</v>
      </c>
      <c r="AI18" s="142">
        <f>'C завтраками| Bed and breakfast'!AJ18*0.85</f>
        <v>10540</v>
      </c>
      <c r="AJ18" s="142">
        <f>'C завтраками| Bed and breakfast'!AK18*0.85</f>
        <v>10200</v>
      </c>
      <c r="AK18" s="142">
        <f>'C завтраками| Bed and breakfast'!AL18*0.85</f>
        <v>10965</v>
      </c>
      <c r="AL18" s="142">
        <f>'C завтраками| Bed and breakfast'!AM18*0.85</f>
        <v>10200</v>
      </c>
      <c r="AM18" s="142">
        <f>'C завтраками| Bed and breakfast'!AN18*0.85</f>
        <v>10540</v>
      </c>
      <c r="AN18" s="142">
        <f>'C завтраками| Bed and breakfast'!AO18*0.85</f>
        <v>10200</v>
      </c>
      <c r="AO18" s="142">
        <f>'C завтраками| Bed and breakfast'!AS18*0.85</f>
        <v>10540</v>
      </c>
      <c r="AP18" s="142">
        <f>'C завтраками| Bed and breakfast'!AT18*0.85</f>
        <v>9860</v>
      </c>
      <c r="AQ18" s="142">
        <f>'C завтраками| Bed and breakfast'!AU18*0.85</f>
        <v>9860</v>
      </c>
      <c r="AR18" s="142">
        <f>'C завтраками| Bed and breakfast'!AV18*0.85</f>
        <v>9520</v>
      </c>
      <c r="AS18" s="142">
        <f>'C завтраками| Bed and breakfast'!AW18*0.85</f>
        <v>8925</v>
      </c>
      <c r="AT18" s="142">
        <f>'C завтраками| Bed and breakfast'!AX18*0.85</f>
        <v>9350</v>
      </c>
      <c r="AU18" s="142">
        <f>'C завтраками| Bed and breakfast'!AY18*0.85</f>
        <v>8925</v>
      </c>
      <c r="AV18" s="142">
        <f>'C завтраками| Bed and breakfast'!AZ18*0.85</f>
        <v>9350</v>
      </c>
      <c r="AW18" s="142">
        <f>'C завтраками| Bed and breakfast'!BA18*0.85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f>'C завтраками| Bed and breakfast'!B20*0.85</f>
        <v>10497.5</v>
      </c>
      <c r="H20" s="142">
        <f>'C завтраками| Bed and breakfast'!C20*0.85</f>
        <v>9817.5</v>
      </c>
      <c r="I20" s="142">
        <f>'C завтраками| Bed and breakfast'!D20*0.85</f>
        <v>9562.5</v>
      </c>
      <c r="J20" s="142">
        <f>'C завтраками| Bed and breakfast'!E20*0.85</f>
        <v>9137.5</v>
      </c>
      <c r="K20" s="142">
        <f>'C завтраками| Bed and breakfast'!F20*0.85</f>
        <v>11177.5</v>
      </c>
      <c r="L20" s="142">
        <f>'C завтраками| Bed and breakfast'!H20*0.85</f>
        <v>10497.5</v>
      </c>
      <c r="M20" s="142">
        <f>'C завтраками| Bed and breakfast'!I20*0.85</f>
        <v>11177.5</v>
      </c>
      <c r="N20" s="142">
        <f>'C завтраками| Bed and breakfast'!J20*0.85</f>
        <v>9817.5</v>
      </c>
      <c r="O20" s="142">
        <f>'C завтраками| Bed and breakfast'!K20*0.85</f>
        <v>10497.5</v>
      </c>
      <c r="P20" s="142">
        <f>'C завтраками| Bed and breakfast'!O20*0.85</f>
        <v>9477.5</v>
      </c>
      <c r="Q20" s="142">
        <f>'C завтраками| Bed and breakfast'!P20*0.85</f>
        <v>9137.5</v>
      </c>
      <c r="R20" s="142">
        <f>'C завтраками| Bed and breakfast'!Q20*0.85</f>
        <v>9477.5</v>
      </c>
      <c r="S20" s="142">
        <f>'C завтраками| Bed and breakfast'!R20*0.85</f>
        <v>9137.5</v>
      </c>
      <c r="T20" s="142">
        <f>'C завтраками| Bed and breakfast'!T20*0.85</f>
        <v>11177.5</v>
      </c>
      <c r="U20" s="142">
        <f>'C завтраками| Bed and breakfast'!U20*0.85</f>
        <v>11177.5</v>
      </c>
      <c r="V20" s="142">
        <f>'C завтраками| Bed and breakfast'!V20*0.85</f>
        <v>11177.5</v>
      </c>
      <c r="W20" s="142">
        <f>'C завтраками| Bed and breakfast'!W20*0.85</f>
        <v>11177.5</v>
      </c>
      <c r="X20" s="142">
        <f>'C завтраками| Bed and breakfast'!X20*0.85</f>
        <v>9817.5</v>
      </c>
      <c r="Y20" s="142">
        <f>'C завтраками| Bed and breakfast'!Y20*0.85</f>
        <v>10497.5</v>
      </c>
      <c r="Z20" s="142">
        <f>'C завтраками| Bed and breakfast'!Z20*0.85</f>
        <v>9817.5</v>
      </c>
      <c r="AA20" s="142">
        <f>'C завтраками| Bed and breakfast'!AA20*0.85</f>
        <v>11857.5</v>
      </c>
      <c r="AB20" s="142">
        <f>'C завтраками| Bed and breakfast'!AB20*0.85</f>
        <v>11857.5</v>
      </c>
      <c r="AC20" s="142">
        <f>'C завтраками| Bed and breakfast'!AC20*0.85</f>
        <v>9902.5</v>
      </c>
      <c r="AD20" s="142">
        <f>'C завтраками| Bed and breakfast'!AE20*0.85</f>
        <v>10412.5</v>
      </c>
      <c r="AE20" s="142">
        <f>'C завтраками| Bed and breakfast'!AF20*0.85</f>
        <v>10072.5</v>
      </c>
      <c r="AF20" s="142">
        <f>'C завтраками| Bed and breakfast'!AG20*0.85</f>
        <v>10582.5</v>
      </c>
      <c r="AG20" s="142">
        <f>'C завтраками| Bed and breakfast'!AH20*0.85</f>
        <v>11177.5</v>
      </c>
      <c r="AH20" s="142">
        <f>'C завтраками| Bed and breakfast'!AI20*0.85</f>
        <v>11177.5</v>
      </c>
      <c r="AI20" s="142">
        <f>'C завтраками| Bed and breakfast'!AJ20*0.85</f>
        <v>10752.5</v>
      </c>
      <c r="AJ20" s="142">
        <f>'C завтраками| Bed and breakfast'!AK20*0.85</f>
        <v>10412.5</v>
      </c>
      <c r="AK20" s="142">
        <f>'C завтраками| Bed and breakfast'!AL20*0.85</f>
        <v>11177.5</v>
      </c>
      <c r="AL20" s="142">
        <f>'C завтраками| Bed and breakfast'!AM20*0.85</f>
        <v>10412.5</v>
      </c>
      <c r="AM20" s="142">
        <f>'C завтраками| Bed and breakfast'!AN20*0.85</f>
        <v>10752.5</v>
      </c>
      <c r="AN20" s="142">
        <f>'C завтраками| Bed and breakfast'!AO20*0.85</f>
        <v>10412.5</v>
      </c>
      <c r="AO20" s="142">
        <f>'C завтраками| Bed and breakfast'!AS20*0.85</f>
        <v>10752.5</v>
      </c>
      <c r="AP20" s="142">
        <f>'C завтраками| Bed and breakfast'!AT20*0.85</f>
        <v>10072.5</v>
      </c>
      <c r="AQ20" s="142">
        <f>'C завтраками| Bed and breakfast'!AU20*0.85</f>
        <v>10072.5</v>
      </c>
      <c r="AR20" s="142">
        <f>'C завтраками| Bed and breakfast'!AV20*0.85</f>
        <v>9732.5</v>
      </c>
      <c r="AS20" s="142">
        <f>'C завтраками| Bed and breakfast'!AW20*0.85</f>
        <v>9137.5</v>
      </c>
      <c r="AT20" s="142">
        <f>'C завтраками| Bed and breakfast'!AX20*0.85</f>
        <v>9562.5</v>
      </c>
      <c r="AU20" s="142">
        <f>'C завтраками| Bed and breakfast'!AY20*0.85</f>
        <v>9137.5</v>
      </c>
      <c r="AV20" s="142">
        <f>'C завтраками| Bed and breakfast'!AZ20*0.85</f>
        <v>9562.5</v>
      </c>
      <c r="AW20" s="142">
        <f>'C завтраками| Bed and breakfast'!BA20*0.85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f>'C завтраками| Bed and breakfast'!B21*0.85</f>
        <v>11560</v>
      </c>
      <c r="H21" s="142">
        <f>'C завтраками| Bed and breakfast'!C21*0.85</f>
        <v>10880</v>
      </c>
      <c r="I21" s="142">
        <f>'C завтраками| Bed and breakfast'!D21*0.85</f>
        <v>10625</v>
      </c>
      <c r="J21" s="142">
        <f>'C завтраками| Bed and breakfast'!E21*0.85</f>
        <v>10200</v>
      </c>
      <c r="K21" s="142">
        <f>'C завтраками| Bed and breakfast'!F21*0.85</f>
        <v>12240</v>
      </c>
      <c r="L21" s="142">
        <f>'C завтраками| Bed and breakfast'!H21*0.85</f>
        <v>11560</v>
      </c>
      <c r="M21" s="142">
        <f>'C завтраками| Bed and breakfast'!I21*0.85</f>
        <v>12240</v>
      </c>
      <c r="N21" s="142">
        <f>'C завтраками| Bed and breakfast'!J21*0.85</f>
        <v>10880</v>
      </c>
      <c r="O21" s="142">
        <f>'C завтраками| Bed and breakfast'!K21*0.85</f>
        <v>11560</v>
      </c>
      <c r="P21" s="142">
        <f>'C завтраками| Bed and breakfast'!O21*0.85</f>
        <v>10540</v>
      </c>
      <c r="Q21" s="142">
        <f>'C завтраками| Bed and breakfast'!P21*0.85</f>
        <v>10200</v>
      </c>
      <c r="R21" s="142">
        <f>'C завтраками| Bed and breakfast'!Q21*0.85</f>
        <v>10540</v>
      </c>
      <c r="S21" s="142">
        <f>'C завтраками| Bed and breakfast'!R21*0.85</f>
        <v>10200</v>
      </c>
      <c r="T21" s="142">
        <f>'C завтраками| Bed and breakfast'!T21*0.85</f>
        <v>12240</v>
      </c>
      <c r="U21" s="142">
        <f>'C завтраками| Bed and breakfast'!U21*0.85</f>
        <v>12240</v>
      </c>
      <c r="V21" s="142">
        <f>'C завтраками| Bed and breakfast'!V21*0.85</f>
        <v>12240</v>
      </c>
      <c r="W21" s="142">
        <f>'C завтраками| Bed and breakfast'!W21*0.85</f>
        <v>12240</v>
      </c>
      <c r="X21" s="142">
        <f>'C завтраками| Bed and breakfast'!X21*0.85</f>
        <v>10880</v>
      </c>
      <c r="Y21" s="142">
        <f>'C завтраками| Bed and breakfast'!Y21*0.85</f>
        <v>11560</v>
      </c>
      <c r="Z21" s="142">
        <f>'C завтраками| Bed and breakfast'!Z21*0.85</f>
        <v>10880</v>
      </c>
      <c r="AA21" s="142">
        <f>'C завтраками| Bed and breakfast'!AA21*0.85</f>
        <v>12920</v>
      </c>
      <c r="AB21" s="142">
        <f>'C завтраками| Bed and breakfast'!AB21*0.85</f>
        <v>12920</v>
      </c>
      <c r="AC21" s="142">
        <f>'C завтраками| Bed and breakfast'!AC21*0.85</f>
        <v>10965</v>
      </c>
      <c r="AD21" s="142">
        <f>'C завтраками| Bed and breakfast'!AE21*0.85</f>
        <v>11475</v>
      </c>
      <c r="AE21" s="142">
        <f>'C завтраками| Bed and breakfast'!AF21*0.85</f>
        <v>11135</v>
      </c>
      <c r="AF21" s="142">
        <f>'C завтраками| Bed and breakfast'!AG21*0.85</f>
        <v>11645</v>
      </c>
      <c r="AG21" s="142">
        <f>'C завтраками| Bed and breakfast'!AH21*0.85</f>
        <v>12240</v>
      </c>
      <c r="AH21" s="142">
        <f>'C завтраками| Bed and breakfast'!AI21*0.85</f>
        <v>12240</v>
      </c>
      <c r="AI21" s="142">
        <f>'C завтраками| Bed and breakfast'!AJ21*0.85</f>
        <v>11815</v>
      </c>
      <c r="AJ21" s="142">
        <f>'C завтраками| Bed and breakfast'!AK21*0.85</f>
        <v>11475</v>
      </c>
      <c r="AK21" s="142">
        <f>'C завтраками| Bed and breakfast'!AL21*0.85</f>
        <v>12240</v>
      </c>
      <c r="AL21" s="142">
        <f>'C завтраками| Bed and breakfast'!AM21*0.85</f>
        <v>11475</v>
      </c>
      <c r="AM21" s="142">
        <f>'C завтраками| Bed and breakfast'!AN21*0.85</f>
        <v>11815</v>
      </c>
      <c r="AN21" s="142">
        <f>'C завтраками| Bed and breakfast'!AO21*0.85</f>
        <v>11475</v>
      </c>
      <c r="AO21" s="142">
        <f>'C завтраками| Bed and breakfast'!AS21*0.85</f>
        <v>11815</v>
      </c>
      <c r="AP21" s="142">
        <f>'C завтраками| Bed and breakfast'!AT21*0.85</f>
        <v>11135</v>
      </c>
      <c r="AQ21" s="142">
        <f>'C завтраками| Bed and breakfast'!AU21*0.85</f>
        <v>11135</v>
      </c>
      <c r="AR21" s="142">
        <f>'C завтраками| Bed and breakfast'!AV21*0.85</f>
        <v>10795</v>
      </c>
      <c r="AS21" s="142">
        <f>'C завтраками| Bed and breakfast'!AW21*0.85</f>
        <v>10200</v>
      </c>
      <c r="AT21" s="142">
        <f>'C завтраками| Bed and breakfast'!AX21*0.85</f>
        <v>10625</v>
      </c>
      <c r="AU21" s="142">
        <f>'C завтраками| Bed and breakfast'!AY21*0.85</f>
        <v>10200</v>
      </c>
      <c r="AV21" s="142">
        <f>'C завтраками| Bed and breakfast'!AZ21*0.85</f>
        <v>10625</v>
      </c>
      <c r="AW21" s="142">
        <f>'C завтраками| Bed and breakfast'!BA21*0.85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Q25" si="0">B5</f>
        <v>#REF!</v>
      </c>
      <c r="C24" s="46" t="e">
        <f t="shared" si="0"/>
        <v>#REF!</v>
      </c>
      <c r="D24" s="129" t="e">
        <f t="shared" si="0"/>
        <v>#REF!</v>
      </c>
      <c r="E24" s="129" t="e">
        <f t="shared" si="0"/>
        <v>#REF!</v>
      </c>
      <c r="F24" s="129" t="e">
        <f t="shared" si="0"/>
        <v>#REF!</v>
      </c>
      <c r="G24" s="46">
        <f t="shared" si="0"/>
        <v>45399</v>
      </c>
      <c r="H24" s="129">
        <f t="shared" si="0"/>
        <v>45401</v>
      </c>
      <c r="I24" s="129">
        <f t="shared" si="0"/>
        <v>45402</v>
      </c>
      <c r="J24" s="129">
        <f t="shared" si="0"/>
        <v>45403</v>
      </c>
      <c r="K24" s="46">
        <f t="shared" si="0"/>
        <v>45407</v>
      </c>
      <c r="L24" s="129">
        <f t="shared" si="0"/>
        <v>45411</v>
      </c>
      <c r="M24" s="129">
        <f t="shared" si="0"/>
        <v>45413</v>
      </c>
      <c r="N24" s="129">
        <f t="shared" si="0"/>
        <v>45417</v>
      </c>
      <c r="O24" s="129">
        <f t="shared" si="0"/>
        <v>45421</v>
      </c>
      <c r="P24" s="129">
        <f t="shared" si="0"/>
        <v>45429</v>
      </c>
      <c r="Q24" s="129">
        <f t="shared" si="0"/>
        <v>45431</v>
      </c>
      <c r="R24" s="129">
        <f t="shared" ref="C24:AW25" si="1">R5</f>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si="1"/>
        <v>#REF!</v>
      </c>
      <c r="D25" s="129" t="e">
        <f t="shared" si="1"/>
        <v>#REF!</v>
      </c>
      <c r="E25" s="129" t="e">
        <f t="shared" si="1"/>
        <v>#REF!</v>
      </c>
      <c r="F25" s="129" t="e">
        <f t="shared" si="1"/>
        <v>#REF!</v>
      </c>
      <c r="G25" s="46">
        <f t="shared" si="1"/>
        <v>45400</v>
      </c>
      <c r="H25" s="129">
        <f t="shared" si="1"/>
        <v>45401</v>
      </c>
      <c r="I25" s="129">
        <f t="shared" si="1"/>
        <v>45402</v>
      </c>
      <c r="J25" s="129">
        <f t="shared" si="1"/>
        <v>45406</v>
      </c>
      <c r="K25" s="46">
        <f t="shared" si="1"/>
        <v>45408</v>
      </c>
      <c r="L25" s="129">
        <f t="shared" si="1"/>
        <v>45412</v>
      </c>
      <c r="M25" s="129">
        <f t="shared" si="1"/>
        <v>45416</v>
      </c>
      <c r="N25" s="129">
        <f t="shared" si="1"/>
        <v>45420</v>
      </c>
      <c r="O25" s="129">
        <f t="shared" si="1"/>
        <v>45421</v>
      </c>
      <c r="P25" s="129">
        <f t="shared" si="1"/>
        <v>45430</v>
      </c>
      <c r="Q25" s="129">
        <f t="shared" si="1"/>
        <v>45435</v>
      </c>
      <c r="R25" s="129">
        <f t="shared" si="1"/>
        <v>45437</v>
      </c>
      <c r="S25" s="129">
        <f t="shared" si="1"/>
        <v>45438</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45493</v>
      </c>
      <c r="AE25" s="129">
        <f t="shared" si="1"/>
        <v>45498</v>
      </c>
      <c r="AF25" s="129">
        <f t="shared" si="1"/>
        <v>45500</v>
      </c>
      <c r="AG25" s="129">
        <f t="shared" si="1"/>
        <v>45504</v>
      </c>
      <c r="AH25" s="129">
        <f t="shared" si="1"/>
        <v>45505</v>
      </c>
      <c r="AI25" s="129">
        <f t="shared" si="1"/>
        <v>45507</v>
      </c>
      <c r="AJ25" s="129">
        <f t="shared" si="1"/>
        <v>45512</v>
      </c>
      <c r="AK25" s="129">
        <f t="shared" si="1"/>
        <v>45514</v>
      </c>
      <c r="AL25" s="129">
        <f t="shared" si="1"/>
        <v>45519</v>
      </c>
      <c r="AM25" s="129">
        <f t="shared" si="1"/>
        <v>45521</v>
      </c>
      <c r="AN25" s="129">
        <f t="shared" si="1"/>
        <v>45522</v>
      </c>
      <c r="AO25" s="129">
        <f t="shared" si="1"/>
        <v>45528</v>
      </c>
      <c r="AP25" s="129">
        <f t="shared" si="1"/>
        <v>45533</v>
      </c>
      <c r="AQ25" s="129">
        <f t="shared" si="1"/>
        <v>45535</v>
      </c>
      <c r="AR25" s="129">
        <f t="shared" si="1"/>
        <v>45550</v>
      </c>
      <c r="AS25" s="129">
        <f t="shared" si="1"/>
        <v>45555</v>
      </c>
      <c r="AT25" s="129">
        <f t="shared" si="1"/>
        <v>45557</v>
      </c>
      <c r="AU25" s="129">
        <f t="shared" si="1"/>
        <v>45561</v>
      </c>
      <c r="AV25" s="129">
        <f t="shared" si="1"/>
        <v>45563</v>
      </c>
      <c r="AW25" s="129">
        <f t="shared" si="1"/>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ROUND(B8*0.85,)+35</f>
        <v>#REF!</v>
      </c>
      <c r="C27" s="142" t="e">
        <f t="shared" ref="C27:AW34" si="2">ROUND(C8*0.85,)+35</f>
        <v>#REF!</v>
      </c>
      <c r="D27" s="142" t="e">
        <f t="shared" si="2"/>
        <v>#REF!</v>
      </c>
      <c r="E27" s="142" t="e">
        <f t="shared" si="2"/>
        <v>#REF!</v>
      </c>
      <c r="F27" s="142" t="e">
        <f t="shared" si="2"/>
        <v>#REF!</v>
      </c>
      <c r="G27" s="142">
        <f t="shared" si="2"/>
        <v>5345</v>
      </c>
      <c r="H27" s="142">
        <f t="shared" si="2"/>
        <v>4767</v>
      </c>
      <c r="I27" s="142">
        <f t="shared" si="2"/>
        <v>4551</v>
      </c>
      <c r="J27" s="142">
        <f t="shared" si="2"/>
        <v>4189</v>
      </c>
      <c r="K27" s="142">
        <f t="shared" si="2"/>
        <v>5923</v>
      </c>
      <c r="L27" s="142">
        <f t="shared" si="2"/>
        <v>5345</v>
      </c>
      <c r="M27" s="142">
        <f t="shared" si="2"/>
        <v>5923</v>
      </c>
      <c r="N27" s="142">
        <f t="shared" si="2"/>
        <v>4767</v>
      </c>
      <c r="O27" s="142">
        <f t="shared" si="2"/>
        <v>5345</v>
      </c>
      <c r="P27" s="142">
        <f t="shared" si="2"/>
        <v>4478</v>
      </c>
      <c r="Q27" s="142">
        <f t="shared" si="2"/>
        <v>4189</v>
      </c>
      <c r="R27" s="142">
        <f t="shared" si="2"/>
        <v>4478</v>
      </c>
      <c r="S27" s="142">
        <f t="shared" si="2"/>
        <v>4189</v>
      </c>
      <c r="T27" s="142">
        <f t="shared" si="2"/>
        <v>5923</v>
      </c>
      <c r="U27" s="142">
        <f t="shared" si="2"/>
        <v>5923</v>
      </c>
      <c r="V27" s="142">
        <f t="shared" si="2"/>
        <v>5923</v>
      </c>
      <c r="W27" s="142">
        <f t="shared" si="2"/>
        <v>5923</v>
      </c>
      <c r="X27" s="142">
        <f t="shared" si="2"/>
        <v>4767</v>
      </c>
      <c r="Y27" s="142">
        <f t="shared" si="2"/>
        <v>5345</v>
      </c>
      <c r="Z27" s="142">
        <f t="shared" si="2"/>
        <v>4767</v>
      </c>
      <c r="AA27" s="142">
        <f t="shared" si="2"/>
        <v>6501</v>
      </c>
      <c r="AB27" s="142">
        <f t="shared" si="2"/>
        <v>6501</v>
      </c>
      <c r="AC27" s="142">
        <f t="shared" si="2"/>
        <v>4840</v>
      </c>
      <c r="AD27" s="142">
        <f t="shared" si="2"/>
        <v>5273</v>
      </c>
      <c r="AE27" s="142">
        <f t="shared" si="2"/>
        <v>4984</v>
      </c>
      <c r="AF27" s="142">
        <f t="shared" si="2"/>
        <v>5418</v>
      </c>
      <c r="AG27" s="142">
        <f t="shared" si="2"/>
        <v>5923</v>
      </c>
      <c r="AH27" s="142">
        <f t="shared" si="2"/>
        <v>5923</v>
      </c>
      <c r="AI27" s="142">
        <f t="shared" si="2"/>
        <v>5562</v>
      </c>
      <c r="AJ27" s="142">
        <f t="shared" si="2"/>
        <v>5273</v>
      </c>
      <c r="AK27" s="142">
        <f t="shared" si="2"/>
        <v>5923</v>
      </c>
      <c r="AL27" s="142">
        <f t="shared" si="2"/>
        <v>5273</v>
      </c>
      <c r="AM27" s="142">
        <f t="shared" si="2"/>
        <v>5562</v>
      </c>
      <c r="AN27" s="142">
        <f t="shared" si="2"/>
        <v>5273</v>
      </c>
      <c r="AO27" s="142">
        <f t="shared" si="2"/>
        <v>5562</v>
      </c>
      <c r="AP27" s="142">
        <f t="shared" si="2"/>
        <v>4984</v>
      </c>
      <c r="AQ27" s="142">
        <f t="shared" si="2"/>
        <v>4984</v>
      </c>
      <c r="AR27" s="142">
        <f t="shared" si="2"/>
        <v>4695</v>
      </c>
      <c r="AS27" s="142">
        <f t="shared" si="2"/>
        <v>4189</v>
      </c>
      <c r="AT27" s="142">
        <f t="shared" si="2"/>
        <v>4551</v>
      </c>
      <c r="AU27" s="142">
        <f t="shared" si="2"/>
        <v>4189</v>
      </c>
      <c r="AV27" s="142">
        <f t="shared" si="2"/>
        <v>4551</v>
      </c>
      <c r="AW27" s="142">
        <f t="shared" si="2"/>
        <v>4189</v>
      </c>
    </row>
    <row r="28" spans="1:49" ht="11.45" customHeight="1" x14ac:dyDescent="0.2">
      <c r="A28" s="3">
        <v>2</v>
      </c>
      <c r="B28" s="142" t="e">
        <f t="shared" ref="B28:Q40" si="3">ROUND(B9*0.85,)+35</f>
        <v>#REF!</v>
      </c>
      <c r="C28" s="142" t="e">
        <f t="shared" si="3"/>
        <v>#REF!</v>
      </c>
      <c r="D28" s="142" t="e">
        <f t="shared" si="3"/>
        <v>#REF!</v>
      </c>
      <c r="E28" s="142" t="e">
        <f t="shared" si="3"/>
        <v>#REF!</v>
      </c>
      <c r="F28" s="142" t="e">
        <f t="shared" si="3"/>
        <v>#REF!</v>
      </c>
      <c r="G28" s="142">
        <f t="shared" si="3"/>
        <v>6249</v>
      </c>
      <c r="H28" s="142">
        <f t="shared" si="3"/>
        <v>5671</v>
      </c>
      <c r="I28" s="142">
        <f t="shared" si="3"/>
        <v>5454</v>
      </c>
      <c r="J28" s="142">
        <f t="shared" si="3"/>
        <v>5093</v>
      </c>
      <c r="K28" s="142">
        <f t="shared" si="3"/>
        <v>6827</v>
      </c>
      <c r="L28" s="142">
        <f t="shared" si="3"/>
        <v>6249</v>
      </c>
      <c r="M28" s="142">
        <f t="shared" si="3"/>
        <v>6827</v>
      </c>
      <c r="N28" s="142">
        <f t="shared" si="3"/>
        <v>5671</v>
      </c>
      <c r="O28" s="142">
        <f t="shared" si="3"/>
        <v>6249</v>
      </c>
      <c r="P28" s="142">
        <f t="shared" si="3"/>
        <v>5382</v>
      </c>
      <c r="Q28" s="142">
        <f t="shared" si="3"/>
        <v>5093</v>
      </c>
      <c r="R28" s="142">
        <f t="shared" si="2"/>
        <v>5382</v>
      </c>
      <c r="S28" s="142">
        <f t="shared" si="2"/>
        <v>5093</v>
      </c>
      <c r="T28" s="142">
        <f t="shared" si="2"/>
        <v>6827</v>
      </c>
      <c r="U28" s="142">
        <f t="shared" si="2"/>
        <v>6827</v>
      </c>
      <c r="V28" s="142">
        <f t="shared" si="2"/>
        <v>6827</v>
      </c>
      <c r="W28" s="142">
        <f t="shared" si="2"/>
        <v>6827</v>
      </c>
      <c r="X28" s="142">
        <f t="shared" si="2"/>
        <v>5671</v>
      </c>
      <c r="Y28" s="142">
        <f t="shared" si="2"/>
        <v>6249</v>
      </c>
      <c r="Z28" s="142">
        <f t="shared" si="2"/>
        <v>5671</v>
      </c>
      <c r="AA28" s="142">
        <f t="shared" si="2"/>
        <v>7405</v>
      </c>
      <c r="AB28" s="142">
        <f t="shared" si="2"/>
        <v>7405</v>
      </c>
      <c r="AC28" s="142">
        <f t="shared" si="2"/>
        <v>5743</v>
      </c>
      <c r="AD28" s="142">
        <f t="shared" si="2"/>
        <v>6176</v>
      </c>
      <c r="AE28" s="142">
        <f t="shared" si="2"/>
        <v>5887</v>
      </c>
      <c r="AF28" s="142">
        <f t="shared" si="2"/>
        <v>6321</v>
      </c>
      <c r="AG28" s="142">
        <f t="shared" si="2"/>
        <v>6827</v>
      </c>
      <c r="AH28" s="142">
        <f t="shared" si="2"/>
        <v>6827</v>
      </c>
      <c r="AI28" s="142">
        <f t="shared" si="2"/>
        <v>6465</v>
      </c>
      <c r="AJ28" s="142">
        <f t="shared" si="2"/>
        <v>6176</v>
      </c>
      <c r="AK28" s="142">
        <f t="shared" si="2"/>
        <v>6827</v>
      </c>
      <c r="AL28" s="142">
        <f t="shared" si="2"/>
        <v>6176</v>
      </c>
      <c r="AM28" s="142">
        <f t="shared" si="2"/>
        <v>6465</v>
      </c>
      <c r="AN28" s="142">
        <f t="shared" si="2"/>
        <v>6176</v>
      </c>
      <c r="AO28" s="142">
        <f t="shared" si="2"/>
        <v>6465</v>
      </c>
      <c r="AP28" s="142">
        <f t="shared" si="2"/>
        <v>5887</v>
      </c>
      <c r="AQ28" s="142">
        <f t="shared" si="2"/>
        <v>5887</v>
      </c>
      <c r="AR28" s="142">
        <f t="shared" si="2"/>
        <v>5598</v>
      </c>
      <c r="AS28" s="142">
        <f t="shared" si="2"/>
        <v>5093</v>
      </c>
      <c r="AT28" s="142">
        <f t="shared" si="2"/>
        <v>5454</v>
      </c>
      <c r="AU28" s="142">
        <f t="shared" si="2"/>
        <v>5093</v>
      </c>
      <c r="AV28" s="142">
        <f t="shared" si="2"/>
        <v>5454</v>
      </c>
      <c r="AW28" s="142">
        <f t="shared" si="2"/>
        <v>5093</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3"/>
        <v>#REF!</v>
      </c>
      <c r="C30" s="142" t="e">
        <f t="shared" si="2"/>
        <v>#REF!</v>
      </c>
      <c r="D30" s="142" t="e">
        <f t="shared" si="2"/>
        <v>#REF!</v>
      </c>
      <c r="E30" s="142" t="e">
        <f t="shared" si="2"/>
        <v>#REF!</v>
      </c>
      <c r="F30" s="142" t="e">
        <f t="shared" si="2"/>
        <v>#REF!</v>
      </c>
      <c r="G30" s="142">
        <f t="shared" si="2"/>
        <v>6068</v>
      </c>
      <c r="H30" s="142">
        <f t="shared" si="2"/>
        <v>5490</v>
      </c>
      <c r="I30" s="142">
        <f t="shared" si="2"/>
        <v>5273</v>
      </c>
      <c r="J30" s="142">
        <f t="shared" si="2"/>
        <v>4912</v>
      </c>
      <c r="K30" s="142">
        <f t="shared" si="2"/>
        <v>6646</v>
      </c>
      <c r="L30" s="142">
        <f t="shared" si="2"/>
        <v>6068</v>
      </c>
      <c r="M30" s="142">
        <f t="shared" si="2"/>
        <v>6646</v>
      </c>
      <c r="N30" s="142">
        <f t="shared" si="2"/>
        <v>5490</v>
      </c>
      <c r="O30" s="142">
        <f t="shared" si="2"/>
        <v>6068</v>
      </c>
      <c r="P30" s="142">
        <f t="shared" si="2"/>
        <v>5201</v>
      </c>
      <c r="Q30" s="142">
        <f t="shared" si="2"/>
        <v>4912</v>
      </c>
      <c r="R30" s="142">
        <f t="shared" si="2"/>
        <v>5201</v>
      </c>
      <c r="S30" s="142">
        <f t="shared" si="2"/>
        <v>4912</v>
      </c>
      <c r="T30" s="142">
        <f t="shared" si="2"/>
        <v>6646</v>
      </c>
      <c r="U30" s="142">
        <f t="shared" si="2"/>
        <v>6646</v>
      </c>
      <c r="V30" s="142">
        <f t="shared" si="2"/>
        <v>6646</v>
      </c>
      <c r="W30" s="142">
        <f t="shared" si="2"/>
        <v>6646</v>
      </c>
      <c r="X30" s="142">
        <f t="shared" si="2"/>
        <v>5490</v>
      </c>
      <c r="Y30" s="142">
        <f t="shared" si="2"/>
        <v>6068</v>
      </c>
      <c r="Z30" s="142">
        <f t="shared" si="2"/>
        <v>5490</v>
      </c>
      <c r="AA30" s="142">
        <f t="shared" si="2"/>
        <v>7224</v>
      </c>
      <c r="AB30" s="142">
        <f t="shared" si="2"/>
        <v>7224</v>
      </c>
      <c r="AC30" s="142">
        <f t="shared" si="2"/>
        <v>5562</v>
      </c>
      <c r="AD30" s="142">
        <f t="shared" si="2"/>
        <v>5996</v>
      </c>
      <c r="AE30" s="142">
        <f t="shared" si="2"/>
        <v>5707</v>
      </c>
      <c r="AF30" s="142">
        <f t="shared" si="2"/>
        <v>6140</v>
      </c>
      <c r="AG30" s="142">
        <f t="shared" si="2"/>
        <v>6646</v>
      </c>
      <c r="AH30" s="142">
        <f t="shared" si="2"/>
        <v>6646</v>
      </c>
      <c r="AI30" s="142">
        <f t="shared" si="2"/>
        <v>6285</v>
      </c>
      <c r="AJ30" s="142">
        <f t="shared" si="2"/>
        <v>5996</v>
      </c>
      <c r="AK30" s="142">
        <f t="shared" si="2"/>
        <v>6646</v>
      </c>
      <c r="AL30" s="142">
        <f t="shared" si="2"/>
        <v>5996</v>
      </c>
      <c r="AM30" s="142">
        <f t="shared" si="2"/>
        <v>6285</v>
      </c>
      <c r="AN30" s="142">
        <f t="shared" si="2"/>
        <v>5996</v>
      </c>
      <c r="AO30" s="142">
        <f t="shared" si="2"/>
        <v>6285</v>
      </c>
      <c r="AP30" s="142">
        <f t="shared" si="2"/>
        <v>5707</v>
      </c>
      <c r="AQ30" s="142">
        <f t="shared" si="2"/>
        <v>5707</v>
      </c>
      <c r="AR30" s="142">
        <f t="shared" si="2"/>
        <v>5418</v>
      </c>
      <c r="AS30" s="142">
        <f t="shared" si="2"/>
        <v>4912</v>
      </c>
      <c r="AT30" s="142">
        <f t="shared" si="2"/>
        <v>5273</v>
      </c>
      <c r="AU30" s="142">
        <f t="shared" si="2"/>
        <v>4912</v>
      </c>
      <c r="AV30" s="142">
        <f t="shared" si="2"/>
        <v>5273</v>
      </c>
      <c r="AW30" s="142">
        <f t="shared" si="2"/>
        <v>4912</v>
      </c>
    </row>
    <row r="31" spans="1:49" ht="11.45" customHeight="1" x14ac:dyDescent="0.2">
      <c r="A31" s="3">
        <v>2</v>
      </c>
      <c r="B31" s="142" t="e">
        <f t="shared" si="3"/>
        <v>#REF!</v>
      </c>
      <c r="C31" s="142" t="e">
        <f t="shared" si="2"/>
        <v>#REF!</v>
      </c>
      <c r="D31" s="142" t="e">
        <f t="shared" si="2"/>
        <v>#REF!</v>
      </c>
      <c r="E31" s="142" t="e">
        <f t="shared" si="2"/>
        <v>#REF!</v>
      </c>
      <c r="F31" s="142" t="e">
        <f t="shared" si="2"/>
        <v>#REF!</v>
      </c>
      <c r="G31" s="142">
        <f t="shared" si="2"/>
        <v>6971</v>
      </c>
      <c r="H31" s="142">
        <f t="shared" si="2"/>
        <v>6393</v>
      </c>
      <c r="I31" s="142">
        <f t="shared" si="2"/>
        <v>6176</v>
      </c>
      <c r="J31" s="142">
        <f t="shared" si="2"/>
        <v>5815</v>
      </c>
      <c r="K31" s="142">
        <f t="shared" si="2"/>
        <v>7549</v>
      </c>
      <c r="L31" s="142">
        <f t="shared" si="2"/>
        <v>6971</v>
      </c>
      <c r="M31" s="142">
        <f t="shared" si="2"/>
        <v>7549</v>
      </c>
      <c r="N31" s="142">
        <f t="shared" si="2"/>
        <v>6393</v>
      </c>
      <c r="O31" s="142">
        <f t="shared" si="2"/>
        <v>6971</v>
      </c>
      <c r="P31" s="142">
        <f t="shared" si="2"/>
        <v>6104</v>
      </c>
      <c r="Q31" s="142">
        <f t="shared" si="2"/>
        <v>5815</v>
      </c>
      <c r="R31" s="142">
        <f t="shared" si="2"/>
        <v>6104</v>
      </c>
      <c r="S31" s="142">
        <f t="shared" si="2"/>
        <v>5815</v>
      </c>
      <c r="T31" s="142">
        <f t="shared" si="2"/>
        <v>7549</v>
      </c>
      <c r="U31" s="142">
        <f t="shared" si="2"/>
        <v>7549</v>
      </c>
      <c r="V31" s="142">
        <f t="shared" si="2"/>
        <v>7549</v>
      </c>
      <c r="W31" s="142">
        <f t="shared" si="2"/>
        <v>7549</v>
      </c>
      <c r="X31" s="142">
        <f t="shared" si="2"/>
        <v>6393</v>
      </c>
      <c r="Y31" s="142">
        <f t="shared" si="2"/>
        <v>6971</v>
      </c>
      <c r="Z31" s="142">
        <f t="shared" si="2"/>
        <v>6393</v>
      </c>
      <c r="AA31" s="142">
        <f t="shared" si="2"/>
        <v>8127</v>
      </c>
      <c r="AB31" s="142">
        <f t="shared" si="2"/>
        <v>8127</v>
      </c>
      <c r="AC31" s="142">
        <f t="shared" si="2"/>
        <v>6465</v>
      </c>
      <c r="AD31" s="142">
        <f t="shared" si="2"/>
        <v>6899</v>
      </c>
      <c r="AE31" s="142">
        <f t="shared" si="2"/>
        <v>6610</v>
      </c>
      <c r="AF31" s="142">
        <f t="shared" si="2"/>
        <v>7043</v>
      </c>
      <c r="AG31" s="142">
        <f t="shared" si="2"/>
        <v>7549</v>
      </c>
      <c r="AH31" s="142">
        <f t="shared" si="2"/>
        <v>7549</v>
      </c>
      <c r="AI31" s="142">
        <f t="shared" si="2"/>
        <v>7188</v>
      </c>
      <c r="AJ31" s="142">
        <f t="shared" si="2"/>
        <v>6899</v>
      </c>
      <c r="AK31" s="142">
        <f t="shared" si="2"/>
        <v>7549</v>
      </c>
      <c r="AL31" s="142">
        <f t="shared" si="2"/>
        <v>6899</v>
      </c>
      <c r="AM31" s="142">
        <f t="shared" si="2"/>
        <v>7188</v>
      </c>
      <c r="AN31" s="142">
        <f t="shared" si="2"/>
        <v>6899</v>
      </c>
      <c r="AO31" s="142">
        <f t="shared" si="2"/>
        <v>7188</v>
      </c>
      <c r="AP31" s="142">
        <f t="shared" si="2"/>
        <v>6610</v>
      </c>
      <c r="AQ31" s="142">
        <f t="shared" si="2"/>
        <v>6610</v>
      </c>
      <c r="AR31" s="142">
        <f t="shared" si="2"/>
        <v>6321</v>
      </c>
      <c r="AS31" s="142">
        <f t="shared" si="2"/>
        <v>5815</v>
      </c>
      <c r="AT31" s="142">
        <f t="shared" si="2"/>
        <v>6176</v>
      </c>
      <c r="AU31" s="142">
        <f t="shared" si="2"/>
        <v>5815</v>
      </c>
      <c r="AV31" s="142">
        <f t="shared" si="2"/>
        <v>6176</v>
      </c>
      <c r="AW31" s="142">
        <f t="shared" si="2"/>
        <v>5815</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3"/>
        <v>#REF!</v>
      </c>
      <c r="C33" s="142" t="e">
        <f t="shared" si="2"/>
        <v>#REF!</v>
      </c>
      <c r="D33" s="142" t="e">
        <f t="shared" si="2"/>
        <v>#REF!</v>
      </c>
      <c r="E33" s="142" t="e">
        <f t="shared" si="2"/>
        <v>#REF!</v>
      </c>
      <c r="F33" s="142" t="e">
        <f t="shared" si="2"/>
        <v>#REF!</v>
      </c>
      <c r="G33" s="142">
        <f t="shared" si="2"/>
        <v>7152</v>
      </c>
      <c r="H33" s="142">
        <f t="shared" si="2"/>
        <v>6574</v>
      </c>
      <c r="I33" s="142">
        <f t="shared" si="2"/>
        <v>6357</v>
      </c>
      <c r="J33" s="142">
        <f t="shared" si="2"/>
        <v>5996</v>
      </c>
      <c r="K33" s="142">
        <f t="shared" si="2"/>
        <v>7730</v>
      </c>
      <c r="L33" s="142">
        <f t="shared" si="2"/>
        <v>7152</v>
      </c>
      <c r="M33" s="142">
        <f t="shared" si="2"/>
        <v>7730</v>
      </c>
      <c r="N33" s="142">
        <f t="shared" si="2"/>
        <v>6574</v>
      </c>
      <c r="O33" s="142">
        <f t="shared" si="2"/>
        <v>7152</v>
      </c>
      <c r="P33" s="142">
        <f t="shared" si="2"/>
        <v>6285</v>
      </c>
      <c r="Q33" s="142">
        <f t="shared" si="2"/>
        <v>5996</v>
      </c>
      <c r="R33" s="142">
        <f t="shared" si="2"/>
        <v>6285</v>
      </c>
      <c r="S33" s="142">
        <f t="shared" si="2"/>
        <v>5996</v>
      </c>
      <c r="T33" s="142">
        <f t="shared" si="2"/>
        <v>7730</v>
      </c>
      <c r="U33" s="142">
        <f t="shared" si="2"/>
        <v>7730</v>
      </c>
      <c r="V33" s="142">
        <f t="shared" si="2"/>
        <v>7730</v>
      </c>
      <c r="W33" s="142">
        <f t="shared" si="2"/>
        <v>7730</v>
      </c>
      <c r="X33" s="142">
        <f t="shared" si="2"/>
        <v>6574</v>
      </c>
      <c r="Y33" s="142">
        <f t="shared" si="2"/>
        <v>7152</v>
      </c>
      <c r="Z33" s="142">
        <f t="shared" si="2"/>
        <v>6574</v>
      </c>
      <c r="AA33" s="142">
        <f t="shared" si="2"/>
        <v>8308</v>
      </c>
      <c r="AB33" s="142">
        <f t="shared" si="2"/>
        <v>8308</v>
      </c>
      <c r="AC33" s="142">
        <f t="shared" si="2"/>
        <v>6646</v>
      </c>
      <c r="AD33" s="142">
        <f t="shared" si="2"/>
        <v>7079</v>
      </c>
      <c r="AE33" s="142">
        <f t="shared" si="2"/>
        <v>6790</v>
      </c>
      <c r="AF33" s="142">
        <f t="shared" si="2"/>
        <v>7224</v>
      </c>
      <c r="AG33" s="142">
        <f t="shared" si="2"/>
        <v>7730</v>
      </c>
      <c r="AH33" s="142">
        <f t="shared" si="2"/>
        <v>7730</v>
      </c>
      <c r="AI33" s="142">
        <f t="shared" si="2"/>
        <v>7368</v>
      </c>
      <c r="AJ33" s="142">
        <f t="shared" si="2"/>
        <v>7079</v>
      </c>
      <c r="AK33" s="142">
        <f t="shared" si="2"/>
        <v>7730</v>
      </c>
      <c r="AL33" s="142">
        <f t="shared" si="2"/>
        <v>7079</v>
      </c>
      <c r="AM33" s="142">
        <f t="shared" si="2"/>
        <v>7368</v>
      </c>
      <c r="AN33" s="142">
        <f t="shared" si="2"/>
        <v>7079</v>
      </c>
      <c r="AO33" s="142">
        <f t="shared" si="2"/>
        <v>7368</v>
      </c>
      <c r="AP33" s="142">
        <f t="shared" si="2"/>
        <v>6790</v>
      </c>
      <c r="AQ33" s="142">
        <f t="shared" si="2"/>
        <v>6790</v>
      </c>
      <c r="AR33" s="142">
        <f t="shared" si="2"/>
        <v>6501</v>
      </c>
      <c r="AS33" s="142">
        <f t="shared" si="2"/>
        <v>5996</v>
      </c>
      <c r="AT33" s="142">
        <f t="shared" si="2"/>
        <v>6357</v>
      </c>
      <c r="AU33" s="142">
        <f t="shared" si="2"/>
        <v>5996</v>
      </c>
      <c r="AV33" s="142">
        <f t="shared" si="2"/>
        <v>6357</v>
      </c>
      <c r="AW33" s="142">
        <f t="shared" si="2"/>
        <v>5996</v>
      </c>
    </row>
    <row r="34" spans="1:49" ht="11.45" customHeight="1" x14ac:dyDescent="0.2">
      <c r="A34" s="3">
        <v>2</v>
      </c>
      <c r="B34" s="142" t="e">
        <f t="shared" si="3"/>
        <v>#REF!</v>
      </c>
      <c r="C34" s="142" t="e">
        <f t="shared" si="2"/>
        <v>#REF!</v>
      </c>
      <c r="D34" s="142" t="e">
        <f t="shared" si="2"/>
        <v>#REF!</v>
      </c>
      <c r="E34" s="142" t="e">
        <f t="shared" si="2"/>
        <v>#REF!</v>
      </c>
      <c r="F34" s="142" t="e">
        <f t="shared" si="2"/>
        <v>#REF!</v>
      </c>
      <c r="G34" s="142">
        <f t="shared" si="2"/>
        <v>8055</v>
      </c>
      <c r="H34" s="142">
        <f t="shared" si="2"/>
        <v>7477</v>
      </c>
      <c r="I34" s="142">
        <f t="shared" si="2"/>
        <v>7260</v>
      </c>
      <c r="J34" s="142">
        <f t="shared" si="2"/>
        <v>6899</v>
      </c>
      <c r="K34" s="142">
        <f t="shared" si="2"/>
        <v>8633</v>
      </c>
      <c r="L34" s="142">
        <f t="shared" si="2"/>
        <v>8055</v>
      </c>
      <c r="M34" s="142">
        <f t="shared" si="2"/>
        <v>8633</v>
      </c>
      <c r="N34" s="142">
        <f t="shared" si="2"/>
        <v>7477</v>
      </c>
      <c r="O34" s="142">
        <f t="shared" si="2"/>
        <v>8055</v>
      </c>
      <c r="P34" s="142">
        <f t="shared" si="2"/>
        <v>7188</v>
      </c>
      <c r="Q34" s="142">
        <f t="shared" si="2"/>
        <v>6899</v>
      </c>
      <c r="R34" s="142">
        <f t="shared" si="2"/>
        <v>7188</v>
      </c>
      <c r="S34" s="142">
        <f t="shared" si="2"/>
        <v>6899</v>
      </c>
      <c r="T34" s="142">
        <f t="shared" si="2"/>
        <v>8633</v>
      </c>
      <c r="U34" s="142">
        <f t="shared" si="2"/>
        <v>8633</v>
      </c>
      <c r="V34" s="142">
        <f t="shared" si="2"/>
        <v>8633</v>
      </c>
      <c r="W34" s="142">
        <f t="shared" si="2"/>
        <v>8633</v>
      </c>
      <c r="X34" s="142">
        <f t="shared" si="2"/>
        <v>7477</v>
      </c>
      <c r="Y34" s="142">
        <f t="shared" si="2"/>
        <v>8055</v>
      </c>
      <c r="Z34" s="142">
        <f t="shared" si="2"/>
        <v>7477</v>
      </c>
      <c r="AA34" s="142">
        <f t="shared" si="2"/>
        <v>9211</v>
      </c>
      <c r="AB34" s="142">
        <f t="shared" si="2"/>
        <v>9211</v>
      </c>
      <c r="AC34" s="142">
        <f t="shared" si="2"/>
        <v>7549</v>
      </c>
      <c r="AD34" s="142">
        <f t="shared" si="2"/>
        <v>7983</v>
      </c>
      <c r="AE34" s="142">
        <f t="shared" si="2"/>
        <v>7694</v>
      </c>
      <c r="AF34" s="142">
        <f t="shared" si="2"/>
        <v>8127</v>
      </c>
      <c r="AG34" s="142">
        <f t="shared" si="2"/>
        <v>8633</v>
      </c>
      <c r="AH34" s="142">
        <f t="shared" si="2"/>
        <v>8633</v>
      </c>
      <c r="AI34" s="142">
        <f t="shared" si="2"/>
        <v>8272</v>
      </c>
      <c r="AJ34" s="142">
        <f t="shared" si="2"/>
        <v>7983</v>
      </c>
      <c r="AK34" s="142">
        <f t="shared" si="2"/>
        <v>8633</v>
      </c>
      <c r="AL34" s="142">
        <f t="shared" ref="C34:AW40" si="4">ROUND(AL15*0.85,)+35</f>
        <v>7983</v>
      </c>
      <c r="AM34" s="142">
        <f t="shared" si="4"/>
        <v>8272</v>
      </c>
      <c r="AN34" s="142">
        <f t="shared" si="4"/>
        <v>7983</v>
      </c>
      <c r="AO34" s="142">
        <f t="shared" si="4"/>
        <v>8272</v>
      </c>
      <c r="AP34" s="142">
        <f t="shared" si="4"/>
        <v>7694</v>
      </c>
      <c r="AQ34" s="142">
        <f t="shared" si="4"/>
        <v>7694</v>
      </c>
      <c r="AR34" s="142">
        <f t="shared" si="4"/>
        <v>7405</v>
      </c>
      <c r="AS34" s="142">
        <f t="shared" si="4"/>
        <v>6899</v>
      </c>
      <c r="AT34" s="142">
        <f t="shared" si="4"/>
        <v>7260</v>
      </c>
      <c r="AU34" s="142">
        <f t="shared" si="4"/>
        <v>6899</v>
      </c>
      <c r="AV34" s="142">
        <f t="shared" si="4"/>
        <v>7260</v>
      </c>
      <c r="AW34" s="142">
        <f t="shared" si="4"/>
        <v>6899</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3"/>
        <v>#REF!</v>
      </c>
      <c r="C36" s="142" t="e">
        <f t="shared" si="4"/>
        <v>#REF!</v>
      </c>
      <c r="D36" s="142" t="e">
        <f t="shared" si="4"/>
        <v>#REF!</v>
      </c>
      <c r="E36" s="142" t="e">
        <f t="shared" si="4"/>
        <v>#REF!</v>
      </c>
      <c r="F36" s="142" t="e">
        <f t="shared" si="4"/>
        <v>#REF!</v>
      </c>
      <c r="G36" s="142">
        <f t="shared" si="4"/>
        <v>7874</v>
      </c>
      <c r="H36" s="142">
        <f t="shared" si="4"/>
        <v>7296</v>
      </c>
      <c r="I36" s="142">
        <f t="shared" si="4"/>
        <v>7079</v>
      </c>
      <c r="J36" s="142">
        <f t="shared" si="4"/>
        <v>6718</v>
      </c>
      <c r="K36" s="142">
        <f t="shared" si="4"/>
        <v>8452</v>
      </c>
      <c r="L36" s="142">
        <f t="shared" si="4"/>
        <v>7874</v>
      </c>
      <c r="M36" s="142">
        <f t="shared" si="4"/>
        <v>8452</v>
      </c>
      <c r="N36" s="142">
        <f t="shared" si="4"/>
        <v>7296</v>
      </c>
      <c r="O36" s="142">
        <f t="shared" si="4"/>
        <v>7874</v>
      </c>
      <c r="P36" s="142">
        <f t="shared" si="4"/>
        <v>7007</v>
      </c>
      <c r="Q36" s="142">
        <f t="shared" si="4"/>
        <v>6718</v>
      </c>
      <c r="R36" s="142">
        <f t="shared" si="4"/>
        <v>7007</v>
      </c>
      <c r="S36" s="142">
        <f t="shared" si="4"/>
        <v>6718</v>
      </c>
      <c r="T36" s="142">
        <f t="shared" si="4"/>
        <v>8452</v>
      </c>
      <c r="U36" s="142">
        <f t="shared" si="4"/>
        <v>8452</v>
      </c>
      <c r="V36" s="142">
        <f t="shared" si="4"/>
        <v>8452</v>
      </c>
      <c r="W36" s="142">
        <f t="shared" si="4"/>
        <v>8452</v>
      </c>
      <c r="X36" s="142">
        <f t="shared" si="4"/>
        <v>7296</v>
      </c>
      <c r="Y36" s="142">
        <f t="shared" si="4"/>
        <v>7874</v>
      </c>
      <c r="Z36" s="142">
        <f t="shared" si="4"/>
        <v>7296</v>
      </c>
      <c r="AA36" s="142">
        <f t="shared" si="4"/>
        <v>9030</v>
      </c>
      <c r="AB36" s="142">
        <f t="shared" si="4"/>
        <v>9030</v>
      </c>
      <c r="AC36" s="142">
        <f t="shared" si="4"/>
        <v>7368</v>
      </c>
      <c r="AD36" s="142">
        <f t="shared" si="4"/>
        <v>7802</v>
      </c>
      <c r="AE36" s="142">
        <f t="shared" si="4"/>
        <v>7513</v>
      </c>
      <c r="AF36" s="142">
        <f t="shared" si="4"/>
        <v>7946</v>
      </c>
      <c r="AG36" s="142">
        <f t="shared" si="4"/>
        <v>8452</v>
      </c>
      <c r="AH36" s="142">
        <f t="shared" si="4"/>
        <v>8452</v>
      </c>
      <c r="AI36" s="142">
        <f t="shared" si="4"/>
        <v>8091</v>
      </c>
      <c r="AJ36" s="142">
        <f t="shared" si="4"/>
        <v>7802</v>
      </c>
      <c r="AK36" s="142">
        <f t="shared" si="4"/>
        <v>8452</v>
      </c>
      <c r="AL36" s="142">
        <f t="shared" si="4"/>
        <v>7802</v>
      </c>
      <c r="AM36" s="142">
        <f t="shared" si="4"/>
        <v>8091</v>
      </c>
      <c r="AN36" s="142">
        <f t="shared" si="4"/>
        <v>7802</v>
      </c>
      <c r="AO36" s="142">
        <f t="shared" si="4"/>
        <v>8091</v>
      </c>
      <c r="AP36" s="142">
        <f t="shared" si="4"/>
        <v>7513</v>
      </c>
      <c r="AQ36" s="142">
        <f t="shared" si="4"/>
        <v>7513</v>
      </c>
      <c r="AR36" s="142">
        <f t="shared" si="4"/>
        <v>7224</v>
      </c>
      <c r="AS36" s="142">
        <f t="shared" si="4"/>
        <v>6718</v>
      </c>
      <c r="AT36" s="142">
        <f t="shared" si="4"/>
        <v>7079</v>
      </c>
      <c r="AU36" s="142">
        <f t="shared" si="4"/>
        <v>6718</v>
      </c>
      <c r="AV36" s="142">
        <f t="shared" si="4"/>
        <v>7079</v>
      </c>
      <c r="AW36" s="142">
        <f t="shared" si="4"/>
        <v>6718</v>
      </c>
    </row>
    <row r="37" spans="1:49" ht="11.45" customHeight="1" x14ac:dyDescent="0.2">
      <c r="A37" s="3">
        <v>2</v>
      </c>
      <c r="B37" s="142" t="e">
        <f t="shared" si="3"/>
        <v>#REF!</v>
      </c>
      <c r="C37" s="142" t="e">
        <f t="shared" si="4"/>
        <v>#REF!</v>
      </c>
      <c r="D37" s="142" t="e">
        <f t="shared" si="4"/>
        <v>#REF!</v>
      </c>
      <c r="E37" s="142" t="e">
        <f t="shared" si="4"/>
        <v>#REF!</v>
      </c>
      <c r="F37" s="142" t="e">
        <f t="shared" si="4"/>
        <v>#REF!</v>
      </c>
      <c r="G37" s="142">
        <f t="shared" si="4"/>
        <v>8777</v>
      </c>
      <c r="H37" s="142">
        <f t="shared" si="4"/>
        <v>8199</v>
      </c>
      <c r="I37" s="142">
        <f t="shared" si="4"/>
        <v>7983</v>
      </c>
      <c r="J37" s="142">
        <f t="shared" si="4"/>
        <v>7621</v>
      </c>
      <c r="K37" s="142">
        <f t="shared" si="4"/>
        <v>9355</v>
      </c>
      <c r="L37" s="142">
        <f t="shared" si="4"/>
        <v>8777</v>
      </c>
      <c r="M37" s="142">
        <f t="shared" si="4"/>
        <v>9355</v>
      </c>
      <c r="N37" s="142">
        <f t="shared" si="4"/>
        <v>8199</v>
      </c>
      <c r="O37" s="142">
        <f t="shared" si="4"/>
        <v>8777</v>
      </c>
      <c r="P37" s="142">
        <f t="shared" si="4"/>
        <v>7910</v>
      </c>
      <c r="Q37" s="142">
        <f t="shared" si="4"/>
        <v>7621</v>
      </c>
      <c r="R37" s="142">
        <f t="shared" si="4"/>
        <v>7910</v>
      </c>
      <c r="S37" s="142">
        <f t="shared" si="4"/>
        <v>7621</v>
      </c>
      <c r="T37" s="142">
        <f t="shared" si="4"/>
        <v>9355</v>
      </c>
      <c r="U37" s="142">
        <f t="shared" si="4"/>
        <v>9355</v>
      </c>
      <c r="V37" s="142">
        <f t="shared" si="4"/>
        <v>9355</v>
      </c>
      <c r="W37" s="142">
        <f t="shared" si="4"/>
        <v>9355</v>
      </c>
      <c r="X37" s="142">
        <f t="shared" si="4"/>
        <v>8199</v>
      </c>
      <c r="Y37" s="142">
        <f t="shared" si="4"/>
        <v>8777</v>
      </c>
      <c r="Z37" s="142">
        <f t="shared" si="4"/>
        <v>8199</v>
      </c>
      <c r="AA37" s="142">
        <f t="shared" si="4"/>
        <v>9933</v>
      </c>
      <c r="AB37" s="142">
        <f t="shared" si="4"/>
        <v>9933</v>
      </c>
      <c r="AC37" s="142">
        <f t="shared" si="4"/>
        <v>8272</v>
      </c>
      <c r="AD37" s="142">
        <f t="shared" si="4"/>
        <v>8705</v>
      </c>
      <c r="AE37" s="142">
        <f t="shared" si="4"/>
        <v>8416</v>
      </c>
      <c r="AF37" s="142">
        <f t="shared" si="4"/>
        <v>8850</v>
      </c>
      <c r="AG37" s="142">
        <f t="shared" si="4"/>
        <v>9355</v>
      </c>
      <c r="AH37" s="142">
        <f t="shared" si="4"/>
        <v>9355</v>
      </c>
      <c r="AI37" s="142">
        <f t="shared" si="4"/>
        <v>8994</v>
      </c>
      <c r="AJ37" s="142">
        <f t="shared" si="4"/>
        <v>8705</v>
      </c>
      <c r="AK37" s="142">
        <f t="shared" si="4"/>
        <v>9355</v>
      </c>
      <c r="AL37" s="142">
        <f t="shared" si="4"/>
        <v>8705</v>
      </c>
      <c r="AM37" s="142">
        <f t="shared" si="4"/>
        <v>8994</v>
      </c>
      <c r="AN37" s="142">
        <f t="shared" si="4"/>
        <v>8705</v>
      </c>
      <c r="AO37" s="142">
        <f t="shared" si="4"/>
        <v>8994</v>
      </c>
      <c r="AP37" s="142">
        <f t="shared" si="4"/>
        <v>8416</v>
      </c>
      <c r="AQ37" s="142">
        <f t="shared" si="4"/>
        <v>8416</v>
      </c>
      <c r="AR37" s="142">
        <f t="shared" si="4"/>
        <v>8127</v>
      </c>
      <c r="AS37" s="142">
        <f t="shared" si="4"/>
        <v>7621</v>
      </c>
      <c r="AT37" s="142">
        <f t="shared" si="4"/>
        <v>7983</v>
      </c>
      <c r="AU37" s="142">
        <f t="shared" si="4"/>
        <v>7621</v>
      </c>
      <c r="AV37" s="142">
        <f t="shared" si="4"/>
        <v>7983</v>
      </c>
      <c r="AW37" s="142">
        <f t="shared" si="4"/>
        <v>7621</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3"/>
        <v>#REF!</v>
      </c>
      <c r="C39" s="142" t="e">
        <f t="shared" si="4"/>
        <v>#REF!</v>
      </c>
      <c r="D39" s="142" t="e">
        <f t="shared" si="4"/>
        <v>#REF!</v>
      </c>
      <c r="E39" s="142" t="e">
        <f t="shared" si="4"/>
        <v>#REF!</v>
      </c>
      <c r="F39" s="142" t="e">
        <f t="shared" si="4"/>
        <v>#REF!</v>
      </c>
      <c r="G39" s="142">
        <f t="shared" si="4"/>
        <v>8958</v>
      </c>
      <c r="H39" s="142">
        <f t="shared" si="4"/>
        <v>8380</v>
      </c>
      <c r="I39" s="142">
        <f t="shared" si="4"/>
        <v>8163</v>
      </c>
      <c r="J39" s="142">
        <f t="shared" si="4"/>
        <v>7802</v>
      </c>
      <c r="K39" s="142">
        <f t="shared" si="4"/>
        <v>9536</v>
      </c>
      <c r="L39" s="142">
        <f t="shared" si="4"/>
        <v>8958</v>
      </c>
      <c r="M39" s="142">
        <f t="shared" si="4"/>
        <v>9536</v>
      </c>
      <c r="N39" s="142">
        <f t="shared" si="4"/>
        <v>8380</v>
      </c>
      <c r="O39" s="142">
        <f t="shared" si="4"/>
        <v>8958</v>
      </c>
      <c r="P39" s="142">
        <f t="shared" si="4"/>
        <v>8091</v>
      </c>
      <c r="Q39" s="142">
        <f t="shared" si="4"/>
        <v>7802</v>
      </c>
      <c r="R39" s="142">
        <f t="shared" si="4"/>
        <v>8091</v>
      </c>
      <c r="S39" s="142">
        <f t="shared" si="4"/>
        <v>7802</v>
      </c>
      <c r="T39" s="142">
        <f t="shared" si="4"/>
        <v>9536</v>
      </c>
      <c r="U39" s="142">
        <f t="shared" si="4"/>
        <v>9536</v>
      </c>
      <c r="V39" s="142">
        <f t="shared" si="4"/>
        <v>9536</v>
      </c>
      <c r="W39" s="142">
        <f t="shared" si="4"/>
        <v>9536</v>
      </c>
      <c r="X39" s="142">
        <f t="shared" si="4"/>
        <v>8380</v>
      </c>
      <c r="Y39" s="142">
        <f t="shared" si="4"/>
        <v>8958</v>
      </c>
      <c r="Z39" s="142">
        <f t="shared" si="4"/>
        <v>8380</v>
      </c>
      <c r="AA39" s="142">
        <f t="shared" si="4"/>
        <v>10114</v>
      </c>
      <c r="AB39" s="142">
        <f t="shared" si="4"/>
        <v>10114</v>
      </c>
      <c r="AC39" s="142">
        <f t="shared" si="4"/>
        <v>8452</v>
      </c>
      <c r="AD39" s="142">
        <f t="shared" si="4"/>
        <v>8886</v>
      </c>
      <c r="AE39" s="142">
        <f t="shared" si="4"/>
        <v>8597</v>
      </c>
      <c r="AF39" s="142">
        <f t="shared" si="4"/>
        <v>9030</v>
      </c>
      <c r="AG39" s="142">
        <f t="shared" si="4"/>
        <v>9536</v>
      </c>
      <c r="AH39" s="142">
        <f t="shared" si="4"/>
        <v>9536</v>
      </c>
      <c r="AI39" s="142">
        <f t="shared" si="4"/>
        <v>9175</v>
      </c>
      <c r="AJ39" s="142">
        <f t="shared" si="4"/>
        <v>8886</v>
      </c>
      <c r="AK39" s="142">
        <f t="shared" si="4"/>
        <v>9536</v>
      </c>
      <c r="AL39" s="142">
        <f t="shared" si="4"/>
        <v>8886</v>
      </c>
      <c r="AM39" s="142">
        <f t="shared" si="4"/>
        <v>9175</v>
      </c>
      <c r="AN39" s="142">
        <f t="shared" si="4"/>
        <v>8886</v>
      </c>
      <c r="AO39" s="142">
        <f t="shared" si="4"/>
        <v>9175</v>
      </c>
      <c r="AP39" s="142">
        <f t="shared" si="4"/>
        <v>8597</v>
      </c>
      <c r="AQ39" s="142">
        <f t="shared" si="4"/>
        <v>8597</v>
      </c>
      <c r="AR39" s="142">
        <f t="shared" si="4"/>
        <v>8308</v>
      </c>
      <c r="AS39" s="142">
        <f t="shared" si="4"/>
        <v>7802</v>
      </c>
      <c r="AT39" s="142">
        <f t="shared" si="4"/>
        <v>8163</v>
      </c>
      <c r="AU39" s="142">
        <f t="shared" si="4"/>
        <v>7802</v>
      </c>
      <c r="AV39" s="142">
        <f t="shared" si="4"/>
        <v>8163</v>
      </c>
      <c r="AW39" s="142">
        <f t="shared" si="4"/>
        <v>7802</v>
      </c>
    </row>
    <row r="40" spans="1:49" ht="11.45" customHeight="1" x14ac:dyDescent="0.2">
      <c r="A40" s="3">
        <v>2</v>
      </c>
      <c r="B40" s="142" t="e">
        <f t="shared" si="3"/>
        <v>#REF!</v>
      </c>
      <c r="C40" s="142" t="e">
        <f t="shared" si="4"/>
        <v>#REF!</v>
      </c>
      <c r="D40" s="142" t="e">
        <f t="shared" si="4"/>
        <v>#REF!</v>
      </c>
      <c r="E40" s="142" t="e">
        <f t="shared" si="4"/>
        <v>#REF!</v>
      </c>
      <c r="F40" s="142" t="e">
        <f t="shared" si="4"/>
        <v>#REF!</v>
      </c>
      <c r="G40" s="142">
        <f t="shared" si="4"/>
        <v>9861</v>
      </c>
      <c r="H40" s="142">
        <f t="shared" si="4"/>
        <v>9283</v>
      </c>
      <c r="I40" s="142">
        <f t="shared" si="4"/>
        <v>9066</v>
      </c>
      <c r="J40" s="142">
        <f t="shared" si="4"/>
        <v>8705</v>
      </c>
      <c r="K40" s="142">
        <f t="shared" si="4"/>
        <v>10439</v>
      </c>
      <c r="L40" s="142">
        <f t="shared" si="4"/>
        <v>9861</v>
      </c>
      <c r="M40" s="142">
        <f t="shared" si="4"/>
        <v>10439</v>
      </c>
      <c r="N40" s="142">
        <f t="shared" si="4"/>
        <v>9283</v>
      </c>
      <c r="O40" s="142">
        <f t="shared" si="4"/>
        <v>9861</v>
      </c>
      <c r="P40" s="142">
        <f t="shared" si="4"/>
        <v>8994</v>
      </c>
      <c r="Q40" s="142">
        <f t="shared" si="4"/>
        <v>8705</v>
      </c>
      <c r="R40" s="142">
        <f t="shared" si="4"/>
        <v>8994</v>
      </c>
      <c r="S40" s="142">
        <f t="shared" si="4"/>
        <v>8705</v>
      </c>
      <c r="T40" s="142">
        <f t="shared" si="4"/>
        <v>10439</v>
      </c>
      <c r="U40" s="142">
        <f t="shared" si="4"/>
        <v>10439</v>
      </c>
      <c r="V40" s="142">
        <f t="shared" si="4"/>
        <v>10439</v>
      </c>
      <c r="W40" s="142">
        <f t="shared" si="4"/>
        <v>10439</v>
      </c>
      <c r="X40" s="142">
        <f t="shared" si="4"/>
        <v>9283</v>
      </c>
      <c r="Y40" s="142">
        <f t="shared" si="4"/>
        <v>9861</v>
      </c>
      <c r="Z40" s="142">
        <f t="shared" si="4"/>
        <v>9283</v>
      </c>
      <c r="AA40" s="142">
        <f t="shared" si="4"/>
        <v>11017</v>
      </c>
      <c r="AB40" s="142">
        <f t="shared" si="4"/>
        <v>11017</v>
      </c>
      <c r="AC40" s="142">
        <f t="shared" si="4"/>
        <v>9355</v>
      </c>
      <c r="AD40" s="142">
        <f t="shared" si="4"/>
        <v>9789</v>
      </c>
      <c r="AE40" s="142">
        <f t="shared" si="4"/>
        <v>9500</v>
      </c>
      <c r="AF40" s="142">
        <f t="shared" si="4"/>
        <v>9933</v>
      </c>
      <c r="AG40" s="142">
        <f t="shared" si="4"/>
        <v>10439</v>
      </c>
      <c r="AH40" s="142">
        <f t="shared" si="4"/>
        <v>10439</v>
      </c>
      <c r="AI40" s="142">
        <f t="shared" si="4"/>
        <v>10078</v>
      </c>
      <c r="AJ40" s="142">
        <f t="shared" si="4"/>
        <v>9789</v>
      </c>
      <c r="AK40" s="142">
        <f t="shared" si="4"/>
        <v>10439</v>
      </c>
      <c r="AL40" s="142">
        <f t="shared" si="4"/>
        <v>9789</v>
      </c>
      <c r="AM40" s="142">
        <f t="shared" si="4"/>
        <v>10078</v>
      </c>
      <c r="AN40" s="142">
        <f t="shared" si="4"/>
        <v>9789</v>
      </c>
      <c r="AO40" s="142">
        <f t="shared" si="4"/>
        <v>10078</v>
      </c>
      <c r="AP40" s="142">
        <f t="shared" si="4"/>
        <v>9500</v>
      </c>
      <c r="AQ40" s="142">
        <f t="shared" si="4"/>
        <v>9500</v>
      </c>
      <c r="AR40" s="142">
        <f t="shared" si="4"/>
        <v>9211</v>
      </c>
      <c r="AS40" s="142">
        <f t="shared" si="4"/>
        <v>8705</v>
      </c>
      <c r="AT40" s="142">
        <f t="shared" si="4"/>
        <v>9066</v>
      </c>
      <c r="AU40" s="142">
        <f t="shared" si="4"/>
        <v>8705</v>
      </c>
      <c r="AV40" s="142">
        <f t="shared" si="4"/>
        <v>9066</v>
      </c>
      <c r="AW40" s="142">
        <f t="shared" si="4"/>
        <v>8705</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f>'C завтраками| Bed and breakfast'!B5</f>
        <v>45399</v>
      </c>
      <c r="H5" s="129">
        <f>'C завтраками| Bed and breakfast'!C5</f>
        <v>45401</v>
      </c>
      <c r="I5" s="129">
        <f>'C завтраками| Bed and breakfast'!D5</f>
        <v>45402</v>
      </c>
      <c r="J5" s="129">
        <f>'C завтраками| Bed and breakfast'!E5</f>
        <v>45403</v>
      </c>
      <c r="K5" s="46">
        <f>'C завтраками| Bed and breakfast'!F5</f>
        <v>45407</v>
      </c>
      <c r="L5" s="129">
        <f>'C завтраками| Bed and breakfast'!H5</f>
        <v>45411</v>
      </c>
      <c r="M5" s="129">
        <f>'C завтраками| Bed and breakfast'!I5</f>
        <v>45413</v>
      </c>
      <c r="N5" s="129">
        <f>'C завтраками| Bed and breakfast'!J5</f>
        <v>45417</v>
      </c>
      <c r="O5" s="129">
        <f>'C завтраками| Bed and breakfast'!K5</f>
        <v>45421</v>
      </c>
      <c r="P5" s="129">
        <f>'C завтраками| Bed and breakfast'!O5</f>
        <v>45429</v>
      </c>
      <c r="Q5" s="129">
        <f>'C завтраками| Bed and breakfast'!P5</f>
        <v>45431</v>
      </c>
      <c r="R5" s="129">
        <f>'C завтраками| Bed and breakfast'!Q5</f>
        <v>45436</v>
      </c>
      <c r="S5" s="129">
        <f>'C завтраками| Bed and breakfast'!R5</f>
        <v>45438</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breakfast'!AE5</f>
        <v>45492</v>
      </c>
      <c r="AE5" s="129">
        <f>'C завтраками| Bed and breakfast'!AF5</f>
        <v>45494</v>
      </c>
      <c r="AF5" s="129">
        <f>'C завтраками| Bed and breakfast'!AG5</f>
        <v>45499</v>
      </c>
      <c r="AG5" s="129">
        <f>'C завтраками| Bed and breakfast'!AH5</f>
        <v>45501</v>
      </c>
      <c r="AH5" s="129">
        <f>'C завтраками| Bed and breakfast'!AI5</f>
        <v>45505</v>
      </c>
      <c r="AI5" s="129">
        <f>'C завтраками| Bed and breakfast'!AJ5</f>
        <v>45506</v>
      </c>
      <c r="AJ5" s="129">
        <f>'C завтраками| Bed and breakfast'!AK5</f>
        <v>45508</v>
      </c>
      <c r="AK5" s="129">
        <f>'C завтраками| Bed and breakfast'!AL5</f>
        <v>45513</v>
      </c>
      <c r="AL5" s="129">
        <f>'C завтраками| Bed and breakfast'!AM5</f>
        <v>45515</v>
      </c>
      <c r="AM5" s="129">
        <f>'C завтраками| Bed and breakfast'!AN5</f>
        <v>45520</v>
      </c>
      <c r="AN5" s="129">
        <f>'C завтраками| Bed and breakfast'!AO5</f>
        <v>45522</v>
      </c>
      <c r="AO5" s="129">
        <f>'C завтраками| Bed and breakfast'!AS5</f>
        <v>45527</v>
      </c>
      <c r="AP5" s="129">
        <f>'C завтраками| Bed and breakfast'!AT5</f>
        <v>45529</v>
      </c>
      <c r="AQ5" s="129">
        <f>'C завтраками| Bed and breakfast'!AU5</f>
        <v>45534</v>
      </c>
      <c r="AR5" s="129">
        <f>'C завтраками| Bed and breakfast'!AV5</f>
        <v>45536</v>
      </c>
      <c r="AS5" s="129">
        <f>'C завтраками| Bed and breakfast'!AW5</f>
        <v>45551</v>
      </c>
      <c r="AT5" s="129">
        <f>'C завтраками| Bed and breakfast'!AX5</f>
        <v>45556</v>
      </c>
      <c r="AU5" s="129">
        <f>'C завтраками| Bed and breakfast'!AY5</f>
        <v>45558</v>
      </c>
      <c r="AV5" s="129">
        <f>'C завтраками| Bed and breakfast'!AZ5</f>
        <v>45562</v>
      </c>
      <c r="AW5" s="129">
        <f>'C завтраками| Bed and breakfast'!BA5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f>'C завтраками| Bed and breakfast'!B6</f>
        <v>45400</v>
      </c>
      <c r="H6" s="129">
        <f>'C завтраками| Bed and breakfast'!C6</f>
        <v>45401</v>
      </c>
      <c r="I6" s="129">
        <f>'C завтраками| Bed and breakfast'!D6</f>
        <v>45402</v>
      </c>
      <c r="J6" s="129">
        <f>'C завтраками| Bed and breakfast'!E6</f>
        <v>45406</v>
      </c>
      <c r="K6" s="46">
        <f>'C завтраками| Bed and breakfast'!F6</f>
        <v>45408</v>
      </c>
      <c r="L6" s="129">
        <f>'C завтраками| Bed and breakfast'!H6</f>
        <v>45412</v>
      </c>
      <c r="M6" s="129">
        <f>'C завтраками| Bed and breakfast'!I6</f>
        <v>45416</v>
      </c>
      <c r="N6" s="129">
        <f>'C завтраками| Bed and breakfast'!J6</f>
        <v>45420</v>
      </c>
      <c r="O6" s="129">
        <f>'C завтраками| Bed and breakfast'!K6</f>
        <v>45421</v>
      </c>
      <c r="P6" s="129">
        <f>'C завтраками| Bed and breakfast'!O6</f>
        <v>45430</v>
      </c>
      <c r="Q6" s="129">
        <f>'C завтраками| Bed and breakfast'!P6</f>
        <v>45435</v>
      </c>
      <c r="R6" s="129">
        <f>'C завтраками| Bed and breakfast'!Q6</f>
        <v>45437</v>
      </c>
      <c r="S6" s="129">
        <f>'C завтраками| Bed and breakfast'!R6</f>
        <v>45438</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breakfast'!AE6</f>
        <v>45493</v>
      </c>
      <c r="AE6" s="129">
        <f>'C завтраками| Bed and breakfast'!AF6</f>
        <v>45498</v>
      </c>
      <c r="AF6" s="129">
        <f>'C завтраками| Bed and breakfast'!AG6</f>
        <v>45500</v>
      </c>
      <c r="AG6" s="129">
        <f>'C завтраками| Bed and breakfast'!AH6</f>
        <v>45504</v>
      </c>
      <c r="AH6" s="129">
        <f>'C завтраками| Bed and breakfast'!AI6</f>
        <v>45505</v>
      </c>
      <c r="AI6" s="129">
        <f>'C завтраками| Bed and breakfast'!AJ6</f>
        <v>45507</v>
      </c>
      <c r="AJ6" s="129">
        <f>'C завтраками| Bed and breakfast'!AK6</f>
        <v>45512</v>
      </c>
      <c r="AK6" s="129">
        <f>'C завтраками| Bed and breakfast'!AL6</f>
        <v>45514</v>
      </c>
      <c r="AL6" s="129">
        <f>'C завтраками| Bed and breakfast'!AM6</f>
        <v>45519</v>
      </c>
      <c r="AM6" s="129">
        <f>'C завтраками| Bed and breakfast'!AN6</f>
        <v>45521</v>
      </c>
      <c r="AN6" s="129">
        <f>'C завтраками| Bed and breakfast'!AO6</f>
        <v>45522</v>
      </c>
      <c r="AO6" s="129">
        <f>'C завтраками| Bed and breakfast'!AS6</f>
        <v>45528</v>
      </c>
      <c r="AP6" s="129">
        <f>'C завтраками| Bed and breakfast'!AT6</f>
        <v>45533</v>
      </c>
      <c r="AQ6" s="129">
        <f>'C завтраками| Bed and breakfast'!AU6</f>
        <v>45535</v>
      </c>
      <c r="AR6" s="129">
        <f>'C завтраками| Bed and breakfast'!AV6</f>
        <v>45550</v>
      </c>
      <c r="AS6" s="129">
        <f>'C завтраками| Bed and breakfast'!AW6</f>
        <v>45555</v>
      </c>
      <c r="AT6" s="129">
        <f>'C завтраками| Bed and breakfast'!AX6</f>
        <v>45557</v>
      </c>
      <c r="AU6" s="129">
        <f>'C завтраками| Bed and breakfast'!AY6</f>
        <v>45561</v>
      </c>
      <c r="AV6" s="129">
        <f>'C завтраками| Bed and breakfast'!AZ6</f>
        <v>45563</v>
      </c>
      <c r="AW6" s="129">
        <f>'C завтраками| Bed and breakfast'!BA6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f>'C завтраками| Bed and breakfast'!B8*0.85</f>
        <v>6247.5</v>
      </c>
      <c r="H8" s="142">
        <f>'C завтраками| Bed and breakfast'!C8*0.85</f>
        <v>5567.5</v>
      </c>
      <c r="I8" s="142">
        <f>'C завтраками| Bed and breakfast'!D8*0.85</f>
        <v>5312.5</v>
      </c>
      <c r="J8" s="142">
        <f>'C завтраками| Bed and breakfast'!E8*0.85</f>
        <v>4887.5</v>
      </c>
      <c r="K8" s="142">
        <f>'C завтраками| Bed and breakfast'!F8*0.85</f>
        <v>6927.5</v>
      </c>
      <c r="L8" s="142">
        <f>'C завтраками| Bed and breakfast'!H8*0.85</f>
        <v>6247.5</v>
      </c>
      <c r="M8" s="142">
        <f>'C завтраками| Bed and breakfast'!I8*0.85</f>
        <v>6927.5</v>
      </c>
      <c r="N8" s="142">
        <f>'C завтраками| Bed and breakfast'!J8*0.85</f>
        <v>5567.5</v>
      </c>
      <c r="O8" s="142">
        <f>'C завтраками| Bed and breakfast'!K8*0.85</f>
        <v>6247.5</v>
      </c>
      <c r="P8" s="142">
        <f>'C завтраками| Bed and breakfast'!O8*0.85</f>
        <v>5227.5</v>
      </c>
      <c r="Q8" s="142">
        <f>'C завтраками| Bed and breakfast'!P8*0.85</f>
        <v>4887.5</v>
      </c>
      <c r="R8" s="142">
        <f>'C завтраками| Bed and breakfast'!Q8*0.85</f>
        <v>5227.5</v>
      </c>
      <c r="S8" s="142">
        <f>'C завтраками| Bed and breakfast'!R8*0.85</f>
        <v>4887.5</v>
      </c>
      <c r="T8" s="142">
        <f>'C завтраками| Bed and breakfast'!T8*0.85</f>
        <v>6927.5</v>
      </c>
      <c r="U8" s="142">
        <f>'C завтраками| Bed and breakfast'!U8*0.85</f>
        <v>6927.5</v>
      </c>
      <c r="V8" s="142">
        <f>'C завтраками| Bed and breakfast'!V8*0.85</f>
        <v>6927.5</v>
      </c>
      <c r="W8" s="142">
        <f>'C завтраками| Bed and breakfast'!W8*0.85</f>
        <v>6927.5</v>
      </c>
      <c r="X8" s="142">
        <f>'C завтраками| Bed and breakfast'!X8*0.85</f>
        <v>5567.5</v>
      </c>
      <c r="Y8" s="142">
        <f>'C завтраками| Bed and breakfast'!Y8*0.85</f>
        <v>6247.5</v>
      </c>
      <c r="Z8" s="142">
        <f>'C завтраками| Bed and breakfast'!Z8*0.85</f>
        <v>5567.5</v>
      </c>
      <c r="AA8" s="142">
        <f>'C завтраками| Bed and breakfast'!AA8*0.85</f>
        <v>7607.5</v>
      </c>
      <c r="AB8" s="142">
        <f>'C завтраками| Bed and breakfast'!AB8*0.85</f>
        <v>7607.5</v>
      </c>
      <c r="AC8" s="142">
        <f>'C завтраками| Bed and breakfast'!AC8*0.85</f>
        <v>5652.5</v>
      </c>
      <c r="AD8" s="142">
        <f>'C завтраками| Bed and breakfast'!AE8*0.85</f>
        <v>6162.5</v>
      </c>
      <c r="AE8" s="142">
        <f>'C завтраками| Bed and breakfast'!AF8*0.85</f>
        <v>5822.5</v>
      </c>
      <c r="AF8" s="142">
        <f>'C завтраками| Bed and breakfast'!AG8*0.85</f>
        <v>6332.5</v>
      </c>
      <c r="AG8" s="142">
        <f>'C завтраками| Bed and breakfast'!AH8*0.85</f>
        <v>6927.5</v>
      </c>
      <c r="AH8" s="142">
        <f>'C завтраками| Bed and breakfast'!AI8*0.85</f>
        <v>6927.5</v>
      </c>
      <c r="AI8" s="142">
        <f>'C завтраками| Bed and breakfast'!AJ8*0.85</f>
        <v>6502.5</v>
      </c>
      <c r="AJ8" s="142">
        <f>'C завтраками| Bed and breakfast'!AK8*0.85</f>
        <v>6162.5</v>
      </c>
      <c r="AK8" s="142">
        <f>'C завтраками| Bed and breakfast'!AL8*0.85</f>
        <v>6927.5</v>
      </c>
      <c r="AL8" s="142">
        <f>'C завтраками| Bed and breakfast'!AM8*0.85</f>
        <v>6162.5</v>
      </c>
      <c r="AM8" s="142">
        <f>'C завтраками| Bed and breakfast'!AN8*0.85</f>
        <v>6502.5</v>
      </c>
      <c r="AN8" s="142">
        <f>'C завтраками| Bed and breakfast'!AO8*0.85</f>
        <v>6162.5</v>
      </c>
      <c r="AO8" s="142">
        <f>'C завтраками| Bed and breakfast'!AS8*0.85</f>
        <v>6502.5</v>
      </c>
      <c r="AP8" s="142">
        <f>'C завтраками| Bed and breakfast'!AT8*0.85</f>
        <v>5822.5</v>
      </c>
      <c r="AQ8" s="142">
        <f>'C завтраками| Bed and breakfast'!AU8*0.85</f>
        <v>5822.5</v>
      </c>
      <c r="AR8" s="142">
        <f>'C завтраками| Bed and breakfast'!AV8*0.85</f>
        <v>5482.5</v>
      </c>
      <c r="AS8" s="142">
        <f>'C завтраками| Bed and breakfast'!AW8*0.85</f>
        <v>4887.5</v>
      </c>
      <c r="AT8" s="142">
        <f>'C завтраками| Bed and breakfast'!AX8*0.85</f>
        <v>5312.5</v>
      </c>
      <c r="AU8" s="142">
        <f>'C завтраками| Bed and breakfast'!AY8*0.85</f>
        <v>4887.5</v>
      </c>
      <c r="AV8" s="142">
        <f>'C завтраками| Bed and breakfast'!AZ8*0.85</f>
        <v>5312.5</v>
      </c>
      <c r="AW8" s="142">
        <f>'C завтраками| Bed and breakfast'!BA8*0.85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f>'C завтраками| Bed and breakfast'!B9*0.85</f>
        <v>7310</v>
      </c>
      <c r="H9" s="142">
        <f>'C завтраками| Bed and breakfast'!C9*0.85</f>
        <v>6630</v>
      </c>
      <c r="I9" s="142">
        <f>'C завтраками| Bed and breakfast'!D9*0.85</f>
        <v>6375</v>
      </c>
      <c r="J9" s="142">
        <f>'C завтраками| Bed and breakfast'!E9*0.85</f>
        <v>5950</v>
      </c>
      <c r="K9" s="142">
        <f>'C завтраками| Bed and breakfast'!F9*0.85</f>
        <v>7990</v>
      </c>
      <c r="L9" s="142">
        <f>'C завтраками| Bed and breakfast'!H9*0.85</f>
        <v>7310</v>
      </c>
      <c r="M9" s="142">
        <f>'C завтраками| Bed and breakfast'!I9*0.85</f>
        <v>7990</v>
      </c>
      <c r="N9" s="142">
        <f>'C завтраками| Bed and breakfast'!J9*0.85</f>
        <v>6630</v>
      </c>
      <c r="O9" s="142">
        <f>'C завтраками| Bed and breakfast'!K9*0.85</f>
        <v>7310</v>
      </c>
      <c r="P9" s="142">
        <f>'C завтраками| Bed and breakfast'!O9*0.85</f>
        <v>6290</v>
      </c>
      <c r="Q9" s="142">
        <f>'C завтраками| Bed and breakfast'!P9*0.85</f>
        <v>5950</v>
      </c>
      <c r="R9" s="142">
        <f>'C завтраками| Bed and breakfast'!Q9*0.85</f>
        <v>6290</v>
      </c>
      <c r="S9" s="142">
        <f>'C завтраками| Bed and breakfast'!R9*0.85</f>
        <v>5950</v>
      </c>
      <c r="T9" s="142">
        <f>'C завтраками| Bed and breakfast'!T9*0.85</f>
        <v>7990</v>
      </c>
      <c r="U9" s="142">
        <f>'C завтраками| Bed and breakfast'!U9*0.85</f>
        <v>7990</v>
      </c>
      <c r="V9" s="142">
        <f>'C завтраками| Bed and breakfast'!V9*0.85</f>
        <v>7990</v>
      </c>
      <c r="W9" s="142">
        <f>'C завтраками| Bed and breakfast'!W9*0.85</f>
        <v>7990</v>
      </c>
      <c r="X9" s="142">
        <f>'C завтраками| Bed and breakfast'!X9*0.85</f>
        <v>6630</v>
      </c>
      <c r="Y9" s="142">
        <f>'C завтраками| Bed and breakfast'!Y9*0.85</f>
        <v>7310</v>
      </c>
      <c r="Z9" s="142">
        <f>'C завтраками| Bed and breakfast'!Z9*0.85</f>
        <v>6630</v>
      </c>
      <c r="AA9" s="142">
        <f>'C завтраками| Bed and breakfast'!AA9*0.85</f>
        <v>8670</v>
      </c>
      <c r="AB9" s="142">
        <f>'C завтраками| Bed and breakfast'!AB9*0.85</f>
        <v>8670</v>
      </c>
      <c r="AC9" s="142">
        <f>'C завтраками| Bed and breakfast'!AC9*0.85</f>
        <v>6715</v>
      </c>
      <c r="AD9" s="142">
        <f>'C завтраками| Bed and breakfast'!AE9*0.85</f>
        <v>7225</v>
      </c>
      <c r="AE9" s="142">
        <f>'C завтраками| Bed and breakfast'!AF9*0.85</f>
        <v>6885</v>
      </c>
      <c r="AF9" s="142">
        <f>'C завтраками| Bed and breakfast'!AG9*0.85</f>
        <v>7395</v>
      </c>
      <c r="AG9" s="142">
        <f>'C завтраками| Bed and breakfast'!AH9*0.85</f>
        <v>7990</v>
      </c>
      <c r="AH9" s="142">
        <f>'C завтраками| Bed and breakfast'!AI9*0.85</f>
        <v>7990</v>
      </c>
      <c r="AI9" s="142">
        <f>'C завтраками| Bed and breakfast'!AJ9*0.85</f>
        <v>7565</v>
      </c>
      <c r="AJ9" s="142">
        <f>'C завтраками| Bed and breakfast'!AK9*0.85</f>
        <v>7225</v>
      </c>
      <c r="AK9" s="142">
        <f>'C завтраками| Bed and breakfast'!AL9*0.85</f>
        <v>7990</v>
      </c>
      <c r="AL9" s="142">
        <f>'C завтраками| Bed and breakfast'!AM9*0.85</f>
        <v>7225</v>
      </c>
      <c r="AM9" s="142">
        <f>'C завтраками| Bed and breakfast'!AN9*0.85</f>
        <v>7565</v>
      </c>
      <c r="AN9" s="142">
        <f>'C завтраками| Bed and breakfast'!AO9*0.85</f>
        <v>7225</v>
      </c>
      <c r="AO9" s="142">
        <f>'C завтраками| Bed and breakfast'!AS9*0.85</f>
        <v>7565</v>
      </c>
      <c r="AP9" s="142">
        <f>'C завтраками| Bed and breakfast'!AT9*0.85</f>
        <v>6885</v>
      </c>
      <c r="AQ9" s="142">
        <f>'C завтраками| Bed and breakfast'!AU9*0.85</f>
        <v>6885</v>
      </c>
      <c r="AR9" s="142">
        <f>'C завтраками| Bed and breakfast'!AV9*0.85</f>
        <v>6545</v>
      </c>
      <c r="AS9" s="142">
        <f>'C завтраками| Bed and breakfast'!AW9*0.85</f>
        <v>5950</v>
      </c>
      <c r="AT9" s="142">
        <f>'C завтраками| Bed and breakfast'!AX9*0.85</f>
        <v>6375</v>
      </c>
      <c r="AU9" s="142">
        <f>'C завтраками| Bed and breakfast'!AY9*0.85</f>
        <v>5950</v>
      </c>
      <c r="AV9" s="142">
        <f>'C завтраками| Bed and breakfast'!AZ9*0.85</f>
        <v>6375</v>
      </c>
      <c r="AW9" s="142">
        <f>'C завтраками| Bed and breakfast'!BA9*0.85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f>'C завтраками| Bed and breakfast'!B11*0.85</f>
        <v>7097.5</v>
      </c>
      <c r="H11" s="142">
        <f>'C завтраками| Bed and breakfast'!C11*0.85</f>
        <v>6417.5</v>
      </c>
      <c r="I11" s="142">
        <f>'C завтраками| Bed and breakfast'!D11*0.85</f>
        <v>6162.5</v>
      </c>
      <c r="J11" s="142">
        <f>'C завтраками| Bed and breakfast'!E11*0.85</f>
        <v>5737.5</v>
      </c>
      <c r="K11" s="142">
        <f>'C завтраками| Bed and breakfast'!F11*0.85</f>
        <v>7777.5</v>
      </c>
      <c r="L11" s="142">
        <f>'C завтраками| Bed and breakfast'!H11*0.85</f>
        <v>7097.5</v>
      </c>
      <c r="M11" s="142">
        <f>'C завтраками| Bed and breakfast'!I11*0.85</f>
        <v>7777.5</v>
      </c>
      <c r="N11" s="142">
        <f>'C завтраками| Bed and breakfast'!J11*0.85</f>
        <v>6417.5</v>
      </c>
      <c r="O11" s="142">
        <f>'C завтраками| Bed and breakfast'!K11*0.85</f>
        <v>7097.5</v>
      </c>
      <c r="P11" s="142">
        <f>'C завтраками| Bed and breakfast'!O11*0.85</f>
        <v>6077.5</v>
      </c>
      <c r="Q11" s="142">
        <f>'C завтраками| Bed and breakfast'!P11*0.85</f>
        <v>5737.5</v>
      </c>
      <c r="R11" s="142">
        <f>'C завтраками| Bed and breakfast'!Q11*0.85</f>
        <v>6077.5</v>
      </c>
      <c r="S11" s="142">
        <f>'C завтраками| Bed and breakfast'!R11*0.85</f>
        <v>5737.5</v>
      </c>
      <c r="T11" s="142">
        <f>'C завтраками| Bed and breakfast'!T11*0.85</f>
        <v>7777.5</v>
      </c>
      <c r="U11" s="142">
        <f>'C завтраками| Bed and breakfast'!U11*0.85</f>
        <v>7777.5</v>
      </c>
      <c r="V11" s="142">
        <f>'C завтраками| Bed and breakfast'!V11*0.85</f>
        <v>7777.5</v>
      </c>
      <c r="W11" s="142">
        <f>'C завтраками| Bed and breakfast'!W11*0.85</f>
        <v>7777.5</v>
      </c>
      <c r="X11" s="142">
        <f>'C завтраками| Bed and breakfast'!X11*0.85</f>
        <v>6417.5</v>
      </c>
      <c r="Y11" s="142">
        <f>'C завтраками| Bed and breakfast'!Y11*0.85</f>
        <v>7097.5</v>
      </c>
      <c r="Z11" s="142">
        <f>'C завтраками| Bed and breakfast'!Z11*0.85</f>
        <v>6417.5</v>
      </c>
      <c r="AA11" s="142">
        <f>'C завтраками| Bed and breakfast'!AA11*0.85</f>
        <v>8457.5</v>
      </c>
      <c r="AB11" s="142">
        <f>'C завтраками| Bed and breakfast'!AB11*0.85</f>
        <v>8457.5</v>
      </c>
      <c r="AC11" s="142">
        <f>'C завтраками| Bed and breakfast'!AC11*0.85</f>
        <v>6502.5</v>
      </c>
      <c r="AD11" s="142">
        <f>'C завтраками| Bed and breakfast'!AE11*0.85</f>
        <v>7012.5</v>
      </c>
      <c r="AE11" s="142">
        <f>'C завтраками| Bed and breakfast'!AF11*0.85</f>
        <v>6672.5</v>
      </c>
      <c r="AF11" s="142">
        <f>'C завтраками| Bed and breakfast'!AG11*0.85</f>
        <v>7182.5</v>
      </c>
      <c r="AG11" s="142">
        <f>'C завтраками| Bed and breakfast'!AH11*0.85</f>
        <v>7777.5</v>
      </c>
      <c r="AH11" s="142">
        <f>'C завтраками| Bed and breakfast'!AI11*0.85</f>
        <v>7777.5</v>
      </c>
      <c r="AI11" s="142">
        <f>'C завтраками| Bed and breakfast'!AJ11*0.85</f>
        <v>7352.5</v>
      </c>
      <c r="AJ11" s="142">
        <f>'C завтраками| Bed and breakfast'!AK11*0.85</f>
        <v>7012.5</v>
      </c>
      <c r="AK11" s="142">
        <f>'C завтраками| Bed and breakfast'!AL11*0.85</f>
        <v>7777.5</v>
      </c>
      <c r="AL11" s="142">
        <f>'C завтраками| Bed and breakfast'!AM11*0.85</f>
        <v>7012.5</v>
      </c>
      <c r="AM11" s="142">
        <f>'C завтраками| Bed and breakfast'!AN11*0.85</f>
        <v>7352.5</v>
      </c>
      <c r="AN11" s="142">
        <f>'C завтраками| Bed and breakfast'!AO11*0.85</f>
        <v>7012.5</v>
      </c>
      <c r="AO11" s="142">
        <f>'C завтраками| Bed and breakfast'!AS11*0.85</f>
        <v>7352.5</v>
      </c>
      <c r="AP11" s="142">
        <f>'C завтраками| Bed and breakfast'!AT11*0.85</f>
        <v>6672.5</v>
      </c>
      <c r="AQ11" s="142">
        <f>'C завтраками| Bed and breakfast'!AU11*0.85</f>
        <v>6672.5</v>
      </c>
      <c r="AR11" s="142">
        <f>'C завтраками| Bed and breakfast'!AV11*0.85</f>
        <v>6332.5</v>
      </c>
      <c r="AS11" s="142">
        <f>'C завтраками| Bed and breakfast'!AW11*0.85</f>
        <v>5737.5</v>
      </c>
      <c r="AT11" s="142">
        <f>'C завтраками| Bed and breakfast'!AX11*0.85</f>
        <v>6162.5</v>
      </c>
      <c r="AU11" s="142">
        <f>'C завтраками| Bed and breakfast'!AY11*0.85</f>
        <v>5737.5</v>
      </c>
      <c r="AV11" s="142">
        <f>'C завтраками| Bed and breakfast'!AZ11*0.85</f>
        <v>6162.5</v>
      </c>
      <c r="AW11" s="142">
        <f>'C завтраками| Bed and breakfast'!BA11*0.85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f>'C завтраками| Bed and breakfast'!B12*0.85</f>
        <v>8160</v>
      </c>
      <c r="H12" s="142">
        <f>'C завтраками| Bed and breakfast'!C12*0.85</f>
        <v>7480</v>
      </c>
      <c r="I12" s="142">
        <f>'C завтраками| Bed and breakfast'!D12*0.85</f>
        <v>7225</v>
      </c>
      <c r="J12" s="142">
        <f>'C завтраками| Bed and breakfast'!E12*0.85</f>
        <v>6800</v>
      </c>
      <c r="K12" s="142">
        <f>'C завтраками| Bed and breakfast'!F12*0.85</f>
        <v>8840</v>
      </c>
      <c r="L12" s="142">
        <f>'C завтраками| Bed and breakfast'!H12*0.85</f>
        <v>8160</v>
      </c>
      <c r="M12" s="142">
        <f>'C завтраками| Bed and breakfast'!I12*0.85</f>
        <v>8840</v>
      </c>
      <c r="N12" s="142">
        <f>'C завтраками| Bed and breakfast'!J12*0.85</f>
        <v>7480</v>
      </c>
      <c r="O12" s="142">
        <f>'C завтраками| Bed and breakfast'!K12*0.85</f>
        <v>8160</v>
      </c>
      <c r="P12" s="142">
        <f>'C завтраками| Bed and breakfast'!O12*0.85</f>
        <v>7140</v>
      </c>
      <c r="Q12" s="142">
        <f>'C завтраками| Bed and breakfast'!P12*0.85</f>
        <v>6800</v>
      </c>
      <c r="R12" s="142">
        <f>'C завтраками| Bed and breakfast'!Q12*0.85</f>
        <v>7140</v>
      </c>
      <c r="S12" s="142">
        <f>'C завтраками| Bed and breakfast'!R12*0.85</f>
        <v>6800</v>
      </c>
      <c r="T12" s="142">
        <f>'C завтраками| Bed and breakfast'!T12*0.85</f>
        <v>8840</v>
      </c>
      <c r="U12" s="142">
        <f>'C завтраками| Bed and breakfast'!U12*0.85</f>
        <v>8840</v>
      </c>
      <c r="V12" s="142">
        <f>'C завтраками| Bed and breakfast'!V12*0.85</f>
        <v>8840</v>
      </c>
      <c r="W12" s="142">
        <f>'C завтраками| Bed and breakfast'!W12*0.85</f>
        <v>8840</v>
      </c>
      <c r="X12" s="142">
        <f>'C завтраками| Bed and breakfast'!X12*0.85</f>
        <v>7480</v>
      </c>
      <c r="Y12" s="142">
        <f>'C завтраками| Bed and breakfast'!Y12*0.85</f>
        <v>8160</v>
      </c>
      <c r="Z12" s="142">
        <f>'C завтраками| Bed and breakfast'!Z12*0.85</f>
        <v>7480</v>
      </c>
      <c r="AA12" s="142">
        <f>'C завтраками| Bed and breakfast'!AA12*0.85</f>
        <v>9520</v>
      </c>
      <c r="AB12" s="142">
        <f>'C завтраками| Bed and breakfast'!AB12*0.85</f>
        <v>9520</v>
      </c>
      <c r="AC12" s="142">
        <f>'C завтраками| Bed and breakfast'!AC12*0.85</f>
        <v>7565</v>
      </c>
      <c r="AD12" s="142">
        <f>'C завтраками| Bed and breakfast'!AE12*0.85</f>
        <v>8075</v>
      </c>
      <c r="AE12" s="142">
        <f>'C завтраками| Bed and breakfast'!AF12*0.85</f>
        <v>7735</v>
      </c>
      <c r="AF12" s="142">
        <f>'C завтраками| Bed and breakfast'!AG12*0.85</f>
        <v>8245</v>
      </c>
      <c r="AG12" s="142">
        <f>'C завтраками| Bed and breakfast'!AH12*0.85</f>
        <v>8840</v>
      </c>
      <c r="AH12" s="142">
        <f>'C завтраками| Bed and breakfast'!AI12*0.85</f>
        <v>8840</v>
      </c>
      <c r="AI12" s="142">
        <f>'C завтраками| Bed and breakfast'!AJ12*0.85</f>
        <v>8415</v>
      </c>
      <c r="AJ12" s="142">
        <f>'C завтраками| Bed and breakfast'!AK12*0.85</f>
        <v>8075</v>
      </c>
      <c r="AK12" s="142">
        <f>'C завтраками| Bed and breakfast'!AL12*0.85</f>
        <v>8840</v>
      </c>
      <c r="AL12" s="142">
        <f>'C завтраками| Bed and breakfast'!AM12*0.85</f>
        <v>8075</v>
      </c>
      <c r="AM12" s="142">
        <f>'C завтраками| Bed and breakfast'!AN12*0.85</f>
        <v>8415</v>
      </c>
      <c r="AN12" s="142">
        <f>'C завтраками| Bed and breakfast'!AO12*0.85</f>
        <v>8075</v>
      </c>
      <c r="AO12" s="142">
        <f>'C завтраками| Bed and breakfast'!AS12*0.85</f>
        <v>8415</v>
      </c>
      <c r="AP12" s="142">
        <f>'C завтраками| Bed and breakfast'!AT12*0.85</f>
        <v>7735</v>
      </c>
      <c r="AQ12" s="142">
        <f>'C завтраками| Bed and breakfast'!AU12*0.85</f>
        <v>7735</v>
      </c>
      <c r="AR12" s="142">
        <f>'C завтраками| Bed and breakfast'!AV12*0.85</f>
        <v>7395</v>
      </c>
      <c r="AS12" s="142">
        <f>'C завтраками| Bed and breakfast'!AW12*0.85</f>
        <v>6800</v>
      </c>
      <c r="AT12" s="142">
        <f>'C завтраками| Bed and breakfast'!AX12*0.85</f>
        <v>7225</v>
      </c>
      <c r="AU12" s="142">
        <f>'C завтраками| Bed and breakfast'!AY12*0.85</f>
        <v>6800</v>
      </c>
      <c r="AV12" s="142">
        <f>'C завтраками| Bed and breakfast'!AZ12*0.85</f>
        <v>7225</v>
      </c>
      <c r="AW12" s="142">
        <f>'C завтраками| Bed and breakfast'!BA12*0.85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f>'C завтраками| Bed and breakfast'!B14*0.85</f>
        <v>8372.5</v>
      </c>
      <c r="H14" s="142">
        <f>'C завтраками| Bed and breakfast'!C14*0.85</f>
        <v>7692.5</v>
      </c>
      <c r="I14" s="142">
        <f>'C завтраками| Bed and breakfast'!D14*0.85</f>
        <v>7437.5</v>
      </c>
      <c r="J14" s="142">
        <f>'C завтраками| Bed and breakfast'!E14*0.85</f>
        <v>7012.5</v>
      </c>
      <c r="K14" s="142">
        <f>'C завтраками| Bed and breakfast'!F14*0.85</f>
        <v>9052.5</v>
      </c>
      <c r="L14" s="142">
        <f>'C завтраками| Bed and breakfast'!H14*0.85</f>
        <v>8372.5</v>
      </c>
      <c r="M14" s="142">
        <f>'C завтраками| Bed and breakfast'!I14*0.85</f>
        <v>9052.5</v>
      </c>
      <c r="N14" s="142">
        <f>'C завтраками| Bed and breakfast'!J14*0.85</f>
        <v>7692.5</v>
      </c>
      <c r="O14" s="142">
        <f>'C завтраками| Bed and breakfast'!K14*0.85</f>
        <v>8372.5</v>
      </c>
      <c r="P14" s="142">
        <f>'C завтраками| Bed and breakfast'!O14*0.85</f>
        <v>7352.5</v>
      </c>
      <c r="Q14" s="142">
        <f>'C завтраками| Bed and breakfast'!P14*0.85</f>
        <v>7012.5</v>
      </c>
      <c r="R14" s="142">
        <f>'C завтраками| Bed and breakfast'!Q14*0.85</f>
        <v>7352.5</v>
      </c>
      <c r="S14" s="142">
        <f>'C завтраками| Bed and breakfast'!R14*0.85</f>
        <v>7012.5</v>
      </c>
      <c r="T14" s="142">
        <f>'C завтраками| Bed and breakfast'!T14*0.85</f>
        <v>9052.5</v>
      </c>
      <c r="U14" s="142">
        <f>'C завтраками| Bed and breakfast'!U14*0.85</f>
        <v>9052.5</v>
      </c>
      <c r="V14" s="142">
        <f>'C завтраками| Bed and breakfast'!V14*0.85</f>
        <v>9052.5</v>
      </c>
      <c r="W14" s="142">
        <f>'C завтраками| Bed and breakfast'!W14*0.85</f>
        <v>9052.5</v>
      </c>
      <c r="X14" s="142">
        <f>'C завтраками| Bed and breakfast'!X14*0.85</f>
        <v>7692.5</v>
      </c>
      <c r="Y14" s="142">
        <f>'C завтраками| Bed and breakfast'!Y14*0.85</f>
        <v>8372.5</v>
      </c>
      <c r="Z14" s="142">
        <f>'C завтраками| Bed and breakfast'!Z14*0.85</f>
        <v>7692.5</v>
      </c>
      <c r="AA14" s="142">
        <f>'C завтраками| Bed and breakfast'!AA14*0.85</f>
        <v>9732.5</v>
      </c>
      <c r="AB14" s="142">
        <f>'C завтраками| Bed and breakfast'!AB14*0.85</f>
        <v>9732.5</v>
      </c>
      <c r="AC14" s="142">
        <f>'C завтраками| Bed and breakfast'!AC14*0.85</f>
        <v>7777.5</v>
      </c>
      <c r="AD14" s="142">
        <f>'C завтраками| Bed and breakfast'!AE14*0.85</f>
        <v>8287.5</v>
      </c>
      <c r="AE14" s="142">
        <f>'C завтраками| Bed and breakfast'!AF14*0.85</f>
        <v>7947.5</v>
      </c>
      <c r="AF14" s="142">
        <f>'C завтраками| Bed and breakfast'!AG14*0.85</f>
        <v>8457.5</v>
      </c>
      <c r="AG14" s="142">
        <f>'C завтраками| Bed and breakfast'!AH14*0.85</f>
        <v>9052.5</v>
      </c>
      <c r="AH14" s="142">
        <f>'C завтраками| Bed and breakfast'!AI14*0.85</f>
        <v>9052.5</v>
      </c>
      <c r="AI14" s="142">
        <f>'C завтраками| Bed and breakfast'!AJ14*0.85</f>
        <v>8627.5</v>
      </c>
      <c r="AJ14" s="142">
        <f>'C завтраками| Bed and breakfast'!AK14*0.85</f>
        <v>8287.5</v>
      </c>
      <c r="AK14" s="142">
        <f>'C завтраками| Bed and breakfast'!AL14*0.85</f>
        <v>9052.5</v>
      </c>
      <c r="AL14" s="142">
        <f>'C завтраками| Bed and breakfast'!AM14*0.85</f>
        <v>8287.5</v>
      </c>
      <c r="AM14" s="142">
        <f>'C завтраками| Bed and breakfast'!AN14*0.85</f>
        <v>8627.5</v>
      </c>
      <c r="AN14" s="142">
        <f>'C завтраками| Bed and breakfast'!AO14*0.85</f>
        <v>8287.5</v>
      </c>
      <c r="AO14" s="142">
        <f>'C завтраками| Bed and breakfast'!AS14*0.85</f>
        <v>8627.5</v>
      </c>
      <c r="AP14" s="142">
        <f>'C завтраками| Bed and breakfast'!AT14*0.85</f>
        <v>7947.5</v>
      </c>
      <c r="AQ14" s="142">
        <f>'C завтраками| Bed and breakfast'!AU14*0.85</f>
        <v>7947.5</v>
      </c>
      <c r="AR14" s="142">
        <f>'C завтраками| Bed and breakfast'!AV14*0.85</f>
        <v>7607.5</v>
      </c>
      <c r="AS14" s="142">
        <f>'C завтраками| Bed and breakfast'!AW14*0.85</f>
        <v>7012.5</v>
      </c>
      <c r="AT14" s="142">
        <f>'C завтраками| Bed and breakfast'!AX14*0.85</f>
        <v>7437.5</v>
      </c>
      <c r="AU14" s="142">
        <f>'C завтраками| Bed and breakfast'!AY14*0.85</f>
        <v>7012.5</v>
      </c>
      <c r="AV14" s="142">
        <f>'C завтраками| Bed and breakfast'!AZ14*0.85</f>
        <v>7437.5</v>
      </c>
      <c r="AW14" s="142">
        <f>'C завтраками| Bed and breakfast'!BA14*0.85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f>'C завтраками| Bed and breakfast'!B15*0.85</f>
        <v>9435</v>
      </c>
      <c r="H15" s="142">
        <f>'C завтраками| Bed and breakfast'!C15*0.85</f>
        <v>8755</v>
      </c>
      <c r="I15" s="142">
        <f>'C завтраками| Bed and breakfast'!D15*0.85</f>
        <v>8500</v>
      </c>
      <c r="J15" s="142">
        <f>'C завтраками| Bed and breakfast'!E15*0.85</f>
        <v>8075</v>
      </c>
      <c r="K15" s="142">
        <f>'C завтраками| Bed and breakfast'!F15*0.85</f>
        <v>10115</v>
      </c>
      <c r="L15" s="142">
        <f>'C завтраками| Bed and breakfast'!H15*0.85</f>
        <v>9435</v>
      </c>
      <c r="M15" s="142">
        <f>'C завтраками| Bed and breakfast'!I15*0.85</f>
        <v>10115</v>
      </c>
      <c r="N15" s="142">
        <f>'C завтраками| Bed and breakfast'!J15*0.85</f>
        <v>8755</v>
      </c>
      <c r="O15" s="142">
        <f>'C завтраками| Bed and breakfast'!K15*0.85</f>
        <v>9435</v>
      </c>
      <c r="P15" s="142">
        <f>'C завтраками| Bed and breakfast'!O15*0.85</f>
        <v>8415</v>
      </c>
      <c r="Q15" s="142">
        <f>'C завтраками| Bed and breakfast'!P15*0.85</f>
        <v>8075</v>
      </c>
      <c r="R15" s="142">
        <f>'C завтраками| Bed and breakfast'!Q15*0.85</f>
        <v>8415</v>
      </c>
      <c r="S15" s="142">
        <f>'C завтраками| Bed and breakfast'!R15*0.85</f>
        <v>8075</v>
      </c>
      <c r="T15" s="142">
        <f>'C завтраками| Bed and breakfast'!T15*0.85</f>
        <v>10115</v>
      </c>
      <c r="U15" s="142">
        <f>'C завтраками| Bed and breakfast'!U15*0.85</f>
        <v>10115</v>
      </c>
      <c r="V15" s="142">
        <f>'C завтраками| Bed and breakfast'!V15*0.85</f>
        <v>10115</v>
      </c>
      <c r="W15" s="142">
        <f>'C завтраками| Bed and breakfast'!W15*0.85</f>
        <v>10115</v>
      </c>
      <c r="X15" s="142">
        <f>'C завтраками| Bed and breakfast'!X15*0.85</f>
        <v>8755</v>
      </c>
      <c r="Y15" s="142">
        <f>'C завтраками| Bed and breakfast'!Y15*0.85</f>
        <v>9435</v>
      </c>
      <c r="Z15" s="142">
        <f>'C завтраками| Bed and breakfast'!Z15*0.85</f>
        <v>8755</v>
      </c>
      <c r="AA15" s="142">
        <f>'C завтраками| Bed and breakfast'!AA15*0.85</f>
        <v>10795</v>
      </c>
      <c r="AB15" s="142">
        <f>'C завтраками| Bed and breakfast'!AB15*0.85</f>
        <v>10795</v>
      </c>
      <c r="AC15" s="142">
        <f>'C завтраками| Bed and breakfast'!AC15*0.85</f>
        <v>8840</v>
      </c>
      <c r="AD15" s="142">
        <f>'C завтраками| Bed and breakfast'!AE15*0.85</f>
        <v>9350</v>
      </c>
      <c r="AE15" s="142">
        <f>'C завтраками| Bed and breakfast'!AF15*0.85</f>
        <v>9010</v>
      </c>
      <c r="AF15" s="142">
        <f>'C завтраками| Bed and breakfast'!AG15*0.85</f>
        <v>9520</v>
      </c>
      <c r="AG15" s="142">
        <f>'C завтраками| Bed and breakfast'!AH15*0.85</f>
        <v>10115</v>
      </c>
      <c r="AH15" s="142">
        <f>'C завтраками| Bed and breakfast'!AI15*0.85</f>
        <v>10115</v>
      </c>
      <c r="AI15" s="142">
        <f>'C завтраками| Bed and breakfast'!AJ15*0.85</f>
        <v>9690</v>
      </c>
      <c r="AJ15" s="142">
        <f>'C завтраками| Bed and breakfast'!AK15*0.85</f>
        <v>9350</v>
      </c>
      <c r="AK15" s="142">
        <f>'C завтраками| Bed and breakfast'!AL15*0.85</f>
        <v>10115</v>
      </c>
      <c r="AL15" s="142">
        <f>'C завтраками| Bed and breakfast'!AM15*0.85</f>
        <v>9350</v>
      </c>
      <c r="AM15" s="142">
        <f>'C завтраками| Bed and breakfast'!AN15*0.85</f>
        <v>9690</v>
      </c>
      <c r="AN15" s="142">
        <f>'C завтраками| Bed and breakfast'!AO15*0.85</f>
        <v>9350</v>
      </c>
      <c r="AO15" s="142">
        <f>'C завтраками| Bed and breakfast'!AS15*0.85</f>
        <v>9690</v>
      </c>
      <c r="AP15" s="142">
        <f>'C завтраками| Bed and breakfast'!AT15*0.85</f>
        <v>9010</v>
      </c>
      <c r="AQ15" s="142">
        <f>'C завтраками| Bed and breakfast'!AU15*0.85</f>
        <v>9010</v>
      </c>
      <c r="AR15" s="142">
        <f>'C завтраками| Bed and breakfast'!AV15*0.85</f>
        <v>8670</v>
      </c>
      <c r="AS15" s="142">
        <f>'C завтраками| Bed and breakfast'!AW15*0.85</f>
        <v>8075</v>
      </c>
      <c r="AT15" s="142">
        <f>'C завтраками| Bed and breakfast'!AX15*0.85</f>
        <v>8500</v>
      </c>
      <c r="AU15" s="142">
        <f>'C завтраками| Bed and breakfast'!AY15*0.85</f>
        <v>8075</v>
      </c>
      <c r="AV15" s="142">
        <f>'C завтраками| Bed and breakfast'!AZ15*0.85</f>
        <v>8500</v>
      </c>
      <c r="AW15" s="142">
        <f>'C завтраками| Bed and breakfast'!BA15*0.85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f>'C завтраками| Bed and breakfast'!B17*0.85</f>
        <v>9222.5</v>
      </c>
      <c r="H17" s="142">
        <f>'C завтраками| Bed and breakfast'!C17*0.85</f>
        <v>8542.5</v>
      </c>
      <c r="I17" s="142">
        <f>'C завтраками| Bed and breakfast'!D17*0.85</f>
        <v>8287.5</v>
      </c>
      <c r="J17" s="142">
        <f>'C завтраками| Bed and breakfast'!E17*0.85</f>
        <v>7862.5</v>
      </c>
      <c r="K17" s="142">
        <f>'C завтраками| Bed and breakfast'!F17*0.85</f>
        <v>9902.5</v>
      </c>
      <c r="L17" s="142">
        <f>'C завтраками| Bed and breakfast'!H17*0.85</f>
        <v>9222.5</v>
      </c>
      <c r="M17" s="142">
        <f>'C завтраками| Bed and breakfast'!I17*0.85</f>
        <v>9902.5</v>
      </c>
      <c r="N17" s="142">
        <f>'C завтраками| Bed and breakfast'!J17*0.85</f>
        <v>8542.5</v>
      </c>
      <c r="O17" s="142">
        <f>'C завтраками| Bed and breakfast'!K17*0.85</f>
        <v>9222.5</v>
      </c>
      <c r="P17" s="142">
        <f>'C завтраками| Bed and breakfast'!O17*0.85</f>
        <v>8202.5</v>
      </c>
      <c r="Q17" s="142">
        <f>'C завтраками| Bed and breakfast'!P17*0.85</f>
        <v>7862.5</v>
      </c>
      <c r="R17" s="142">
        <f>'C завтраками| Bed and breakfast'!Q17*0.85</f>
        <v>8202.5</v>
      </c>
      <c r="S17" s="142">
        <f>'C завтраками| Bed and breakfast'!R17*0.85</f>
        <v>7862.5</v>
      </c>
      <c r="T17" s="142">
        <f>'C завтраками| Bed and breakfast'!T17*0.85</f>
        <v>9902.5</v>
      </c>
      <c r="U17" s="142">
        <f>'C завтраками| Bed and breakfast'!U17*0.85</f>
        <v>9902.5</v>
      </c>
      <c r="V17" s="142">
        <f>'C завтраками| Bed and breakfast'!V17*0.85</f>
        <v>9902.5</v>
      </c>
      <c r="W17" s="142">
        <f>'C завтраками| Bed and breakfast'!W17*0.85</f>
        <v>9902.5</v>
      </c>
      <c r="X17" s="142">
        <f>'C завтраками| Bed and breakfast'!X17*0.85</f>
        <v>8542.5</v>
      </c>
      <c r="Y17" s="142">
        <f>'C завтраками| Bed and breakfast'!Y17*0.85</f>
        <v>9222.5</v>
      </c>
      <c r="Z17" s="142">
        <f>'C завтраками| Bed and breakfast'!Z17*0.85</f>
        <v>8542.5</v>
      </c>
      <c r="AA17" s="142">
        <f>'C завтраками| Bed and breakfast'!AA17*0.85</f>
        <v>10582.5</v>
      </c>
      <c r="AB17" s="142">
        <f>'C завтраками| Bed and breakfast'!AB17*0.85</f>
        <v>10582.5</v>
      </c>
      <c r="AC17" s="142">
        <f>'C завтраками| Bed and breakfast'!AC17*0.85</f>
        <v>8627.5</v>
      </c>
      <c r="AD17" s="142">
        <f>'C завтраками| Bed and breakfast'!AE17*0.85</f>
        <v>9137.5</v>
      </c>
      <c r="AE17" s="142">
        <f>'C завтраками| Bed and breakfast'!AF17*0.85</f>
        <v>8797.5</v>
      </c>
      <c r="AF17" s="142">
        <f>'C завтраками| Bed and breakfast'!AG17*0.85</f>
        <v>9307.5</v>
      </c>
      <c r="AG17" s="142">
        <f>'C завтраками| Bed and breakfast'!AH17*0.85</f>
        <v>9902.5</v>
      </c>
      <c r="AH17" s="142">
        <f>'C завтраками| Bed and breakfast'!AI17*0.85</f>
        <v>9902.5</v>
      </c>
      <c r="AI17" s="142">
        <f>'C завтраками| Bed and breakfast'!AJ17*0.85</f>
        <v>9477.5</v>
      </c>
      <c r="AJ17" s="142">
        <f>'C завтраками| Bed and breakfast'!AK17*0.85</f>
        <v>9137.5</v>
      </c>
      <c r="AK17" s="142">
        <f>'C завтраками| Bed and breakfast'!AL17*0.85</f>
        <v>9902.5</v>
      </c>
      <c r="AL17" s="142">
        <f>'C завтраками| Bed and breakfast'!AM17*0.85</f>
        <v>9137.5</v>
      </c>
      <c r="AM17" s="142">
        <f>'C завтраками| Bed and breakfast'!AN17*0.85</f>
        <v>9477.5</v>
      </c>
      <c r="AN17" s="142">
        <f>'C завтраками| Bed and breakfast'!AO17*0.85</f>
        <v>9137.5</v>
      </c>
      <c r="AO17" s="142">
        <f>'C завтраками| Bed and breakfast'!AS17*0.85</f>
        <v>9477.5</v>
      </c>
      <c r="AP17" s="142">
        <f>'C завтраками| Bed and breakfast'!AT17*0.85</f>
        <v>8797.5</v>
      </c>
      <c r="AQ17" s="142">
        <f>'C завтраками| Bed and breakfast'!AU17*0.85</f>
        <v>8797.5</v>
      </c>
      <c r="AR17" s="142">
        <f>'C завтраками| Bed and breakfast'!AV17*0.85</f>
        <v>8457.5</v>
      </c>
      <c r="AS17" s="142">
        <f>'C завтраками| Bed and breakfast'!AW17*0.85</f>
        <v>7862.5</v>
      </c>
      <c r="AT17" s="142">
        <f>'C завтраками| Bed and breakfast'!AX17*0.85</f>
        <v>8287.5</v>
      </c>
      <c r="AU17" s="142">
        <f>'C завтраками| Bed and breakfast'!AY17*0.85</f>
        <v>7862.5</v>
      </c>
      <c r="AV17" s="142">
        <f>'C завтраками| Bed and breakfast'!AZ17*0.85</f>
        <v>8287.5</v>
      </c>
      <c r="AW17" s="142">
        <f>'C завтраками| Bed and breakfast'!BA17*0.85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f>'C завтраками| Bed and breakfast'!B18*0.85</f>
        <v>10285</v>
      </c>
      <c r="H18" s="142">
        <f>'C завтраками| Bed and breakfast'!C18*0.85</f>
        <v>9605</v>
      </c>
      <c r="I18" s="142">
        <f>'C завтраками| Bed and breakfast'!D18*0.85</f>
        <v>9350</v>
      </c>
      <c r="J18" s="142">
        <f>'C завтраками| Bed and breakfast'!E18*0.85</f>
        <v>8925</v>
      </c>
      <c r="K18" s="142">
        <f>'C завтраками| Bed and breakfast'!F18*0.85</f>
        <v>10965</v>
      </c>
      <c r="L18" s="142">
        <f>'C завтраками| Bed and breakfast'!H18*0.85</f>
        <v>10285</v>
      </c>
      <c r="M18" s="142">
        <f>'C завтраками| Bed and breakfast'!I18*0.85</f>
        <v>10965</v>
      </c>
      <c r="N18" s="142">
        <f>'C завтраками| Bed and breakfast'!J18*0.85</f>
        <v>9605</v>
      </c>
      <c r="O18" s="142">
        <f>'C завтраками| Bed and breakfast'!K18*0.85</f>
        <v>10285</v>
      </c>
      <c r="P18" s="142">
        <f>'C завтраками| Bed and breakfast'!O18*0.85</f>
        <v>9265</v>
      </c>
      <c r="Q18" s="142">
        <f>'C завтраками| Bed and breakfast'!P18*0.85</f>
        <v>8925</v>
      </c>
      <c r="R18" s="142">
        <f>'C завтраками| Bed and breakfast'!Q18*0.85</f>
        <v>9265</v>
      </c>
      <c r="S18" s="142">
        <f>'C завтраками| Bed and breakfast'!R18*0.85</f>
        <v>8925</v>
      </c>
      <c r="T18" s="142">
        <f>'C завтраками| Bed and breakfast'!T18*0.85</f>
        <v>10965</v>
      </c>
      <c r="U18" s="142">
        <f>'C завтраками| Bed and breakfast'!U18*0.85</f>
        <v>10965</v>
      </c>
      <c r="V18" s="142">
        <f>'C завтраками| Bed and breakfast'!V18*0.85</f>
        <v>10965</v>
      </c>
      <c r="W18" s="142">
        <f>'C завтраками| Bed and breakfast'!W18*0.85</f>
        <v>10965</v>
      </c>
      <c r="X18" s="142">
        <f>'C завтраками| Bed and breakfast'!X18*0.85</f>
        <v>9605</v>
      </c>
      <c r="Y18" s="142">
        <f>'C завтраками| Bed and breakfast'!Y18*0.85</f>
        <v>10285</v>
      </c>
      <c r="Z18" s="142">
        <f>'C завтраками| Bed and breakfast'!Z18*0.85</f>
        <v>9605</v>
      </c>
      <c r="AA18" s="142">
        <f>'C завтраками| Bed and breakfast'!AA18*0.85</f>
        <v>11645</v>
      </c>
      <c r="AB18" s="142">
        <f>'C завтраками| Bed and breakfast'!AB18*0.85</f>
        <v>11645</v>
      </c>
      <c r="AC18" s="142">
        <f>'C завтраками| Bed and breakfast'!AC18*0.85</f>
        <v>9690</v>
      </c>
      <c r="AD18" s="142">
        <f>'C завтраками| Bed and breakfast'!AE18*0.85</f>
        <v>10200</v>
      </c>
      <c r="AE18" s="142">
        <f>'C завтраками| Bed and breakfast'!AF18*0.85</f>
        <v>9860</v>
      </c>
      <c r="AF18" s="142">
        <f>'C завтраками| Bed and breakfast'!AG18*0.85</f>
        <v>10370</v>
      </c>
      <c r="AG18" s="142">
        <f>'C завтраками| Bed and breakfast'!AH18*0.85</f>
        <v>10965</v>
      </c>
      <c r="AH18" s="142">
        <f>'C завтраками| Bed and breakfast'!AI18*0.85</f>
        <v>10965</v>
      </c>
      <c r="AI18" s="142">
        <f>'C завтраками| Bed and breakfast'!AJ18*0.85</f>
        <v>10540</v>
      </c>
      <c r="AJ18" s="142">
        <f>'C завтраками| Bed and breakfast'!AK18*0.85</f>
        <v>10200</v>
      </c>
      <c r="AK18" s="142">
        <f>'C завтраками| Bed and breakfast'!AL18*0.85</f>
        <v>10965</v>
      </c>
      <c r="AL18" s="142">
        <f>'C завтраками| Bed and breakfast'!AM18*0.85</f>
        <v>10200</v>
      </c>
      <c r="AM18" s="142">
        <f>'C завтраками| Bed and breakfast'!AN18*0.85</f>
        <v>10540</v>
      </c>
      <c r="AN18" s="142">
        <f>'C завтраками| Bed and breakfast'!AO18*0.85</f>
        <v>10200</v>
      </c>
      <c r="AO18" s="142">
        <f>'C завтраками| Bed and breakfast'!AS18*0.85</f>
        <v>10540</v>
      </c>
      <c r="AP18" s="142">
        <f>'C завтраками| Bed and breakfast'!AT18*0.85</f>
        <v>9860</v>
      </c>
      <c r="AQ18" s="142">
        <f>'C завтраками| Bed and breakfast'!AU18*0.85</f>
        <v>9860</v>
      </c>
      <c r="AR18" s="142">
        <f>'C завтраками| Bed and breakfast'!AV18*0.85</f>
        <v>9520</v>
      </c>
      <c r="AS18" s="142">
        <f>'C завтраками| Bed and breakfast'!AW18*0.85</f>
        <v>8925</v>
      </c>
      <c r="AT18" s="142">
        <f>'C завтраками| Bed and breakfast'!AX18*0.85</f>
        <v>9350</v>
      </c>
      <c r="AU18" s="142">
        <f>'C завтраками| Bed and breakfast'!AY18*0.85</f>
        <v>8925</v>
      </c>
      <c r="AV18" s="142">
        <f>'C завтраками| Bed and breakfast'!AZ18*0.85</f>
        <v>9350</v>
      </c>
      <c r="AW18" s="142">
        <f>'C завтраками| Bed and breakfast'!BA18*0.85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f>'C завтраками| Bed and breakfast'!B20*0.85</f>
        <v>10497.5</v>
      </c>
      <c r="H20" s="142">
        <f>'C завтраками| Bed and breakfast'!C20*0.85</f>
        <v>9817.5</v>
      </c>
      <c r="I20" s="142">
        <f>'C завтраками| Bed and breakfast'!D20*0.85</f>
        <v>9562.5</v>
      </c>
      <c r="J20" s="142">
        <f>'C завтраками| Bed and breakfast'!E20*0.85</f>
        <v>9137.5</v>
      </c>
      <c r="K20" s="142">
        <f>'C завтраками| Bed and breakfast'!F20*0.85</f>
        <v>11177.5</v>
      </c>
      <c r="L20" s="142">
        <f>'C завтраками| Bed and breakfast'!H20*0.85</f>
        <v>10497.5</v>
      </c>
      <c r="M20" s="142">
        <f>'C завтраками| Bed and breakfast'!I20*0.85</f>
        <v>11177.5</v>
      </c>
      <c r="N20" s="142">
        <f>'C завтраками| Bed and breakfast'!J20*0.85</f>
        <v>9817.5</v>
      </c>
      <c r="O20" s="142">
        <f>'C завтраками| Bed and breakfast'!K20*0.85</f>
        <v>10497.5</v>
      </c>
      <c r="P20" s="142">
        <f>'C завтраками| Bed and breakfast'!O20*0.85</f>
        <v>9477.5</v>
      </c>
      <c r="Q20" s="142">
        <f>'C завтраками| Bed and breakfast'!P20*0.85</f>
        <v>9137.5</v>
      </c>
      <c r="R20" s="142">
        <f>'C завтраками| Bed and breakfast'!Q20*0.85</f>
        <v>9477.5</v>
      </c>
      <c r="S20" s="142">
        <f>'C завтраками| Bed and breakfast'!R20*0.85</f>
        <v>9137.5</v>
      </c>
      <c r="T20" s="142">
        <f>'C завтраками| Bed and breakfast'!T20*0.85</f>
        <v>11177.5</v>
      </c>
      <c r="U20" s="142">
        <f>'C завтраками| Bed and breakfast'!U20*0.85</f>
        <v>11177.5</v>
      </c>
      <c r="V20" s="142">
        <f>'C завтраками| Bed and breakfast'!V20*0.85</f>
        <v>11177.5</v>
      </c>
      <c r="W20" s="142">
        <f>'C завтраками| Bed and breakfast'!W20*0.85</f>
        <v>11177.5</v>
      </c>
      <c r="X20" s="142">
        <f>'C завтраками| Bed and breakfast'!X20*0.85</f>
        <v>9817.5</v>
      </c>
      <c r="Y20" s="142">
        <f>'C завтраками| Bed and breakfast'!Y20*0.85</f>
        <v>10497.5</v>
      </c>
      <c r="Z20" s="142">
        <f>'C завтраками| Bed and breakfast'!Z20*0.85</f>
        <v>9817.5</v>
      </c>
      <c r="AA20" s="142">
        <f>'C завтраками| Bed and breakfast'!AA20*0.85</f>
        <v>11857.5</v>
      </c>
      <c r="AB20" s="142">
        <f>'C завтраками| Bed and breakfast'!AB20*0.85</f>
        <v>11857.5</v>
      </c>
      <c r="AC20" s="142">
        <f>'C завтраками| Bed and breakfast'!AC20*0.85</f>
        <v>9902.5</v>
      </c>
      <c r="AD20" s="142">
        <f>'C завтраками| Bed and breakfast'!AE20*0.85</f>
        <v>10412.5</v>
      </c>
      <c r="AE20" s="142">
        <f>'C завтраками| Bed and breakfast'!AF20*0.85</f>
        <v>10072.5</v>
      </c>
      <c r="AF20" s="142">
        <f>'C завтраками| Bed and breakfast'!AG20*0.85</f>
        <v>10582.5</v>
      </c>
      <c r="AG20" s="142">
        <f>'C завтраками| Bed and breakfast'!AH20*0.85</f>
        <v>11177.5</v>
      </c>
      <c r="AH20" s="142">
        <f>'C завтраками| Bed and breakfast'!AI20*0.85</f>
        <v>11177.5</v>
      </c>
      <c r="AI20" s="142">
        <f>'C завтраками| Bed and breakfast'!AJ20*0.85</f>
        <v>10752.5</v>
      </c>
      <c r="AJ20" s="142">
        <f>'C завтраками| Bed and breakfast'!AK20*0.85</f>
        <v>10412.5</v>
      </c>
      <c r="AK20" s="142">
        <f>'C завтраками| Bed and breakfast'!AL20*0.85</f>
        <v>11177.5</v>
      </c>
      <c r="AL20" s="142">
        <f>'C завтраками| Bed and breakfast'!AM20*0.85</f>
        <v>10412.5</v>
      </c>
      <c r="AM20" s="142">
        <f>'C завтраками| Bed and breakfast'!AN20*0.85</f>
        <v>10752.5</v>
      </c>
      <c r="AN20" s="142">
        <f>'C завтраками| Bed and breakfast'!AO20*0.85</f>
        <v>10412.5</v>
      </c>
      <c r="AO20" s="142">
        <f>'C завтраками| Bed and breakfast'!AS20*0.85</f>
        <v>10752.5</v>
      </c>
      <c r="AP20" s="142">
        <f>'C завтраками| Bed and breakfast'!AT20*0.85</f>
        <v>10072.5</v>
      </c>
      <c r="AQ20" s="142">
        <f>'C завтраками| Bed and breakfast'!AU20*0.85</f>
        <v>10072.5</v>
      </c>
      <c r="AR20" s="142">
        <f>'C завтраками| Bed and breakfast'!AV20*0.85</f>
        <v>9732.5</v>
      </c>
      <c r="AS20" s="142">
        <f>'C завтраками| Bed and breakfast'!AW20*0.85</f>
        <v>9137.5</v>
      </c>
      <c r="AT20" s="142">
        <f>'C завтраками| Bed and breakfast'!AX20*0.85</f>
        <v>9562.5</v>
      </c>
      <c r="AU20" s="142">
        <f>'C завтраками| Bed and breakfast'!AY20*0.85</f>
        <v>9137.5</v>
      </c>
      <c r="AV20" s="142">
        <f>'C завтраками| Bed and breakfast'!AZ20*0.85</f>
        <v>9562.5</v>
      </c>
      <c r="AW20" s="142">
        <f>'C завтраками| Bed and breakfast'!BA20*0.85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f>'C завтраками| Bed and breakfast'!B21*0.85</f>
        <v>11560</v>
      </c>
      <c r="H21" s="142">
        <f>'C завтраками| Bed and breakfast'!C21*0.85</f>
        <v>10880</v>
      </c>
      <c r="I21" s="142">
        <f>'C завтраками| Bed and breakfast'!D21*0.85</f>
        <v>10625</v>
      </c>
      <c r="J21" s="142">
        <f>'C завтраками| Bed and breakfast'!E21*0.85</f>
        <v>10200</v>
      </c>
      <c r="K21" s="142">
        <f>'C завтраками| Bed and breakfast'!F21*0.85</f>
        <v>12240</v>
      </c>
      <c r="L21" s="142">
        <f>'C завтраками| Bed and breakfast'!H21*0.85</f>
        <v>11560</v>
      </c>
      <c r="M21" s="142">
        <f>'C завтраками| Bed and breakfast'!I21*0.85</f>
        <v>12240</v>
      </c>
      <c r="N21" s="142">
        <f>'C завтраками| Bed and breakfast'!J21*0.85</f>
        <v>10880</v>
      </c>
      <c r="O21" s="142">
        <f>'C завтраками| Bed and breakfast'!K21*0.85</f>
        <v>11560</v>
      </c>
      <c r="P21" s="142">
        <f>'C завтраками| Bed and breakfast'!O21*0.85</f>
        <v>10540</v>
      </c>
      <c r="Q21" s="142">
        <f>'C завтраками| Bed and breakfast'!P21*0.85</f>
        <v>10200</v>
      </c>
      <c r="R21" s="142">
        <f>'C завтраками| Bed and breakfast'!Q21*0.85</f>
        <v>10540</v>
      </c>
      <c r="S21" s="142">
        <f>'C завтраками| Bed and breakfast'!R21*0.85</f>
        <v>10200</v>
      </c>
      <c r="T21" s="142">
        <f>'C завтраками| Bed and breakfast'!T21*0.85</f>
        <v>12240</v>
      </c>
      <c r="U21" s="142">
        <f>'C завтраками| Bed and breakfast'!U21*0.85</f>
        <v>12240</v>
      </c>
      <c r="V21" s="142">
        <f>'C завтраками| Bed and breakfast'!V21*0.85</f>
        <v>12240</v>
      </c>
      <c r="W21" s="142">
        <f>'C завтраками| Bed and breakfast'!W21*0.85</f>
        <v>12240</v>
      </c>
      <c r="X21" s="142">
        <f>'C завтраками| Bed and breakfast'!X21*0.85</f>
        <v>10880</v>
      </c>
      <c r="Y21" s="142">
        <f>'C завтраками| Bed and breakfast'!Y21*0.85</f>
        <v>11560</v>
      </c>
      <c r="Z21" s="142">
        <f>'C завтраками| Bed and breakfast'!Z21*0.85</f>
        <v>10880</v>
      </c>
      <c r="AA21" s="142">
        <f>'C завтраками| Bed and breakfast'!AA21*0.85</f>
        <v>12920</v>
      </c>
      <c r="AB21" s="142">
        <f>'C завтраками| Bed and breakfast'!AB21*0.85</f>
        <v>12920</v>
      </c>
      <c r="AC21" s="142">
        <f>'C завтраками| Bed and breakfast'!AC21*0.85</f>
        <v>10965</v>
      </c>
      <c r="AD21" s="142">
        <f>'C завтраками| Bed and breakfast'!AE21*0.85</f>
        <v>11475</v>
      </c>
      <c r="AE21" s="142">
        <f>'C завтраками| Bed and breakfast'!AF21*0.85</f>
        <v>11135</v>
      </c>
      <c r="AF21" s="142">
        <f>'C завтраками| Bed and breakfast'!AG21*0.85</f>
        <v>11645</v>
      </c>
      <c r="AG21" s="142">
        <f>'C завтраками| Bed and breakfast'!AH21*0.85</f>
        <v>12240</v>
      </c>
      <c r="AH21" s="142">
        <f>'C завтраками| Bed and breakfast'!AI21*0.85</f>
        <v>12240</v>
      </c>
      <c r="AI21" s="142">
        <f>'C завтраками| Bed and breakfast'!AJ21*0.85</f>
        <v>11815</v>
      </c>
      <c r="AJ21" s="142">
        <f>'C завтраками| Bed and breakfast'!AK21*0.85</f>
        <v>11475</v>
      </c>
      <c r="AK21" s="142">
        <f>'C завтраками| Bed and breakfast'!AL21*0.85</f>
        <v>12240</v>
      </c>
      <c r="AL21" s="142">
        <f>'C завтраками| Bed and breakfast'!AM21*0.85</f>
        <v>11475</v>
      </c>
      <c r="AM21" s="142">
        <f>'C завтраками| Bed and breakfast'!AN21*0.85</f>
        <v>11815</v>
      </c>
      <c r="AN21" s="142">
        <f>'C завтраками| Bed and breakfast'!AO21*0.85</f>
        <v>11475</v>
      </c>
      <c r="AO21" s="142">
        <f>'C завтраками| Bed and breakfast'!AS21*0.85</f>
        <v>11815</v>
      </c>
      <c r="AP21" s="142">
        <f>'C завтраками| Bed and breakfast'!AT21*0.85</f>
        <v>11135</v>
      </c>
      <c r="AQ21" s="142">
        <f>'C завтраками| Bed and breakfast'!AU21*0.85</f>
        <v>11135</v>
      </c>
      <c r="AR21" s="142">
        <f>'C завтраками| Bed and breakfast'!AV21*0.85</f>
        <v>10795</v>
      </c>
      <c r="AS21" s="142">
        <f>'C завтраками| Bed and breakfast'!AW21*0.85</f>
        <v>10200</v>
      </c>
      <c r="AT21" s="142">
        <f>'C завтраками| Bed and breakfast'!AX21*0.85</f>
        <v>10625</v>
      </c>
      <c r="AU21" s="142">
        <f>'C завтраками| Bed and breakfast'!AY21*0.85</f>
        <v>10200</v>
      </c>
      <c r="AV21" s="142">
        <f>'C завтраками| Bed and breakfast'!AZ21*0.85</f>
        <v>10625</v>
      </c>
      <c r="AW21" s="142">
        <f>'C завтраками| Bed and breakfast'!BA21*0.85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 si="0">B5</f>
        <v>#REF!</v>
      </c>
      <c r="C24" s="46" t="e">
        <f t="shared" ref="C24:AW24" si="1">C5</f>
        <v>#REF!</v>
      </c>
      <c r="D24" s="129" t="e">
        <f t="shared" si="1"/>
        <v>#REF!</v>
      </c>
      <c r="E24" s="129" t="e">
        <f t="shared" si="1"/>
        <v>#REF!</v>
      </c>
      <c r="F24" s="129" t="e">
        <f t="shared" si="1"/>
        <v>#REF!</v>
      </c>
      <c r="G24" s="46">
        <f t="shared" si="1"/>
        <v>45399</v>
      </c>
      <c r="H24" s="129">
        <f t="shared" si="1"/>
        <v>45401</v>
      </c>
      <c r="I24" s="129">
        <f t="shared" si="1"/>
        <v>45402</v>
      </c>
      <c r="J24" s="129">
        <f t="shared" si="1"/>
        <v>45403</v>
      </c>
      <c r="K24" s="46">
        <f t="shared" si="1"/>
        <v>45407</v>
      </c>
      <c r="L24" s="129">
        <f t="shared" si="1"/>
        <v>45411</v>
      </c>
      <c r="M24" s="129">
        <f t="shared" si="1"/>
        <v>45413</v>
      </c>
      <c r="N24" s="129">
        <f t="shared" si="1"/>
        <v>45417</v>
      </c>
      <c r="O24" s="129">
        <f t="shared" si="1"/>
        <v>45421</v>
      </c>
      <c r="P24" s="129">
        <f t="shared" si="1"/>
        <v>45429</v>
      </c>
      <c r="Q24" s="129">
        <f t="shared" si="1"/>
        <v>45431</v>
      </c>
      <c r="R24" s="129">
        <f t="shared" si="1"/>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ref="B25" si="2">B6</f>
        <v>#REF!</v>
      </c>
      <c r="C25" s="46" t="e">
        <f t="shared" ref="C25:AW25" si="3">C6</f>
        <v>#REF!</v>
      </c>
      <c r="D25" s="129" t="e">
        <f t="shared" si="3"/>
        <v>#REF!</v>
      </c>
      <c r="E25" s="129" t="e">
        <f t="shared" si="3"/>
        <v>#REF!</v>
      </c>
      <c r="F25" s="129" t="e">
        <f t="shared" si="3"/>
        <v>#REF!</v>
      </c>
      <c r="G25" s="46">
        <f t="shared" si="3"/>
        <v>45400</v>
      </c>
      <c r="H25" s="129">
        <f t="shared" si="3"/>
        <v>45401</v>
      </c>
      <c r="I25" s="129">
        <f t="shared" si="3"/>
        <v>45402</v>
      </c>
      <c r="J25" s="129">
        <f t="shared" si="3"/>
        <v>45406</v>
      </c>
      <c r="K25" s="46">
        <f t="shared" si="3"/>
        <v>45408</v>
      </c>
      <c r="L25" s="129">
        <f t="shared" si="3"/>
        <v>45412</v>
      </c>
      <c r="M25" s="129">
        <f t="shared" si="3"/>
        <v>45416</v>
      </c>
      <c r="N25" s="129">
        <f t="shared" si="3"/>
        <v>45420</v>
      </c>
      <c r="O25" s="129">
        <f t="shared" si="3"/>
        <v>45421</v>
      </c>
      <c r="P25" s="129">
        <f t="shared" si="3"/>
        <v>45430</v>
      </c>
      <c r="Q25" s="129">
        <f t="shared" si="3"/>
        <v>45435</v>
      </c>
      <c r="R25" s="129">
        <f t="shared" si="3"/>
        <v>45437</v>
      </c>
      <c r="S25" s="129">
        <f t="shared" si="3"/>
        <v>45438</v>
      </c>
      <c r="T25" s="129">
        <f t="shared" si="3"/>
        <v>45443</v>
      </c>
      <c r="U25" s="129">
        <f t="shared" si="3"/>
        <v>45444</v>
      </c>
      <c r="V25" s="129">
        <f t="shared" si="3"/>
        <v>45452</v>
      </c>
      <c r="W25" s="129">
        <f t="shared" si="3"/>
        <v>45453</v>
      </c>
      <c r="X25" s="129">
        <f t="shared" si="3"/>
        <v>45459</v>
      </c>
      <c r="Y25" s="129">
        <f t="shared" si="3"/>
        <v>45465</v>
      </c>
      <c r="Z25" s="129">
        <f t="shared" si="3"/>
        <v>45470</v>
      </c>
      <c r="AA25" s="129">
        <f t="shared" si="3"/>
        <v>45473</v>
      </c>
      <c r="AB25" s="129">
        <f t="shared" si="3"/>
        <v>45486</v>
      </c>
      <c r="AC25" s="129">
        <f t="shared" si="3"/>
        <v>45490</v>
      </c>
      <c r="AD25" s="129">
        <f t="shared" si="3"/>
        <v>45493</v>
      </c>
      <c r="AE25" s="129">
        <f t="shared" si="3"/>
        <v>45498</v>
      </c>
      <c r="AF25" s="129">
        <f t="shared" si="3"/>
        <v>45500</v>
      </c>
      <c r="AG25" s="129">
        <f t="shared" si="3"/>
        <v>45504</v>
      </c>
      <c r="AH25" s="129">
        <f t="shared" si="3"/>
        <v>45505</v>
      </c>
      <c r="AI25" s="129">
        <f t="shared" si="3"/>
        <v>45507</v>
      </c>
      <c r="AJ25" s="129">
        <f t="shared" si="3"/>
        <v>45512</v>
      </c>
      <c r="AK25" s="129">
        <f t="shared" si="3"/>
        <v>45514</v>
      </c>
      <c r="AL25" s="129">
        <f t="shared" si="3"/>
        <v>45519</v>
      </c>
      <c r="AM25" s="129">
        <f t="shared" si="3"/>
        <v>45521</v>
      </c>
      <c r="AN25" s="129">
        <f t="shared" si="3"/>
        <v>45522</v>
      </c>
      <c r="AO25" s="129">
        <f t="shared" si="3"/>
        <v>45528</v>
      </c>
      <c r="AP25" s="129">
        <f t="shared" si="3"/>
        <v>45533</v>
      </c>
      <c r="AQ25" s="129">
        <f t="shared" si="3"/>
        <v>45535</v>
      </c>
      <c r="AR25" s="129">
        <f t="shared" si="3"/>
        <v>45550</v>
      </c>
      <c r="AS25" s="129">
        <f t="shared" si="3"/>
        <v>45555</v>
      </c>
      <c r="AT25" s="129">
        <f t="shared" si="3"/>
        <v>45557</v>
      </c>
      <c r="AU25" s="129">
        <f t="shared" si="3"/>
        <v>45561</v>
      </c>
      <c r="AV25" s="129">
        <f t="shared" si="3"/>
        <v>45563</v>
      </c>
      <c r="AW25" s="129">
        <f t="shared" si="3"/>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 t="shared" ref="B27" si="4">ROUND(B8*0.87,)</f>
        <v>#REF!</v>
      </c>
      <c r="C27" s="142" t="e">
        <f t="shared" ref="C27:AW27" si="5">ROUND(C8*0.87,)</f>
        <v>#REF!</v>
      </c>
      <c r="D27" s="142" t="e">
        <f t="shared" si="5"/>
        <v>#REF!</v>
      </c>
      <c r="E27" s="142" t="e">
        <f t="shared" si="5"/>
        <v>#REF!</v>
      </c>
      <c r="F27" s="142" t="e">
        <f t="shared" si="5"/>
        <v>#REF!</v>
      </c>
      <c r="G27" s="142">
        <f t="shared" si="5"/>
        <v>5435</v>
      </c>
      <c r="H27" s="142">
        <f t="shared" si="5"/>
        <v>4844</v>
      </c>
      <c r="I27" s="142">
        <f t="shared" si="5"/>
        <v>4622</v>
      </c>
      <c r="J27" s="142">
        <f t="shared" si="5"/>
        <v>4252</v>
      </c>
      <c r="K27" s="142">
        <f t="shared" si="5"/>
        <v>6027</v>
      </c>
      <c r="L27" s="142">
        <f t="shared" si="5"/>
        <v>5435</v>
      </c>
      <c r="M27" s="142">
        <f t="shared" si="5"/>
        <v>6027</v>
      </c>
      <c r="N27" s="142">
        <f t="shared" si="5"/>
        <v>4844</v>
      </c>
      <c r="O27" s="142">
        <f t="shared" si="5"/>
        <v>5435</v>
      </c>
      <c r="P27" s="142">
        <f t="shared" si="5"/>
        <v>4548</v>
      </c>
      <c r="Q27" s="142">
        <f t="shared" si="5"/>
        <v>4252</v>
      </c>
      <c r="R27" s="142">
        <f t="shared" si="5"/>
        <v>4548</v>
      </c>
      <c r="S27" s="142">
        <f t="shared" si="5"/>
        <v>4252</v>
      </c>
      <c r="T27" s="142">
        <f t="shared" si="5"/>
        <v>6027</v>
      </c>
      <c r="U27" s="142">
        <f t="shared" si="5"/>
        <v>6027</v>
      </c>
      <c r="V27" s="142">
        <f t="shared" si="5"/>
        <v>6027</v>
      </c>
      <c r="W27" s="142">
        <f t="shared" si="5"/>
        <v>6027</v>
      </c>
      <c r="X27" s="142">
        <f t="shared" si="5"/>
        <v>4844</v>
      </c>
      <c r="Y27" s="142">
        <f t="shared" si="5"/>
        <v>5435</v>
      </c>
      <c r="Z27" s="142">
        <f t="shared" si="5"/>
        <v>4844</v>
      </c>
      <c r="AA27" s="142">
        <f t="shared" si="5"/>
        <v>6619</v>
      </c>
      <c r="AB27" s="142">
        <f t="shared" si="5"/>
        <v>6619</v>
      </c>
      <c r="AC27" s="142">
        <f t="shared" si="5"/>
        <v>4918</v>
      </c>
      <c r="AD27" s="142">
        <f t="shared" si="5"/>
        <v>5361</v>
      </c>
      <c r="AE27" s="142">
        <f t="shared" si="5"/>
        <v>5066</v>
      </c>
      <c r="AF27" s="142">
        <f t="shared" si="5"/>
        <v>5509</v>
      </c>
      <c r="AG27" s="142">
        <f t="shared" si="5"/>
        <v>6027</v>
      </c>
      <c r="AH27" s="142">
        <f t="shared" si="5"/>
        <v>6027</v>
      </c>
      <c r="AI27" s="142">
        <f t="shared" si="5"/>
        <v>5657</v>
      </c>
      <c r="AJ27" s="142">
        <f t="shared" si="5"/>
        <v>5361</v>
      </c>
      <c r="AK27" s="142">
        <f t="shared" si="5"/>
        <v>6027</v>
      </c>
      <c r="AL27" s="142">
        <f t="shared" si="5"/>
        <v>5361</v>
      </c>
      <c r="AM27" s="142">
        <f t="shared" si="5"/>
        <v>5657</v>
      </c>
      <c r="AN27" s="142">
        <f t="shared" si="5"/>
        <v>5361</v>
      </c>
      <c r="AO27" s="142">
        <f t="shared" si="5"/>
        <v>5657</v>
      </c>
      <c r="AP27" s="142">
        <f t="shared" si="5"/>
        <v>5066</v>
      </c>
      <c r="AQ27" s="142">
        <f t="shared" si="5"/>
        <v>5066</v>
      </c>
      <c r="AR27" s="142">
        <f t="shared" si="5"/>
        <v>4770</v>
      </c>
      <c r="AS27" s="142">
        <f t="shared" si="5"/>
        <v>4252</v>
      </c>
      <c r="AT27" s="142">
        <f t="shared" si="5"/>
        <v>4622</v>
      </c>
      <c r="AU27" s="142">
        <f t="shared" si="5"/>
        <v>4252</v>
      </c>
      <c r="AV27" s="142">
        <f t="shared" si="5"/>
        <v>4622</v>
      </c>
      <c r="AW27" s="142">
        <f t="shared" si="5"/>
        <v>4252</v>
      </c>
    </row>
    <row r="28" spans="1:49" ht="11.45" customHeight="1" x14ac:dyDescent="0.2">
      <c r="A28" s="3">
        <v>2</v>
      </c>
      <c r="B28" s="142" t="e">
        <f t="shared" ref="B28" si="6">ROUND(B9*0.87,)</f>
        <v>#REF!</v>
      </c>
      <c r="C28" s="142" t="e">
        <f t="shared" ref="C28:AW28" si="7">ROUND(C9*0.87,)</f>
        <v>#REF!</v>
      </c>
      <c r="D28" s="142" t="e">
        <f t="shared" si="7"/>
        <v>#REF!</v>
      </c>
      <c r="E28" s="142" t="e">
        <f t="shared" si="7"/>
        <v>#REF!</v>
      </c>
      <c r="F28" s="142" t="e">
        <f t="shared" si="7"/>
        <v>#REF!</v>
      </c>
      <c r="G28" s="142">
        <f t="shared" si="7"/>
        <v>6360</v>
      </c>
      <c r="H28" s="142">
        <f t="shared" si="7"/>
        <v>5768</v>
      </c>
      <c r="I28" s="142">
        <f t="shared" si="7"/>
        <v>5546</v>
      </c>
      <c r="J28" s="142">
        <f t="shared" si="7"/>
        <v>5177</v>
      </c>
      <c r="K28" s="142">
        <f t="shared" si="7"/>
        <v>6951</v>
      </c>
      <c r="L28" s="142">
        <f t="shared" si="7"/>
        <v>6360</v>
      </c>
      <c r="M28" s="142">
        <f t="shared" si="7"/>
        <v>6951</v>
      </c>
      <c r="N28" s="142">
        <f t="shared" si="7"/>
        <v>5768</v>
      </c>
      <c r="O28" s="142">
        <f t="shared" si="7"/>
        <v>6360</v>
      </c>
      <c r="P28" s="142">
        <f t="shared" si="7"/>
        <v>5472</v>
      </c>
      <c r="Q28" s="142">
        <f t="shared" si="7"/>
        <v>5177</v>
      </c>
      <c r="R28" s="142">
        <f t="shared" si="7"/>
        <v>5472</v>
      </c>
      <c r="S28" s="142">
        <f t="shared" si="7"/>
        <v>5177</v>
      </c>
      <c r="T28" s="142">
        <f t="shared" si="7"/>
        <v>6951</v>
      </c>
      <c r="U28" s="142">
        <f t="shared" si="7"/>
        <v>6951</v>
      </c>
      <c r="V28" s="142">
        <f t="shared" si="7"/>
        <v>6951</v>
      </c>
      <c r="W28" s="142">
        <f t="shared" si="7"/>
        <v>6951</v>
      </c>
      <c r="X28" s="142">
        <f t="shared" si="7"/>
        <v>5768</v>
      </c>
      <c r="Y28" s="142">
        <f t="shared" si="7"/>
        <v>6360</v>
      </c>
      <c r="Z28" s="142">
        <f t="shared" si="7"/>
        <v>5768</v>
      </c>
      <c r="AA28" s="142">
        <f t="shared" si="7"/>
        <v>7543</v>
      </c>
      <c r="AB28" s="142">
        <f t="shared" si="7"/>
        <v>7543</v>
      </c>
      <c r="AC28" s="142">
        <f t="shared" si="7"/>
        <v>5842</v>
      </c>
      <c r="AD28" s="142">
        <f t="shared" si="7"/>
        <v>6286</v>
      </c>
      <c r="AE28" s="142">
        <f t="shared" si="7"/>
        <v>5990</v>
      </c>
      <c r="AF28" s="142">
        <f t="shared" si="7"/>
        <v>6434</v>
      </c>
      <c r="AG28" s="142">
        <f t="shared" si="7"/>
        <v>6951</v>
      </c>
      <c r="AH28" s="142">
        <f t="shared" si="7"/>
        <v>6951</v>
      </c>
      <c r="AI28" s="142">
        <f t="shared" si="7"/>
        <v>6582</v>
      </c>
      <c r="AJ28" s="142">
        <f t="shared" si="7"/>
        <v>6286</v>
      </c>
      <c r="AK28" s="142">
        <f t="shared" si="7"/>
        <v>6951</v>
      </c>
      <c r="AL28" s="142">
        <f t="shared" si="7"/>
        <v>6286</v>
      </c>
      <c r="AM28" s="142">
        <f t="shared" si="7"/>
        <v>6582</v>
      </c>
      <c r="AN28" s="142">
        <f t="shared" si="7"/>
        <v>6286</v>
      </c>
      <c r="AO28" s="142">
        <f t="shared" si="7"/>
        <v>6582</v>
      </c>
      <c r="AP28" s="142">
        <f t="shared" si="7"/>
        <v>5990</v>
      </c>
      <c r="AQ28" s="142">
        <f t="shared" si="7"/>
        <v>5990</v>
      </c>
      <c r="AR28" s="142">
        <f t="shared" si="7"/>
        <v>5694</v>
      </c>
      <c r="AS28" s="142">
        <f t="shared" si="7"/>
        <v>5177</v>
      </c>
      <c r="AT28" s="142">
        <f t="shared" si="7"/>
        <v>5546</v>
      </c>
      <c r="AU28" s="142">
        <f t="shared" si="7"/>
        <v>5177</v>
      </c>
      <c r="AV28" s="142">
        <f t="shared" si="7"/>
        <v>5546</v>
      </c>
      <c r="AW28" s="142">
        <f t="shared" si="7"/>
        <v>5177</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ref="B30" si="8">ROUND(B11*0.87,)</f>
        <v>#REF!</v>
      </c>
      <c r="C30" s="142" t="e">
        <f t="shared" ref="C30:AW30" si="9">ROUND(C11*0.87,)</f>
        <v>#REF!</v>
      </c>
      <c r="D30" s="142" t="e">
        <f t="shared" si="9"/>
        <v>#REF!</v>
      </c>
      <c r="E30" s="142" t="e">
        <f t="shared" si="9"/>
        <v>#REF!</v>
      </c>
      <c r="F30" s="142" t="e">
        <f t="shared" si="9"/>
        <v>#REF!</v>
      </c>
      <c r="G30" s="142">
        <f t="shared" si="9"/>
        <v>6175</v>
      </c>
      <c r="H30" s="142">
        <f t="shared" si="9"/>
        <v>5583</v>
      </c>
      <c r="I30" s="142">
        <f t="shared" si="9"/>
        <v>5361</v>
      </c>
      <c r="J30" s="142">
        <f t="shared" si="9"/>
        <v>4992</v>
      </c>
      <c r="K30" s="142">
        <f t="shared" si="9"/>
        <v>6766</v>
      </c>
      <c r="L30" s="142">
        <f t="shared" si="9"/>
        <v>6175</v>
      </c>
      <c r="M30" s="142">
        <f t="shared" si="9"/>
        <v>6766</v>
      </c>
      <c r="N30" s="142">
        <f t="shared" si="9"/>
        <v>5583</v>
      </c>
      <c r="O30" s="142">
        <f t="shared" si="9"/>
        <v>6175</v>
      </c>
      <c r="P30" s="142">
        <f t="shared" si="9"/>
        <v>5287</v>
      </c>
      <c r="Q30" s="142">
        <f t="shared" si="9"/>
        <v>4992</v>
      </c>
      <c r="R30" s="142">
        <f t="shared" si="9"/>
        <v>5287</v>
      </c>
      <c r="S30" s="142">
        <f t="shared" si="9"/>
        <v>4992</v>
      </c>
      <c r="T30" s="142">
        <f t="shared" si="9"/>
        <v>6766</v>
      </c>
      <c r="U30" s="142">
        <f t="shared" si="9"/>
        <v>6766</v>
      </c>
      <c r="V30" s="142">
        <f t="shared" si="9"/>
        <v>6766</v>
      </c>
      <c r="W30" s="142">
        <f t="shared" si="9"/>
        <v>6766</v>
      </c>
      <c r="X30" s="142">
        <f t="shared" si="9"/>
        <v>5583</v>
      </c>
      <c r="Y30" s="142">
        <f t="shared" si="9"/>
        <v>6175</v>
      </c>
      <c r="Z30" s="142">
        <f t="shared" si="9"/>
        <v>5583</v>
      </c>
      <c r="AA30" s="142">
        <f t="shared" si="9"/>
        <v>7358</v>
      </c>
      <c r="AB30" s="142">
        <f t="shared" si="9"/>
        <v>7358</v>
      </c>
      <c r="AC30" s="142">
        <f t="shared" si="9"/>
        <v>5657</v>
      </c>
      <c r="AD30" s="142">
        <f t="shared" si="9"/>
        <v>6101</v>
      </c>
      <c r="AE30" s="142">
        <f t="shared" si="9"/>
        <v>5805</v>
      </c>
      <c r="AF30" s="142">
        <f t="shared" si="9"/>
        <v>6249</v>
      </c>
      <c r="AG30" s="142">
        <f t="shared" si="9"/>
        <v>6766</v>
      </c>
      <c r="AH30" s="142">
        <f t="shared" si="9"/>
        <v>6766</v>
      </c>
      <c r="AI30" s="142">
        <f t="shared" si="9"/>
        <v>6397</v>
      </c>
      <c r="AJ30" s="142">
        <f t="shared" si="9"/>
        <v>6101</v>
      </c>
      <c r="AK30" s="142">
        <f t="shared" si="9"/>
        <v>6766</v>
      </c>
      <c r="AL30" s="142">
        <f t="shared" si="9"/>
        <v>6101</v>
      </c>
      <c r="AM30" s="142">
        <f t="shared" si="9"/>
        <v>6397</v>
      </c>
      <c r="AN30" s="142">
        <f t="shared" si="9"/>
        <v>6101</v>
      </c>
      <c r="AO30" s="142">
        <f t="shared" si="9"/>
        <v>6397</v>
      </c>
      <c r="AP30" s="142">
        <f t="shared" si="9"/>
        <v>5805</v>
      </c>
      <c r="AQ30" s="142">
        <f t="shared" si="9"/>
        <v>5805</v>
      </c>
      <c r="AR30" s="142">
        <f t="shared" si="9"/>
        <v>5509</v>
      </c>
      <c r="AS30" s="142">
        <f t="shared" si="9"/>
        <v>4992</v>
      </c>
      <c r="AT30" s="142">
        <f t="shared" si="9"/>
        <v>5361</v>
      </c>
      <c r="AU30" s="142">
        <f t="shared" si="9"/>
        <v>4992</v>
      </c>
      <c r="AV30" s="142">
        <f t="shared" si="9"/>
        <v>5361</v>
      </c>
      <c r="AW30" s="142">
        <f t="shared" si="9"/>
        <v>4992</v>
      </c>
    </row>
    <row r="31" spans="1:49" ht="11.45" customHeight="1" x14ac:dyDescent="0.2">
      <c r="A31" s="3">
        <v>2</v>
      </c>
      <c r="B31" s="29" t="e">
        <f t="shared" ref="B31" si="10">ROUND(B12*0.87,)</f>
        <v>#REF!</v>
      </c>
      <c r="C31" s="29" t="e">
        <f t="shared" ref="C31:AW31" si="11">ROUND(C12*0.87,)</f>
        <v>#REF!</v>
      </c>
      <c r="D31" s="29" t="e">
        <f t="shared" si="11"/>
        <v>#REF!</v>
      </c>
      <c r="E31" s="29" t="e">
        <f t="shared" si="11"/>
        <v>#REF!</v>
      </c>
      <c r="F31" s="29" t="e">
        <f t="shared" si="11"/>
        <v>#REF!</v>
      </c>
      <c r="G31" s="29">
        <f t="shared" si="11"/>
        <v>7099</v>
      </c>
      <c r="H31" s="29">
        <f t="shared" si="11"/>
        <v>6508</v>
      </c>
      <c r="I31" s="29">
        <f t="shared" si="11"/>
        <v>6286</v>
      </c>
      <c r="J31" s="29">
        <f t="shared" si="11"/>
        <v>5916</v>
      </c>
      <c r="K31" s="29">
        <f t="shared" si="11"/>
        <v>7691</v>
      </c>
      <c r="L31" s="29">
        <f t="shared" si="11"/>
        <v>7099</v>
      </c>
      <c r="M31" s="29">
        <f t="shared" si="11"/>
        <v>7691</v>
      </c>
      <c r="N31" s="29">
        <f t="shared" si="11"/>
        <v>6508</v>
      </c>
      <c r="O31" s="29">
        <f t="shared" si="11"/>
        <v>7099</v>
      </c>
      <c r="P31" s="29">
        <f t="shared" si="11"/>
        <v>6212</v>
      </c>
      <c r="Q31" s="29">
        <f t="shared" si="11"/>
        <v>5916</v>
      </c>
      <c r="R31" s="29">
        <f t="shared" si="11"/>
        <v>6212</v>
      </c>
      <c r="S31" s="29">
        <f t="shared" si="11"/>
        <v>5916</v>
      </c>
      <c r="T31" s="29">
        <f t="shared" si="11"/>
        <v>7691</v>
      </c>
      <c r="U31" s="29">
        <f t="shared" si="11"/>
        <v>7691</v>
      </c>
      <c r="V31" s="29">
        <f t="shared" si="11"/>
        <v>7691</v>
      </c>
      <c r="W31" s="29">
        <f t="shared" si="11"/>
        <v>7691</v>
      </c>
      <c r="X31" s="29">
        <f t="shared" si="11"/>
        <v>6508</v>
      </c>
      <c r="Y31" s="29">
        <f t="shared" si="11"/>
        <v>7099</v>
      </c>
      <c r="Z31" s="29">
        <f t="shared" si="11"/>
        <v>6508</v>
      </c>
      <c r="AA31" s="29">
        <f t="shared" si="11"/>
        <v>8282</v>
      </c>
      <c r="AB31" s="29">
        <f t="shared" si="11"/>
        <v>8282</v>
      </c>
      <c r="AC31" s="29">
        <f t="shared" si="11"/>
        <v>6582</v>
      </c>
      <c r="AD31" s="29">
        <f t="shared" si="11"/>
        <v>7025</v>
      </c>
      <c r="AE31" s="29">
        <f t="shared" si="11"/>
        <v>6729</v>
      </c>
      <c r="AF31" s="29">
        <f t="shared" si="11"/>
        <v>7173</v>
      </c>
      <c r="AG31" s="29">
        <f t="shared" si="11"/>
        <v>7691</v>
      </c>
      <c r="AH31" s="29">
        <f t="shared" si="11"/>
        <v>7691</v>
      </c>
      <c r="AI31" s="29">
        <f t="shared" si="11"/>
        <v>7321</v>
      </c>
      <c r="AJ31" s="29">
        <f t="shared" si="11"/>
        <v>7025</v>
      </c>
      <c r="AK31" s="29">
        <f t="shared" si="11"/>
        <v>7691</v>
      </c>
      <c r="AL31" s="29">
        <f t="shared" si="11"/>
        <v>7025</v>
      </c>
      <c r="AM31" s="29">
        <f t="shared" si="11"/>
        <v>7321</v>
      </c>
      <c r="AN31" s="29">
        <f t="shared" si="11"/>
        <v>7025</v>
      </c>
      <c r="AO31" s="29">
        <f t="shared" si="11"/>
        <v>7321</v>
      </c>
      <c r="AP31" s="29">
        <f t="shared" si="11"/>
        <v>6729</v>
      </c>
      <c r="AQ31" s="29">
        <f t="shared" si="11"/>
        <v>6729</v>
      </c>
      <c r="AR31" s="29">
        <f t="shared" si="11"/>
        <v>6434</v>
      </c>
      <c r="AS31" s="29">
        <f t="shared" si="11"/>
        <v>5916</v>
      </c>
      <c r="AT31" s="29">
        <f t="shared" si="11"/>
        <v>6286</v>
      </c>
      <c r="AU31" s="29">
        <f t="shared" si="11"/>
        <v>5916</v>
      </c>
      <c r="AV31" s="29">
        <f t="shared" si="11"/>
        <v>6286</v>
      </c>
      <c r="AW31" s="29">
        <f t="shared" si="11"/>
        <v>5916</v>
      </c>
    </row>
    <row r="32" spans="1:49" ht="11.45" customHeight="1" x14ac:dyDescent="0.2">
      <c r="A32" s="5" t="s">
        <v>86</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row>
    <row r="33" spans="1:49" ht="11.45" customHeight="1" x14ac:dyDescent="0.2">
      <c r="A33" s="3">
        <v>1</v>
      </c>
      <c r="B33" s="29" t="e">
        <f t="shared" ref="B33" si="12">ROUND(B14*0.87,)</f>
        <v>#REF!</v>
      </c>
      <c r="C33" s="29" t="e">
        <f t="shared" ref="C33:AW33" si="13">ROUND(C14*0.87,)</f>
        <v>#REF!</v>
      </c>
      <c r="D33" s="29" t="e">
        <f t="shared" si="13"/>
        <v>#REF!</v>
      </c>
      <c r="E33" s="29" t="e">
        <f t="shared" si="13"/>
        <v>#REF!</v>
      </c>
      <c r="F33" s="29" t="e">
        <f t="shared" si="13"/>
        <v>#REF!</v>
      </c>
      <c r="G33" s="29">
        <f t="shared" si="13"/>
        <v>7284</v>
      </c>
      <c r="H33" s="29">
        <f t="shared" si="13"/>
        <v>6692</v>
      </c>
      <c r="I33" s="29">
        <f t="shared" si="13"/>
        <v>6471</v>
      </c>
      <c r="J33" s="29">
        <f t="shared" si="13"/>
        <v>6101</v>
      </c>
      <c r="K33" s="29">
        <f t="shared" si="13"/>
        <v>7876</v>
      </c>
      <c r="L33" s="29">
        <f t="shared" si="13"/>
        <v>7284</v>
      </c>
      <c r="M33" s="29">
        <f t="shared" si="13"/>
        <v>7876</v>
      </c>
      <c r="N33" s="29">
        <f t="shared" si="13"/>
        <v>6692</v>
      </c>
      <c r="O33" s="29">
        <f t="shared" si="13"/>
        <v>7284</v>
      </c>
      <c r="P33" s="29">
        <f t="shared" si="13"/>
        <v>6397</v>
      </c>
      <c r="Q33" s="29">
        <f t="shared" si="13"/>
        <v>6101</v>
      </c>
      <c r="R33" s="29">
        <f t="shared" si="13"/>
        <v>6397</v>
      </c>
      <c r="S33" s="29">
        <f t="shared" si="13"/>
        <v>6101</v>
      </c>
      <c r="T33" s="29">
        <f t="shared" si="13"/>
        <v>7876</v>
      </c>
      <c r="U33" s="29">
        <f t="shared" si="13"/>
        <v>7876</v>
      </c>
      <c r="V33" s="29">
        <f t="shared" si="13"/>
        <v>7876</v>
      </c>
      <c r="W33" s="29">
        <f t="shared" si="13"/>
        <v>7876</v>
      </c>
      <c r="X33" s="29">
        <f t="shared" si="13"/>
        <v>6692</v>
      </c>
      <c r="Y33" s="29">
        <f t="shared" si="13"/>
        <v>7284</v>
      </c>
      <c r="Z33" s="29">
        <f t="shared" si="13"/>
        <v>6692</v>
      </c>
      <c r="AA33" s="29">
        <f t="shared" si="13"/>
        <v>8467</v>
      </c>
      <c r="AB33" s="29">
        <f t="shared" si="13"/>
        <v>8467</v>
      </c>
      <c r="AC33" s="29">
        <f t="shared" si="13"/>
        <v>6766</v>
      </c>
      <c r="AD33" s="29">
        <f t="shared" si="13"/>
        <v>7210</v>
      </c>
      <c r="AE33" s="29">
        <f t="shared" si="13"/>
        <v>6914</v>
      </c>
      <c r="AF33" s="29">
        <f t="shared" si="13"/>
        <v>7358</v>
      </c>
      <c r="AG33" s="29">
        <f t="shared" si="13"/>
        <v>7876</v>
      </c>
      <c r="AH33" s="29">
        <f t="shared" si="13"/>
        <v>7876</v>
      </c>
      <c r="AI33" s="29">
        <f t="shared" si="13"/>
        <v>7506</v>
      </c>
      <c r="AJ33" s="29">
        <f t="shared" si="13"/>
        <v>7210</v>
      </c>
      <c r="AK33" s="29">
        <f t="shared" si="13"/>
        <v>7876</v>
      </c>
      <c r="AL33" s="29">
        <f t="shared" si="13"/>
        <v>7210</v>
      </c>
      <c r="AM33" s="29">
        <f t="shared" si="13"/>
        <v>7506</v>
      </c>
      <c r="AN33" s="29">
        <f t="shared" si="13"/>
        <v>7210</v>
      </c>
      <c r="AO33" s="29">
        <f t="shared" si="13"/>
        <v>7506</v>
      </c>
      <c r="AP33" s="29">
        <f t="shared" si="13"/>
        <v>6914</v>
      </c>
      <c r="AQ33" s="29">
        <f t="shared" si="13"/>
        <v>6914</v>
      </c>
      <c r="AR33" s="29">
        <f t="shared" si="13"/>
        <v>6619</v>
      </c>
      <c r="AS33" s="29">
        <f t="shared" si="13"/>
        <v>6101</v>
      </c>
      <c r="AT33" s="29">
        <f t="shared" si="13"/>
        <v>6471</v>
      </c>
      <c r="AU33" s="29">
        <f t="shared" si="13"/>
        <v>6101</v>
      </c>
      <c r="AV33" s="29">
        <f t="shared" si="13"/>
        <v>6471</v>
      </c>
      <c r="AW33" s="29">
        <f t="shared" si="13"/>
        <v>6101</v>
      </c>
    </row>
    <row r="34" spans="1:49" ht="11.45" customHeight="1" x14ac:dyDescent="0.2">
      <c r="A34" s="3">
        <v>2</v>
      </c>
      <c r="B34" s="29" t="e">
        <f t="shared" ref="B34" si="14">ROUND(B15*0.87,)</f>
        <v>#REF!</v>
      </c>
      <c r="C34" s="29" t="e">
        <f t="shared" ref="C34:AW34" si="15">ROUND(C15*0.87,)</f>
        <v>#REF!</v>
      </c>
      <c r="D34" s="29" t="e">
        <f t="shared" si="15"/>
        <v>#REF!</v>
      </c>
      <c r="E34" s="29" t="e">
        <f t="shared" si="15"/>
        <v>#REF!</v>
      </c>
      <c r="F34" s="29" t="e">
        <f t="shared" si="15"/>
        <v>#REF!</v>
      </c>
      <c r="G34" s="29">
        <f t="shared" si="15"/>
        <v>8208</v>
      </c>
      <c r="H34" s="29">
        <f t="shared" si="15"/>
        <v>7617</v>
      </c>
      <c r="I34" s="29">
        <f t="shared" si="15"/>
        <v>7395</v>
      </c>
      <c r="J34" s="29">
        <f t="shared" si="15"/>
        <v>7025</v>
      </c>
      <c r="K34" s="29">
        <f t="shared" si="15"/>
        <v>8800</v>
      </c>
      <c r="L34" s="29">
        <f t="shared" si="15"/>
        <v>8208</v>
      </c>
      <c r="M34" s="29">
        <f t="shared" si="15"/>
        <v>8800</v>
      </c>
      <c r="N34" s="29">
        <f t="shared" si="15"/>
        <v>7617</v>
      </c>
      <c r="O34" s="29">
        <f t="shared" si="15"/>
        <v>8208</v>
      </c>
      <c r="P34" s="29">
        <f t="shared" si="15"/>
        <v>7321</v>
      </c>
      <c r="Q34" s="29">
        <f t="shared" si="15"/>
        <v>7025</v>
      </c>
      <c r="R34" s="29">
        <f t="shared" si="15"/>
        <v>7321</v>
      </c>
      <c r="S34" s="29">
        <f t="shared" si="15"/>
        <v>7025</v>
      </c>
      <c r="T34" s="29">
        <f t="shared" si="15"/>
        <v>8800</v>
      </c>
      <c r="U34" s="29">
        <f t="shared" si="15"/>
        <v>8800</v>
      </c>
      <c r="V34" s="29">
        <f t="shared" si="15"/>
        <v>8800</v>
      </c>
      <c r="W34" s="29">
        <f t="shared" si="15"/>
        <v>8800</v>
      </c>
      <c r="X34" s="29">
        <f t="shared" si="15"/>
        <v>7617</v>
      </c>
      <c r="Y34" s="29">
        <f t="shared" si="15"/>
        <v>8208</v>
      </c>
      <c r="Z34" s="29">
        <f t="shared" si="15"/>
        <v>7617</v>
      </c>
      <c r="AA34" s="29">
        <f t="shared" si="15"/>
        <v>9392</v>
      </c>
      <c r="AB34" s="29">
        <f t="shared" si="15"/>
        <v>9392</v>
      </c>
      <c r="AC34" s="29">
        <f t="shared" si="15"/>
        <v>7691</v>
      </c>
      <c r="AD34" s="29">
        <f t="shared" si="15"/>
        <v>8135</v>
      </c>
      <c r="AE34" s="29">
        <f t="shared" si="15"/>
        <v>7839</v>
      </c>
      <c r="AF34" s="29">
        <f t="shared" si="15"/>
        <v>8282</v>
      </c>
      <c r="AG34" s="29">
        <f t="shared" si="15"/>
        <v>8800</v>
      </c>
      <c r="AH34" s="29">
        <f t="shared" si="15"/>
        <v>8800</v>
      </c>
      <c r="AI34" s="29">
        <f t="shared" si="15"/>
        <v>8430</v>
      </c>
      <c r="AJ34" s="29">
        <f t="shared" si="15"/>
        <v>8135</v>
      </c>
      <c r="AK34" s="29">
        <f t="shared" si="15"/>
        <v>8800</v>
      </c>
      <c r="AL34" s="29">
        <f t="shared" si="15"/>
        <v>8135</v>
      </c>
      <c r="AM34" s="29">
        <f t="shared" si="15"/>
        <v>8430</v>
      </c>
      <c r="AN34" s="29">
        <f t="shared" si="15"/>
        <v>8135</v>
      </c>
      <c r="AO34" s="29">
        <f t="shared" si="15"/>
        <v>8430</v>
      </c>
      <c r="AP34" s="29">
        <f t="shared" si="15"/>
        <v>7839</v>
      </c>
      <c r="AQ34" s="29">
        <f t="shared" si="15"/>
        <v>7839</v>
      </c>
      <c r="AR34" s="29">
        <f t="shared" si="15"/>
        <v>7543</v>
      </c>
      <c r="AS34" s="29">
        <f t="shared" si="15"/>
        <v>7025</v>
      </c>
      <c r="AT34" s="29">
        <f t="shared" si="15"/>
        <v>7395</v>
      </c>
      <c r="AU34" s="29">
        <f t="shared" si="15"/>
        <v>7025</v>
      </c>
      <c r="AV34" s="29">
        <f t="shared" si="15"/>
        <v>7395</v>
      </c>
      <c r="AW34" s="29">
        <f t="shared" si="15"/>
        <v>7025</v>
      </c>
    </row>
    <row r="35" spans="1:49" ht="11.45" customHeight="1" x14ac:dyDescent="0.2">
      <c r="A35" s="4" t="s">
        <v>91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row>
    <row r="36" spans="1:49" ht="11.45" customHeight="1" x14ac:dyDescent="0.2">
      <c r="A36" s="3">
        <v>1</v>
      </c>
      <c r="B36" s="29" t="e">
        <f t="shared" ref="B36" si="16">ROUND(B17*0.87,)</f>
        <v>#REF!</v>
      </c>
      <c r="C36" s="29" t="e">
        <f t="shared" ref="C36:AW36" si="17">ROUND(C17*0.87,)</f>
        <v>#REF!</v>
      </c>
      <c r="D36" s="29" t="e">
        <f t="shared" si="17"/>
        <v>#REF!</v>
      </c>
      <c r="E36" s="29" t="e">
        <f t="shared" si="17"/>
        <v>#REF!</v>
      </c>
      <c r="F36" s="29" t="e">
        <f t="shared" si="17"/>
        <v>#REF!</v>
      </c>
      <c r="G36" s="29">
        <f t="shared" si="17"/>
        <v>8024</v>
      </c>
      <c r="H36" s="29">
        <f t="shared" si="17"/>
        <v>7432</v>
      </c>
      <c r="I36" s="29">
        <f t="shared" si="17"/>
        <v>7210</v>
      </c>
      <c r="J36" s="29">
        <f t="shared" si="17"/>
        <v>6840</v>
      </c>
      <c r="K36" s="29">
        <f t="shared" si="17"/>
        <v>8615</v>
      </c>
      <c r="L36" s="29">
        <f t="shared" si="17"/>
        <v>8024</v>
      </c>
      <c r="M36" s="29">
        <f t="shared" si="17"/>
        <v>8615</v>
      </c>
      <c r="N36" s="29">
        <f t="shared" si="17"/>
        <v>7432</v>
      </c>
      <c r="O36" s="29">
        <f t="shared" si="17"/>
        <v>8024</v>
      </c>
      <c r="P36" s="29">
        <f t="shared" si="17"/>
        <v>7136</v>
      </c>
      <c r="Q36" s="29">
        <f t="shared" si="17"/>
        <v>6840</v>
      </c>
      <c r="R36" s="29">
        <f t="shared" si="17"/>
        <v>7136</v>
      </c>
      <c r="S36" s="29">
        <f t="shared" si="17"/>
        <v>6840</v>
      </c>
      <c r="T36" s="29">
        <f t="shared" si="17"/>
        <v>8615</v>
      </c>
      <c r="U36" s="29">
        <f t="shared" si="17"/>
        <v>8615</v>
      </c>
      <c r="V36" s="29">
        <f t="shared" si="17"/>
        <v>8615</v>
      </c>
      <c r="W36" s="29">
        <f t="shared" si="17"/>
        <v>8615</v>
      </c>
      <c r="X36" s="29">
        <f t="shared" si="17"/>
        <v>7432</v>
      </c>
      <c r="Y36" s="29">
        <f t="shared" si="17"/>
        <v>8024</v>
      </c>
      <c r="Z36" s="29">
        <f t="shared" si="17"/>
        <v>7432</v>
      </c>
      <c r="AA36" s="29">
        <f t="shared" si="17"/>
        <v>9207</v>
      </c>
      <c r="AB36" s="29">
        <f t="shared" si="17"/>
        <v>9207</v>
      </c>
      <c r="AC36" s="29">
        <f t="shared" si="17"/>
        <v>7506</v>
      </c>
      <c r="AD36" s="29">
        <f t="shared" si="17"/>
        <v>7950</v>
      </c>
      <c r="AE36" s="29">
        <f t="shared" si="17"/>
        <v>7654</v>
      </c>
      <c r="AF36" s="29">
        <f t="shared" si="17"/>
        <v>8098</v>
      </c>
      <c r="AG36" s="29">
        <f t="shared" si="17"/>
        <v>8615</v>
      </c>
      <c r="AH36" s="29">
        <f t="shared" si="17"/>
        <v>8615</v>
      </c>
      <c r="AI36" s="29">
        <f t="shared" si="17"/>
        <v>8245</v>
      </c>
      <c r="AJ36" s="29">
        <f t="shared" si="17"/>
        <v>7950</v>
      </c>
      <c r="AK36" s="29">
        <f t="shared" si="17"/>
        <v>8615</v>
      </c>
      <c r="AL36" s="29">
        <f t="shared" si="17"/>
        <v>7950</v>
      </c>
      <c r="AM36" s="29">
        <f t="shared" si="17"/>
        <v>8245</v>
      </c>
      <c r="AN36" s="29">
        <f t="shared" si="17"/>
        <v>7950</v>
      </c>
      <c r="AO36" s="29">
        <f t="shared" si="17"/>
        <v>8245</v>
      </c>
      <c r="AP36" s="29">
        <f t="shared" si="17"/>
        <v>7654</v>
      </c>
      <c r="AQ36" s="29">
        <f t="shared" si="17"/>
        <v>7654</v>
      </c>
      <c r="AR36" s="29">
        <f t="shared" si="17"/>
        <v>7358</v>
      </c>
      <c r="AS36" s="29">
        <f t="shared" si="17"/>
        <v>6840</v>
      </c>
      <c r="AT36" s="29">
        <f t="shared" si="17"/>
        <v>7210</v>
      </c>
      <c r="AU36" s="29">
        <f t="shared" si="17"/>
        <v>6840</v>
      </c>
      <c r="AV36" s="29">
        <f t="shared" si="17"/>
        <v>7210</v>
      </c>
      <c r="AW36" s="29">
        <f t="shared" si="17"/>
        <v>6840</v>
      </c>
    </row>
    <row r="37" spans="1:49" ht="11.45" customHeight="1" x14ac:dyDescent="0.2">
      <c r="A37" s="3">
        <v>2</v>
      </c>
      <c r="B37" s="29" t="e">
        <f t="shared" ref="B37" si="18">ROUND(B18*0.87,)</f>
        <v>#REF!</v>
      </c>
      <c r="C37" s="29" t="e">
        <f t="shared" ref="C37:AW37" si="19">ROUND(C18*0.87,)</f>
        <v>#REF!</v>
      </c>
      <c r="D37" s="29" t="e">
        <f t="shared" si="19"/>
        <v>#REF!</v>
      </c>
      <c r="E37" s="29" t="e">
        <f t="shared" si="19"/>
        <v>#REF!</v>
      </c>
      <c r="F37" s="29" t="e">
        <f t="shared" si="19"/>
        <v>#REF!</v>
      </c>
      <c r="G37" s="29">
        <f t="shared" si="19"/>
        <v>8948</v>
      </c>
      <c r="H37" s="29">
        <f t="shared" si="19"/>
        <v>8356</v>
      </c>
      <c r="I37" s="29">
        <f t="shared" si="19"/>
        <v>8135</v>
      </c>
      <c r="J37" s="29">
        <f t="shared" si="19"/>
        <v>7765</v>
      </c>
      <c r="K37" s="29">
        <f t="shared" si="19"/>
        <v>9540</v>
      </c>
      <c r="L37" s="29">
        <f t="shared" si="19"/>
        <v>8948</v>
      </c>
      <c r="M37" s="29">
        <f t="shared" si="19"/>
        <v>9540</v>
      </c>
      <c r="N37" s="29">
        <f t="shared" si="19"/>
        <v>8356</v>
      </c>
      <c r="O37" s="29">
        <f t="shared" si="19"/>
        <v>8948</v>
      </c>
      <c r="P37" s="29">
        <f t="shared" si="19"/>
        <v>8061</v>
      </c>
      <c r="Q37" s="29">
        <f t="shared" si="19"/>
        <v>7765</v>
      </c>
      <c r="R37" s="29">
        <f t="shared" si="19"/>
        <v>8061</v>
      </c>
      <c r="S37" s="29">
        <f t="shared" si="19"/>
        <v>7765</v>
      </c>
      <c r="T37" s="29">
        <f t="shared" si="19"/>
        <v>9540</v>
      </c>
      <c r="U37" s="29">
        <f t="shared" si="19"/>
        <v>9540</v>
      </c>
      <c r="V37" s="29">
        <f t="shared" si="19"/>
        <v>9540</v>
      </c>
      <c r="W37" s="29">
        <f t="shared" si="19"/>
        <v>9540</v>
      </c>
      <c r="X37" s="29">
        <f t="shared" si="19"/>
        <v>8356</v>
      </c>
      <c r="Y37" s="29">
        <f t="shared" si="19"/>
        <v>8948</v>
      </c>
      <c r="Z37" s="29">
        <f t="shared" si="19"/>
        <v>8356</v>
      </c>
      <c r="AA37" s="29">
        <f t="shared" si="19"/>
        <v>10131</v>
      </c>
      <c r="AB37" s="29">
        <f t="shared" si="19"/>
        <v>10131</v>
      </c>
      <c r="AC37" s="29">
        <f t="shared" si="19"/>
        <v>8430</v>
      </c>
      <c r="AD37" s="29">
        <f t="shared" si="19"/>
        <v>8874</v>
      </c>
      <c r="AE37" s="29">
        <f t="shared" si="19"/>
        <v>8578</v>
      </c>
      <c r="AF37" s="29">
        <f t="shared" si="19"/>
        <v>9022</v>
      </c>
      <c r="AG37" s="29">
        <f t="shared" si="19"/>
        <v>9540</v>
      </c>
      <c r="AH37" s="29">
        <f t="shared" si="19"/>
        <v>9540</v>
      </c>
      <c r="AI37" s="29">
        <f t="shared" si="19"/>
        <v>9170</v>
      </c>
      <c r="AJ37" s="29">
        <f t="shared" si="19"/>
        <v>8874</v>
      </c>
      <c r="AK37" s="29">
        <f t="shared" si="19"/>
        <v>9540</v>
      </c>
      <c r="AL37" s="29">
        <f t="shared" si="19"/>
        <v>8874</v>
      </c>
      <c r="AM37" s="29">
        <f t="shared" si="19"/>
        <v>9170</v>
      </c>
      <c r="AN37" s="29">
        <f t="shared" si="19"/>
        <v>8874</v>
      </c>
      <c r="AO37" s="29">
        <f t="shared" si="19"/>
        <v>9170</v>
      </c>
      <c r="AP37" s="29">
        <f t="shared" si="19"/>
        <v>8578</v>
      </c>
      <c r="AQ37" s="29">
        <f t="shared" si="19"/>
        <v>8578</v>
      </c>
      <c r="AR37" s="29">
        <f t="shared" si="19"/>
        <v>8282</v>
      </c>
      <c r="AS37" s="29">
        <f t="shared" si="19"/>
        <v>7765</v>
      </c>
      <c r="AT37" s="29">
        <f t="shared" si="19"/>
        <v>8135</v>
      </c>
      <c r="AU37" s="29">
        <f t="shared" si="19"/>
        <v>7765</v>
      </c>
      <c r="AV37" s="29">
        <f t="shared" si="19"/>
        <v>8135</v>
      </c>
      <c r="AW37" s="29">
        <f t="shared" si="19"/>
        <v>7765</v>
      </c>
    </row>
    <row r="38" spans="1:49" ht="11.45" customHeight="1" x14ac:dyDescent="0.2">
      <c r="A38" s="2" t="s">
        <v>92</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49" ht="11.45" customHeight="1" x14ac:dyDescent="0.2">
      <c r="A39" s="3">
        <v>1</v>
      </c>
      <c r="B39" s="29" t="e">
        <f t="shared" ref="B39" si="20">ROUND(B20*0.87,)</f>
        <v>#REF!</v>
      </c>
      <c r="C39" s="29" t="e">
        <f t="shared" ref="C39:AW39" si="21">ROUND(C20*0.87,)</f>
        <v>#REF!</v>
      </c>
      <c r="D39" s="29" t="e">
        <f t="shared" si="21"/>
        <v>#REF!</v>
      </c>
      <c r="E39" s="29" t="e">
        <f t="shared" si="21"/>
        <v>#REF!</v>
      </c>
      <c r="F39" s="29" t="e">
        <f t="shared" si="21"/>
        <v>#REF!</v>
      </c>
      <c r="G39" s="29">
        <f t="shared" si="21"/>
        <v>9133</v>
      </c>
      <c r="H39" s="29">
        <f t="shared" si="21"/>
        <v>8541</v>
      </c>
      <c r="I39" s="29">
        <f t="shared" si="21"/>
        <v>8319</v>
      </c>
      <c r="J39" s="29">
        <f t="shared" si="21"/>
        <v>7950</v>
      </c>
      <c r="K39" s="29">
        <f t="shared" si="21"/>
        <v>9724</v>
      </c>
      <c r="L39" s="29">
        <f t="shared" si="21"/>
        <v>9133</v>
      </c>
      <c r="M39" s="29">
        <f t="shared" si="21"/>
        <v>9724</v>
      </c>
      <c r="N39" s="29">
        <f t="shared" si="21"/>
        <v>8541</v>
      </c>
      <c r="O39" s="29">
        <f t="shared" si="21"/>
        <v>9133</v>
      </c>
      <c r="P39" s="29">
        <f t="shared" si="21"/>
        <v>8245</v>
      </c>
      <c r="Q39" s="29">
        <f t="shared" si="21"/>
        <v>7950</v>
      </c>
      <c r="R39" s="29">
        <f t="shared" si="21"/>
        <v>8245</v>
      </c>
      <c r="S39" s="29">
        <f t="shared" si="21"/>
        <v>7950</v>
      </c>
      <c r="T39" s="29">
        <f t="shared" si="21"/>
        <v>9724</v>
      </c>
      <c r="U39" s="29">
        <f t="shared" si="21"/>
        <v>9724</v>
      </c>
      <c r="V39" s="29">
        <f t="shared" si="21"/>
        <v>9724</v>
      </c>
      <c r="W39" s="29">
        <f t="shared" si="21"/>
        <v>9724</v>
      </c>
      <c r="X39" s="29">
        <f t="shared" si="21"/>
        <v>8541</v>
      </c>
      <c r="Y39" s="29">
        <f t="shared" si="21"/>
        <v>9133</v>
      </c>
      <c r="Z39" s="29">
        <f t="shared" si="21"/>
        <v>8541</v>
      </c>
      <c r="AA39" s="29">
        <f t="shared" si="21"/>
        <v>10316</v>
      </c>
      <c r="AB39" s="29">
        <f t="shared" si="21"/>
        <v>10316</v>
      </c>
      <c r="AC39" s="29">
        <f t="shared" si="21"/>
        <v>8615</v>
      </c>
      <c r="AD39" s="29">
        <f t="shared" si="21"/>
        <v>9059</v>
      </c>
      <c r="AE39" s="29">
        <f t="shared" si="21"/>
        <v>8763</v>
      </c>
      <c r="AF39" s="29">
        <f t="shared" si="21"/>
        <v>9207</v>
      </c>
      <c r="AG39" s="29">
        <f t="shared" si="21"/>
        <v>9724</v>
      </c>
      <c r="AH39" s="29">
        <f t="shared" si="21"/>
        <v>9724</v>
      </c>
      <c r="AI39" s="29">
        <f t="shared" si="21"/>
        <v>9355</v>
      </c>
      <c r="AJ39" s="29">
        <f t="shared" si="21"/>
        <v>9059</v>
      </c>
      <c r="AK39" s="29">
        <f t="shared" si="21"/>
        <v>9724</v>
      </c>
      <c r="AL39" s="29">
        <f t="shared" si="21"/>
        <v>9059</v>
      </c>
      <c r="AM39" s="29">
        <f t="shared" si="21"/>
        <v>9355</v>
      </c>
      <c r="AN39" s="29">
        <f t="shared" si="21"/>
        <v>9059</v>
      </c>
      <c r="AO39" s="29">
        <f t="shared" si="21"/>
        <v>9355</v>
      </c>
      <c r="AP39" s="29">
        <f t="shared" si="21"/>
        <v>8763</v>
      </c>
      <c r="AQ39" s="29">
        <f t="shared" si="21"/>
        <v>8763</v>
      </c>
      <c r="AR39" s="29">
        <f t="shared" si="21"/>
        <v>8467</v>
      </c>
      <c r="AS39" s="29">
        <f t="shared" si="21"/>
        <v>7950</v>
      </c>
      <c r="AT39" s="29">
        <f t="shared" si="21"/>
        <v>8319</v>
      </c>
      <c r="AU39" s="29">
        <f t="shared" si="21"/>
        <v>7950</v>
      </c>
      <c r="AV39" s="29">
        <f t="shared" si="21"/>
        <v>8319</v>
      </c>
      <c r="AW39" s="29">
        <f t="shared" si="21"/>
        <v>7950</v>
      </c>
    </row>
    <row r="40" spans="1:49" ht="11.45" customHeight="1" x14ac:dyDescent="0.2">
      <c r="A40" s="3">
        <v>2</v>
      </c>
      <c r="B40" s="29" t="e">
        <f t="shared" ref="B40" si="22">ROUND(B21*0.87,)</f>
        <v>#REF!</v>
      </c>
      <c r="C40" s="29" t="e">
        <f t="shared" ref="C40:AW40" si="23">ROUND(C21*0.87,)</f>
        <v>#REF!</v>
      </c>
      <c r="D40" s="29" t="e">
        <f t="shared" si="23"/>
        <v>#REF!</v>
      </c>
      <c r="E40" s="29" t="e">
        <f t="shared" si="23"/>
        <v>#REF!</v>
      </c>
      <c r="F40" s="29" t="e">
        <f t="shared" si="23"/>
        <v>#REF!</v>
      </c>
      <c r="G40" s="29">
        <f t="shared" si="23"/>
        <v>10057</v>
      </c>
      <c r="H40" s="29">
        <f t="shared" si="23"/>
        <v>9466</v>
      </c>
      <c r="I40" s="29">
        <f t="shared" si="23"/>
        <v>9244</v>
      </c>
      <c r="J40" s="29">
        <f t="shared" si="23"/>
        <v>8874</v>
      </c>
      <c r="K40" s="29">
        <f t="shared" si="23"/>
        <v>10649</v>
      </c>
      <c r="L40" s="29">
        <f t="shared" si="23"/>
        <v>10057</v>
      </c>
      <c r="M40" s="29">
        <f t="shared" si="23"/>
        <v>10649</v>
      </c>
      <c r="N40" s="29">
        <f t="shared" si="23"/>
        <v>9466</v>
      </c>
      <c r="O40" s="29">
        <f t="shared" si="23"/>
        <v>10057</v>
      </c>
      <c r="P40" s="29">
        <f t="shared" si="23"/>
        <v>9170</v>
      </c>
      <c r="Q40" s="29">
        <f t="shared" si="23"/>
        <v>8874</v>
      </c>
      <c r="R40" s="29">
        <f t="shared" si="23"/>
        <v>9170</v>
      </c>
      <c r="S40" s="29">
        <f t="shared" si="23"/>
        <v>8874</v>
      </c>
      <c r="T40" s="29">
        <f t="shared" si="23"/>
        <v>10649</v>
      </c>
      <c r="U40" s="29">
        <f t="shared" si="23"/>
        <v>10649</v>
      </c>
      <c r="V40" s="29">
        <f t="shared" si="23"/>
        <v>10649</v>
      </c>
      <c r="W40" s="29">
        <f t="shared" si="23"/>
        <v>10649</v>
      </c>
      <c r="X40" s="29">
        <f t="shared" si="23"/>
        <v>9466</v>
      </c>
      <c r="Y40" s="29">
        <f t="shared" si="23"/>
        <v>10057</v>
      </c>
      <c r="Z40" s="29">
        <f t="shared" si="23"/>
        <v>9466</v>
      </c>
      <c r="AA40" s="29">
        <f t="shared" si="23"/>
        <v>11240</v>
      </c>
      <c r="AB40" s="29">
        <f t="shared" si="23"/>
        <v>11240</v>
      </c>
      <c r="AC40" s="29">
        <f t="shared" si="23"/>
        <v>9540</v>
      </c>
      <c r="AD40" s="29">
        <f t="shared" si="23"/>
        <v>9983</v>
      </c>
      <c r="AE40" s="29">
        <f t="shared" si="23"/>
        <v>9687</v>
      </c>
      <c r="AF40" s="29">
        <f t="shared" si="23"/>
        <v>10131</v>
      </c>
      <c r="AG40" s="29">
        <f t="shared" si="23"/>
        <v>10649</v>
      </c>
      <c r="AH40" s="29">
        <f t="shared" si="23"/>
        <v>10649</v>
      </c>
      <c r="AI40" s="29">
        <f t="shared" si="23"/>
        <v>10279</v>
      </c>
      <c r="AJ40" s="29">
        <f t="shared" si="23"/>
        <v>9983</v>
      </c>
      <c r="AK40" s="29">
        <f t="shared" si="23"/>
        <v>10649</v>
      </c>
      <c r="AL40" s="29">
        <f t="shared" si="23"/>
        <v>9983</v>
      </c>
      <c r="AM40" s="29">
        <f t="shared" si="23"/>
        <v>10279</v>
      </c>
      <c r="AN40" s="29">
        <f t="shared" si="23"/>
        <v>9983</v>
      </c>
      <c r="AO40" s="29">
        <f t="shared" si="23"/>
        <v>10279</v>
      </c>
      <c r="AP40" s="29">
        <f t="shared" si="23"/>
        <v>9687</v>
      </c>
      <c r="AQ40" s="29">
        <f t="shared" si="23"/>
        <v>9687</v>
      </c>
      <c r="AR40" s="29">
        <f t="shared" si="23"/>
        <v>9392</v>
      </c>
      <c r="AS40" s="29">
        <f t="shared" si="23"/>
        <v>8874</v>
      </c>
      <c r="AT40" s="29">
        <f t="shared" si="23"/>
        <v>9244</v>
      </c>
      <c r="AU40" s="29">
        <f t="shared" si="23"/>
        <v>8874</v>
      </c>
      <c r="AV40" s="29">
        <f t="shared" si="23"/>
        <v>9244</v>
      </c>
      <c r="AW40" s="29">
        <f t="shared" si="23"/>
        <v>8874</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115" zoomScaleNormal="115" workbookViewId="0">
      <pane xSplit="1" topLeftCell="B1" activePane="topRight" state="frozen"/>
      <selection pane="topRight"/>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f>'C завтраками| Bed and breakfast'!B5</f>
        <v>45399</v>
      </c>
      <c r="H5" s="129">
        <f>'C завтраками| Bed and breakfast'!C5</f>
        <v>45401</v>
      </c>
      <c r="I5" s="129">
        <f>'C завтраками| Bed and breakfast'!D5</f>
        <v>45402</v>
      </c>
      <c r="J5" s="129">
        <f>'C завтраками| Bed and breakfast'!E5</f>
        <v>45403</v>
      </c>
      <c r="K5" s="46">
        <f>'C завтраками| Bed and breakfast'!F5</f>
        <v>45407</v>
      </c>
      <c r="L5" s="129">
        <f>'C завтраками| Bed and breakfast'!H5</f>
        <v>45411</v>
      </c>
      <c r="M5" s="129">
        <f>'C завтраками| Bed and breakfast'!I5</f>
        <v>45413</v>
      </c>
      <c r="N5" s="129">
        <f>'C завтраками| Bed and breakfast'!J5</f>
        <v>45417</v>
      </c>
      <c r="O5" s="129">
        <f>'C завтраками| Bed and breakfast'!K5</f>
        <v>45421</v>
      </c>
      <c r="P5" s="129">
        <f>'C завтраками| Bed and breakfast'!O5</f>
        <v>45429</v>
      </c>
      <c r="Q5" s="129">
        <f>'C завтраками| Bed and breakfast'!P5</f>
        <v>45431</v>
      </c>
      <c r="R5" s="129">
        <f>'C завтраками| Bed and breakfast'!Q5</f>
        <v>45436</v>
      </c>
      <c r="S5" s="129">
        <f>'C завтраками| Bed and breakfast'!R5</f>
        <v>45438</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breakfast'!AE5</f>
        <v>45492</v>
      </c>
      <c r="AE5" s="129">
        <f>'C завтраками| Bed and breakfast'!AF5</f>
        <v>45494</v>
      </c>
      <c r="AF5" s="129">
        <f>'C завтраками| Bed and breakfast'!AG5</f>
        <v>45499</v>
      </c>
      <c r="AG5" s="129">
        <f>'C завтраками| Bed and breakfast'!AH5</f>
        <v>45501</v>
      </c>
      <c r="AH5" s="129">
        <f>'C завтраками| Bed and breakfast'!AI5</f>
        <v>45505</v>
      </c>
      <c r="AI5" s="129">
        <f>'C завтраками| Bed and breakfast'!AJ5</f>
        <v>45506</v>
      </c>
      <c r="AJ5" s="129">
        <f>'C завтраками| Bed and breakfast'!AK5</f>
        <v>45508</v>
      </c>
      <c r="AK5" s="129">
        <f>'C завтраками| Bed and breakfast'!AL5</f>
        <v>45513</v>
      </c>
      <c r="AL5" s="129">
        <f>'C завтраками| Bed and breakfast'!AM5</f>
        <v>45515</v>
      </c>
      <c r="AM5" s="129">
        <f>'C завтраками| Bed and breakfast'!AN5</f>
        <v>45520</v>
      </c>
      <c r="AN5" s="129">
        <f>'C завтраками| Bed and breakfast'!AO5</f>
        <v>45522</v>
      </c>
      <c r="AO5" s="129">
        <f>'C завтраками| Bed and breakfast'!AS5</f>
        <v>45527</v>
      </c>
      <c r="AP5" s="129">
        <f>'C завтраками| Bed and breakfast'!AT5</f>
        <v>45529</v>
      </c>
      <c r="AQ5" s="129">
        <f>'C завтраками| Bed and breakfast'!AU5</f>
        <v>45534</v>
      </c>
      <c r="AR5" s="129">
        <f>'C завтраками| Bed and breakfast'!AV5</f>
        <v>45536</v>
      </c>
      <c r="AS5" s="129">
        <f>'C завтраками| Bed and breakfast'!AW5</f>
        <v>45551</v>
      </c>
      <c r="AT5" s="129">
        <f>'C завтраками| Bed and breakfast'!AX5</f>
        <v>45556</v>
      </c>
      <c r="AU5" s="129">
        <f>'C завтраками| Bed and breakfast'!AY5</f>
        <v>45558</v>
      </c>
      <c r="AV5" s="129">
        <f>'C завтраками| Bed and breakfast'!AZ5</f>
        <v>45562</v>
      </c>
      <c r="AW5" s="129">
        <f>'C завтраками| Bed and breakfast'!BA5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f>'C завтраками| Bed and breakfast'!B6</f>
        <v>45400</v>
      </c>
      <c r="H6" s="129">
        <f>'C завтраками| Bed and breakfast'!C6</f>
        <v>45401</v>
      </c>
      <c r="I6" s="129">
        <f>'C завтраками| Bed and breakfast'!D6</f>
        <v>45402</v>
      </c>
      <c r="J6" s="129">
        <f>'C завтраками| Bed and breakfast'!E6</f>
        <v>45406</v>
      </c>
      <c r="K6" s="46">
        <f>'C завтраками| Bed and breakfast'!F6</f>
        <v>45408</v>
      </c>
      <c r="L6" s="129">
        <f>'C завтраками| Bed and breakfast'!H6</f>
        <v>45412</v>
      </c>
      <c r="M6" s="129">
        <f>'C завтраками| Bed and breakfast'!I6</f>
        <v>45416</v>
      </c>
      <c r="N6" s="129">
        <f>'C завтраками| Bed and breakfast'!J6</f>
        <v>45420</v>
      </c>
      <c r="O6" s="129">
        <f>'C завтраками| Bed and breakfast'!K6</f>
        <v>45421</v>
      </c>
      <c r="P6" s="129">
        <f>'C завтраками| Bed and breakfast'!O6</f>
        <v>45430</v>
      </c>
      <c r="Q6" s="129">
        <f>'C завтраками| Bed and breakfast'!P6</f>
        <v>45435</v>
      </c>
      <c r="R6" s="129">
        <f>'C завтраками| Bed and breakfast'!Q6</f>
        <v>45437</v>
      </c>
      <c r="S6" s="129">
        <f>'C завтраками| Bed and breakfast'!R6</f>
        <v>45438</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breakfast'!AE6</f>
        <v>45493</v>
      </c>
      <c r="AE6" s="129">
        <f>'C завтраками| Bed and breakfast'!AF6</f>
        <v>45498</v>
      </c>
      <c r="AF6" s="129">
        <f>'C завтраками| Bed and breakfast'!AG6</f>
        <v>45500</v>
      </c>
      <c r="AG6" s="129">
        <f>'C завтраками| Bed and breakfast'!AH6</f>
        <v>45504</v>
      </c>
      <c r="AH6" s="129">
        <f>'C завтраками| Bed and breakfast'!AI6</f>
        <v>45505</v>
      </c>
      <c r="AI6" s="129">
        <f>'C завтраками| Bed and breakfast'!AJ6</f>
        <v>45507</v>
      </c>
      <c r="AJ6" s="129">
        <f>'C завтраками| Bed and breakfast'!AK6</f>
        <v>45512</v>
      </c>
      <c r="AK6" s="129">
        <f>'C завтраками| Bed and breakfast'!AL6</f>
        <v>45514</v>
      </c>
      <c r="AL6" s="129">
        <f>'C завтраками| Bed and breakfast'!AM6</f>
        <v>45519</v>
      </c>
      <c r="AM6" s="129">
        <f>'C завтраками| Bed and breakfast'!AN6</f>
        <v>45521</v>
      </c>
      <c r="AN6" s="129">
        <f>'C завтраками| Bed and breakfast'!AO6</f>
        <v>45522</v>
      </c>
      <c r="AO6" s="129">
        <f>'C завтраками| Bed and breakfast'!AS6</f>
        <v>45528</v>
      </c>
      <c r="AP6" s="129">
        <f>'C завтраками| Bed and breakfast'!AT6</f>
        <v>45533</v>
      </c>
      <c r="AQ6" s="129">
        <f>'C завтраками| Bed and breakfast'!AU6</f>
        <v>45535</v>
      </c>
      <c r="AR6" s="129">
        <f>'C завтраками| Bed and breakfast'!AV6</f>
        <v>45550</v>
      </c>
      <c r="AS6" s="129">
        <f>'C завтраками| Bed and breakfast'!AW6</f>
        <v>45555</v>
      </c>
      <c r="AT6" s="129">
        <f>'C завтраками| Bed and breakfast'!AX6</f>
        <v>45557</v>
      </c>
      <c r="AU6" s="129">
        <f>'C завтраками| Bed and breakfast'!AY6</f>
        <v>45561</v>
      </c>
      <c r="AV6" s="129">
        <f>'C завтраками| Bed and breakfast'!AZ6</f>
        <v>45563</v>
      </c>
      <c r="AW6" s="129">
        <f>'C завтраками| Bed and breakfast'!BA6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f>'C завтраками| Bed and breakfast'!B8*0.85</f>
        <v>6247.5</v>
      </c>
      <c r="H8" s="142">
        <f>'C завтраками| Bed and breakfast'!C8*0.85</f>
        <v>5567.5</v>
      </c>
      <c r="I8" s="142">
        <f>'C завтраками| Bed and breakfast'!D8*0.85</f>
        <v>5312.5</v>
      </c>
      <c r="J8" s="142">
        <f>'C завтраками| Bed and breakfast'!E8*0.85</f>
        <v>4887.5</v>
      </c>
      <c r="K8" s="142">
        <f>'C завтраками| Bed and breakfast'!F8*0.85</f>
        <v>6927.5</v>
      </c>
      <c r="L8" s="142">
        <f>'C завтраками| Bed and breakfast'!H8*0.85</f>
        <v>6247.5</v>
      </c>
      <c r="M8" s="142">
        <f>'C завтраками| Bed and breakfast'!I8*0.85</f>
        <v>6927.5</v>
      </c>
      <c r="N8" s="142">
        <f>'C завтраками| Bed and breakfast'!J8*0.85</f>
        <v>5567.5</v>
      </c>
      <c r="O8" s="142">
        <f>'C завтраками| Bed and breakfast'!K8*0.85</f>
        <v>6247.5</v>
      </c>
      <c r="P8" s="142">
        <f>'C завтраками| Bed and breakfast'!O8*0.85</f>
        <v>5227.5</v>
      </c>
      <c r="Q8" s="142">
        <f>'C завтраками| Bed and breakfast'!P8*0.85</f>
        <v>4887.5</v>
      </c>
      <c r="R8" s="142">
        <f>'C завтраками| Bed and breakfast'!Q8*0.85</f>
        <v>5227.5</v>
      </c>
      <c r="S8" s="142">
        <f>'C завтраками| Bed and breakfast'!R8*0.85</f>
        <v>4887.5</v>
      </c>
      <c r="T8" s="142">
        <f>'C завтраками| Bed and breakfast'!T8*0.85</f>
        <v>6927.5</v>
      </c>
      <c r="U8" s="142">
        <f>'C завтраками| Bed and breakfast'!U8*0.85</f>
        <v>6927.5</v>
      </c>
      <c r="V8" s="142">
        <f>'C завтраками| Bed and breakfast'!V8*0.85</f>
        <v>6927.5</v>
      </c>
      <c r="W8" s="142">
        <f>'C завтраками| Bed and breakfast'!W8*0.85</f>
        <v>6927.5</v>
      </c>
      <c r="X8" s="142">
        <f>'C завтраками| Bed and breakfast'!X8*0.85</f>
        <v>5567.5</v>
      </c>
      <c r="Y8" s="142">
        <f>'C завтраками| Bed and breakfast'!Y8*0.85</f>
        <v>6247.5</v>
      </c>
      <c r="Z8" s="142">
        <f>'C завтраками| Bed and breakfast'!Z8*0.85</f>
        <v>5567.5</v>
      </c>
      <c r="AA8" s="142">
        <f>'C завтраками| Bed and breakfast'!AA8*0.85</f>
        <v>7607.5</v>
      </c>
      <c r="AB8" s="142">
        <f>'C завтраками| Bed and breakfast'!AB8*0.85</f>
        <v>7607.5</v>
      </c>
      <c r="AC8" s="142">
        <f>'C завтраками| Bed and breakfast'!AC8*0.85</f>
        <v>5652.5</v>
      </c>
      <c r="AD8" s="142">
        <f>'C завтраками| Bed and breakfast'!AE8*0.85</f>
        <v>6162.5</v>
      </c>
      <c r="AE8" s="142">
        <f>'C завтраками| Bed and breakfast'!AF8*0.85</f>
        <v>5822.5</v>
      </c>
      <c r="AF8" s="142">
        <f>'C завтраками| Bed and breakfast'!AG8*0.85</f>
        <v>6332.5</v>
      </c>
      <c r="AG8" s="142">
        <f>'C завтраками| Bed and breakfast'!AH8*0.85</f>
        <v>6927.5</v>
      </c>
      <c r="AH8" s="142">
        <f>'C завтраками| Bed and breakfast'!AI8*0.85</f>
        <v>6927.5</v>
      </c>
      <c r="AI8" s="142">
        <f>'C завтраками| Bed and breakfast'!AJ8*0.85</f>
        <v>6502.5</v>
      </c>
      <c r="AJ8" s="142">
        <f>'C завтраками| Bed and breakfast'!AK8*0.85</f>
        <v>6162.5</v>
      </c>
      <c r="AK8" s="142">
        <f>'C завтраками| Bed and breakfast'!AL8*0.85</f>
        <v>6927.5</v>
      </c>
      <c r="AL8" s="142">
        <f>'C завтраками| Bed and breakfast'!AM8*0.85</f>
        <v>6162.5</v>
      </c>
      <c r="AM8" s="142">
        <f>'C завтраками| Bed and breakfast'!AN8*0.85</f>
        <v>6502.5</v>
      </c>
      <c r="AN8" s="142">
        <f>'C завтраками| Bed and breakfast'!AO8*0.85</f>
        <v>6162.5</v>
      </c>
      <c r="AO8" s="142">
        <f>'C завтраками| Bed and breakfast'!AS8*0.85</f>
        <v>6502.5</v>
      </c>
      <c r="AP8" s="142">
        <f>'C завтраками| Bed and breakfast'!AT8*0.85</f>
        <v>5822.5</v>
      </c>
      <c r="AQ8" s="142">
        <f>'C завтраками| Bed and breakfast'!AU8*0.85</f>
        <v>5822.5</v>
      </c>
      <c r="AR8" s="142">
        <f>'C завтраками| Bed and breakfast'!AV8*0.85</f>
        <v>5482.5</v>
      </c>
      <c r="AS8" s="142">
        <f>'C завтраками| Bed and breakfast'!AW8*0.85</f>
        <v>4887.5</v>
      </c>
      <c r="AT8" s="142">
        <f>'C завтраками| Bed and breakfast'!AX8*0.85</f>
        <v>5312.5</v>
      </c>
      <c r="AU8" s="142">
        <f>'C завтраками| Bed and breakfast'!AY8*0.85</f>
        <v>4887.5</v>
      </c>
      <c r="AV8" s="142">
        <f>'C завтраками| Bed and breakfast'!AZ8*0.85</f>
        <v>5312.5</v>
      </c>
      <c r="AW8" s="142">
        <f>'C завтраками| Bed and breakfast'!BA8*0.85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f>'C завтраками| Bed and breakfast'!B9*0.85</f>
        <v>7310</v>
      </c>
      <c r="H9" s="142">
        <f>'C завтраками| Bed and breakfast'!C9*0.85</f>
        <v>6630</v>
      </c>
      <c r="I9" s="142">
        <f>'C завтраками| Bed and breakfast'!D9*0.85</f>
        <v>6375</v>
      </c>
      <c r="J9" s="142">
        <f>'C завтраками| Bed and breakfast'!E9*0.85</f>
        <v>5950</v>
      </c>
      <c r="K9" s="142">
        <f>'C завтраками| Bed and breakfast'!F9*0.85</f>
        <v>7990</v>
      </c>
      <c r="L9" s="142">
        <f>'C завтраками| Bed and breakfast'!H9*0.85</f>
        <v>7310</v>
      </c>
      <c r="M9" s="142">
        <f>'C завтраками| Bed and breakfast'!I9*0.85</f>
        <v>7990</v>
      </c>
      <c r="N9" s="142">
        <f>'C завтраками| Bed and breakfast'!J9*0.85</f>
        <v>6630</v>
      </c>
      <c r="O9" s="142">
        <f>'C завтраками| Bed and breakfast'!K9*0.85</f>
        <v>7310</v>
      </c>
      <c r="P9" s="142">
        <f>'C завтраками| Bed and breakfast'!O9*0.85</f>
        <v>6290</v>
      </c>
      <c r="Q9" s="142">
        <f>'C завтраками| Bed and breakfast'!P9*0.85</f>
        <v>5950</v>
      </c>
      <c r="R9" s="142">
        <f>'C завтраками| Bed and breakfast'!Q9*0.85</f>
        <v>6290</v>
      </c>
      <c r="S9" s="142">
        <f>'C завтраками| Bed and breakfast'!R9*0.85</f>
        <v>5950</v>
      </c>
      <c r="T9" s="142">
        <f>'C завтраками| Bed and breakfast'!T9*0.85</f>
        <v>7990</v>
      </c>
      <c r="U9" s="142">
        <f>'C завтраками| Bed and breakfast'!U9*0.85</f>
        <v>7990</v>
      </c>
      <c r="V9" s="142">
        <f>'C завтраками| Bed and breakfast'!V9*0.85</f>
        <v>7990</v>
      </c>
      <c r="W9" s="142">
        <f>'C завтраками| Bed and breakfast'!W9*0.85</f>
        <v>7990</v>
      </c>
      <c r="X9" s="142">
        <f>'C завтраками| Bed and breakfast'!X9*0.85</f>
        <v>6630</v>
      </c>
      <c r="Y9" s="142">
        <f>'C завтраками| Bed and breakfast'!Y9*0.85</f>
        <v>7310</v>
      </c>
      <c r="Z9" s="142">
        <f>'C завтраками| Bed and breakfast'!Z9*0.85</f>
        <v>6630</v>
      </c>
      <c r="AA9" s="142">
        <f>'C завтраками| Bed and breakfast'!AA9*0.85</f>
        <v>8670</v>
      </c>
      <c r="AB9" s="142">
        <f>'C завтраками| Bed and breakfast'!AB9*0.85</f>
        <v>8670</v>
      </c>
      <c r="AC9" s="142">
        <f>'C завтраками| Bed and breakfast'!AC9*0.85</f>
        <v>6715</v>
      </c>
      <c r="AD9" s="142">
        <f>'C завтраками| Bed and breakfast'!AE9*0.85</f>
        <v>7225</v>
      </c>
      <c r="AE9" s="142">
        <f>'C завтраками| Bed and breakfast'!AF9*0.85</f>
        <v>6885</v>
      </c>
      <c r="AF9" s="142">
        <f>'C завтраками| Bed and breakfast'!AG9*0.85</f>
        <v>7395</v>
      </c>
      <c r="AG9" s="142">
        <f>'C завтраками| Bed and breakfast'!AH9*0.85</f>
        <v>7990</v>
      </c>
      <c r="AH9" s="142">
        <f>'C завтраками| Bed and breakfast'!AI9*0.85</f>
        <v>7990</v>
      </c>
      <c r="AI9" s="142">
        <f>'C завтраками| Bed and breakfast'!AJ9*0.85</f>
        <v>7565</v>
      </c>
      <c r="AJ9" s="142">
        <f>'C завтраками| Bed and breakfast'!AK9*0.85</f>
        <v>7225</v>
      </c>
      <c r="AK9" s="142">
        <f>'C завтраками| Bed and breakfast'!AL9*0.85</f>
        <v>7990</v>
      </c>
      <c r="AL9" s="142">
        <f>'C завтраками| Bed and breakfast'!AM9*0.85</f>
        <v>7225</v>
      </c>
      <c r="AM9" s="142">
        <f>'C завтраками| Bed and breakfast'!AN9*0.85</f>
        <v>7565</v>
      </c>
      <c r="AN9" s="142">
        <f>'C завтраками| Bed and breakfast'!AO9*0.85</f>
        <v>7225</v>
      </c>
      <c r="AO9" s="142">
        <f>'C завтраками| Bed and breakfast'!AS9*0.85</f>
        <v>7565</v>
      </c>
      <c r="AP9" s="142">
        <f>'C завтраками| Bed and breakfast'!AT9*0.85</f>
        <v>6885</v>
      </c>
      <c r="AQ9" s="142">
        <f>'C завтраками| Bed and breakfast'!AU9*0.85</f>
        <v>6885</v>
      </c>
      <c r="AR9" s="142">
        <f>'C завтраками| Bed and breakfast'!AV9*0.85</f>
        <v>6545</v>
      </c>
      <c r="AS9" s="142">
        <f>'C завтраками| Bed and breakfast'!AW9*0.85</f>
        <v>5950</v>
      </c>
      <c r="AT9" s="142">
        <f>'C завтраками| Bed and breakfast'!AX9*0.85</f>
        <v>6375</v>
      </c>
      <c r="AU9" s="142">
        <f>'C завтраками| Bed and breakfast'!AY9*0.85</f>
        <v>5950</v>
      </c>
      <c r="AV9" s="142">
        <f>'C завтраками| Bed and breakfast'!AZ9*0.85</f>
        <v>6375</v>
      </c>
      <c r="AW9" s="142">
        <f>'C завтраками| Bed and breakfast'!BA9*0.85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f>'C завтраками| Bed and breakfast'!B11*0.85</f>
        <v>7097.5</v>
      </c>
      <c r="H11" s="142">
        <f>'C завтраками| Bed and breakfast'!C11*0.85</f>
        <v>6417.5</v>
      </c>
      <c r="I11" s="142">
        <f>'C завтраками| Bed and breakfast'!D11*0.85</f>
        <v>6162.5</v>
      </c>
      <c r="J11" s="142">
        <f>'C завтраками| Bed and breakfast'!E11*0.85</f>
        <v>5737.5</v>
      </c>
      <c r="K11" s="142">
        <f>'C завтраками| Bed and breakfast'!F11*0.85</f>
        <v>7777.5</v>
      </c>
      <c r="L11" s="142">
        <f>'C завтраками| Bed and breakfast'!H11*0.85</f>
        <v>7097.5</v>
      </c>
      <c r="M11" s="142">
        <f>'C завтраками| Bed and breakfast'!I11*0.85</f>
        <v>7777.5</v>
      </c>
      <c r="N11" s="142">
        <f>'C завтраками| Bed and breakfast'!J11*0.85</f>
        <v>6417.5</v>
      </c>
      <c r="O11" s="142">
        <f>'C завтраками| Bed and breakfast'!K11*0.85</f>
        <v>7097.5</v>
      </c>
      <c r="P11" s="142">
        <f>'C завтраками| Bed and breakfast'!O11*0.85</f>
        <v>6077.5</v>
      </c>
      <c r="Q11" s="142">
        <f>'C завтраками| Bed and breakfast'!P11*0.85</f>
        <v>5737.5</v>
      </c>
      <c r="R11" s="142">
        <f>'C завтраками| Bed and breakfast'!Q11*0.85</f>
        <v>6077.5</v>
      </c>
      <c r="S11" s="142">
        <f>'C завтраками| Bed and breakfast'!R11*0.85</f>
        <v>5737.5</v>
      </c>
      <c r="T11" s="142">
        <f>'C завтраками| Bed and breakfast'!T11*0.85</f>
        <v>7777.5</v>
      </c>
      <c r="U11" s="142">
        <f>'C завтраками| Bed and breakfast'!U11*0.85</f>
        <v>7777.5</v>
      </c>
      <c r="V11" s="142">
        <f>'C завтраками| Bed and breakfast'!V11*0.85</f>
        <v>7777.5</v>
      </c>
      <c r="W11" s="142">
        <f>'C завтраками| Bed and breakfast'!W11*0.85</f>
        <v>7777.5</v>
      </c>
      <c r="X11" s="142">
        <f>'C завтраками| Bed and breakfast'!X11*0.85</f>
        <v>6417.5</v>
      </c>
      <c r="Y11" s="142">
        <f>'C завтраками| Bed and breakfast'!Y11*0.85</f>
        <v>7097.5</v>
      </c>
      <c r="Z11" s="142">
        <f>'C завтраками| Bed and breakfast'!Z11*0.85</f>
        <v>6417.5</v>
      </c>
      <c r="AA11" s="142">
        <f>'C завтраками| Bed and breakfast'!AA11*0.85</f>
        <v>8457.5</v>
      </c>
      <c r="AB11" s="142">
        <f>'C завтраками| Bed and breakfast'!AB11*0.85</f>
        <v>8457.5</v>
      </c>
      <c r="AC11" s="142">
        <f>'C завтраками| Bed and breakfast'!AC11*0.85</f>
        <v>6502.5</v>
      </c>
      <c r="AD11" s="142">
        <f>'C завтраками| Bed and breakfast'!AE11*0.85</f>
        <v>7012.5</v>
      </c>
      <c r="AE11" s="142">
        <f>'C завтраками| Bed and breakfast'!AF11*0.85</f>
        <v>6672.5</v>
      </c>
      <c r="AF11" s="142">
        <f>'C завтраками| Bed and breakfast'!AG11*0.85</f>
        <v>7182.5</v>
      </c>
      <c r="AG11" s="142">
        <f>'C завтраками| Bed and breakfast'!AH11*0.85</f>
        <v>7777.5</v>
      </c>
      <c r="AH11" s="142">
        <f>'C завтраками| Bed and breakfast'!AI11*0.85</f>
        <v>7777.5</v>
      </c>
      <c r="AI11" s="142">
        <f>'C завтраками| Bed and breakfast'!AJ11*0.85</f>
        <v>7352.5</v>
      </c>
      <c r="AJ11" s="142">
        <f>'C завтраками| Bed and breakfast'!AK11*0.85</f>
        <v>7012.5</v>
      </c>
      <c r="AK11" s="142">
        <f>'C завтраками| Bed and breakfast'!AL11*0.85</f>
        <v>7777.5</v>
      </c>
      <c r="AL11" s="142">
        <f>'C завтраками| Bed and breakfast'!AM11*0.85</f>
        <v>7012.5</v>
      </c>
      <c r="AM11" s="142">
        <f>'C завтраками| Bed and breakfast'!AN11*0.85</f>
        <v>7352.5</v>
      </c>
      <c r="AN11" s="142">
        <f>'C завтраками| Bed and breakfast'!AO11*0.85</f>
        <v>7012.5</v>
      </c>
      <c r="AO11" s="142">
        <f>'C завтраками| Bed and breakfast'!AS11*0.85</f>
        <v>7352.5</v>
      </c>
      <c r="AP11" s="142">
        <f>'C завтраками| Bed and breakfast'!AT11*0.85</f>
        <v>6672.5</v>
      </c>
      <c r="AQ11" s="142">
        <f>'C завтраками| Bed and breakfast'!AU11*0.85</f>
        <v>6672.5</v>
      </c>
      <c r="AR11" s="142">
        <f>'C завтраками| Bed and breakfast'!AV11*0.85</f>
        <v>6332.5</v>
      </c>
      <c r="AS11" s="142">
        <f>'C завтраками| Bed and breakfast'!AW11*0.85</f>
        <v>5737.5</v>
      </c>
      <c r="AT11" s="142">
        <f>'C завтраками| Bed and breakfast'!AX11*0.85</f>
        <v>6162.5</v>
      </c>
      <c r="AU11" s="142">
        <f>'C завтраками| Bed and breakfast'!AY11*0.85</f>
        <v>5737.5</v>
      </c>
      <c r="AV11" s="142">
        <f>'C завтраками| Bed and breakfast'!AZ11*0.85</f>
        <v>6162.5</v>
      </c>
      <c r="AW11" s="142">
        <f>'C завтраками| Bed and breakfast'!BA11*0.85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f>'C завтраками| Bed and breakfast'!B12*0.85</f>
        <v>8160</v>
      </c>
      <c r="H12" s="142">
        <f>'C завтраками| Bed and breakfast'!C12*0.85</f>
        <v>7480</v>
      </c>
      <c r="I12" s="142">
        <f>'C завтраками| Bed and breakfast'!D12*0.85</f>
        <v>7225</v>
      </c>
      <c r="J12" s="142">
        <f>'C завтраками| Bed and breakfast'!E12*0.85</f>
        <v>6800</v>
      </c>
      <c r="K12" s="142">
        <f>'C завтраками| Bed and breakfast'!F12*0.85</f>
        <v>8840</v>
      </c>
      <c r="L12" s="142">
        <f>'C завтраками| Bed and breakfast'!H12*0.85</f>
        <v>8160</v>
      </c>
      <c r="M12" s="142">
        <f>'C завтраками| Bed and breakfast'!I12*0.85</f>
        <v>8840</v>
      </c>
      <c r="N12" s="142">
        <f>'C завтраками| Bed and breakfast'!J12*0.85</f>
        <v>7480</v>
      </c>
      <c r="O12" s="142">
        <f>'C завтраками| Bed and breakfast'!K12*0.85</f>
        <v>8160</v>
      </c>
      <c r="P12" s="142">
        <f>'C завтраками| Bed and breakfast'!O12*0.85</f>
        <v>7140</v>
      </c>
      <c r="Q12" s="142">
        <f>'C завтраками| Bed and breakfast'!P12*0.85</f>
        <v>6800</v>
      </c>
      <c r="R12" s="142">
        <f>'C завтраками| Bed and breakfast'!Q12*0.85</f>
        <v>7140</v>
      </c>
      <c r="S12" s="142">
        <f>'C завтраками| Bed and breakfast'!R12*0.85</f>
        <v>6800</v>
      </c>
      <c r="T12" s="142">
        <f>'C завтраками| Bed and breakfast'!T12*0.85</f>
        <v>8840</v>
      </c>
      <c r="U12" s="142">
        <f>'C завтраками| Bed and breakfast'!U12*0.85</f>
        <v>8840</v>
      </c>
      <c r="V12" s="142">
        <f>'C завтраками| Bed and breakfast'!V12*0.85</f>
        <v>8840</v>
      </c>
      <c r="W12" s="142">
        <f>'C завтраками| Bed and breakfast'!W12*0.85</f>
        <v>8840</v>
      </c>
      <c r="X12" s="142">
        <f>'C завтраками| Bed and breakfast'!X12*0.85</f>
        <v>7480</v>
      </c>
      <c r="Y12" s="142">
        <f>'C завтраками| Bed and breakfast'!Y12*0.85</f>
        <v>8160</v>
      </c>
      <c r="Z12" s="142">
        <f>'C завтраками| Bed and breakfast'!Z12*0.85</f>
        <v>7480</v>
      </c>
      <c r="AA12" s="142">
        <f>'C завтраками| Bed and breakfast'!AA12*0.85</f>
        <v>9520</v>
      </c>
      <c r="AB12" s="142">
        <f>'C завтраками| Bed and breakfast'!AB12*0.85</f>
        <v>9520</v>
      </c>
      <c r="AC12" s="142">
        <f>'C завтраками| Bed and breakfast'!AC12*0.85</f>
        <v>7565</v>
      </c>
      <c r="AD12" s="142">
        <f>'C завтраками| Bed and breakfast'!AE12*0.85</f>
        <v>8075</v>
      </c>
      <c r="AE12" s="142">
        <f>'C завтраками| Bed and breakfast'!AF12*0.85</f>
        <v>7735</v>
      </c>
      <c r="AF12" s="142">
        <f>'C завтраками| Bed and breakfast'!AG12*0.85</f>
        <v>8245</v>
      </c>
      <c r="AG12" s="142">
        <f>'C завтраками| Bed and breakfast'!AH12*0.85</f>
        <v>8840</v>
      </c>
      <c r="AH12" s="142">
        <f>'C завтраками| Bed and breakfast'!AI12*0.85</f>
        <v>8840</v>
      </c>
      <c r="AI12" s="142">
        <f>'C завтраками| Bed and breakfast'!AJ12*0.85</f>
        <v>8415</v>
      </c>
      <c r="AJ12" s="142">
        <f>'C завтраками| Bed and breakfast'!AK12*0.85</f>
        <v>8075</v>
      </c>
      <c r="AK12" s="142">
        <f>'C завтраками| Bed and breakfast'!AL12*0.85</f>
        <v>8840</v>
      </c>
      <c r="AL12" s="142">
        <f>'C завтраками| Bed and breakfast'!AM12*0.85</f>
        <v>8075</v>
      </c>
      <c r="AM12" s="142">
        <f>'C завтраками| Bed and breakfast'!AN12*0.85</f>
        <v>8415</v>
      </c>
      <c r="AN12" s="142">
        <f>'C завтраками| Bed and breakfast'!AO12*0.85</f>
        <v>8075</v>
      </c>
      <c r="AO12" s="142">
        <f>'C завтраками| Bed and breakfast'!AS12*0.85</f>
        <v>8415</v>
      </c>
      <c r="AP12" s="142">
        <f>'C завтраками| Bed and breakfast'!AT12*0.85</f>
        <v>7735</v>
      </c>
      <c r="AQ12" s="142">
        <f>'C завтраками| Bed and breakfast'!AU12*0.85</f>
        <v>7735</v>
      </c>
      <c r="AR12" s="142">
        <f>'C завтраками| Bed and breakfast'!AV12*0.85</f>
        <v>7395</v>
      </c>
      <c r="AS12" s="142">
        <f>'C завтраками| Bed and breakfast'!AW12*0.85</f>
        <v>6800</v>
      </c>
      <c r="AT12" s="142">
        <f>'C завтраками| Bed and breakfast'!AX12*0.85</f>
        <v>7225</v>
      </c>
      <c r="AU12" s="142">
        <f>'C завтраками| Bed and breakfast'!AY12*0.85</f>
        <v>6800</v>
      </c>
      <c r="AV12" s="142">
        <f>'C завтраками| Bed and breakfast'!AZ12*0.85</f>
        <v>7225</v>
      </c>
      <c r="AW12" s="142">
        <f>'C завтраками| Bed and breakfast'!BA12*0.85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f>'C завтраками| Bed and breakfast'!B14*0.85</f>
        <v>8372.5</v>
      </c>
      <c r="H14" s="142">
        <f>'C завтраками| Bed and breakfast'!C14*0.85</f>
        <v>7692.5</v>
      </c>
      <c r="I14" s="142">
        <f>'C завтраками| Bed and breakfast'!D14*0.85</f>
        <v>7437.5</v>
      </c>
      <c r="J14" s="142">
        <f>'C завтраками| Bed and breakfast'!E14*0.85</f>
        <v>7012.5</v>
      </c>
      <c r="K14" s="142">
        <f>'C завтраками| Bed and breakfast'!F14*0.85</f>
        <v>9052.5</v>
      </c>
      <c r="L14" s="142">
        <f>'C завтраками| Bed and breakfast'!H14*0.85</f>
        <v>8372.5</v>
      </c>
      <c r="M14" s="142">
        <f>'C завтраками| Bed and breakfast'!I14*0.85</f>
        <v>9052.5</v>
      </c>
      <c r="N14" s="142">
        <f>'C завтраками| Bed and breakfast'!J14*0.85</f>
        <v>7692.5</v>
      </c>
      <c r="O14" s="142">
        <f>'C завтраками| Bed and breakfast'!K14*0.85</f>
        <v>8372.5</v>
      </c>
      <c r="P14" s="142">
        <f>'C завтраками| Bed and breakfast'!O14*0.85</f>
        <v>7352.5</v>
      </c>
      <c r="Q14" s="142">
        <f>'C завтраками| Bed and breakfast'!P14*0.85</f>
        <v>7012.5</v>
      </c>
      <c r="R14" s="142">
        <f>'C завтраками| Bed and breakfast'!Q14*0.85</f>
        <v>7352.5</v>
      </c>
      <c r="S14" s="142">
        <f>'C завтраками| Bed and breakfast'!R14*0.85</f>
        <v>7012.5</v>
      </c>
      <c r="T14" s="142">
        <f>'C завтраками| Bed and breakfast'!T14*0.85</f>
        <v>9052.5</v>
      </c>
      <c r="U14" s="142">
        <f>'C завтраками| Bed and breakfast'!U14*0.85</f>
        <v>9052.5</v>
      </c>
      <c r="V14" s="142">
        <f>'C завтраками| Bed and breakfast'!V14*0.85</f>
        <v>9052.5</v>
      </c>
      <c r="W14" s="142">
        <f>'C завтраками| Bed and breakfast'!W14*0.85</f>
        <v>9052.5</v>
      </c>
      <c r="X14" s="142">
        <f>'C завтраками| Bed and breakfast'!X14*0.85</f>
        <v>7692.5</v>
      </c>
      <c r="Y14" s="142">
        <f>'C завтраками| Bed and breakfast'!Y14*0.85</f>
        <v>8372.5</v>
      </c>
      <c r="Z14" s="142">
        <f>'C завтраками| Bed and breakfast'!Z14*0.85</f>
        <v>7692.5</v>
      </c>
      <c r="AA14" s="142">
        <f>'C завтраками| Bed and breakfast'!AA14*0.85</f>
        <v>9732.5</v>
      </c>
      <c r="AB14" s="142">
        <f>'C завтраками| Bed and breakfast'!AB14*0.85</f>
        <v>9732.5</v>
      </c>
      <c r="AC14" s="142">
        <f>'C завтраками| Bed and breakfast'!AC14*0.85</f>
        <v>7777.5</v>
      </c>
      <c r="AD14" s="142">
        <f>'C завтраками| Bed and breakfast'!AE14*0.85</f>
        <v>8287.5</v>
      </c>
      <c r="AE14" s="142">
        <f>'C завтраками| Bed and breakfast'!AF14*0.85</f>
        <v>7947.5</v>
      </c>
      <c r="AF14" s="142">
        <f>'C завтраками| Bed and breakfast'!AG14*0.85</f>
        <v>8457.5</v>
      </c>
      <c r="AG14" s="142">
        <f>'C завтраками| Bed and breakfast'!AH14*0.85</f>
        <v>9052.5</v>
      </c>
      <c r="AH14" s="142">
        <f>'C завтраками| Bed and breakfast'!AI14*0.85</f>
        <v>9052.5</v>
      </c>
      <c r="AI14" s="142">
        <f>'C завтраками| Bed and breakfast'!AJ14*0.85</f>
        <v>8627.5</v>
      </c>
      <c r="AJ14" s="142">
        <f>'C завтраками| Bed and breakfast'!AK14*0.85</f>
        <v>8287.5</v>
      </c>
      <c r="AK14" s="142">
        <f>'C завтраками| Bed and breakfast'!AL14*0.85</f>
        <v>9052.5</v>
      </c>
      <c r="AL14" s="142">
        <f>'C завтраками| Bed and breakfast'!AM14*0.85</f>
        <v>8287.5</v>
      </c>
      <c r="AM14" s="142">
        <f>'C завтраками| Bed and breakfast'!AN14*0.85</f>
        <v>8627.5</v>
      </c>
      <c r="AN14" s="142">
        <f>'C завтраками| Bed and breakfast'!AO14*0.85</f>
        <v>8287.5</v>
      </c>
      <c r="AO14" s="142">
        <f>'C завтраками| Bed and breakfast'!AS14*0.85</f>
        <v>8627.5</v>
      </c>
      <c r="AP14" s="142">
        <f>'C завтраками| Bed and breakfast'!AT14*0.85</f>
        <v>7947.5</v>
      </c>
      <c r="AQ14" s="142">
        <f>'C завтраками| Bed and breakfast'!AU14*0.85</f>
        <v>7947.5</v>
      </c>
      <c r="AR14" s="142">
        <f>'C завтраками| Bed and breakfast'!AV14*0.85</f>
        <v>7607.5</v>
      </c>
      <c r="AS14" s="142">
        <f>'C завтраками| Bed and breakfast'!AW14*0.85</f>
        <v>7012.5</v>
      </c>
      <c r="AT14" s="142">
        <f>'C завтраками| Bed and breakfast'!AX14*0.85</f>
        <v>7437.5</v>
      </c>
      <c r="AU14" s="142">
        <f>'C завтраками| Bed and breakfast'!AY14*0.85</f>
        <v>7012.5</v>
      </c>
      <c r="AV14" s="142">
        <f>'C завтраками| Bed and breakfast'!AZ14*0.85</f>
        <v>7437.5</v>
      </c>
      <c r="AW14" s="142">
        <f>'C завтраками| Bed and breakfast'!BA14*0.85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f>'C завтраками| Bed and breakfast'!B15*0.85</f>
        <v>9435</v>
      </c>
      <c r="H15" s="142">
        <f>'C завтраками| Bed and breakfast'!C15*0.85</f>
        <v>8755</v>
      </c>
      <c r="I15" s="142">
        <f>'C завтраками| Bed and breakfast'!D15*0.85</f>
        <v>8500</v>
      </c>
      <c r="J15" s="142">
        <f>'C завтраками| Bed and breakfast'!E15*0.85</f>
        <v>8075</v>
      </c>
      <c r="K15" s="142">
        <f>'C завтраками| Bed and breakfast'!F15*0.85</f>
        <v>10115</v>
      </c>
      <c r="L15" s="142">
        <f>'C завтраками| Bed and breakfast'!H15*0.85</f>
        <v>9435</v>
      </c>
      <c r="M15" s="142">
        <f>'C завтраками| Bed and breakfast'!I15*0.85</f>
        <v>10115</v>
      </c>
      <c r="N15" s="142">
        <f>'C завтраками| Bed and breakfast'!J15*0.85</f>
        <v>8755</v>
      </c>
      <c r="O15" s="142">
        <f>'C завтраками| Bed and breakfast'!K15*0.85</f>
        <v>9435</v>
      </c>
      <c r="P15" s="142">
        <f>'C завтраками| Bed and breakfast'!O15*0.85</f>
        <v>8415</v>
      </c>
      <c r="Q15" s="142">
        <f>'C завтраками| Bed and breakfast'!P15*0.85</f>
        <v>8075</v>
      </c>
      <c r="R15" s="142">
        <f>'C завтраками| Bed and breakfast'!Q15*0.85</f>
        <v>8415</v>
      </c>
      <c r="S15" s="142">
        <f>'C завтраками| Bed and breakfast'!R15*0.85</f>
        <v>8075</v>
      </c>
      <c r="T15" s="142">
        <f>'C завтраками| Bed and breakfast'!T15*0.85</f>
        <v>10115</v>
      </c>
      <c r="U15" s="142">
        <f>'C завтраками| Bed and breakfast'!U15*0.85</f>
        <v>10115</v>
      </c>
      <c r="V15" s="142">
        <f>'C завтраками| Bed and breakfast'!V15*0.85</f>
        <v>10115</v>
      </c>
      <c r="W15" s="142">
        <f>'C завтраками| Bed and breakfast'!W15*0.85</f>
        <v>10115</v>
      </c>
      <c r="X15" s="142">
        <f>'C завтраками| Bed and breakfast'!X15*0.85</f>
        <v>8755</v>
      </c>
      <c r="Y15" s="142">
        <f>'C завтраками| Bed and breakfast'!Y15*0.85</f>
        <v>9435</v>
      </c>
      <c r="Z15" s="142">
        <f>'C завтраками| Bed and breakfast'!Z15*0.85</f>
        <v>8755</v>
      </c>
      <c r="AA15" s="142">
        <f>'C завтраками| Bed and breakfast'!AA15*0.85</f>
        <v>10795</v>
      </c>
      <c r="AB15" s="142">
        <f>'C завтраками| Bed and breakfast'!AB15*0.85</f>
        <v>10795</v>
      </c>
      <c r="AC15" s="142">
        <f>'C завтраками| Bed and breakfast'!AC15*0.85</f>
        <v>8840</v>
      </c>
      <c r="AD15" s="142">
        <f>'C завтраками| Bed and breakfast'!AE15*0.85</f>
        <v>9350</v>
      </c>
      <c r="AE15" s="142">
        <f>'C завтраками| Bed and breakfast'!AF15*0.85</f>
        <v>9010</v>
      </c>
      <c r="AF15" s="142">
        <f>'C завтраками| Bed and breakfast'!AG15*0.85</f>
        <v>9520</v>
      </c>
      <c r="AG15" s="142">
        <f>'C завтраками| Bed and breakfast'!AH15*0.85</f>
        <v>10115</v>
      </c>
      <c r="AH15" s="142">
        <f>'C завтраками| Bed and breakfast'!AI15*0.85</f>
        <v>10115</v>
      </c>
      <c r="AI15" s="142">
        <f>'C завтраками| Bed and breakfast'!AJ15*0.85</f>
        <v>9690</v>
      </c>
      <c r="AJ15" s="142">
        <f>'C завтраками| Bed and breakfast'!AK15*0.85</f>
        <v>9350</v>
      </c>
      <c r="AK15" s="142">
        <f>'C завтраками| Bed and breakfast'!AL15*0.85</f>
        <v>10115</v>
      </c>
      <c r="AL15" s="142">
        <f>'C завтраками| Bed and breakfast'!AM15*0.85</f>
        <v>9350</v>
      </c>
      <c r="AM15" s="142">
        <f>'C завтраками| Bed and breakfast'!AN15*0.85</f>
        <v>9690</v>
      </c>
      <c r="AN15" s="142">
        <f>'C завтраками| Bed and breakfast'!AO15*0.85</f>
        <v>9350</v>
      </c>
      <c r="AO15" s="142">
        <f>'C завтраками| Bed and breakfast'!AS15*0.85</f>
        <v>9690</v>
      </c>
      <c r="AP15" s="142">
        <f>'C завтраками| Bed and breakfast'!AT15*0.85</f>
        <v>9010</v>
      </c>
      <c r="AQ15" s="142">
        <f>'C завтраками| Bed and breakfast'!AU15*0.85</f>
        <v>9010</v>
      </c>
      <c r="AR15" s="142">
        <f>'C завтраками| Bed and breakfast'!AV15*0.85</f>
        <v>8670</v>
      </c>
      <c r="AS15" s="142">
        <f>'C завтраками| Bed and breakfast'!AW15*0.85</f>
        <v>8075</v>
      </c>
      <c r="AT15" s="142">
        <f>'C завтраками| Bed and breakfast'!AX15*0.85</f>
        <v>8500</v>
      </c>
      <c r="AU15" s="142">
        <f>'C завтраками| Bed and breakfast'!AY15*0.85</f>
        <v>8075</v>
      </c>
      <c r="AV15" s="142">
        <f>'C завтраками| Bed and breakfast'!AZ15*0.85</f>
        <v>8500</v>
      </c>
      <c r="AW15" s="142">
        <f>'C завтраками| Bed and breakfast'!BA15*0.85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f>'C завтраками| Bed and breakfast'!B17*0.85</f>
        <v>9222.5</v>
      </c>
      <c r="H17" s="142">
        <f>'C завтраками| Bed and breakfast'!C17*0.85</f>
        <v>8542.5</v>
      </c>
      <c r="I17" s="142">
        <f>'C завтраками| Bed and breakfast'!D17*0.85</f>
        <v>8287.5</v>
      </c>
      <c r="J17" s="142">
        <f>'C завтраками| Bed and breakfast'!E17*0.85</f>
        <v>7862.5</v>
      </c>
      <c r="K17" s="142">
        <f>'C завтраками| Bed and breakfast'!F17*0.85</f>
        <v>9902.5</v>
      </c>
      <c r="L17" s="142">
        <f>'C завтраками| Bed and breakfast'!H17*0.85</f>
        <v>9222.5</v>
      </c>
      <c r="M17" s="142">
        <f>'C завтраками| Bed and breakfast'!I17*0.85</f>
        <v>9902.5</v>
      </c>
      <c r="N17" s="142">
        <f>'C завтраками| Bed and breakfast'!J17*0.85</f>
        <v>8542.5</v>
      </c>
      <c r="O17" s="142">
        <f>'C завтраками| Bed and breakfast'!K17*0.85</f>
        <v>9222.5</v>
      </c>
      <c r="P17" s="142">
        <f>'C завтраками| Bed and breakfast'!O17*0.85</f>
        <v>8202.5</v>
      </c>
      <c r="Q17" s="142">
        <f>'C завтраками| Bed and breakfast'!P17*0.85</f>
        <v>7862.5</v>
      </c>
      <c r="R17" s="142">
        <f>'C завтраками| Bed and breakfast'!Q17*0.85</f>
        <v>8202.5</v>
      </c>
      <c r="S17" s="142">
        <f>'C завтраками| Bed and breakfast'!R17*0.85</f>
        <v>7862.5</v>
      </c>
      <c r="T17" s="142">
        <f>'C завтраками| Bed and breakfast'!T17*0.85</f>
        <v>9902.5</v>
      </c>
      <c r="U17" s="142">
        <f>'C завтраками| Bed and breakfast'!U17*0.85</f>
        <v>9902.5</v>
      </c>
      <c r="V17" s="142">
        <f>'C завтраками| Bed and breakfast'!V17*0.85</f>
        <v>9902.5</v>
      </c>
      <c r="W17" s="142">
        <f>'C завтраками| Bed and breakfast'!W17*0.85</f>
        <v>9902.5</v>
      </c>
      <c r="X17" s="142">
        <f>'C завтраками| Bed and breakfast'!X17*0.85</f>
        <v>8542.5</v>
      </c>
      <c r="Y17" s="142">
        <f>'C завтраками| Bed and breakfast'!Y17*0.85</f>
        <v>9222.5</v>
      </c>
      <c r="Z17" s="142">
        <f>'C завтраками| Bed and breakfast'!Z17*0.85</f>
        <v>8542.5</v>
      </c>
      <c r="AA17" s="142">
        <f>'C завтраками| Bed and breakfast'!AA17*0.85</f>
        <v>10582.5</v>
      </c>
      <c r="AB17" s="142">
        <f>'C завтраками| Bed and breakfast'!AB17*0.85</f>
        <v>10582.5</v>
      </c>
      <c r="AC17" s="142">
        <f>'C завтраками| Bed and breakfast'!AC17*0.85</f>
        <v>8627.5</v>
      </c>
      <c r="AD17" s="142">
        <f>'C завтраками| Bed and breakfast'!AE17*0.85</f>
        <v>9137.5</v>
      </c>
      <c r="AE17" s="142">
        <f>'C завтраками| Bed and breakfast'!AF17*0.85</f>
        <v>8797.5</v>
      </c>
      <c r="AF17" s="142">
        <f>'C завтраками| Bed and breakfast'!AG17*0.85</f>
        <v>9307.5</v>
      </c>
      <c r="AG17" s="142">
        <f>'C завтраками| Bed and breakfast'!AH17*0.85</f>
        <v>9902.5</v>
      </c>
      <c r="AH17" s="142">
        <f>'C завтраками| Bed and breakfast'!AI17*0.85</f>
        <v>9902.5</v>
      </c>
      <c r="AI17" s="142">
        <f>'C завтраками| Bed and breakfast'!AJ17*0.85</f>
        <v>9477.5</v>
      </c>
      <c r="AJ17" s="142">
        <f>'C завтраками| Bed and breakfast'!AK17*0.85</f>
        <v>9137.5</v>
      </c>
      <c r="AK17" s="142">
        <f>'C завтраками| Bed and breakfast'!AL17*0.85</f>
        <v>9902.5</v>
      </c>
      <c r="AL17" s="142">
        <f>'C завтраками| Bed and breakfast'!AM17*0.85</f>
        <v>9137.5</v>
      </c>
      <c r="AM17" s="142">
        <f>'C завтраками| Bed and breakfast'!AN17*0.85</f>
        <v>9477.5</v>
      </c>
      <c r="AN17" s="142">
        <f>'C завтраками| Bed and breakfast'!AO17*0.85</f>
        <v>9137.5</v>
      </c>
      <c r="AO17" s="142">
        <f>'C завтраками| Bed and breakfast'!AS17*0.85</f>
        <v>9477.5</v>
      </c>
      <c r="AP17" s="142">
        <f>'C завтраками| Bed and breakfast'!AT17*0.85</f>
        <v>8797.5</v>
      </c>
      <c r="AQ17" s="142">
        <f>'C завтраками| Bed and breakfast'!AU17*0.85</f>
        <v>8797.5</v>
      </c>
      <c r="AR17" s="142">
        <f>'C завтраками| Bed and breakfast'!AV17*0.85</f>
        <v>8457.5</v>
      </c>
      <c r="AS17" s="142">
        <f>'C завтраками| Bed and breakfast'!AW17*0.85</f>
        <v>7862.5</v>
      </c>
      <c r="AT17" s="142">
        <f>'C завтраками| Bed and breakfast'!AX17*0.85</f>
        <v>8287.5</v>
      </c>
      <c r="AU17" s="142">
        <f>'C завтраками| Bed and breakfast'!AY17*0.85</f>
        <v>7862.5</v>
      </c>
      <c r="AV17" s="142">
        <f>'C завтраками| Bed and breakfast'!AZ17*0.85</f>
        <v>8287.5</v>
      </c>
      <c r="AW17" s="142">
        <f>'C завтраками| Bed and breakfast'!BA17*0.85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f>'C завтраками| Bed and breakfast'!B18*0.85</f>
        <v>10285</v>
      </c>
      <c r="H18" s="142">
        <f>'C завтраками| Bed and breakfast'!C18*0.85</f>
        <v>9605</v>
      </c>
      <c r="I18" s="142">
        <f>'C завтраками| Bed and breakfast'!D18*0.85</f>
        <v>9350</v>
      </c>
      <c r="J18" s="142">
        <f>'C завтраками| Bed and breakfast'!E18*0.85</f>
        <v>8925</v>
      </c>
      <c r="K18" s="142">
        <f>'C завтраками| Bed and breakfast'!F18*0.85</f>
        <v>10965</v>
      </c>
      <c r="L18" s="142">
        <f>'C завтраками| Bed and breakfast'!H18*0.85</f>
        <v>10285</v>
      </c>
      <c r="M18" s="142">
        <f>'C завтраками| Bed and breakfast'!I18*0.85</f>
        <v>10965</v>
      </c>
      <c r="N18" s="142">
        <f>'C завтраками| Bed and breakfast'!J18*0.85</f>
        <v>9605</v>
      </c>
      <c r="O18" s="142">
        <f>'C завтраками| Bed and breakfast'!K18*0.85</f>
        <v>10285</v>
      </c>
      <c r="P18" s="142">
        <f>'C завтраками| Bed and breakfast'!O18*0.85</f>
        <v>9265</v>
      </c>
      <c r="Q18" s="142">
        <f>'C завтраками| Bed and breakfast'!P18*0.85</f>
        <v>8925</v>
      </c>
      <c r="R18" s="142">
        <f>'C завтраками| Bed and breakfast'!Q18*0.85</f>
        <v>9265</v>
      </c>
      <c r="S18" s="142">
        <f>'C завтраками| Bed and breakfast'!R18*0.85</f>
        <v>8925</v>
      </c>
      <c r="T18" s="142">
        <f>'C завтраками| Bed and breakfast'!T18*0.85</f>
        <v>10965</v>
      </c>
      <c r="U18" s="142">
        <f>'C завтраками| Bed and breakfast'!U18*0.85</f>
        <v>10965</v>
      </c>
      <c r="V18" s="142">
        <f>'C завтраками| Bed and breakfast'!V18*0.85</f>
        <v>10965</v>
      </c>
      <c r="W18" s="142">
        <f>'C завтраками| Bed and breakfast'!W18*0.85</f>
        <v>10965</v>
      </c>
      <c r="X18" s="142">
        <f>'C завтраками| Bed and breakfast'!X18*0.85</f>
        <v>9605</v>
      </c>
      <c r="Y18" s="142">
        <f>'C завтраками| Bed and breakfast'!Y18*0.85</f>
        <v>10285</v>
      </c>
      <c r="Z18" s="142">
        <f>'C завтраками| Bed and breakfast'!Z18*0.85</f>
        <v>9605</v>
      </c>
      <c r="AA18" s="142">
        <f>'C завтраками| Bed and breakfast'!AA18*0.85</f>
        <v>11645</v>
      </c>
      <c r="AB18" s="142">
        <f>'C завтраками| Bed and breakfast'!AB18*0.85</f>
        <v>11645</v>
      </c>
      <c r="AC18" s="142">
        <f>'C завтраками| Bed and breakfast'!AC18*0.85</f>
        <v>9690</v>
      </c>
      <c r="AD18" s="142">
        <f>'C завтраками| Bed and breakfast'!AE18*0.85</f>
        <v>10200</v>
      </c>
      <c r="AE18" s="142">
        <f>'C завтраками| Bed and breakfast'!AF18*0.85</f>
        <v>9860</v>
      </c>
      <c r="AF18" s="142">
        <f>'C завтраками| Bed and breakfast'!AG18*0.85</f>
        <v>10370</v>
      </c>
      <c r="AG18" s="142">
        <f>'C завтраками| Bed and breakfast'!AH18*0.85</f>
        <v>10965</v>
      </c>
      <c r="AH18" s="142">
        <f>'C завтраками| Bed and breakfast'!AI18*0.85</f>
        <v>10965</v>
      </c>
      <c r="AI18" s="142">
        <f>'C завтраками| Bed and breakfast'!AJ18*0.85</f>
        <v>10540</v>
      </c>
      <c r="AJ18" s="142">
        <f>'C завтраками| Bed and breakfast'!AK18*0.85</f>
        <v>10200</v>
      </c>
      <c r="AK18" s="142">
        <f>'C завтраками| Bed and breakfast'!AL18*0.85</f>
        <v>10965</v>
      </c>
      <c r="AL18" s="142">
        <f>'C завтраками| Bed and breakfast'!AM18*0.85</f>
        <v>10200</v>
      </c>
      <c r="AM18" s="142">
        <f>'C завтраками| Bed and breakfast'!AN18*0.85</f>
        <v>10540</v>
      </c>
      <c r="AN18" s="142">
        <f>'C завтраками| Bed and breakfast'!AO18*0.85</f>
        <v>10200</v>
      </c>
      <c r="AO18" s="142">
        <f>'C завтраками| Bed and breakfast'!AS18*0.85</f>
        <v>10540</v>
      </c>
      <c r="AP18" s="142">
        <f>'C завтраками| Bed and breakfast'!AT18*0.85</f>
        <v>9860</v>
      </c>
      <c r="AQ18" s="142">
        <f>'C завтраками| Bed and breakfast'!AU18*0.85</f>
        <v>9860</v>
      </c>
      <c r="AR18" s="142">
        <f>'C завтраками| Bed and breakfast'!AV18*0.85</f>
        <v>9520</v>
      </c>
      <c r="AS18" s="142">
        <f>'C завтраками| Bed and breakfast'!AW18*0.85</f>
        <v>8925</v>
      </c>
      <c r="AT18" s="142">
        <f>'C завтраками| Bed and breakfast'!AX18*0.85</f>
        <v>9350</v>
      </c>
      <c r="AU18" s="142">
        <f>'C завтраками| Bed and breakfast'!AY18*0.85</f>
        <v>8925</v>
      </c>
      <c r="AV18" s="142">
        <f>'C завтраками| Bed and breakfast'!AZ18*0.85</f>
        <v>9350</v>
      </c>
      <c r="AW18" s="142">
        <f>'C завтраками| Bed and breakfast'!BA18*0.85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f>'C завтраками| Bed and breakfast'!B20*0.85</f>
        <v>10497.5</v>
      </c>
      <c r="H20" s="142">
        <f>'C завтраками| Bed and breakfast'!C20*0.85</f>
        <v>9817.5</v>
      </c>
      <c r="I20" s="142">
        <f>'C завтраками| Bed and breakfast'!D20*0.85</f>
        <v>9562.5</v>
      </c>
      <c r="J20" s="142">
        <f>'C завтраками| Bed and breakfast'!E20*0.85</f>
        <v>9137.5</v>
      </c>
      <c r="K20" s="142">
        <f>'C завтраками| Bed and breakfast'!F20*0.85</f>
        <v>11177.5</v>
      </c>
      <c r="L20" s="142">
        <f>'C завтраками| Bed and breakfast'!H20*0.85</f>
        <v>10497.5</v>
      </c>
      <c r="M20" s="142">
        <f>'C завтраками| Bed and breakfast'!I20*0.85</f>
        <v>11177.5</v>
      </c>
      <c r="N20" s="142">
        <f>'C завтраками| Bed and breakfast'!J20*0.85</f>
        <v>9817.5</v>
      </c>
      <c r="O20" s="142">
        <f>'C завтраками| Bed and breakfast'!K20*0.85</f>
        <v>10497.5</v>
      </c>
      <c r="P20" s="142">
        <f>'C завтраками| Bed and breakfast'!O20*0.85</f>
        <v>9477.5</v>
      </c>
      <c r="Q20" s="142">
        <f>'C завтраками| Bed and breakfast'!P20*0.85</f>
        <v>9137.5</v>
      </c>
      <c r="R20" s="142">
        <f>'C завтраками| Bed and breakfast'!Q20*0.85</f>
        <v>9477.5</v>
      </c>
      <c r="S20" s="142">
        <f>'C завтраками| Bed and breakfast'!R20*0.85</f>
        <v>9137.5</v>
      </c>
      <c r="T20" s="142">
        <f>'C завтраками| Bed and breakfast'!T20*0.85</f>
        <v>11177.5</v>
      </c>
      <c r="U20" s="142">
        <f>'C завтраками| Bed and breakfast'!U20*0.85</f>
        <v>11177.5</v>
      </c>
      <c r="V20" s="142">
        <f>'C завтраками| Bed and breakfast'!V20*0.85</f>
        <v>11177.5</v>
      </c>
      <c r="W20" s="142">
        <f>'C завтраками| Bed and breakfast'!W20*0.85</f>
        <v>11177.5</v>
      </c>
      <c r="X20" s="142">
        <f>'C завтраками| Bed and breakfast'!X20*0.85</f>
        <v>9817.5</v>
      </c>
      <c r="Y20" s="142">
        <f>'C завтраками| Bed and breakfast'!Y20*0.85</f>
        <v>10497.5</v>
      </c>
      <c r="Z20" s="142">
        <f>'C завтраками| Bed and breakfast'!Z20*0.85</f>
        <v>9817.5</v>
      </c>
      <c r="AA20" s="142">
        <f>'C завтраками| Bed and breakfast'!AA20*0.85</f>
        <v>11857.5</v>
      </c>
      <c r="AB20" s="142">
        <f>'C завтраками| Bed and breakfast'!AB20*0.85</f>
        <v>11857.5</v>
      </c>
      <c r="AC20" s="142">
        <f>'C завтраками| Bed and breakfast'!AC20*0.85</f>
        <v>9902.5</v>
      </c>
      <c r="AD20" s="142">
        <f>'C завтраками| Bed and breakfast'!AE20*0.85</f>
        <v>10412.5</v>
      </c>
      <c r="AE20" s="142">
        <f>'C завтраками| Bed and breakfast'!AF20*0.85</f>
        <v>10072.5</v>
      </c>
      <c r="AF20" s="142">
        <f>'C завтраками| Bed and breakfast'!AG20*0.85</f>
        <v>10582.5</v>
      </c>
      <c r="AG20" s="142">
        <f>'C завтраками| Bed and breakfast'!AH20*0.85</f>
        <v>11177.5</v>
      </c>
      <c r="AH20" s="142">
        <f>'C завтраками| Bed and breakfast'!AI20*0.85</f>
        <v>11177.5</v>
      </c>
      <c r="AI20" s="142">
        <f>'C завтраками| Bed and breakfast'!AJ20*0.85</f>
        <v>10752.5</v>
      </c>
      <c r="AJ20" s="142">
        <f>'C завтраками| Bed and breakfast'!AK20*0.85</f>
        <v>10412.5</v>
      </c>
      <c r="AK20" s="142">
        <f>'C завтраками| Bed and breakfast'!AL20*0.85</f>
        <v>11177.5</v>
      </c>
      <c r="AL20" s="142">
        <f>'C завтраками| Bed and breakfast'!AM20*0.85</f>
        <v>10412.5</v>
      </c>
      <c r="AM20" s="142">
        <f>'C завтраками| Bed and breakfast'!AN20*0.85</f>
        <v>10752.5</v>
      </c>
      <c r="AN20" s="142">
        <f>'C завтраками| Bed and breakfast'!AO20*0.85</f>
        <v>10412.5</v>
      </c>
      <c r="AO20" s="142">
        <f>'C завтраками| Bed and breakfast'!AS20*0.85</f>
        <v>10752.5</v>
      </c>
      <c r="AP20" s="142">
        <f>'C завтраками| Bed and breakfast'!AT20*0.85</f>
        <v>10072.5</v>
      </c>
      <c r="AQ20" s="142">
        <f>'C завтраками| Bed and breakfast'!AU20*0.85</f>
        <v>10072.5</v>
      </c>
      <c r="AR20" s="142">
        <f>'C завтраками| Bed and breakfast'!AV20*0.85</f>
        <v>9732.5</v>
      </c>
      <c r="AS20" s="142">
        <f>'C завтраками| Bed and breakfast'!AW20*0.85</f>
        <v>9137.5</v>
      </c>
      <c r="AT20" s="142">
        <f>'C завтраками| Bed and breakfast'!AX20*0.85</f>
        <v>9562.5</v>
      </c>
      <c r="AU20" s="142">
        <f>'C завтраками| Bed and breakfast'!AY20*0.85</f>
        <v>9137.5</v>
      </c>
      <c r="AV20" s="142">
        <f>'C завтраками| Bed and breakfast'!AZ20*0.85</f>
        <v>9562.5</v>
      </c>
      <c r="AW20" s="142">
        <f>'C завтраками| Bed and breakfast'!BA20*0.85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f>'C завтраками| Bed and breakfast'!B21*0.85</f>
        <v>11560</v>
      </c>
      <c r="H21" s="142">
        <f>'C завтраками| Bed and breakfast'!C21*0.85</f>
        <v>10880</v>
      </c>
      <c r="I21" s="142">
        <f>'C завтраками| Bed and breakfast'!D21*0.85</f>
        <v>10625</v>
      </c>
      <c r="J21" s="142">
        <f>'C завтраками| Bed and breakfast'!E21*0.85</f>
        <v>10200</v>
      </c>
      <c r="K21" s="142">
        <f>'C завтраками| Bed and breakfast'!F21*0.85</f>
        <v>12240</v>
      </c>
      <c r="L21" s="142">
        <f>'C завтраками| Bed and breakfast'!H21*0.85</f>
        <v>11560</v>
      </c>
      <c r="M21" s="142">
        <f>'C завтраками| Bed and breakfast'!I21*0.85</f>
        <v>12240</v>
      </c>
      <c r="N21" s="142">
        <f>'C завтраками| Bed and breakfast'!J21*0.85</f>
        <v>10880</v>
      </c>
      <c r="O21" s="142">
        <f>'C завтраками| Bed and breakfast'!K21*0.85</f>
        <v>11560</v>
      </c>
      <c r="P21" s="142">
        <f>'C завтраками| Bed and breakfast'!O21*0.85</f>
        <v>10540</v>
      </c>
      <c r="Q21" s="142">
        <f>'C завтраками| Bed and breakfast'!P21*0.85</f>
        <v>10200</v>
      </c>
      <c r="R21" s="142">
        <f>'C завтраками| Bed and breakfast'!Q21*0.85</f>
        <v>10540</v>
      </c>
      <c r="S21" s="142">
        <f>'C завтраками| Bed and breakfast'!R21*0.85</f>
        <v>10200</v>
      </c>
      <c r="T21" s="142">
        <f>'C завтраками| Bed and breakfast'!T21*0.85</f>
        <v>12240</v>
      </c>
      <c r="U21" s="142">
        <f>'C завтраками| Bed and breakfast'!U21*0.85</f>
        <v>12240</v>
      </c>
      <c r="V21" s="142">
        <f>'C завтраками| Bed and breakfast'!V21*0.85</f>
        <v>12240</v>
      </c>
      <c r="W21" s="142">
        <f>'C завтраками| Bed and breakfast'!W21*0.85</f>
        <v>12240</v>
      </c>
      <c r="X21" s="142">
        <f>'C завтраками| Bed and breakfast'!X21*0.85</f>
        <v>10880</v>
      </c>
      <c r="Y21" s="142">
        <f>'C завтраками| Bed and breakfast'!Y21*0.85</f>
        <v>11560</v>
      </c>
      <c r="Z21" s="142">
        <f>'C завтраками| Bed and breakfast'!Z21*0.85</f>
        <v>10880</v>
      </c>
      <c r="AA21" s="142">
        <f>'C завтраками| Bed and breakfast'!AA21*0.85</f>
        <v>12920</v>
      </c>
      <c r="AB21" s="142">
        <f>'C завтраками| Bed and breakfast'!AB21*0.85</f>
        <v>12920</v>
      </c>
      <c r="AC21" s="142">
        <f>'C завтраками| Bed and breakfast'!AC21*0.85</f>
        <v>10965</v>
      </c>
      <c r="AD21" s="142">
        <f>'C завтраками| Bed and breakfast'!AE21*0.85</f>
        <v>11475</v>
      </c>
      <c r="AE21" s="142">
        <f>'C завтраками| Bed and breakfast'!AF21*0.85</f>
        <v>11135</v>
      </c>
      <c r="AF21" s="142">
        <f>'C завтраками| Bed and breakfast'!AG21*0.85</f>
        <v>11645</v>
      </c>
      <c r="AG21" s="142">
        <f>'C завтраками| Bed and breakfast'!AH21*0.85</f>
        <v>12240</v>
      </c>
      <c r="AH21" s="142">
        <f>'C завтраками| Bed and breakfast'!AI21*0.85</f>
        <v>12240</v>
      </c>
      <c r="AI21" s="142">
        <f>'C завтраками| Bed and breakfast'!AJ21*0.85</f>
        <v>11815</v>
      </c>
      <c r="AJ21" s="142">
        <f>'C завтраками| Bed and breakfast'!AK21*0.85</f>
        <v>11475</v>
      </c>
      <c r="AK21" s="142">
        <f>'C завтраками| Bed and breakfast'!AL21*0.85</f>
        <v>12240</v>
      </c>
      <c r="AL21" s="142">
        <f>'C завтраками| Bed and breakfast'!AM21*0.85</f>
        <v>11475</v>
      </c>
      <c r="AM21" s="142">
        <f>'C завтраками| Bed and breakfast'!AN21*0.85</f>
        <v>11815</v>
      </c>
      <c r="AN21" s="142">
        <f>'C завтраками| Bed and breakfast'!AO21*0.85</f>
        <v>11475</v>
      </c>
      <c r="AO21" s="142">
        <f>'C завтраками| Bed and breakfast'!AS21*0.85</f>
        <v>11815</v>
      </c>
      <c r="AP21" s="142">
        <f>'C завтраками| Bed and breakfast'!AT21*0.85</f>
        <v>11135</v>
      </c>
      <c r="AQ21" s="142">
        <f>'C завтраками| Bed and breakfast'!AU21*0.85</f>
        <v>11135</v>
      </c>
      <c r="AR21" s="142">
        <f>'C завтраками| Bed and breakfast'!AV21*0.85</f>
        <v>10795</v>
      </c>
      <c r="AS21" s="142">
        <f>'C завтраками| Bed and breakfast'!AW21*0.85</f>
        <v>10200</v>
      </c>
      <c r="AT21" s="142">
        <f>'C завтраками| Bed and breakfast'!AX21*0.85</f>
        <v>10625</v>
      </c>
      <c r="AU21" s="142">
        <f>'C завтраками| Bed and breakfast'!AY21*0.85</f>
        <v>10200</v>
      </c>
      <c r="AV21" s="142">
        <f>'C завтраками| Bed and breakfast'!AZ21*0.85</f>
        <v>10625</v>
      </c>
      <c r="AW21" s="142">
        <f>'C завтраками| Bed and breakfast'!BA21*0.85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ht="11.45" customHeight="1" x14ac:dyDescent="0.2">
      <c r="A23" s="97" t="s">
        <v>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ht="24.6" customHeight="1" x14ac:dyDescent="0.2">
      <c r="A24" s="8" t="s">
        <v>0</v>
      </c>
      <c r="B24" s="46" t="e">
        <f t="shared" ref="B24:Q25" si="0">B5</f>
        <v>#REF!</v>
      </c>
      <c r="C24" s="46" t="e">
        <f t="shared" si="0"/>
        <v>#REF!</v>
      </c>
      <c r="D24" s="129" t="e">
        <f t="shared" si="0"/>
        <v>#REF!</v>
      </c>
      <c r="E24" s="129" t="e">
        <f t="shared" si="0"/>
        <v>#REF!</v>
      </c>
      <c r="F24" s="129" t="e">
        <f t="shared" si="0"/>
        <v>#REF!</v>
      </c>
      <c r="G24" s="46">
        <f t="shared" si="0"/>
        <v>45399</v>
      </c>
      <c r="H24" s="129">
        <f t="shared" si="0"/>
        <v>45401</v>
      </c>
      <c r="I24" s="129">
        <f t="shared" si="0"/>
        <v>45402</v>
      </c>
      <c r="J24" s="129">
        <f t="shared" si="0"/>
        <v>45403</v>
      </c>
      <c r="K24" s="46">
        <f t="shared" si="0"/>
        <v>45407</v>
      </c>
      <c r="L24" s="129">
        <f t="shared" si="0"/>
        <v>45411</v>
      </c>
      <c r="M24" s="129">
        <f t="shared" si="0"/>
        <v>45413</v>
      </c>
      <c r="N24" s="129">
        <f t="shared" si="0"/>
        <v>45417</v>
      </c>
      <c r="O24" s="129">
        <f t="shared" si="0"/>
        <v>45421</v>
      </c>
      <c r="P24" s="129">
        <f t="shared" si="0"/>
        <v>45429</v>
      </c>
      <c r="Q24" s="129">
        <f t="shared" si="0"/>
        <v>45431</v>
      </c>
      <c r="R24" s="129">
        <f t="shared" ref="C24:AW25" si="1">R5</f>
        <v>45436</v>
      </c>
      <c r="S24" s="129">
        <f t="shared" si="1"/>
        <v>45438</v>
      </c>
      <c r="T24" s="129">
        <f t="shared" si="1"/>
        <v>45443</v>
      </c>
      <c r="U24" s="129">
        <f t="shared" si="1"/>
        <v>45444</v>
      </c>
      <c r="V24" s="129">
        <f t="shared" si="1"/>
        <v>45445</v>
      </c>
      <c r="W24" s="129">
        <f t="shared" si="1"/>
        <v>45453</v>
      </c>
      <c r="X24" s="129">
        <f t="shared" si="1"/>
        <v>45454</v>
      </c>
      <c r="Y24" s="129">
        <f t="shared" si="1"/>
        <v>45460</v>
      </c>
      <c r="Z24" s="129">
        <f t="shared" si="1"/>
        <v>45466</v>
      </c>
      <c r="AA24" s="129">
        <f t="shared" si="1"/>
        <v>45471</v>
      </c>
      <c r="AB24" s="129">
        <f t="shared" si="1"/>
        <v>45474</v>
      </c>
      <c r="AC24" s="129">
        <f t="shared" si="1"/>
        <v>45487</v>
      </c>
      <c r="AD24" s="129">
        <f t="shared" si="1"/>
        <v>45492</v>
      </c>
      <c r="AE24" s="129">
        <f t="shared" si="1"/>
        <v>45494</v>
      </c>
      <c r="AF24" s="129">
        <f t="shared" si="1"/>
        <v>45499</v>
      </c>
      <c r="AG24" s="129">
        <f t="shared" si="1"/>
        <v>45501</v>
      </c>
      <c r="AH24" s="129">
        <f t="shared" si="1"/>
        <v>45505</v>
      </c>
      <c r="AI24" s="129">
        <f t="shared" si="1"/>
        <v>45506</v>
      </c>
      <c r="AJ24" s="129">
        <f t="shared" si="1"/>
        <v>45508</v>
      </c>
      <c r="AK24" s="129">
        <f t="shared" si="1"/>
        <v>45513</v>
      </c>
      <c r="AL24" s="129">
        <f t="shared" si="1"/>
        <v>45515</v>
      </c>
      <c r="AM24" s="129">
        <f t="shared" si="1"/>
        <v>45520</v>
      </c>
      <c r="AN24" s="129">
        <f t="shared" si="1"/>
        <v>45522</v>
      </c>
      <c r="AO24" s="129">
        <f t="shared" si="1"/>
        <v>45527</v>
      </c>
      <c r="AP24" s="129">
        <f t="shared" si="1"/>
        <v>45529</v>
      </c>
      <c r="AQ24" s="129">
        <f t="shared" si="1"/>
        <v>45534</v>
      </c>
      <c r="AR24" s="129">
        <f t="shared" si="1"/>
        <v>45536</v>
      </c>
      <c r="AS24" s="129">
        <f t="shared" si="1"/>
        <v>45551</v>
      </c>
      <c r="AT24" s="129">
        <f t="shared" si="1"/>
        <v>45556</v>
      </c>
      <c r="AU24" s="129">
        <f t="shared" si="1"/>
        <v>45558</v>
      </c>
      <c r="AV24" s="129">
        <f t="shared" si="1"/>
        <v>45562</v>
      </c>
      <c r="AW24" s="129">
        <f t="shared" si="1"/>
        <v>45564</v>
      </c>
    </row>
    <row r="25" spans="1:49" ht="24.6" customHeight="1" x14ac:dyDescent="0.2">
      <c r="A25" s="37"/>
      <c r="B25" s="46" t="e">
        <f t="shared" si="0"/>
        <v>#REF!</v>
      </c>
      <c r="C25" s="46" t="e">
        <f t="shared" si="1"/>
        <v>#REF!</v>
      </c>
      <c r="D25" s="129" t="e">
        <f t="shared" si="1"/>
        <v>#REF!</v>
      </c>
      <c r="E25" s="129" t="e">
        <f t="shared" si="1"/>
        <v>#REF!</v>
      </c>
      <c r="F25" s="129" t="e">
        <f t="shared" si="1"/>
        <v>#REF!</v>
      </c>
      <c r="G25" s="46">
        <f t="shared" si="1"/>
        <v>45400</v>
      </c>
      <c r="H25" s="129">
        <f t="shared" si="1"/>
        <v>45401</v>
      </c>
      <c r="I25" s="129">
        <f t="shared" si="1"/>
        <v>45402</v>
      </c>
      <c r="J25" s="129">
        <f t="shared" si="1"/>
        <v>45406</v>
      </c>
      <c r="K25" s="46">
        <f t="shared" si="1"/>
        <v>45408</v>
      </c>
      <c r="L25" s="129">
        <f t="shared" si="1"/>
        <v>45412</v>
      </c>
      <c r="M25" s="129">
        <f t="shared" si="1"/>
        <v>45416</v>
      </c>
      <c r="N25" s="129">
        <f t="shared" si="1"/>
        <v>45420</v>
      </c>
      <c r="O25" s="129">
        <f t="shared" si="1"/>
        <v>45421</v>
      </c>
      <c r="P25" s="129">
        <f t="shared" si="1"/>
        <v>45430</v>
      </c>
      <c r="Q25" s="129">
        <f t="shared" si="1"/>
        <v>45435</v>
      </c>
      <c r="R25" s="129">
        <f t="shared" si="1"/>
        <v>45437</v>
      </c>
      <c r="S25" s="129">
        <f t="shared" si="1"/>
        <v>45438</v>
      </c>
      <c r="T25" s="129">
        <f t="shared" si="1"/>
        <v>45443</v>
      </c>
      <c r="U25" s="129">
        <f t="shared" si="1"/>
        <v>45444</v>
      </c>
      <c r="V25" s="129">
        <f t="shared" si="1"/>
        <v>45452</v>
      </c>
      <c r="W25" s="129">
        <f t="shared" si="1"/>
        <v>45453</v>
      </c>
      <c r="X25" s="129">
        <f t="shared" si="1"/>
        <v>45459</v>
      </c>
      <c r="Y25" s="129">
        <f t="shared" si="1"/>
        <v>45465</v>
      </c>
      <c r="Z25" s="129">
        <f t="shared" si="1"/>
        <v>45470</v>
      </c>
      <c r="AA25" s="129">
        <f t="shared" si="1"/>
        <v>45473</v>
      </c>
      <c r="AB25" s="129">
        <f t="shared" si="1"/>
        <v>45486</v>
      </c>
      <c r="AC25" s="129">
        <f t="shared" si="1"/>
        <v>45490</v>
      </c>
      <c r="AD25" s="129">
        <f t="shared" si="1"/>
        <v>45493</v>
      </c>
      <c r="AE25" s="129">
        <f t="shared" si="1"/>
        <v>45498</v>
      </c>
      <c r="AF25" s="129">
        <f t="shared" si="1"/>
        <v>45500</v>
      </c>
      <c r="AG25" s="129">
        <f t="shared" si="1"/>
        <v>45504</v>
      </c>
      <c r="AH25" s="129">
        <f t="shared" si="1"/>
        <v>45505</v>
      </c>
      <c r="AI25" s="129">
        <f t="shared" si="1"/>
        <v>45507</v>
      </c>
      <c r="AJ25" s="129">
        <f t="shared" si="1"/>
        <v>45512</v>
      </c>
      <c r="AK25" s="129">
        <f t="shared" si="1"/>
        <v>45514</v>
      </c>
      <c r="AL25" s="129">
        <f t="shared" si="1"/>
        <v>45519</v>
      </c>
      <c r="AM25" s="129">
        <f t="shared" si="1"/>
        <v>45521</v>
      </c>
      <c r="AN25" s="129">
        <f t="shared" si="1"/>
        <v>45522</v>
      </c>
      <c r="AO25" s="129">
        <f t="shared" si="1"/>
        <v>45528</v>
      </c>
      <c r="AP25" s="129">
        <f t="shared" si="1"/>
        <v>45533</v>
      </c>
      <c r="AQ25" s="129">
        <f t="shared" si="1"/>
        <v>45535</v>
      </c>
      <c r="AR25" s="129">
        <f t="shared" si="1"/>
        <v>45550</v>
      </c>
      <c r="AS25" s="129">
        <f t="shared" si="1"/>
        <v>45555</v>
      </c>
      <c r="AT25" s="129">
        <f t="shared" si="1"/>
        <v>45557</v>
      </c>
      <c r="AU25" s="129">
        <f t="shared" si="1"/>
        <v>45561</v>
      </c>
      <c r="AV25" s="129">
        <f t="shared" si="1"/>
        <v>45563</v>
      </c>
      <c r="AW25" s="129">
        <f t="shared" si="1"/>
        <v>45565</v>
      </c>
    </row>
    <row r="26" spans="1:49" ht="11.45" customHeight="1" x14ac:dyDescent="0.2">
      <c r="A26" s="11" t="s">
        <v>11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row>
    <row r="27" spans="1:49" ht="11.45" customHeight="1" x14ac:dyDescent="0.2">
      <c r="A27" s="3">
        <v>1</v>
      </c>
      <c r="B27" s="142" t="e">
        <f>ROUND(B8*0.9,)</f>
        <v>#REF!</v>
      </c>
      <c r="C27" s="142" t="e">
        <f t="shared" ref="C27:AW27" si="2">ROUND(C8*0.9,)</f>
        <v>#REF!</v>
      </c>
      <c r="D27" s="142" t="e">
        <f t="shared" si="2"/>
        <v>#REF!</v>
      </c>
      <c r="E27" s="142" t="e">
        <f t="shared" si="2"/>
        <v>#REF!</v>
      </c>
      <c r="F27" s="142" t="e">
        <f t="shared" si="2"/>
        <v>#REF!</v>
      </c>
      <c r="G27" s="142">
        <f t="shared" si="2"/>
        <v>5623</v>
      </c>
      <c r="H27" s="142">
        <f t="shared" si="2"/>
        <v>5011</v>
      </c>
      <c r="I27" s="142">
        <f t="shared" si="2"/>
        <v>4781</v>
      </c>
      <c r="J27" s="142">
        <f t="shared" si="2"/>
        <v>4399</v>
      </c>
      <c r="K27" s="142">
        <f t="shared" si="2"/>
        <v>6235</v>
      </c>
      <c r="L27" s="142">
        <f t="shared" si="2"/>
        <v>5623</v>
      </c>
      <c r="M27" s="142">
        <f t="shared" si="2"/>
        <v>6235</v>
      </c>
      <c r="N27" s="142">
        <f t="shared" si="2"/>
        <v>5011</v>
      </c>
      <c r="O27" s="142">
        <f t="shared" si="2"/>
        <v>5623</v>
      </c>
      <c r="P27" s="142">
        <f t="shared" si="2"/>
        <v>4705</v>
      </c>
      <c r="Q27" s="142">
        <f t="shared" si="2"/>
        <v>4399</v>
      </c>
      <c r="R27" s="142">
        <f t="shared" si="2"/>
        <v>4705</v>
      </c>
      <c r="S27" s="142">
        <f t="shared" si="2"/>
        <v>4399</v>
      </c>
      <c r="T27" s="142">
        <f t="shared" si="2"/>
        <v>6235</v>
      </c>
      <c r="U27" s="142">
        <f t="shared" si="2"/>
        <v>6235</v>
      </c>
      <c r="V27" s="142">
        <f t="shared" si="2"/>
        <v>6235</v>
      </c>
      <c r="W27" s="142">
        <f t="shared" si="2"/>
        <v>6235</v>
      </c>
      <c r="X27" s="142">
        <f t="shared" si="2"/>
        <v>5011</v>
      </c>
      <c r="Y27" s="142">
        <f t="shared" si="2"/>
        <v>5623</v>
      </c>
      <c r="Z27" s="142">
        <f t="shared" si="2"/>
        <v>5011</v>
      </c>
      <c r="AA27" s="142">
        <f t="shared" si="2"/>
        <v>6847</v>
      </c>
      <c r="AB27" s="142">
        <f t="shared" si="2"/>
        <v>6847</v>
      </c>
      <c r="AC27" s="142">
        <f t="shared" si="2"/>
        <v>5087</v>
      </c>
      <c r="AD27" s="142">
        <f t="shared" si="2"/>
        <v>5546</v>
      </c>
      <c r="AE27" s="142">
        <f t="shared" si="2"/>
        <v>5240</v>
      </c>
      <c r="AF27" s="142">
        <f t="shared" si="2"/>
        <v>5699</v>
      </c>
      <c r="AG27" s="142">
        <f t="shared" si="2"/>
        <v>6235</v>
      </c>
      <c r="AH27" s="142">
        <f t="shared" si="2"/>
        <v>6235</v>
      </c>
      <c r="AI27" s="142">
        <f t="shared" si="2"/>
        <v>5852</v>
      </c>
      <c r="AJ27" s="142">
        <f t="shared" si="2"/>
        <v>5546</v>
      </c>
      <c r="AK27" s="142">
        <f t="shared" si="2"/>
        <v>6235</v>
      </c>
      <c r="AL27" s="142">
        <f t="shared" si="2"/>
        <v>5546</v>
      </c>
      <c r="AM27" s="142">
        <f t="shared" si="2"/>
        <v>5852</v>
      </c>
      <c r="AN27" s="142">
        <f t="shared" si="2"/>
        <v>5546</v>
      </c>
      <c r="AO27" s="142">
        <f t="shared" si="2"/>
        <v>5852</v>
      </c>
      <c r="AP27" s="142">
        <f t="shared" si="2"/>
        <v>5240</v>
      </c>
      <c r="AQ27" s="142">
        <f t="shared" si="2"/>
        <v>5240</v>
      </c>
      <c r="AR27" s="142">
        <f t="shared" si="2"/>
        <v>4934</v>
      </c>
      <c r="AS27" s="142">
        <f t="shared" si="2"/>
        <v>4399</v>
      </c>
      <c r="AT27" s="142">
        <f t="shared" si="2"/>
        <v>4781</v>
      </c>
      <c r="AU27" s="142">
        <f t="shared" si="2"/>
        <v>4399</v>
      </c>
      <c r="AV27" s="142">
        <f t="shared" si="2"/>
        <v>4781</v>
      </c>
      <c r="AW27" s="142">
        <f t="shared" si="2"/>
        <v>4399</v>
      </c>
    </row>
    <row r="28" spans="1:49" ht="11.45" customHeight="1" x14ac:dyDescent="0.2">
      <c r="A28" s="3">
        <v>2</v>
      </c>
      <c r="B28" s="142" t="e">
        <f t="shared" ref="B28:B40" si="3">ROUND(B9*0.9,)</f>
        <v>#REF!</v>
      </c>
      <c r="C28" s="142" t="e">
        <f t="shared" ref="C28:AW28" si="4">ROUND(C9*0.9,)</f>
        <v>#REF!</v>
      </c>
      <c r="D28" s="142" t="e">
        <f t="shared" si="4"/>
        <v>#REF!</v>
      </c>
      <c r="E28" s="142" t="e">
        <f t="shared" si="4"/>
        <v>#REF!</v>
      </c>
      <c r="F28" s="142" t="e">
        <f t="shared" si="4"/>
        <v>#REF!</v>
      </c>
      <c r="G28" s="142">
        <f t="shared" si="4"/>
        <v>6579</v>
      </c>
      <c r="H28" s="142">
        <f t="shared" si="4"/>
        <v>5967</v>
      </c>
      <c r="I28" s="142">
        <f t="shared" si="4"/>
        <v>5738</v>
      </c>
      <c r="J28" s="142">
        <f t="shared" si="4"/>
        <v>5355</v>
      </c>
      <c r="K28" s="142">
        <f t="shared" si="4"/>
        <v>7191</v>
      </c>
      <c r="L28" s="142">
        <f t="shared" si="4"/>
        <v>6579</v>
      </c>
      <c r="M28" s="142">
        <f t="shared" si="4"/>
        <v>7191</v>
      </c>
      <c r="N28" s="142">
        <f t="shared" si="4"/>
        <v>5967</v>
      </c>
      <c r="O28" s="142">
        <f t="shared" si="4"/>
        <v>6579</v>
      </c>
      <c r="P28" s="142">
        <f t="shared" si="4"/>
        <v>5661</v>
      </c>
      <c r="Q28" s="142">
        <f t="shared" si="4"/>
        <v>5355</v>
      </c>
      <c r="R28" s="142">
        <f t="shared" si="4"/>
        <v>5661</v>
      </c>
      <c r="S28" s="142">
        <f t="shared" si="4"/>
        <v>5355</v>
      </c>
      <c r="T28" s="142">
        <f t="shared" si="4"/>
        <v>7191</v>
      </c>
      <c r="U28" s="142">
        <f t="shared" si="4"/>
        <v>7191</v>
      </c>
      <c r="V28" s="142">
        <f t="shared" si="4"/>
        <v>7191</v>
      </c>
      <c r="W28" s="142">
        <f t="shared" si="4"/>
        <v>7191</v>
      </c>
      <c r="X28" s="142">
        <f t="shared" si="4"/>
        <v>5967</v>
      </c>
      <c r="Y28" s="142">
        <f t="shared" si="4"/>
        <v>6579</v>
      </c>
      <c r="Z28" s="142">
        <f t="shared" si="4"/>
        <v>5967</v>
      </c>
      <c r="AA28" s="142">
        <f t="shared" si="4"/>
        <v>7803</v>
      </c>
      <c r="AB28" s="142">
        <f t="shared" si="4"/>
        <v>7803</v>
      </c>
      <c r="AC28" s="142">
        <f t="shared" si="4"/>
        <v>6044</v>
      </c>
      <c r="AD28" s="142">
        <f t="shared" si="4"/>
        <v>6503</v>
      </c>
      <c r="AE28" s="142">
        <f t="shared" si="4"/>
        <v>6197</v>
      </c>
      <c r="AF28" s="142">
        <f t="shared" si="4"/>
        <v>6656</v>
      </c>
      <c r="AG28" s="142">
        <f t="shared" si="4"/>
        <v>7191</v>
      </c>
      <c r="AH28" s="142">
        <f t="shared" si="4"/>
        <v>7191</v>
      </c>
      <c r="AI28" s="142">
        <f t="shared" si="4"/>
        <v>6809</v>
      </c>
      <c r="AJ28" s="142">
        <f t="shared" si="4"/>
        <v>6503</v>
      </c>
      <c r="AK28" s="142">
        <f t="shared" si="4"/>
        <v>7191</v>
      </c>
      <c r="AL28" s="142">
        <f t="shared" si="4"/>
        <v>6503</v>
      </c>
      <c r="AM28" s="142">
        <f t="shared" si="4"/>
        <v>6809</v>
      </c>
      <c r="AN28" s="142">
        <f t="shared" si="4"/>
        <v>6503</v>
      </c>
      <c r="AO28" s="142">
        <f t="shared" si="4"/>
        <v>6809</v>
      </c>
      <c r="AP28" s="142">
        <f t="shared" si="4"/>
        <v>6197</v>
      </c>
      <c r="AQ28" s="142">
        <f t="shared" si="4"/>
        <v>6197</v>
      </c>
      <c r="AR28" s="142">
        <f t="shared" si="4"/>
        <v>5891</v>
      </c>
      <c r="AS28" s="142">
        <f t="shared" si="4"/>
        <v>5355</v>
      </c>
      <c r="AT28" s="142">
        <f t="shared" si="4"/>
        <v>5738</v>
      </c>
      <c r="AU28" s="142">
        <f t="shared" si="4"/>
        <v>5355</v>
      </c>
      <c r="AV28" s="142">
        <f t="shared" si="4"/>
        <v>5738</v>
      </c>
      <c r="AW28" s="142">
        <f t="shared" si="4"/>
        <v>5355</v>
      </c>
    </row>
    <row r="29" spans="1:49" ht="11.45" customHeight="1" x14ac:dyDescent="0.2">
      <c r="A29" s="120" t="s">
        <v>107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row>
    <row r="30" spans="1:49" ht="11.45" customHeight="1" x14ac:dyDescent="0.2">
      <c r="A30" s="3">
        <v>1</v>
      </c>
      <c r="B30" s="142" t="e">
        <f t="shared" si="3"/>
        <v>#REF!</v>
      </c>
      <c r="C30" s="142" t="e">
        <f t="shared" ref="C30:AW30" si="5">ROUND(C11*0.9,)</f>
        <v>#REF!</v>
      </c>
      <c r="D30" s="142" t="e">
        <f t="shared" si="5"/>
        <v>#REF!</v>
      </c>
      <c r="E30" s="142" t="e">
        <f t="shared" si="5"/>
        <v>#REF!</v>
      </c>
      <c r="F30" s="142" t="e">
        <f t="shared" si="5"/>
        <v>#REF!</v>
      </c>
      <c r="G30" s="142">
        <f t="shared" si="5"/>
        <v>6388</v>
      </c>
      <c r="H30" s="142">
        <f t="shared" si="5"/>
        <v>5776</v>
      </c>
      <c r="I30" s="142">
        <f t="shared" si="5"/>
        <v>5546</v>
      </c>
      <c r="J30" s="142">
        <f t="shared" si="5"/>
        <v>5164</v>
      </c>
      <c r="K30" s="142">
        <f t="shared" si="5"/>
        <v>7000</v>
      </c>
      <c r="L30" s="142">
        <f t="shared" si="5"/>
        <v>6388</v>
      </c>
      <c r="M30" s="142">
        <f t="shared" si="5"/>
        <v>7000</v>
      </c>
      <c r="N30" s="142">
        <f t="shared" si="5"/>
        <v>5776</v>
      </c>
      <c r="O30" s="142">
        <f t="shared" si="5"/>
        <v>6388</v>
      </c>
      <c r="P30" s="142">
        <f t="shared" si="5"/>
        <v>5470</v>
      </c>
      <c r="Q30" s="142">
        <f t="shared" si="5"/>
        <v>5164</v>
      </c>
      <c r="R30" s="142">
        <f t="shared" si="5"/>
        <v>5470</v>
      </c>
      <c r="S30" s="142">
        <f t="shared" si="5"/>
        <v>5164</v>
      </c>
      <c r="T30" s="142">
        <f t="shared" si="5"/>
        <v>7000</v>
      </c>
      <c r="U30" s="142">
        <f t="shared" si="5"/>
        <v>7000</v>
      </c>
      <c r="V30" s="142">
        <f t="shared" si="5"/>
        <v>7000</v>
      </c>
      <c r="W30" s="142">
        <f t="shared" si="5"/>
        <v>7000</v>
      </c>
      <c r="X30" s="142">
        <f t="shared" si="5"/>
        <v>5776</v>
      </c>
      <c r="Y30" s="142">
        <f t="shared" si="5"/>
        <v>6388</v>
      </c>
      <c r="Z30" s="142">
        <f t="shared" si="5"/>
        <v>5776</v>
      </c>
      <c r="AA30" s="142">
        <f t="shared" si="5"/>
        <v>7612</v>
      </c>
      <c r="AB30" s="142">
        <f t="shared" si="5"/>
        <v>7612</v>
      </c>
      <c r="AC30" s="142">
        <f t="shared" si="5"/>
        <v>5852</v>
      </c>
      <c r="AD30" s="142">
        <f t="shared" si="5"/>
        <v>6311</v>
      </c>
      <c r="AE30" s="142">
        <f t="shared" si="5"/>
        <v>6005</v>
      </c>
      <c r="AF30" s="142">
        <f t="shared" si="5"/>
        <v>6464</v>
      </c>
      <c r="AG30" s="142">
        <f t="shared" si="5"/>
        <v>7000</v>
      </c>
      <c r="AH30" s="142">
        <f t="shared" si="5"/>
        <v>7000</v>
      </c>
      <c r="AI30" s="142">
        <f t="shared" si="5"/>
        <v>6617</v>
      </c>
      <c r="AJ30" s="142">
        <f t="shared" si="5"/>
        <v>6311</v>
      </c>
      <c r="AK30" s="142">
        <f t="shared" si="5"/>
        <v>7000</v>
      </c>
      <c r="AL30" s="142">
        <f t="shared" si="5"/>
        <v>6311</v>
      </c>
      <c r="AM30" s="142">
        <f t="shared" si="5"/>
        <v>6617</v>
      </c>
      <c r="AN30" s="142">
        <f t="shared" si="5"/>
        <v>6311</v>
      </c>
      <c r="AO30" s="142">
        <f t="shared" si="5"/>
        <v>6617</v>
      </c>
      <c r="AP30" s="142">
        <f t="shared" si="5"/>
        <v>6005</v>
      </c>
      <c r="AQ30" s="142">
        <f t="shared" si="5"/>
        <v>6005</v>
      </c>
      <c r="AR30" s="142">
        <f t="shared" si="5"/>
        <v>5699</v>
      </c>
      <c r="AS30" s="142">
        <f t="shared" si="5"/>
        <v>5164</v>
      </c>
      <c r="AT30" s="142">
        <f t="shared" si="5"/>
        <v>5546</v>
      </c>
      <c r="AU30" s="142">
        <f t="shared" si="5"/>
        <v>5164</v>
      </c>
      <c r="AV30" s="142">
        <f t="shared" si="5"/>
        <v>5546</v>
      </c>
      <c r="AW30" s="142">
        <f t="shared" si="5"/>
        <v>5164</v>
      </c>
    </row>
    <row r="31" spans="1:49" ht="11.45" customHeight="1" x14ac:dyDescent="0.2">
      <c r="A31" s="3">
        <v>2</v>
      </c>
      <c r="B31" s="142" t="e">
        <f t="shared" si="3"/>
        <v>#REF!</v>
      </c>
      <c r="C31" s="142" t="e">
        <f t="shared" ref="C31:AW31" si="6">ROUND(C12*0.9,)</f>
        <v>#REF!</v>
      </c>
      <c r="D31" s="142" t="e">
        <f t="shared" si="6"/>
        <v>#REF!</v>
      </c>
      <c r="E31" s="142" t="e">
        <f t="shared" si="6"/>
        <v>#REF!</v>
      </c>
      <c r="F31" s="142" t="e">
        <f t="shared" si="6"/>
        <v>#REF!</v>
      </c>
      <c r="G31" s="142">
        <f t="shared" si="6"/>
        <v>7344</v>
      </c>
      <c r="H31" s="142">
        <f t="shared" si="6"/>
        <v>6732</v>
      </c>
      <c r="I31" s="142">
        <f t="shared" si="6"/>
        <v>6503</v>
      </c>
      <c r="J31" s="142">
        <f t="shared" si="6"/>
        <v>6120</v>
      </c>
      <c r="K31" s="142">
        <f t="shared" si="6"/>
        <v>7956</v>
      </c>
      <c r="L31" s="142">
        <f t="shared" si="6"/>
        <v>7344</v>
      </c>
      <c r="M31" s="142">
        <f t="shared" si="6"/>
        <v>7956</v>
      </c>
      <c r="N31" s="142">
        <f t="shared" si="6"/>
        <v>6732</v>
      </c>
      <c r="O31" s="142">
        <f t="shared" si="6"/>
        <v>7344</v>
      </c>
      <c r="P31" s="142">
        <f t="shared" si="6"/>
        <v>6426</v>
      </c>
      <c r="Q31" s="142">
        <f t="shared" si="6"/>
        <v>6120</v>
      </c>
      <c r="R31" s="142">
        <f t="shared" si="6"/>
        <v>6426</v>
      </c>
      <c r="S31" s="142">
        <f t="shared" si="6"/>
        <v>6120</v>
      </c>
      <c r="T31" s="142">
        <f t="shared" si="6"/>
        <v>7956</v>
      </c>
      <c r="U31" s="142">
        <f t="shared" si="6"/>
        <v>7956</v>
      </c>
      <c r="V31" s="142">
        <f t="shared" si="6"/>
        <v>7956</v>
      </c>
      <c r="W31" s="142">
        <f t="shared" si="6"/>
        <v>7956</v>
      </c>
      <c r="X31" s="142">
        <f t="shared" si="6"/>
        <v>6732</v>
      </c>
      <c r="Y31" s="142">
        <f t="shared" si="6"/>
        <v>7344</v>
      </c>
      <c r="Z31" s="142">
        <f t="shared" si="6"/>
        <v>6732</v>
      </c>
      <c r="AA31" s="142">
        <f t="shared" si="6"/>
        <v>8568</v>
      </c>
      <c r="AB31" s="142">
        <f t="shared" si="6"/>
        <v>8568</v>
      </c>
      <c r="AC31" s="142">
        <f t="shared" si="6"/>
        <v>6809</v>
      </c>
      <c r="AD31" s="142">
        <f t="shared" si="6"/>
        <v>7268</v>
      </c>
      <c r="AE31" s="142">
        <f t="shared" si="6"/>
        <v>6962</v>
      </c>
      <c r="AF31" s="142">
        <f t="shared" si="6"/>
        <v>7421</v>
      </c>
      <c r="AG31" s="142">
        <f t="shared" si="6"/>
        <v>7956</v>
      </c>
      <c r="AH31" s="142">
        <f t="shared" si="6"/>
        <v>7956</v>
      </c>
      <c r="AI31" s="142">
        <f t="shared" si="6"/>
        <v>7574</v>
      </c>
      <c r="AJ31" s="142">
        <f t="shared" si="6"/>
        <v>7268</v>
      </c>
      <c r="AK31" s="142">
        <f t="shared" si="6"/>
        <v>7956</v>
      </c>
      <c r="AL31" s="142">
        <f t="shared" si="6"/>
        <v>7268</v>
      </c>
      <c r="AM31" s="142">
        <f t="shared" si="6"/>
        <v>7574</v>
      </c>
      <c r="AN31" s="142">
        <f t="shared" si="6"/>
        <v>7268</v>
      </c>
      <c r="AO31" s="142">
        <f t="shared" si="6"/>
        <v>7574</v>
      </c>
      <c r="AP31" s="142">
        <f t="shared" si="6"/>
        <v>6962</v>
      </c>
      <c r="AQ31" s="142">
        <f t="shared" si="6"/>
        <v>6962</v>
      </c>
      <c r="AR31" s="142">
        <f t="shared" si="6"/>
        <v>6656</v>
      </c>
      <c r="AS31" s="142">
        <f t="shared" si="6"/>
        <v>6120</v>
      </c>
      <c r="AT31" s="142">
        <f t="shared" si="6"/>
        <v>6503</v>
      </c>
      <c r="AU31" s="142">
        <f t="shared" si="6"/>
        <v>6120</v>
      </c>
      <c r="AV31" s="142">
        <f t="shared" si="6"/>
        <v>6503</v>
      </c>
      <c r="AW31" s="142">
        <f t="shared" si="6"/>
        <v>6120</v>
      </c>
    </row>
    <row r="32" spans="1:49" ht="11.45" customHeight="1" x14ac:dyDescent="0.2">
      <c r="A32" s="5" t="s">
        <v>86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row>
    <row r="33" spans="1:49" ht="11.45" customHeight="1" x14ac:dyDescent="0.2">
      <c r="A33" s="3">
        <v>1</v>
      </c>
      <c r="B33" s="142" t="e">
        <f t="shared" si="3"/>
        <v>#REF!</v>
      </c>
      <c r="C33" s="142" t="e">
        <f t="shared" ref="C33:AW33" si="7">ROUND(C14*0.9,)</f>
        <v>#REF!</v>
      </c>
      <c r="D33" s="142" t="e">
        <f t="shared" si="7"/>
        <v>#REF!</v>
      </c>
      <c r="E33" s="142" t="e">
        <f t="shared" si="7"/>
        <v>#REF!</v>
      </c>
      <c r="F33" s="142" t="e">
        <f t="shared" si="7"/>
        <v>#REF!</v>
      </c>
      <c r="G33" s="142">
        <f t="shared" si="7"/>
        <v>7535</v>
      </c>
      <c r="H33" s="142">
        <f t="shared" si="7"/>
        <v>6923</v>
      </c>
      <c r="I33" s="142">
        <f t="shared" si="7"/>
        <v>6694</v>
      </c>
      <c r="J33" s="142">
        <f t="shared" si="7"/>
        <v>6311</v>
      </c>
      <c r="K33" s="142">
        <f t="shared" si="7"/>
        <v>8147</v>
      </c>
      <c r="L33" s="142">
        <f t="shared" si="7"/>
        <v>7535</v>
      </c>
      <c r="M33" s="142">
        <f t="shared" si="7"/>
        <v>8147</v>
      </c>
      <c r="N33" s="142">
        <f t="shared" si="7"/>
        <v>6923</v>
      </c>
      <c r="O33" s="142">
        <f t="shared" si="7"/>
        <v>7535</v>
      </c>
      <c r="P33" s="142">
        <f t="shared" si="7"/>
        <v>6617</v>
      </c>
      <c r="Q33" s="142">
        <f t="shared" si="7"/>
        <v>6311</v>
      </c>
      <c r="R33" s="142">
        <f t="shared" si="7"/>
        <v>6617</v>
      </c>
      <c r="S33" s="142">
        <f t="shared" si="7"/>
        <v>6311</v>
      </c>
      <c r="T33" s="142">
        <f t="shared" si="7"/>
        <v>8147</v>
      </c>
      <c r="U33" s="142">
        <f t="shared" si="7"/>
        <v>8147</v>
      </c>
      <c r="V33" s="142">
        <f t="shared" si="7"/>
        <v>8147</v>
      </c>
      <c r="W33" s="142">
        <f t="shared" si="7"/>
        <v>8147</v>
      </c>
      <c r="X33" s="142">
        <f t="shared" si="7"/>
        <v>6923</v>
      </c>
      <c r="Y33" s="142">
        <f t="shared" si="7"/>
        <v>7535</v>
      </c>
      <c r="Z33" s="142">
        <f t="shared" si="7"/>
        <v>6923</v>
      </c>
      <c r="AA33" s="142">
        <f t="shared" si="7"/>
        <v>8759</v>
      </c>
      <c r="AB33" s="142">
        <f t="shared" si="7"/>
        <v>8759</v>
      </c>
      <c r="AC33" s="142">
        <f t="shared" si="7"/>
        <v>7000</v>
      </c>
      <c r="AD33" s="142">
        <f t="shared" si="7"/>
        <v>7459</v>
      </c>
      <c r="AE33" s="142">
        <f t="shared" si="7"/>
        <v>7153</v>
      </c>
      <c r="AF33" s="142">
        <f t="shared" si="7"/>
        <v>7612</v>
      </c>
      <c r="AG33" s="142">
        <f t="shared" si="7"/>
        <v>8147</v>
      </c>
      <c r="AH33" s="142">
        <f t="shared" si="7"/>
        <v>8147</v>
      </c>
      <c r="AI33" s="142">
        <f t="shared" si="7"/>
        <v>7765</v>
      </c>
      <c r="AJ33" s="142">
        <f t="shared" si="7"/>
        <v>7459</v>
      </c>
      <c r="AK33" s="142">
        <f t="shared" si="7"/>
        <v>8147</v>
      </c>
      <c r="AL33" s="142">
        <f t="shared" si="7"/>
        <v>7459</v>
      </c>
      <c r="AM33" s="142">
        <f t="shared" si="7"/>
        <v>7765</v>
      </c>
      <c r="AN33" s="142">
        <f t="shared" si="7"/>
        <v>7459</v>
      </c>
      <c r="AO33" s="142">
        <f t="shared" si="7"/>
        <v>7765</v>
      </c>
      <c r="AP33" s="142">
        <f t="shared" si="7"/>
        <v>7153</v>
      </c>
      <c r="AQ33" s="142">
        <f t="shared" si="7"/>
        <v>7153</v>
      </c>
      <c r="AR33" s="142">
        <f t="shared" si="7"/>
        <v>6847</v>
      </c>
      <c r="AS33" s="142">
        <f t="shared" si="7"/>
        <v>6311</v>
      </c>
      <c r="AT33" s="142">
        <f t="shared" si="7"/>
        <v>6694</v>
      </c>
      <c r="AU33" s="142">
        <f t="shared" si="7"/>
        <v>6311</v>
      </c>
      <c r="AV33" s="142">
        <f t="shared" si="7"/>
        <v>6694</v>
      </c>
      <c r="AW33" s="142">
        <f t="shared" si="7"/>
        <v>6311</v>
      </c>
    </row>
    <row r="34" spans="1:49" ht="11.45" customHeight="1" x14ac:dyDescent="0.2">
      <c r="A34" s="3">
        <v>2</v>
      </c>
      <c r="B34" s="142" t="e">
        <f t="shared" si="3"/>
        <v>#REF!</v>
      </c>
      <c r="C34" s="142" t="e">
        <f t="shared" ref="C34:AW34" si="8">ROUND(C15*0.9,)</f>
        <v>#REF!</v>
      </c>
      <c r="D34" s="142" t="e">
        <f t="shared" si="8"/>
        <v>#REF!</v>
      </c>
      <c r="E34" s="142" t="e">
        <f t="shared" si="8"/>
        <v>#REF!</v>
      </c>
      <c r="F34" s="142" t="e">
        <f t="shared" si="8"/>
        <v>#REF!</v>
      </c>
      <c r="G34" s="142">
        <f t="shared" si="8"/>
        <v>8492</v>
      </c>
      <c r="H34" s="142">
        <f t="shared" si="8"/>
        <v>7880</v>
      </c>
      <c r="I34" s="142">
        <f t="shared" si="8"/>
        <v>7650</v>
      </c>
      <c r="J34" s="142">
        <f t="shared" si="8"/>
        <v>7268</v>
      </c>
      <c r="K34" s="142">
        <f t="shared" si="8"/>
        <v>9104</v>
      </c>
      <c r="L34" s="142">
        <f t="shared" si="8"/>
        <v>8492</v>
      </c>
      <c r="M34" s="142">
        <f t="shared" si="8"/>
        <v>9104</v>
      </c>
      <c r="N34" s="142">
        <f t="shared" si="8"/>
        <v>7880</v>
      </c>
      <c r="O34" s="142">
        <f t="shared" si="8"/>
        <v>8492</v>
      </c>
      <c r="P34" s="142">
        <f t="shared" si="8"/>
        <v>7574</v>
      </c>
      <c r="Q34" s="142">
        <f t="shared" si="8"/>
        <v>7268</v>
      </c>
      <c r="R34" s="142">
        <f t="shared" si="8"/>
        <v>7574</v>
      </c>
      <c r="S34" s="142">
        <f t="shared" si="8"/>
        <v>7268</v>
      </c>
      <c r="T34" s="142">
        <f t="shared" si="8"/>
        <v>9104</v>
      </c>
      <c r="U34" s="142">
        <f t="shared" si="8"/>
        <v>9104</v>
      </c>
      <c r="V34" s="142">
        <f t="shared" si="8"/>
        <v>9104</v>
      </c>
      <c r="W34" s="142">
        <f t="shared" si="8"/>
        <v>9104</v>
      </c>
      <c r="X34" s="142">
        <f t="shared" si="8"/>
        <v>7880</v>
      </c>
      <c r="Y34" s="142">
        <f t="shared" si="8"/>
        <v>8492</v>
      </c>
      <c r="Z34" s="142">
        <f t="shared" si="8"/>
        <v>7880</v>
      </c>
      <c r="AA34" s="142">
        <f t="shared" si="8"/>
        <v>9716</v>
      </c>
      <c r="AB34" s="142">
        <f t="shared" si="8"/>
        <v>9716</v>
      </c>
      <c r="AC34" s="142">
        <f t="shared" si="8"/>
        <v>7956</v>
      </c>
      <c r="AD34" s="142">
        <f t="shared" si="8"/>
        <v>8415</v>
      </c>
      <c r="AE34" s="142">
        <f t="shared" si="8"/>
        <v>8109</v>
      </c>
      <c r="AF34" s="142">
        <f t="shared" si="8"/>
        <v>8568</v>
      </c>
      <c r="AG34" s="142">
        <f t="shared" si="8"/>
        <v>9104</v>
      </c>
      <c r="AH34" s="142">
        <f t="shared" si="8"/>
        <v>9104</v>
      </c>
      <c r="AI34" s="142">
        <f t="shared" si="8"/>
        <v>8721</v>
      </c>
      <c r="AJ34" s="142">
        <f t="shared" si="8"/>
        <v>8415</v>
      </c>
      <c r="AK34" s="142">
        <f t="shared" si="8"/>
        <v>9104</v>
      </c>
      <c r="AL34" s="142">
        <f t="shared" si="8"/>
        <v>8415</v>
      </c>
      <c r="AM34" s="142">
        <f t="shared" si="8"/>
        <v>8721</v>
      </c>
      <c r="AN34" s="142">
        <f t="shared" si="8"/>
        <v>8415</v>
      </c>
      <c r="AO34" s="142">
        <f t="shared" si="8"/>
        <v>8721</v>
      </c>
      <c r="AP34" s="142">
        <f t="shared" si="8"/>
        <v>8109</v>
      </c>
      <c r="AQ34" s="142">
        <f t="shared" si="8"/>
        <v>8109</v>
      </c>
      <c r="AR34" s="142">
        <f t="shared" si="8"/>
        <v>7803</v>
      </c>
      <c r="AS34" s="142">
        <f t="shared" si="8"/>
        <v>7268</v>
      </c>
      <c r="AT34" s="142">
        <f t="shared" si="8"/>
        <v>7650</v>
      </c>
      <c r="AU34" s="142">
        <f t="shared" si="8"/>
        <v>7268</v>
      </c>
      <c r="AV34" s="142">
        <f t="shared" si="8"/>
        <v>7650</v>
      </c>
      <c r="AW34" s="142">
        <f t="shared" si="8"/>
        <v>7268</v>
      </c>
    </row>
    <row r="35" spans="1:49" ht="11.45" customHeight="1" x14ac:dyDescent="0.2">
      <c r="A35" s="4" t="s">
        <v>91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row>
    <row r="36" spans="1:49" ht="11.45" customHeight="1" x14ac:dyDescent="0.2">
      <c r="A36" s="3">
        <v>1</v>
      </c>
      <c r="B36" s="142" t="e">
        <f t="shared" si="3"/>
        <v>#REF!</v>
      </c>
      <c r="C36" s="142" t="e">
        <f t="shared" ref="C36:AW36" si="9">ROUND(C17*0.9,)</f>
        <v>#REF!</v>
      </c>
      <c r="D36" s="142" t="e">
        <f t="shared" si="9"/>
        <v>#REF!</v>
      </c>
      <c r="E36" s="142" t="e">
        <f t="shared" si="9"/>
        <v>#REF!</v>
      </c>
      <c r="F36" s="142" t="e">
        <f t="shared" si="9"/>
        <v>#REF!</v>
      </c>
      <c r="G36" s="142">
        <f t="shared" si="9"/>
        <v>8300</v>
      </c>
      <c r="H36" s="142">
        <f t="shared" si="9"/>
        <v>7688</v>
      </c>
      <c r="I36" s="142">
        <f t="shared" si="9"/>
        <v>7459</v>
      </c>
      <c r="J36" s="142">
        <f t="shared" si="9"/>
        <v>7076</v>
      </c>
      <c r="K36" s="142">
        <f t="shared" si="9"/>
        <v>8912</v>
      </c>
      <c r="L36" s="142">
        <f t="shared" si="9"/>
        <v>8300</v>
      </c>
      <c r="M36" s="142">
        <f t="shared" si="9"/>
        <v>8912</v>
      </c>
      <c r="N36" s="142">
        <f t="shared" si="9"/>
        <v>7688</v>
      </c>
      <c r="O36" s="142">
        <f t="shared" si="9"/>
        <v>8300</v>
      </c>
      <c r="P36" s="142">
        <f t="shared" si="9"/>
        <v>7382</v>
      </c>
      <c r="Q36" s="142">
        <f t="shared" si="9"/>
        <v>7076</v>
      </c>
      <c r="R36" s="142">
        <f t="shared" si="9"/>
        <v>7382</v>
      </c>
      <c r="S36" s="142">
        <f t="shared" si="9"/>
        <v>7076</v>
      </c>
      <c r="T36" s="142">
        <f t="shared" si="9"/>
        <v>8912</v>
      </c>
      <c r="U36" s="142">
        <f t="shared" si="9"/>
        <v>8912</v>
      </c>
      <c r="V36" s="142">
        <f t="shared" si="9"/>
        <v>8912</v>
      </c>
      <c r="W36" s="142">
        <f t="shared" si="9"/>
        <v>8912</v>
      </c>
      <c r="X36" s="142">
        <f t="shared" si="9"/>
        <v>7688</v>
      </c>
      <c r="Y36" s="142">
        <f t="shared" si="9"/>
        <v>8300</v>
      </c>
      <c r="Z36" s="142">
        <f t="shared" si="9"/>
        <v>7688</v>
      </c>
      <c r="AA36" s="142">
        <f t="shared" si="9"/>
        <v>9524</v>
      </c>
      <c r="AB36" s="142">
        <f t="shared" si="9"/>
        <v>9524</v>
      </c>
      <c r="AC36" s="142">
        <f t="shared" si="9"/>
        <v>7765</v>
      </c>
      <c r="AD36" s="142">
        <f t="shared" si="9"/>
        <v>8224</v>
      </c>
      <c r="AE36" s="142">
        <f t="shared" si="9"/>
        <v>7918</v>
      </c>
      <c r="AF36" s="142">
        <f t="shared" si="9"/>
        <v>8377</v>
      </c>
      <c r="AG36" s="142">
        <f t="shared" si="9"/>
        <v>8912</v>
      </c>
      <c r="AH36" s="142">
        <f t="shared" si="9"/>
        <v>8912</v>
      </c>
      <c r="AI36" s="142">
        <f t="shared" si="9"/>
        <v>8530</v>
      </c>
      <c r="AJ36" s="142">
        <f t="shared" si="9"/>
        <v>8224</v>
      </c>
      <c r="AK36" s="142">
        <f t="shared" si="9"/>
        <v>8912</v>
      </c>
      <c r="AL36" s="142">
        <f t="shared" si="9"/>
        <v>8224</v>
      </c>
      <c r="AM36" s="142">
        <f t="shared" si="9"/>
        <v>8530</v>
      </c>
      <c r="AN36" s="142">
        <f t="shared" si="9"/>
        <v>8224</v>
      </c>
      <c r="AO36" s="142">
        <f t="shared" si="9"/>
        <v>8530</v>
      </c>
      <c r="AP36" s="142">
        <f t="shared" si="9"/>
        <v>7918</v>
      </c>
      <c r="AQ36" s="142">
        <f t="shared" si="9"/>
        <v>7918</v>
      </c>
      <c r="AR36" s="142">
        <f t="shared" si="9"/>
        <v>7612</v>
      </c>
      <c r="AS36" s="142">
        <f t="shared" si="9"/>
        <v>7076</v>
      </c>
      <c r="AT36" s="142">
        <f t="shared" si="9"/>
        <v>7459</v>
      </c>
      <c r="AU36" s="142">
        <f t="shared" si="9"/>
        <v>7076</v>
      </c>
      <c r="AV36" s="142">
        <f t="shared" si="9"/>
        <v>7459</v>
      </c>
      <c r="AW36" s="142">
        <f t="shared" si="9"/>
        <v>7076</v>
      </c>
    </row>
    <row r="37" spans="1:49" ht="11.45" customHeight="1" x14ac:dyDescent="0.2">
      <c r="A37" s="3">
        <v>2</v>
      </c>
      <c r="B37" s="142" t="e">
        <f t="shared" si="3"/>
        <v>#REF!</v>
      </c>
      <c r="C37" s="142" t="e">
        <f t="shared" ref="C37:AW37" si="10">ROUND(C18*0.9,)</f>
        <v>#REF!</v>
      </c>
      <c r="D37" s="142" t="e">
        <f t="shared" si="10"/>
        <v>#REF!</v>
      </c>
      <c r="E37" s="142" t="e">
        <f t="shared" si="10"/>
        <v>#REF!</v>
      </c>
      <c r="F37" s="142" t="e">
        <f t="shared" si="10"/>
        <v>#REF!</v>
      </c>
      <c r="G37" s="142">
        <f t="shared" si="10"/>
        <v>9257</v>
      </c>
      <c r="H37" s="142">
        <f t="shared" si="10"/>
        <v>8645</v>
      </c>
      <c r="I37" s="142">
        <f t="shared" si="10"/>
        <v>8415</v>
      </c>
      <c r="J37" s="142">
        <f t="shared" si="10"/>
        <v>8033</v>
      </c>
      <c r="K37" s="142">
        <f t="shared" si="10"/>
        <v>9869</v>
      </c>
      <c r="L37" s="142">
        <f t="shared" si="10"/>
        <v>9257</v>
      </c>
      <c r="M37" s="142">
        <f t="shared" si="10"/>
        <v>9869</v>
      </c>
      <c r="N37" s="142">
        <f t="shared" si="10"/>
        <v>8645</v>
      </c>
      <c r="O37" s="142">
        <f t="shared" si="10"/>
        <v>9257</v>
      </c>
      <c r="P37" s="142">
        <f t="shared" si="10"/>
        <v>8339</v>
      </c>
      <c r="Q37" s="142">
        <f t="shared" si="10"/>
        <v>8033</v>
      </c>
      <c r="R37" s="142">
        <f t="shared" si="10"/>
        <v>8339</v>
      </c>
      <c r="S37" s="142">
        <f t="shared" si="10"/>
        <v>8033</v>
      </c>
      <c r="T37" s="142">
        <f t="shared" si="10"/>
        <v>9869</v>
      </c>
      <c r="U37" s="142">
        <f t="shared" si="10"/>
        <v>9869</v>
      </c>
      <c r="V37" s="142">
        <f t="shared" si="10"/>
        <v>9869</v>
      </c>
      <c r="W37" s="142">
        <f t="shared" si="10"/>
        <v>9869</v>
      </c>
      <c r="X37" s="142">
        <f t="shared" si="10"/>
        <v>8645</v>
      </c>
      <c r="Y37" s="142">
        <f t="shared" si="10"/>
        <v>9257</v>
      </c>
      <c r="Z37" s="142">
        <f t="shared" si="10"/>
        <v>8645</v>
      </c>
      <c r="AA37" s="142">
        <f t="shared" si="10"/>
        <v>10481</v>
      </c>
      <c r="AB37" s="142">
        <f t="shared" si="10"/>
        <v>10481</v>
      </c>
      <c r="AC37" s="142">
        <f t="shared" si="10"/>
        <v>8721</v>
      </c>
      <c r="AD37" s="142">
        <f t="shared" si="10"/>
        <v>9180</v>
      </c>
      <c r="AE37" s="142">
        <f t="shared" si="10"/>
        <v>8874</v>
      </c>
      <c r="AF37" s="142">
        <f t="shared" si="10"/>
        <v>9333</v>
      </c>
      <c r="AG37" s="142">
        <f t="shared" si="10"/>
        <v>9869</v>
      </c>
      <c r="AH37" s="142">
        <f t="shared" si="10"/>
        <v>9869</v>
      </c>
      <c r="AI37" s="142">
        <f t="shared" si="10"/>
        <v>9486</v>
      </c>
      <c r="AJ37" s="142">
        <f t="shared" si="10"/>
        <v>9180</v>
      </c>
      <c r="AK37" s="142">
        <f t="shared" si="10"/>
        <v>9869</v>
      </c>
      <c r="AL37" s="142">
        <f t="shared" si="10"/>
        <v>9180</v>
      </c>
      <c r="AM37" s="142">
        <f t="shared" si="10"/>
        <v>9486</v>
      </c>
      <c r="AN37" s="142">
        <f t="shared" si="10"/>
        <v>9180</v>
      </c>
      <c r="AO37" s="142">
        <f t="shared" si="10"/>
        <v>9486</v>
      </c>
      <c r="AP37" s="142">
        <f t="shared" si="10"/>
        <v>8874</v>
      </c>
      <c r="AQ37" s="142">
        <f t="shared" si="10"/>
        <v>8874</v>
      </c>
      <c r="AR37" s="142">
        <f t="shared" si="10"/>
        <v>8568</v>
      </c>
      <c r="AS37" s="142">
        <f t="shared" si="10"/>
        <v>8033</v>
      </c>
      <c r="AT37" s="142">
        <f t="shared" si="10"/>
        <v>8415</v>
      </c>
      <c r="AU37" s="142">
        <f t="shared" si="10"/>
        <v>8033</v>
      </c>
      <c r="AV37" s="142">
        <f t="shared" si="10"/>
        <v>8415</v>
      </c>
      <c r="AW37" s="142">
        <f t="shared" si="10"/>
        <v>8033</v>
      </c>
    </row>
    <row r="38" spans="1:49" ht="11.45" customHeight="1" x14ac:dyDescent="0.2">
      <c r="A38" s="2" t="s">
        <v>92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row>
    <row r="39" spans="1:49" ht="11.45" customHeight="1" x14ac:dyDescent="0.2">
      <c r="A39" s="3">
        <v>1</v>
      </c>
      <c r="B39" s="142" t="e">
        <f t="shared" si="3"/>
        <v>#REF!</v>
      </c>
      <c r="C39" s="142" t="e">
        <f t="shared" ref="C39:AW39" si="11">ROUND(C20*0.9,)</f>
        <v>#REF!</v>
      </c>
      <c r="D39" s="142" t="e">
        <f t="shared" si="11"/>
        <v>#REF!</v>
      </c>
      <c r="E39" s="142" t="e">
        <f t="shared" si="11"/>
        <v>#REF!</v>
      </c>
      <c r="F39" s="142" t="e">
        <f t="shared" si="11"/>
        <v>#REF!</v>
      </c>
      <c r="G39" s="142">
        <f t="shared" si="11"/>
        <v>9448</v>
      </c>
      <c r="H39" s="142">
        <f t="shared" si="11"/>
        <v>8836</v>
      </c>
      <c r="I39" s="142">
        <f t="shared" si="11"/>
        <v>8606</v>
      </c>
      <c r="J39" s="142">
        <f t="shared" si="11"/>
        <v>8224</v>
      </c>
      <c r="K39" s="142">
        <f t="shared" si="11"/>
        <v>10060</v>
      </c>
      <c r="L39" s="142">
        <f t="shared" si="11"/>
        <v>9448</v>
      </c>
      <c r="M39" s="142">
        <f t="shared" si="11"/>
        <v>10060</v>
      </c>
      <c r="N39" s="142">
        <f t="shared" si="11"/>
        <v>8836</v>
      </c>
      <c r="O39" s="142">
        <f t="shared" si="11"/>
        <v>9448</v>
      </c>
      <c r="P39" s="142">
        <f t="shared" si="11"/>
        <v>8530</v>
      </c>
      <c r="Q39" s="142">
        <f t="shared" si="11"/>
        <v>8224</v>
      </c>
      <c r="R39" s="142">
        <f t="shared" si="11"/>
        <v>8530</v>
      </c>
      <c r="S39" s="142">
        <f t="shared" si="11"/>
        <v>8224</v>
      </c>
      <c r="T39" s="142">
        <f t="shared" si="11"/>
        <v>10060</v>
      </c>
      <c r="U39" s="142">
        <f t="shared" si="11"/>
        <v>10060</v>
      </c>
      <c r="V39" s="142">
        <f t="shared" si="11"/>
        <v>10060</v>
      </c>
      <c r="W39" s="142">
        <f t="shared" si="11"/>
        <v>10060</v>
      </c>
      <c r="X39" s="142">
        <f t="shared" si="11"/>
        <v>8836</v>
      </c>
      <c r="Y39" s="142">
        <f t="shared" si="11"/>
        <v>9448</v>
      </c>
      <c r="Z39" s="142">
        <f t="shared" si="11"/>
        <v>8836</v>
      </c>
      <c r="AA39" s="142">
        <f t="shared" si="11"/>
        <v>10672</v>
      </c>
      <c r="AB39" s="142">
        <f t="shared" si="11"/>
        <v>10672</v>
      </c>
      <c r="AC39" s="142">
        <f t="shared" si="11"/>
        <v>8912</v>
      </c>
      <c r="AD39" s="142">
        <f t="shared" si="11"/>
        <v>9371</v>
      </c>
      <c r="AE39" s="142">
        <f t="shared" si="11"/>
        <v>9065</v>
      </c>
      <c r="AF39" s="142">
        <f t="shared" si="11"/>
        <v>9524</v>
      </c>
      <c r="AG39" s="142">
        <f t="shared" si="11"/>
        <v>10060</v>
      </c>
      <c r="AH39" s="142">
        <f t="shared" si="11"/>
        <v>10060</v>
      </c>
      <c r="AI39" s="142">
        <f t="shared" si="11"/>
        <v>9677</v>
      </c>
      <c r="AJ39" s="142">
        <f t="shared" si="11"/>
        <v>9371</v>
      </c>
      <c r="AK39" s="142">
        <f t="shared" si="11"/>
        <v>10060</v>
      </c>
      <c r="AL39" s="142">
        <f t="shared" si="11"/>
        <v>9371</v>
      </c>
      <c r="AM39" s="142">
        <f t="shared" si="11"/>
        <v>9677</v>
      </c>
      <c r="AN39" s="142">
        <f t="shared" si="11"/>
        <v>9371</v>
      </c>
      <c r="AO39" s="142">
        <f t="shared" si="11"/>
        <v>9677</v>
      </c>
      <c r="AP39" s="142">
        <f t="shared" si="11"/>
        <v>9065</v>
      </c>
      <c r="AQ39" s="142">
        <f t="shared" si="11"/>
        <v>9065</v>
      </c>
      <c r="AR39" s="142">
        <f t="shared" si="11"/>
        <v>8759</v>
      </c>
      <c r="AS39" s="142">
        <f t="shared" si="11"/>
        <v>8224</v>
      </c>
      <c r="AT39" s="142">
        <f t="shared" si="11"/>
        <v>8606</v>
      </c>
      <c r="AU39" s="142">
        <f t="shared" si="11"/>
        <v>8224</v>
      </c>
      <c r="AV39" s="142">
        <f t="shared" si="11"/>
        <v>8606</v>
      </c>
      <c r="AW39" s="142">
        <f t="shared" si="11"/>
        <v>8224</v>
      </c>
    </row>
    <row r="40" spans="1:49" ht="11.45" customHeight="1" x14ac:dyDescent="0.2">
      <c r="A40" s="3">
        <v>2</v>
      </c>
      <c r="B40" s="142" t="e">
        <f t="shared" si="3"/>
        <v>#REF!</v>
      </c>
      <c r="C40" s="142" t="e">
        <f t="shared" ref="C40:AW40" si="12">ROUND(C21*0.9,)</f>
        <v>#REF!</v>
      </c>
      <c r="D40" s="142" t="e">
        <f t="shared" si="12"/>
        <v>#REF!</v>
      </c>
      <c r="E40" s="142" t="e">
        <f t="shared" si="12"/>
        <v>#REF!</v>
      </c>
      <c r="F40" s="142" t="e">
        <f t="shared" si="12"/>
        <v>#REF!</v>
      </c>
      <c r="G40" s="142">
        <f t="shared" si="12"/>
        <v>10404</v>
      </c>
      <c r="H40" s="142">
        <f t="shared" si="12"/>
        <v>9792</v>
      </c>
      <c r="I40" s="142">
        <f t="shared" si="12"/>
        <v>9563</v>
      </c>
      <c r="J40" s="142">
        <f t="shared" si="12"/>
        <v>9180</v>
      </c>
      <c r="K40" s="142">
        <f t="shared" si="12"/>
        <v>11016</v>
      </c>
      <c r="L40" s="142">
        <f t="shared" si="12"/>
        <v>10404</v>
      </c>
      <c r="M40" s="142">
        <f t="shared" si="12"/>
        <v>11016</v>
      </c>
      <c r="N40" s="142">
        <f t="shared" si="12"/>
        <v>9792</v>
      </c>
      <c r="O40" s="142">
        <f t="shared" si="12"/>
        <v>10404</v>
      </c>
      <c r="P40" s="142">
        <f t="shared" si="12"/>
        <v>9486</v>
      </c>
      <c r="Q40" s="142">
        <f t="shared" si="12"/>
        <v>9180</v>
      </c>
      <c r="R40" s="142">
        <f t="shared" si="12"/>
        <v>9486</v>
      </c>
      <c r="S40" s="142">
        <f t="shared" si="12"/>
        <v>9180</v>
      </c>
      <c r="T40" s="142">
        <f t="shared" si="12"/>
        <v>11016</v>
      </c>
      <c r="U40" s="142">
        <f t="shared" si="12"/>
        <v>11016</v>
      </c>
      <c r="V40" s="142">
        <f t="shared" si="12"/>
        <v>11016</v>
      </c>
      <c r="W40" s="142">
        <f t="shared" si="12"/>
        <v>11016</v>
      </c>
      <c r="X40" s="142">
        <f t="shared" si="12"/>
        <v>9792</v>
      </c>
      <c r="Y40" s="142">
        <f t="shared" si="12"/>
        <v>10404</v>
      </c>
      <c r="Z40" s="142">
        <f t="shared" si="12"/>
        <v>9792</v>
      </c>
      <c r="AA40" s="142">
        <f t="shared" si="12"/>
        <v>11628</v>
      </c>
      <c r="AB40" s="142">
        <f t="shared" si="12"/>
        <v>11628</v>
      </c>
      <c r="AC40" s="142">
        <f t="shared" si="12"/>
        <v>9869</v>
      </c>
      <c r="AD40" s="142">
        <f t="shared" si="12"/>
        <v>10328</v>
      </c>
      <c r="AE40" s="142">
        <f t="shared" si="12"/>
        <v>10022</v>
      </c>
      <c r="AF40" s="142">
        <f t="shared" si="12"/>
        <v>10481</v>
      </c>
      <c r="AG40" s="142">
        <f t="shared" si="12"/>
        <v>11016</v>
      </c>
      <c r="AH40" s="142">
        <f t="shared" si="12"/>
        <v>11016</v>
      </c>
      <c r="AI40" s="142">
        <f t="shared" si="12"/>
        <v>10634</v>
      </c>
      <c r="AJ40" s="142">
        <f t="shared" si="12"/>
        <v>10328</v>
      </c>
      <c r="AK40" s="142">
        <f t="shared" si="12"/>
        <v>11016</v>
      </c>
      <c r="AL40" s="142">
        <f t="shared" si="12"/>
        <v>10328</v>
      </c>
      <c r="AM40" s="142">
        <f t="shared" si="12"/>
        <v>10634</v>
      </c>
      <c r="AN40" s="142">
        <f t="shared" si="12"/>
        <v>10328</v>
      </c>
      <c r="AO40" s="142">
        <f t="shared" si="12"/>
        <v>10634</v>
      </c>
      <c r="AP40" s="142">
        <f t="shared" si="12"/>
        <v>10022</v>
      </c>
      <c r="AQ40" s="142">
        <f t="shared" si="12"/>
        <v>10022</v>
      </c>
      <c r="AR40" s="142">
        <f t="shared" si="12"/>
        <v>9716</v>
      </c>
      <c r="AS40" s="142">
        <f t="shared" si="12"/>
        <v>9180</v>
      </c>
      <c r="AT40" s="142">
        <f t="shared" si="12"/>
        <v>9563</v>
      </c>
      <c r="AU40" s="142">
        <f t="shared" si="12"/>
        <v>9180</v>
      </c>
      <c r="AV40" s="142">
        <f t="shared" si="12"/>
        <v>9563</v>
      </c>
      <c r="AW40" s="142">
        <f t="shared" si="12"/>
        <v>9180</v>
      </c>
    </row>
    <row r="41" spans="1:49" ht="11.45" customHeight="1" x14ac:dyDescent="0.2">
      <c r="A41" s="24"/>
    </row>
    <row r="42" spans="1:49" x14ac:dyDescent="0.2">
      <c r="A42" s="41" t="s">
        <v>18</v>
      </c>
    </row>
    <row r="43" spans="1:49" x14ac:dyDescent="0.2">
      <c r="A43" s="38" t="s">
        <v>165</v>
      </c>
    </row>
    <row r="44" spans="1:49" x14ac:dyDescent="0.2">
      <c r="A44" s="22"/>
    </row>
    <row r="45" spans="1:49" x14ac:dyDescent="0.2">
      <c r="A45" s="41" t="s">
        <v>3</v>
      </c>
    </row>
    <row r="46" spans="1:49" x14ac:dyDescent="0.2">
      <c r="A46" s="42" t="s">
        <v>4</v>
      </c>
    </row>
    <row r="47" spans="1:49" x14ac:dyDescent="0.2">
      <c r="A47" s="42" t="s">
        <v>5</v>
      </c>
    </row>
    <row r="48" spans="1:49" ht="12.6" customHeight="1" x14ac:dyDescent="0.2">
      <c r="A48" s="26" t="s">
        <v>6</v>
      </c>
    </row>
    <row r="49" spans="1:1" x14ac:dyDescent="0.2">
      <c r="A49" s="42" t="s">
        <v>75</v>
      </c>
    </row>
    <row r="50" spans="1:1" x14ac:dyDescent="0.2">
      <c r="A50" s="22"/>
    </row>
    <row r="51" spans="1:1" x14ac:dyDescent="0.2">
      <c r="A51" s="39" t="s">
        <v>8</v>
      </c>
    </row>
    <row r="52" spans="1:1" ht="48" x14ac:dyDescent="0.2">
      <c r="A52" s="40" t="s">
        <v>17</v>
      </c>
    </row>
    <row r="53" spans="1:1" ht="12.75" thickBot="1" x14ac:dyDescent="0.25"/>
    <row r="54" spans="1:1" ht="12.75" thickBot="1" x14ac:dyDescent="0.25">
      <c r="A54" s="123" t="s">
        <v>108</v>
      </c>
    </row>
    <row r="55" spans="1:1" x14ac:dyDescent="0.2">
      <c r="A55" s="141" t="s">
        <v>169</v>
      </c>
    </row>
  </sheetData>
  <pageMargins left="0.7" right="0.7" top="0.75" bottom="0.75" header="0.3" footer="0.3"/>
  <pageSetup paperSize="9" orientation="portrait" horizontalDpi="4294967295" verticalDpi="4294967295"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zoomScale="115" zoomScaleNormal="115" workbookViewId="0">
      <pane xSplit="1" topLeftCell="B1" activePane="topRight" state="frozen"/>
      <selection pane="topRight" activeCell="E19" sqref="E19"/>
    </sheetView>
  </sheetViews>
  <sheetFormatPr defaultColWidth="8.5703125" defaultRowHeight="12" x14ac:dyDescent="0.2"/>
  <cols>
    <col min="1" max="1" width="84.85546875" style="1" customWidth="1"/>
    <col min="2" max="19" width="8.5703125" style="1"/>
    <col min="20" max="20" width="8.5703125" style="1" customWidth="1"/>
    <col min="21" max="21" width="0" style="1" hidden="1" customWidth="1"/>
    <col min="22" max="23" width="8.5703125" style="1"/>
    <col min="24" max="25" width="8.5703125" style="1" customWidth="1"/>
    <col min="26" max="26" width="0" style="1" hidden="1" customWidth="1"/>
    <col min="27" max="16384" width="8.5703125" style="1"/>
  </cols>
  <sheetData>
    <row r="1" spans="1:49" ht="11.45" customHeight="1" x14ac:dyDescent="0.2">
      <c r="A1" s="9" t="s">
        <v>187</v>
      </c>
    </row>
    <row r="2" spans="1:49" ht="11.45" customHeight="1" x14ac:dyDescent="0.2">
      <c r="A2" s="19" t="s">
        <v>16</v>
      </c>
    </row>
    <row r="3" spans="1:49" ht="11.45" customHeight="1" x14ac:dyDescent="0.2">
      <c r="A3" s="9"/>
    </row>
    <row r="4" spans="1:49" ht="11.25" customHeight="1" x14ac:dyDescent="0.2">
      <c r="A4" s="95" t="s">
        <v>1</v>
      </c>
    </row>
    <row r="5" spans="1:49" s="12" customFormat="1" ht="25.5" customHeight="1" x14ac:dyDescent="0.2">
      <c r="A5" s="8" t="s">
        <v>0</v>
      </c>
      <c r="B5" s="46" t="e">
        <f>'C завтраками| Bed and breakfast'!#REF!</f>
        <v>#REF!</v>
      </c>
      <c r="C5" s="46" t="e">
        <f>'C завтраками| Bed and breakfast'!#REF!</f>
        <v>#REF!</v>
      </c>
      <c r="D5" s="129" t="e">
        <f>'C завтраками| Bed and breakfast'!#REF!</f>
        <v>#REF!</v>
      </c>
      <c r="E5" s="129" t="e">
        <f>'C завтраками| Bed and breakfast'!#REF!</f>
        <v>#REF!</v>
      </c>
      <c r="F5" s="129" t="e">
        <f>'C завтраками| Bed and breakfast'!#REF!</f>
        <v>#REF!</v>
      </c>
      <c r="G5" s="46">
        <f>'C завтраками| Bed and breakfast'!B5</f>
        <v>45399</v>
      </c>
      <c r="H5" s="129">
        <f>'C завтраками| Bed and breakfast'!C5</f>
        <v>45401</v>
      </c>
      <c r="I5" s="129">
        <f>'C завтраками| Bed and breakfast'!D5</f>
        <v>45402</v>
      </c>
      <c r="J5" s="129">
        <f>'C завтраками| Bed and breakfast'!E5</f>
        <v>45403</v>
      </c>
      <c r="K5" s="46">
        <f>'C завтраками| Bed and breakfast'!F5</f>
        <v>45407</v>
      </c>
      <c r="L5" s="129">
        <f>'C завтраками| Bed and breakfast'!H5</f>
        <v>45411</v>
      </c>
      <c r="M5" s="129">
        <f>'C завтраками| Bed and breakfast'!I5</f>
        <v>45413</v>
      </c>
      <c r="N5" s="129">
        <f>'C завтраками| Bed and breakfast'!J5</f>
        <v>45417</v>
      </c>
      <c r="O5" s="129">
        <f>'C завтраками| Bed and breakfast'!K5</f>
        <v>45421</v>
      </c>
      <c r="P5" s="129">
        <f>'C завтраками| Bed and breakfast'!O5</f>
        <v>45429</v>
      </c>
      <c r="Q5" s="129">
        <f>'C завтраками| Bed and breakfast'!P5</f>
        <v>45431</v>
      </c>
      <c r="R5" s="129">
        <f>'C завтраками| Bed and breakfast'!Q5</f>
        <v>45436</v>
      </c>
      <c r="S5" s="129">
        <f>'C завтраками| Bed and breakfast'!R5</f>
        <v>45438</v>
      </c>
      <c r="T5" s="129">
        <f>'C завтраками| Bed and breakfast'!T5</f>
        <v>45443</v>
      </c>
      <c r="U5" s="129">
        <f>'C завтраками| Bed and breakfast'!U5</f>
        <v>45444</v>
      </c>
      <c r="V5" s="129">
        <f>'C завтраками| Bed and breakfast'!V5</f>
        <v>45445</v>
      </c>
      <c r="W5" s="129">
        <f>'C завтраками| Bed and breakfast'!W5</f>
        <v>45453</v>
      </c>
      <c r="X5" s="129">
        <f>'C завтраками| Bed and breakfast'!X5</f>
        <v>45454</v>
      </c>
      <c r="Y5" s="129">
        <f>'C завтраками| Bed and breakfast'!Y5</f>
        <v>45460</v>
      </c>
      <c r="Z5" s="129">
        <f>'C завтраками| Bed and breakfast'!Z5</f>
        <v>45466</v>
      </c>
      <c r="AA5" s="129">
        <f>'C завтраками| Bed and breakfast'!AA5</f>
        <v>45471</v>
      </c>
      <c r="AB5" s="129">
        <f>'C завтраками| Bed and breakfast'!AB5</f>
        <v>45474</v>
      </c>
      <c r="AC5" s="129">
        <f>'C завтраками| Bed and breakfast'!AC5</f>
        <v>45487</v>
      </c>
      <c r="AD5" s="129">
        <f>'C завтраками| Bed and breakfast'!AE5</f>
        <v>45492</v>
      </c>
      <c r="AE5" s="129">
        <f>'C завтраками| Bed and breakfast'!AF5</f>
        <v>45494</v>
      </c>
      <c r="AF5" s="129">
        <f>'C завтраками| Bed and breakfast'!AG5</f>
        <v>45499</v>
      </c>
      <c r="AG5" s="129">
        <f>'C завтраками| Bed and breakfast'!AH5</f>
        <v>45501</v>
      </c>
      <c r="AH5" s="129">
        <f>'C завтраками| Bed and breakfast'!AI5</f>
        <v>45505</v>
      </c>
      <c r="AI5" s="129">
        <f>'C завтраками| Bed and breakfast'!AJ5</f>
        <v>45506</v>
      </c>
      <c r="AJ5" s="129">
        <f>'C завтраками| Bed and breakfast'!AK5</f>
        <v>45508</v>
      </c>
      <c r="AK5" s="129">
        <f>'C завтраками| Bed and breakfast'!AL5</f>
        <v>45513</v>
      </c>
      <c r="AL5" s="129">
        <f>'C завтраками| Bed and breakfast'!AM5</f>
        <v>45515</v>
      </c>
      <c r="AM5" s="129">
        <f>'C завтраками| Bed and breakfast'!AN5</f>
        <v>45520</v>
      </c>
      <c r="AN5" s="129">
        <f>'C завтраками| Bed and breakfast'!AO5</f>
        <v>45522</v>
      </c>
      <c r="AO5" s="129">
        <f>'C завтраками| Bed and breakfast'!AS5</f>
        <v>45527</v>
      </c>
      <c r="AP5" s="129">
        <f>'C завтраками| Bed and breakfast'!AT5</f>
        <v>45529</v>
      </c>
      <c r="AQ5" s="129">
        <f>'C завтраками| Bed and breakfast'!AU5</f>
        <v>45534</v>
      </c>
      <c r="AR5" s="129">
        <f>'C завтраками| Bed and breakfast'!AV5</f>
        <v>45536</v>
      </c>
      <c r="AS5" s="129">
        <f>'C завтраками| Bed and breakfast'!AW5</f>
        <v>45551</v>
      </c>
      <c r="AT5" s="129">
        <f>'C завтраками| Bed and breakfast'!AX5</f>
        <v>45556</v>
      </c>
      <c r="AU5" s="129">
        <f>'C завтраками| Bed and breakfast'!AY5</f>
        <v>45558</v>
      </c>
      <c r="AV5" s="129">
        <f>'C завтраками| Bed and breakfast'!AZ5</f>
        <v>45562</v>
      </c>
      <c r="AW5" s="129">
        <f>'C завтраками| Bed and breakfast'!BA5</f>
        <v>45564</v>
      </c>
    </row>
    <row r="6" spans="1:49" s="12" customFormat="1" ht="25.5" customHeight="1" x14ac:dyDescent="0.2">
      <c r="A6" s="37"/>
      <c r="B6" s="46" t="e">
        <f>'C завтраками| Bed and breakfast'!#REF!</f>
        <v>#REF!</v>
      </c>
      <c r="C6" s="46" t="e">
        <f>'C завтраками| Bed and breakfast'!#REF!</f>
        <v>#REF!</v>
      </c>
      <c r="D6" s="129" t="e">
        <f>'C завтраками| Bed and breakfast'!#REF!</f>
        <v>#REF!</v>
      </c>
      <c r="E6" s="129" t="e">
        <f>'C завтраками| Bed and breakfast'!#REF!</f>
        <v>#REF!</v>
      </c>
      <c r="F6" s="129" t="e">
        <f>'C завтраками| Bed and breakfast'!#REF!</f>
        <v>#REF!</v>
      </c>
      <c r="G6" s="46">
        <f>'C завтраками| Bed and breakfast'!B6</f>
        <v>45400</v>
      </c>
      <c r="H6" s="129">
        <f>'C завтраками| Bed and breakfast'!C6</f>
        <v>45401</v>
      </c>
      <c r="I6" s="129">
        <f>'C завтраками| Bed and breakfast'!D6</f>
        <v>45402</v>
      </c>
      <c r="J6" s="129">
        <f>'C завтраками| Bed and breakfast'!E6</f>
        <v>45406</v>
      </c>
      <c r="K6" s="46">
        <f>'C завтраками| Bed and breakfast'!F6</f>
        <v>45408</v>
      </c>
      <c r="L6" s="129">
        <f>'C завтраками| Bed and breakfast'!H6</f>
        <v>45412</v>
      </c>
      <c r="M6" s="129">
        <f>'C завтраками| Bed and breakfast'!I6</f>
        <v>45416</v>
      </c>
      <c r="N6" s="129">
        <f>'C завтраками| Bed and breakfast'!J6</f>
        <v>45420</v>
      </c>
      <c r="O6" s="129">
        <f>'C завтраками| Bed and breakfast'!K6</f>
        <v>45421</v>
      </c>
      <c r="P6" s="129">
        <f>'C завтраками| Bed and breakfast'!O6</f>
        <v>45430</v>
      </c>
      <c r="Q6" s="129">
        <f>'C завтраками| Bed and breakfast'!P6</f>
        <v>45435</v>
      </c>
      <c r="R6" s="129">
        <f>'C завтраками| Bed and breakfast'!Q6</f>
        <v>45437</v>
      </c>
      <c r="S6" s="129">
        <f>'C завтраками| Bed and breakfast'!R6</f>
        <v>45438</v>
      </c>
      <c r="T6" s="129">
        <f>'C завтраками| Bed and breakfast'!T6</f>
        <v>45443</v>
      </c>
      <c r="U6" s="129">
        <f>'C завтраками| Bed and breakfast'!U6</f>
        <v>45444</v>
      </c>
      <c r="V6" s="129">
        <f>'C завтраками| Bed and breakfast'!V6</f>
        <v>45452</v>
      </c>
      <c r="W6" s="129">
        <f>'C завтраками| Bed and breakfast'!W6</f>
        <v>45453</v>
      </c>
      <c r="X6" s="129">
        <f>'C завтраками| Bed and breakfast'!X6</f>
        <v>45459</v>
      </c>
      <c r="Y6" s="129">
        <f>'C завтраками| Bed and breakfast'!Y6</f>
        <v>45465</v>
      </c>
      <c r="Z6" s="129">
        <f>'C завтраками| Bed and breakfast'!Z6</f>
        <v>45470</v>
      </c>
      <c r="AA6" s="129">
        <f>'C завтраками| Bed and breakfast'!AA6</f>
        <v>45473</v>
      </c>
      <c r="AB6" s="129">
        <f>'C завтраками| Bed and breakfast'!AB6</f>
        <v>45486</v>
      </c>
      <c r="AC6" s="129">
        <f>'C завтраками| Bed and breakfast'!AC6</f>
        <v>45490</v>
      </c>
      <c r="AD6" s="129">
        <f>'C завтраками| Bed and breakfast'!AE6</f>
        <v>45493</v>
      </c>
      <c r="AE6" s="129">
        <f>'C завтраками| Bed and breakfast'!AF6</f>
        <v>45498</v>
      </c>
      <c r="AF6" s="129">
        <f>'C завтраками| Bed and breakfast'!AG6</f>
        <v>45500</v>
      </c>
      <c r="AG6" s="129">
        <f>'C завтраками| Bed and breakfast'!AH6</f>
        <v>45504</v>
      </c>
      <c r="AH6" s="129">
        <f>'C завтраками| Bed and breakfast'!AI6</f>
        <v>45505</v>
      </c>
      <c r="AI6" s="129">
        <f>'C завтраками| Bed and breakfast'!AJ6</f>
        <v>45507</v>
      </c>
      <c r="AJ6" s="129">
        <f>'C завтраками| Bed and breakfast'!AK6</f>
        <v>45512</v>
      </c>
      <c r="AK6" s="129">
        <f>'C завтраками| Bed and breakfast'!AL6</f>
        <v>45514</v>
      </c>
      <c r="AL6" s="129">
        <f>'C завтраками| Bed and breakfast'!AM6</f>
        <v>45519</v>
      </c>
      <c r="AM6" s="129">
        <f>'C завтраками| Bed and breakfast'!AN6</f>
        <v>45521</v>
      </c>
      <c r="AN6" s="129">
        <f>'C завтраками| Bed and breakfast'!AO6</f>
        <v>45522</v>
      </c>
      <c r="AO6" s="129">
        <f>'C завтраками| Bed and breakfast'!AS6</f>
        <v>45528</v>
      </c>
      <c r="AP6" s="129">
        <f>'C завтраками| Bed and breakfast'!AT6</f>
        <v>45533</v>
      </c>
      <c r="AQ6" s="129">
        <f>'C завтраками| Bed and breakfast'!AU6</f>
        <v>45535</v>
      </c>
      <c r="AR6" s="129">
        <f>'C завтраками| Bed and breakfast'!AV6</f>
        <v>45550</v>
      </c>
      <c r="AS6" s="129">
        <f>'C завтраками| Bed and breakfast'!AW6</f>
        <v>45555</v>
      </c>
      <c r="AT6" s="129">
        <f>'C завтраками| Bed and breakfast'!AX6</f>
        <v>45557</v>
      </c>
      <c r="AU6" s="129">
        <f>'C завтраками| Bed and breakfast'!AY6</f>
        <v>45561</v>
      </c>
      <c r="AV6" s="129">
        <f>'C завтраками| Bed and breakfast'!AZ6</f>
        <v>45563</v>
      </c>
      <c r="AW6" s="129">
        <f>'C завтраками| Bed and breakfast'!BA6</f>
        <v>45565</v>
      </c>
    </row>
    <row r="7" spans="1:49"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row>
    <row r="8" spans="1:49" ht="11.45" customHeight="1" x14ac:dyDescent="0.2">
      <c r="A8" s="3">
        <v>1</v>
      </c>
      <c r="B8" s="142" t="e">
        <f>'C завтраками| Bed and breakfast'!#REF!*0.85</f>
        <v>#REF!</v>
      </c>
      <c r="C8" s="142" t="e">
        <f>'C завтраками| Bed and breakfast'!#REF!*0.85</f>
        <v>#REF!</v>
      </c>
      <c r="D8" s="142" t="e">
        <f>'C завтраками| Bed and breakfast'!#REF!*0.85</f>
        <v>#REF!</v>
      </c>
      <c r="E8" s="142" t="e">
        <f>'C завтраками| Bed and breakfast'!#REF!*0.85</f>
        <v>#REF!</v>
      </c>
      <c r="F8" s="142" t="e">
        <f>'C завтраками| Bed and breakfast'!#REF!*0.85</f>
        <v>#REF!</v>
      </c>
      <c r="G8" s="142">
        <f>'C завтраками| Bed and breakfast'!B8*0.85</f>
        <v>6247.5</v>
      </c>
      <c r="H8" s="142">
        <f>'C завтраками| Bed and breakfast'!C8*0.85</f>
        <v>5567.5</v>
      </c>
      <c r="I8" s="142">
        <f>'C завтраками| Bed and breakfast'!D8*0.85</f>
        <v>5312.5</v>
      </c>
      <c r="J8" s="142">
        <f>'C завтраками| Bed and breakfast'!E8*0.85</f>
        <v>4887.5</v>
      </c>
      <c r="K8" s="142">
        <f>'C завтраками| Bed and breakfast'!F8*0.85</f>
        <v>6927.5</v>
      </c>
      <c r="L8" s="142">
        <f>'C завтраками| Bed and breakfast'!H8*0.85</f>
        <v>6247.5</v>
      </c>
      <c r="M8" s="142">
        <f>'C завтраками| Bed and breakfast'!I8*0.85</f>
        <v>6927.5</v>
      </c>
      <c r="N8" s="142">
        <f>'C завтраками| Bed and breakfast'!J8*0.85</f>
        <v>5567.5</v>
      </c>
      <c r="O8" s="142">
        <f>'C завтраками| Bed and breakfast'!K8*0.85</f>
        <v>6247.5</v>
      </c>
      <c r="P8" s="142">
        <f>'C завтраками| Bed and breakfast'!O8*0.85</f>
        <v>5227.5</v>
      </c>
      <c r="Q8" s="142">
        <f>'C завтраками| Bed and breakfast'!P8*0.85</f>
        <v>4887.5</v>
      </c>
      <c r="R8" s="142">
        <f>'C завтраками| Bed and breakfast'!Q8*0.85</f>
        <v>5227.5</v>
      </c>
      <c r="S8" s="142">
        <f>'C завтраками| Bed and breakfast'!R8*0.85</f>
        <v>4887.5</v>
      </c>
      <c r="T8" s="142">
        <f>'C завтраками| Bed and breakfast'!T8*0.85</f>
        <v>6927.5</v>
      </c>
      <c r="U8" s="142">
        <f>'C завтраками| Bed and breakfast'!U8*0.85</f>
        <v>6927.5</v>
      </c>
      <c r="V8" s="142">
        <f>'C завтраками| Bed and breakfast'!V8*0.85</f>
        <v>6927.5</v>
      </c>
      <c r="W8" s="142">
        <f>'C завтраками| Bed and breakfast'!W8*0.85</f>
        <v>6927.5</v>
      </c>
      <c r="X8" s="142">
        <f>'C завтраками| Bed and breakfast'!X8*0.85</f>
        <v>5567.5</v>
      </c>
      <c r="Y8" s="142">
        <f>'C завтраками| Bed and breakfast'!Y8*0.85</f>
        <v>6247.5</v>
      </c>
      <c r="Z8" s="142">
        <f>'C завтраками| Bed and breakfast'!Z8*0.85</f>
        <v>5567.5</v>
      </c>
      <c r="AA8" s="142">
        <f>'C завтраками| Bed and breakfast'!AA8*0.85</f>
        <v>7607.5</v>
      </c>
      <c r="AB8" s="142">
        <f>'C завтраками| Bed and breakfast'!AB8*0.85</f>
        <v>7607.5</v>
      </c>
      <c r="AC8" s="142">
        <f>'C завтраками| Bed and breakfast'!AC8*0.85</f>
        <v>5652.5</v>
      </c>
      <c r="AD8" s="142">
        <f>'C завтраками| Bed and breakfast'!AE8*0.85</f>
        <v>6162.5</v>
      </c>
      <c r="AE8" s="142">
        <f>'C завтраками| Bed and breakfast'!AF8*0.85</f>
        <v>5822.5</v>
      </c>
      <c r="AF8" s="142">
        <f>'C завтраками| Bed and breakfast'!AG8*0.85</f>
        <v>6332.5</v>
      </c>
      <c r="AG8" s="142">
        <f>'C завтраками| Bed and breakfast'!AH8*0.85</f>
        <v>6927.5</v>
      </c>
      <c r="AH8" s="142">
        <f>'C завтраками| Bed and breakfast'!AI8*0.85</f>
        <v>6927.5</v>
      </c>
      <c r="AI8" s="142">
        <f>'C завтраками| Bed and breakfast'!AJ8*0.85</f>
        <v>6502.5</v>
      </c>
      <c r="AJ8" s="142">
        <f>'C завтраками| Bed and breakfast'!AK8*0.85</f>
        <v>6162.5</v>
      </c>
      <c r="AK8" s="142">
        <f>'C завтраками| Bed and breakfast'!AL8*0.85</f>
        <v>6927.5</v>
      </c>
      <c r="AL8" s="142">
        <f>'C завтраками| Bed and breakfast'!AM8*0.85</f>
        <v>6162.5</v>
      </c>
      <c r="AM8" s="142">
        <f>'C завтраками| Bed and breakfast'!AN8*0.85</f>
        <v>6502.5</v>
      </c>
      <c r="AN8" s="142">
        <f>'C завтраками| Bed and breakfast'!AO8*0.85</f>
        <v>6162.5</v>
      </c>
      <c r="AO8" s="142">
        <f>'C завтраками| Bed and breakfast'!AS8*0.85</f>
        <v>6502.5</v>
      </c>
      <c r="AP8" s="142">
        <f>'C завтраками| Bed and breakfast'!AT8*0.85</f>
        <v>5822.5</v>
      </c>
      <c r="AQ8" s="142">
        <f>'C завтраками| Bed and breakfast'!AU8*0.85</f>
        <v>5822.5</v>
      </c>
      <c r="AR8" s="142">
        <f>'C завтраками| Bed and breakfast'!AV8*0.85</f>
        <v>5482.5</v>
      </c>
      <c r="AS8" s="142">
        <f>'C завтраками| Bed and breakfast'!AW8*0.85</f>
        <v>4887.5</v>
      </c>
      <c r="AT8" s="142">
        <f>'C завтраками| Bed and breakfast'!AX8*0.85</f>
        <v>5312.5</v>
      </c>
      <c r="AU8" s="142">
        <f>'C завтраками| Bed and breakfast'!AY8*0.85</f>
        <v>4887.5</v>
      </c>
      <c r="AV8" s="142">
        <f>'C завтраками| Bed and breakfast'!AZ8*0.85</f>
        <v>5312.5</v>
      </c>
      <c r="AW8" s="142">
        <f>'C завтраками| Bed and breakfast'!BA8*0.85</f>
        <v>4887.5</v>
      </c>
    </row>
    <row r="9" spans="1:49" ht="11.45" customHeight="1" x14ac:dyDescent="0.2">
      <c r="A9" s="3">
        <v>2</v>
      </c>
      <c r="B9" s="142" t="e">
        <f>'C завтраками| Bed and breakfast'!#REF!*0.85</f>
        <v>#REF!</v>
      </c>
      <c r="C9" s="142" t="e">
        <f>'C завтраками| Bed and breakfast'!#REF!*0.85</f>
        <v>#REF!</v>
      </c>
      <c r="D9" s="142" t="e">
        <f>'C завтраками| Bed and breakfast'!#REF!*0.85</f>
        <v>#REF!</v>
      </c>
      <c r="E9" s="142" t="e">
        <f>'C завтраками| Bed and breakfast'!#REF!*0.85</f>
        <v>#REF!</v>
      </c>
      <c r="F9" s="142" t="e">
        <f>'C завтраками| Bed and breakfast'!#REF!*0.85</f>
        <v>#REF!</v>
      </c>
      <c r="G9" s="142">
        <f>'C завтраками| Bed and breakfast'!B9*0.85</f>
        <v>7310</v>
      </c>
      <c r="H9" s="142">
        <f>'C завтраками| Bed and breakfast'!C9*0.85</f>
        <v>6630</v>
      </c>
      <c r="I9" s="142">
        <f>'C завтраками| Bed and breakfast'!D9*0.85</f>
        <v>6375</v>
      </c>
      <c r="J9" s="142">
        <f>'C завтраками| Bed and breakfast'!E9*0.85</f>
        <v>5950</v>
      </c>
      <c r="K9" s="142">
        <f>'C завтраками| Bed and breakfast'!F9*0.85</f>
        <v>7990</v>
      </c>
      <c r="L9" s="142">
        <f>'C завтраками| Bed and breakfast'!H9*0.85</f>
        <v>7310</v>
      </c>
      <c r="M9" s="142">
        <f>'C завтраками| Bed and breakfast'!I9*0.85</f>
        <v>7990</v>
      </c>
      <c r="N9" s="142">
        <f>'C завтраками| Bed and breakfast'!J9*0.85</f>
        <v>6630</v>
      </c>
      <c r="O9" s="142">
        <f>'C завтраками| Bed and breakfast'!K9*0.85</f>
        <v>7310</v>
      </c>
      <c r="P9" s="142">
        <f>'C завтраками| Bed and breakfast'!O9*0.85</f>
        <v>6290</v>
      </c>
      <c r="Q9" s="142">
        <f>'C завтраками| Bed and breakfast'!P9*0.85</f>
        <v>5950</v>
      </c>
      <c r="R9" s="142">
        <f>'C завтраками| Bed and breakfast'!Q9*0.85</f>
        <v>6290</v>
      </c>
      <c r="S9" s="142">
        <f>'C завтраками| Bed and breakfast'!R9*0.85</f>
        <v>5950</v>
      </c>
      <c r="T9" s="142">
        <f>'C завтраками| Bed and breakfast'!T9*0.85</f>
        <v>7990</v>
      </c>
      <c r="U9" s="142">
        <f>'C завтраками| Bed and breakfast'!U9*0.85</f>
        <v>7990</v>
      </c>
      <c r="V9" s="142">
        <f>'C завтраками| Bed and breakfast'!V9*0.85</f>
        <v>7990</v>
      </c>
      <c r="W9" s="142">
        <f>'C завтраками| Bed and breakfast'!W9*0.85</f>
        <v>7990</v>
      </c>
      <c r="X9" s="142">
        <f>'C завтраками| Bed and breakfast'!X9*0.85</f>
        <v>6630</v>
      </c>
      <c r="Y9" s="142">
        <f>'C завтраками| Bed and breakfast'!Y9*0.85</f>
        <v>7310</v>
      </c>
      <c r="Z9" s="142">
        <f>'C завтраками| Bed and breakfast'!Z9*0.85</f>
        <v>6630</v>
      </c>
      <c r="AA9" s="142">
        <f>'C завтраками| Bed and breakfast'!AA9*0.85</f>
        <v>8670</v>
      </c>
      <c r="AB9" s="142">
        <f>'C завтраками| Bed and breakfast'!AB9*0.85</f>
        <v>8670</v>
      </c>
      <c r="AC9" s="142">
        <f>'C завтраками| Bed and breakfast'!AC9*0.85</f>
        <v>6715</v>
      </c>
      <c r="AD9" s="142">
        <f>'C завтраками| Bed and breakfast'!AE9*0.85</f>
        <v>7225</v>
      </c>
      <c r="AE9" s="142">
        <f>'C завтраками| Bed and breakfast'!AF9*0.85</f>
        <v>6885</v>
      </c>
      <c r="AF9" s="142">
        <f>'C завтраками| Bed and breakfast'!AG9*0.85</f>
        <v>7395</v>
      </c>
      <c r="AG9" s="142">
        <f>'C завтраками| Bed and breakfast'!AH9*0.85</f>
        <v>7990</v>
      </c>
      <c r="AH9" s="142">
        <f>'C завтраками| Bed and breakfast'!AI9*0.85</f>
        <v>7990</v>
      </c>
      <c r="AI9" s="142">
        <f>'C завтраками| Bed and breakfast'!AJ9*0.85</f>
        <v>7565</v>
      </c>
      <c r="AJ9" s="142">
        <f>'C завтраками| Bed and breakfast'!AK9*0.85</f>
        <v>7225</v>
      </c>
      <c r="AK9" s="142">
        <f>'C завтраками| Bed and breakfast'!AL9*0.85</f>
        <v>7990</v>
      </c>
      <c r="AL9" s="142">
        <f>'C завтраками| Bed and breakfast'!AM9*0.85</f>
        <v>7225</v>
      </c>
      <c r="AM9" s="142">
        <f>'C завтраками| Bed and breakfast'!AN9*0.85</f>
        <v>7565</v>
      </c>
      <c r="AN9" s="142">
        <f>'C завтраками| Bed and breakfast'!AO9*0.85</f>
        <v>7225</v>
      </c>
      <c r="AO9" s="142">
        <f>'C завтраками| Bed and breakfast'!AS9*0.85</f>
        <v>7565</v>
      </c>
      <c r="AP9" s="142">
        <f>'C завтраками| Bed and breakfast'!AT9*0.85</f>
        <v>6885</v>
      </c>
      <c r="AQ9" s="142">
        <f>'C завтраками| Bed and breakfast'!AU9*0.85</f>
        <v>6885</v>
      </c>
      <c r="AR9" s="142">
        <f>'C завтраками| Bed and breakfast'!AV9*0.85</f>
        <v>6545</v>
      </c>
      <c r="AS9" s="142">
        <f>'C завтраками| Bed and breakfast'!AW9*0.85</f>
        <v>5950</v>
      </c>
      <c r="AT9" s="142">
        <f>'C завтраками| Bed and breakfast'!AX9*0.85</f>
        <v>6375</v>
      </c>
      <c r="AU9" s="142">
        <f>'C завтраками| Bed and breakfast'!AY9*0.85</f>
        <v>5950</v>
      </c>
      <c r="AV9" s="142">
        <f>'C завтраками| Bed and breakfast'!AZ9*0.85</f>
        <v>6375</v>
      </c>
      <c r="AW9" s="142">
        <f>'C завтраками| Bed and breakfast'!BA9*0.85</f>
        <v>5950</v>
      </c>
    </row>
    <row r="10" spans="1:49"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row>
    <row r="11" spans="1:49" ht="11.45" customHeight="1" x14ac:dyDescent="0.2">
      <c r="A11" s="3">
        <v>1</v>
      </c>
      <c r="B11" s="142" t="e">
        <f>'C завтраками| Bed and breakfast'!#REF!*0.85</f>
        <v>#REF!</v>
      </c>
      <c r="C11" s="142" t="e">
        <f>'C завтраками| Bed and breakfast'!#REF!*0.85</f>
        <v>#REF!</v>
      </c>
      <c r="D11" s="142" t="e">
        <f>'C завтраками| Bed and breakfast'!#REF!*0.85</f>
        <v>#REF!</v>
      </c>
      <c r="E11" s="142" t="e">
        <f>'C завтраками| Bed and breakfast'!#REF!*0.85</f>
        <v>#REF!</v>
      </c>
      <c r="F11" s="142" t="e">
        <f>'C завтраками| Bed and breakfast'!#REF!*0.85</f>
        <v>#REF!</v>
      </c>
      <c r="G11" s="142">
        <f>'C завтраками| Bed and breakfast'!B11*0.85</f>
        <v>7097.5</v>
      </c>
      <c r="H11" s="142">
        <f>'C завтраками| Bed and breakfast'!C11*0.85</f>
        <v>6417.5</v>
      </c>
      <c r="I11" s="142">
        <f>'C завтраками| Bed and breakfast'!D11*0.85</f>
        <v>6162.5</v>
      </c>
      <c r="J11" s="142">
        <f>'C завтраками| Bed and breakfast'!E11*0.85</f>
        <v>5737.5</v>
      </c>
      <c r="K11" s="142">
        <f>'C завтраками| Bed and breakfast'!F11*0.85</f>
        <v>7777.5</v>
      </c>
      <c r="L11" s="142">
        <f>'C завтраками| Bed and breakfast'!H11*0.85</f>
        <v>7097.5</v>
      </c>
      <c r="M11" s="142">
        <f>'C завтраками| Bed and breakfast'!I11*0.85</f>
        <v>7777.5</v>
      </c>
      <c r="N11" s="142">
        <f>'C завтраками| Bed and breakfast'!J11*0.85</f>
        <v>6417.5</v>
      </c>
      <c r="O11" s="142">
        <f>'C завтраками| Bed and breakfast'!K11*0.85</f>
        <v>7097.5</v>
      </c>
      <c r="P11" s="142">
        <f>'C завтраками| Bed and breakfast'!O11*0.85</f>
        <v>6077.5</v>
      </c>
      <c r="Q11" s="142">
        <f>'C завтраками| Bed and breakfast'!P11*0.85</f>
        <v>5737.5</v>
      </c>
      <c r="R11" s="142">
        <f>'C завтраками| Bed and breakfast'!Q11*0.85</f>
        <v>6077.5</v>
      </c>
      <c r="S11" s="142">
        <f>'C завтраками| Bed and breakfast'!R11*0.85</f>
        <v>5737.5</v>
      </c>
      <c r="T11" s="142">
        <f>'C завтраками| Bed and breakfast'!T11*0.85</f>
        <v>7777.5</v>
      </c>
      <c r="U11" s="142">
        <f>'C завтраками| Bed and breakfast'!U11*0.85</f>
        <v>7777.5</v>
      </c>
      <c r="V11" s="142">
        <f>'C завтраками| Bed and breakfast'!V11*0.85</f>
        <v>7777.5</v>
      </c>
      <c r="W11" s="142">
        <f>'C завтраками| Bed and breakfast'!W11*0.85</f>
        <v>7777.5</v>
      </c>
      <c r="X11" s="142">
        <f>'C завтраками| Bed and breakfast'!X11*0.85</f>
        <v>6417.5</v>
      </c>
      <c r="Y11" s="142">
        <f>'C завтраками| Bed and breakfast'!Y11*0.85</f>
        <v>7097.5</v>
      </c>
      <c r="Z11" s="142">
        <f>'C завтраками| Bed and breakfast'!Z11*0.85</f>
        <v>6417.5</v>
      </c>
      <c r="AA11" s="142">
        <f>'C завтраками| Bed and breakfast'!AA11*0.85</f>
        <v>8457.5</v>
      </c>
      <c r="AB11" s="142">
        <f>'C завтраками| Bed and breakfast'!AB11*0.85</f>
        <v>8457.5</v>
      </c>
      <c r="AC11" s="142">
        <f>'C завтраками| Bed and breakfast'!AC11*0.85</f>
        <v>6502.5</v>
      </c>
      <c r="AD11" s="142">
        <f>'C завтраками| Bed and breakfast'!AE11*0.85</f>
        <v>7012.5</v>
      </c>
      <c r="AE11" s="142">
        <f>'C завтраками| Bed and breakfast'!AF11*0.85</f>
        <v>6672.5</v>
      </c>
      <c r="AF11" s="142">
        <f>'C завтраками| Bed and breakfast'!AG11*0.85</f>
        <v>7182.5</v>
      </c>
      <c r="AG11" s="142">
        <f>'C завтраками| Bed and breakfast'!AH11*0.85</f>
        <v>7777.5</v>
      </c>
      <c r="AH11" s="142">
        <f>'C завтраками| Bed and breakfast'!AI11*0.85</f>
        <v>7777.5</v>
      </c>
      <c r="AI11" s="142">
        <f>'C завтраками| Bed and breakfast'!AJ11*0.85</f>
        <v>7352.5</v>
      </c>
      <c r="AJ11" s="142">
        <f>'C завтраками| Bed and breakfast'!AK11*0.85</f>
        <v>7012.5</v>
      </c>
      <c r="AK11" s="142">
        <f>'C завтраками| Bed and breakfast'!AL11*0.85</f>
        <v>7777.5</v>
      </c>
      <c r="AL11" s="142">
        <f>'C завтраками| Bed and breakfast'!AM11*0.85</f>
        <v>7012.5</v>
      </c>
      <c r="AM11" s="142">
        <f>'C завтраками| Bed and breakfast'!AN11*0.85</f>
        <v>7352.5</v>
      </c>
      <c r="AN11" s="142">
        <f>'C завтраками| Bed and breakfast'!AO11*0.85</f>
        <v>7012.5</v>
      </c>
      <c r="AO11" s="142">
        <f>'C завтраками| Bed and breakfast'!AS11*0.85</f>
        <v>7352.5</v>
      </c>
      <c r="AP11" s="142">
        <f>'C завтраками| Bed and breakfast'!AT11*0.85</f>
        <v>6672.5</v>
      </c>
      <c r="AQ11" s="142">
        <f>'C завтраками| Bed and breakfast'!AU11*0.85</f>
        <v>6672.5</v>
      </c>
      <c r="AR11" s="142">
        <f>'C завтраками| Bed and breakfast'!AV11*0.85</f>
        <v>6332.5</v>
      </c>
      <c r="AS11" s="142">
        <f>'C завтраками| Bed and breakfast'!AW11*0.85</f>
        <v>5737.5</v>
      </c>
      <c r="AT11" s="142">
        <f>'C завтраками| Bed and breakfast'!AX11*0.85</f>
        <v>6162.5</v>
      </c>
      <c r="AU11" s="142">
        <f>'C завтраками| Bed and breakfast'!AY11*0.85</f>
        <v>5737.5</v>
      </c>
      <c r="AV11" s="142">
        <f>'C завтраками| Bed and breakfast'!AZ11*0.85</f>
        <v>6162.5</v>
      </c>
      <c r="AW11" s="142">
        <f>'C завтраками| Bed and breakfast'!BA11*0.85</f>
        <v>5737.5</v>
      </c>
    </row>
    <row r="12" spans="1:49" ht="11.45" customHeight="1" x14ac:dyDescent="0.2">
      <c r="A12" s="3">
        <v>2</v>
      </c>
      <c r="B12" s="142" t="e">
        <f>'C завтраками| Bed and breakfast'!#REF!*0.85</f>
        <v>#REF!</v>
      </c>
      <c r="C12" s="142" t="e">
        <f>'C завтраками| Bed and breakfast'!#REF!*0.85</f>
        <v>#REF!</v>
      </c>
      <c r="D12" s="142" t="e">
        <f>'C завтраками| Bed and breakfast'!#REF!*0.85</f>
        <v>#REF!</v>
      </c>
      <c r="E12" s="142" t="e">
        <f>'C завтраками| Bed and breakfast'!#REF!*0.85</f>
        <v>#REF!</v>
      </c>
      <c r="F12" s="142" t="e">
        <f>'C завтраками| Bed and breakfast'!#REF!*0.85</f>
        <v>#REF!</v>
      </c>
      <c r="G12" s="142">
        <f>'C завтраками| Bed and breakfast'!B12*0.85</f>
        <v>8160</v>
      </c>
      <c r="H12" s="142">
        <f>'C завтраками| Bed and breakfast'!C12*0.85</f>
        <v>7480</v>
      </c>
      <c r="I12" s="142">
        <f>'C завтраками| Bed and breakfast'!D12*0.85</f>
        <v>7225</v>
      </c>
      <c r="J12" s="142">
        <f>'C завтраками| Bed and breakfast'!E12*0.85</f>
        <v>6800</v>
      </c>
      <c r="K12" s="142">
        <f>'C завтраками| Bed and breakfast'!F12*0.85</f>
        <v>8840</v>
      </c>
      <c r="L12" s="142">
        <f>'C завтраками| Bed and breakfast'!H12*0.85</f>
        <v>8160</v>
      </c>
      <c r="M12" s="142">
        <f>'C завтраками| Bed and breakfast'!I12*0.85</f>
        <v>8840</v>
      </c>
      <c r="N12" s="142">
        <f>'C завтраками| Bed and breakfast'!J12*0.85</f>
        <v>7480</v>
      </c>
      <c r="O12" s="142">
        <f>'C завтраками| Bed and breakfast'!K12*0.85</f>
        <v>8160</v>
      </c>
      <c r="P12" s="142">
        <f>'C завтраками| Bed and breakfast'!O12*0.85</f>
        <v>7140</v>
      </c>
      <c r="Q12" s="142">
        <f>'C завтраками| Bed and breakfast'!P12*0.85</f>
        <v>6800</v>
      </c>
      <c r="R12" s="142">
        <f>'C завтраками| Bed and breakfast'!Q12*0.85</f>
        <v>7140</v>
      </c>
      <c r="S12" s="142">
        <f>'C завтраками| Bed and breakfast'!R12*0.85</f>
        <v>6800</v>
      </c>
      <c r="T12" s="142">
        <f>'C завтраками| Bed and breakfast'!T12*0.85</f>
        <v>8840</v>
      </c>
      <c r="U12" s="142">
        <f>'C завтраками| Bed and breakfast'!U12*0.85</f>
        <v>8840</v>
      </c>
      <c r="V12" s="142">
        <f>'C завтраками| Bed and breakfast'!V12*0.85</f>
        <v>8840</v>
      </c>
      <c r="W12" s="142">
        <f>'C завтраками| Bed and breakfast'!W12*0.85</f>
        <v>8840</v>
      </c>
      <c r="X12" s="142">
        <f>'C завтраками| Bed and breakfast'!X12*0.85</f>
        <v>7480</v>
      </c>
      <c r="Y12" s="142">
        <f>'C завтраками| Bed and breakfast'!Y12*0.85</f>
        <v>8160</v>
      </c>
      <c r="Z12" s="142">
        <f>'C завтраками| Bed and breakfast'!Z12*0.85</f>
        <v>7480</v>
      </c>
      <c r="AA12" s="142">
        <f>'C завтраками| Bed and breakfast'!AA12*0.85</f>
        <v>9520</v>
      </c>
      <c r="AB12" s="142">
        <f>'C завтраками| Bed and breakfast'!AB12*0.85</f>
        <v>9520</v>
      </c>
      <c r="AC12" s="142">
        <f>'C завтраками| Bed and breakfast'!AC12*0.85</f>
        <v>7565</v>
      </c>
      <c r="AD12" s="142">
        <f>'C завтраками| Bed and breakfast'!AE12*0.85</f>
        <v>8075</v>
      </c>
      <c r="AE12" s="142">
        <f>'C завтраками| Bed and breakfast'!AF12*0.85</f>
        <v>7735</v>
      </c>
      <c r="AF12" s="142">
        <f>'C завтраками| Bed and breakfast'!AG12*0.85</f>
        <v>8245</v>
      </c>
      <c r="AG12" s="142">
        <f>'C завтраками| Bed and breakfast'!AH12*0.85</f>
        <v>8840</v>
      </c>
      <c r="AH12" s="142">
        <f>'C завтраками| Bed and breakfast'!AI12*0.85</f>
        <v>8840</v>
      </c>
      <c r="AI12" s="142">
        <f>'C завтраками| Bed and breakfast'!AJ12*0.85</f>
        <v>8415</v>
      </c>
      <c r="AJ12" s="142">
        <f>'C завтраками| Bed and breakfast'!AK12*0.85</f>
        <v>8075</v>
      </c>
      <c r="AK12" s="142">
        <f>'C завтраками| Bed and breakfast'!AL12*0.85</f>
        <v>8840</v>
      </c>
      <c r="AL12" s="142">
        <f>'C завтраками| Bed and breakfast'!AM12*0.85</f>
        <v>8075</v>
      </c>
      <c r="AM12" s="142">
        <f>'C завтраками| Bed and breakfast'!AN12*0.85</f>
        <v>8415</v>
      </c>
      <c r="AN12" s="142">
        <f>'C завтраками| Bed and breakfast'!AO12*0.85</f>
        <v>8075</v>
      </c>
      <c r="AO12" s="142">
        <f>'C завтраками| Bed and breakfast'!AS12*0.85</f>
        <v>8415</v>
      </c>
      <c r="AP12" s="142">
        <f>'C завтраками| Bed and breakfast'!AT12*0.85</f>
        <v>7735</v>
      </c>
      <c r="AQ12" s="142">
        <f>'C завтраками| Bed and breakfast'!AU12*0.85</f>
        <v>7735</v>
      </c>
      <c r="AR12" s="142">
        <f>'C завтраками| Bed and breakfast'!AV12*0.85</f>
        <v>7395</v>
      </c>
      <c r="AS12" s="142">
        <f>'C завтраками| Bed and breakfast'!AW12*0.85</f>
        <v>6800</v>
      </c>
      <c r="AT12" s="142">
        <f>'C завтраками| Bed and breakfast'!AX12*0.85</f>
        <v>7225</v>
      </c>
      <c r="AU12" s="142">
        <f>'C завтраками| Bed and breakfast'!AY12*0.85</f>
        <v>6800</v>
      </c>
      <c r="AV12" s="142">
        <f>'C завтраками| Bed and breakfast'!AZ12*0.85</f>
        <v>7225</v>
      </c>
      <c r="AW12" s="142">
        <f>'C завтраками| Bed and breakfast'!BA12*0.85</f>
        <v>6800</v>
      </c>
    </row>
    <row r="13" spans="1:49" ht="11.45" customHeight="1" x14ac:dyDescent="0.2">
      <c r="A13" s="5"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11.45" customHeight="1" x14ac:dyDescent="0.2">
      <c r="A14" s="3">
        <v>1</v>
      </c>
      <c r="B14" s="142" t="e">
        <f>'C завтраками| Bed and breakfast'!#REF!*0.85</f>
        <v>#REF!</v>
      </c>
      <c r="C14" s="142" t="e">
        <f>'C завтраками| Bed and breakfast'!#REF!*0.85</f>
        <v>#REF!</v>
      </c>
      <c r="D14" s="142" t="e">
        <f>'C завтраками| Bed and breakfast'!#REF!*0.85</f>
        <v>#REF!</v>
      </c>
      <c r="E14" s="142" t="e">
        <f>'C завтраками| Bed and breakfast'!#REF!*0.85</f>
        <v>#REF!</v>
      </c>
      <c r="F14" s="142" t="e">
        <f>'C завтраками| Bed and breakfast'!#REF!*0.85</f>
        <v>#REF!</v>
      </c>
      <c r="G14" s="142">
        <f>'C завтраками| Bed and breakfast'!B14*0.85</f>
        <v>8372.5</v>
      </c>
      <c r="H14" s="142">
        <f>'C завтраками| Bed and breakfast'!C14*0.85</f>
        <v>7692.5</v>
      </c>
      <c r="I14" s="142">
        <f>'C завтраками| Bed and breakfast'!D14*0.85</f>
        <v>7437.5</v>
      </c>
      <c r="J14" s="142">
        <f>'C завтраками| Bed and breakfast'!E14*0.85</f>
        <v>7012.5</v>
      </c>
      <c r="K14" s="142">
        <f>'C завтраками| Bed and breakfast'!F14*0.85</f>
        <v>9052.5</v>
      </c>
      <c r="L14" s="142">
        <f>'C завтраками| Bed and breakfast'!H14*0.85</f>
        <v>8372.5</v>
      </c>
      <c r="M14" s="142">
        <f>'C завтраками| Bed and breakfast'!I14*0.85</f>
        <v>9052.5</v>
      </c>
      <c r="N14" s="142">
        <f>'C завтраками| Bed and breakfast'!J14*0.85</f>
        <v>7692.5</v>
      </c>
      <c r="O14" s="142">
        <f>'C завтраками| Bed and breakfast'!K14*0.85</f>
        <v>8372.5</v>
      </c>
      <c r="P14" s="142">
        <f>'C завтраками| Bed and breakfast'!O14*0.85</f>
        <v>7352.5</v>
      </c>
      <c r="Q14" s="142">
        <f>'C завтраками| Bed and breakfast'!P14*0.85</f>
        <v>7012.5</v>
      </c>
      <c r="R14" s="142">
        <f>'C завтраками| Bed and breakfast'!Q14*0.85</f>
        <v>7352.5</v>
      </c>
      <c r="S14" s="142">
        <f>'C завтраками| Bed and breakfast'!R14*0.85</f>
        <v>7012.5</v>
      </c>
      <c r="T14" s="142">
        <f>'C завтраками| Bed and breakfast'!T14*0.85</f>
        <v>9052.5</v>
      </c>
      <c r="U14" s="142">
        <f>'C завтраками| Bed and breakfast'!U14*0.85</f>
        <v>9052.5</v>
      </c>
      <c r="V14" s="142">
        <f>'C завтраками| Bed and breakfast'!V14*0.85</f>
        <v>9052.5</v>
      </c>
      <c r="W14" s="142">
        <f>'C завтраками| Bed and breakfast'!W14*0.85</f>
        <v>9052.5</v>
      </c>
      <c r="X14" s="142">
        <f>'C завтраками| Bed and breakfast'!X14*0.85</f>
        <v>7692.5</v>
      </c>
      <c r="Y14" s="142">
        <f>'C завтраками| Bed and breakfast'!Y14*0.85</f>
        <v>8372.5</v>
      </c>
      <c r="Z14" s="142">
        <f>'C завтраками| Bed and breakfast'!Z14*0.85</f>
        <v>7692.5</v>
      </c>
      <c r="AA14" s="142">
        <f>'C завтраками| Bed and breakfast'!AA14*0.85</f>
        <v>9732.5</v>
      </c>
      <c r="AB14" s="142">
        <f>'C завтраками| Bed and breakfast'!AB14*0.85</f>
        <v>9732.5</v>
      </c>
      <c r="AC14" s="142">
        <f>'C завтраками| Bed and breakfast'!AC14*0.85</f>
        <v>7777.5</v>
      </c>
      <c r="AD14" s="142">
        <f>'C завтраками| Bed and breakfast'!AE14*0.85</f>
        <v>8287.5</v>
      </c>
      <c r="AE14" s="142">
        <f>'C завтраками| Bed and breakfast'!AF14*0.85</f>
        <v>7947.5</v>
      </c>
      <c r="AF14" s="142">
        <f>'C завтраками| Bed and breakfast'!AG14*0.85</f>
        <v>8457.5</v>
      </c>
      <c r="AG14" s="142">
        <f>'C завтраками| Bed and breakfast'!AH14*0.85</f>
        <v>9052.5</v>
      </c>
      <c r="AH14" s="142">
        <f>'C завтраками| Bed and breakfast'!AI14*0.85</f>
        <v>9052.5</v>
      </c>
      <c r="AI14" s="142">
        <f>'C завтраками| Bed and breakfast'!AJ14*0.85</f>
        <v>8627.5</v>
      </c>
      <c r="AJ14" s="142">
        <f>'C завтраками| Bed and breakfast'!AK14*0.85</f>
        <v>8287.5</v>
      </c>
      <c r="AK14" s="142">
        <f>'C завтраками| Bed and breakfast'!AL14*0.85</f>
        <v>9052.5</v>
      </c>
      <c r="AL14" s="142">
        <f>'C завтраками| Bed and breakfast'!AM14*0.85</f>
        <v>8287.5</v>
      </c>
      <c r="AM14" s="142">
        <f>'C завтраками| Bed and breakfast'!AN14*0.85</f>
        <v>8627.5</v>
      </c>
      <c r="AN14" s="142">
        <f>'C завтраками| Bed and breakfast'!AO14*0.85</f>
        <v>8287.5</v>
      </c>
      <c r="AO14" s="142">
        <f>'C завтраками| Bed and breakfast'!AS14*0.85</f>
        <v>8627.5</v>
      </c>
      <c r="AP14" s="142">
        <f>'C завтраками| Bed and breakfast'!AT14*0.85</f>
        <v>7947.5</v>
      </c>
      <c r="AQ14" s="142">
        <f>'C завтраками| Bed and breakfast'!AU14*0.85</f>
        <v>7947.5</v>
      </c>
      <c r="AR14" s="142">
        <f>'C завтраками| Bed and breakfast'!AV14*0.85</f>
        <v>7607.5</v>
      </c>
      <c r="AS14" s="142">
        <f>'C завтраками| Bed and breakfast'!AW14*0.85</f>
        <v>7012.5</v>
      </c>
      <c r="AT14" s="142">
        <f>'C завтраками| Bed and breakfast'!AX14*0.85</f>
        <v>7437.5</v>
      </c>
      <c r="AU14" s="142">
        <f>'C завтраками| Bed and breakfast'!AY14*0.85</f>
        <v>7012.5</v>
      </c>
      <c r="AV14" s="142">
        <f>'C завтраками| Bed and breakfast'!AZ14*0.85</f>
        <v>7437.5</v>
      </c>
      <c r="AW14" s="142">
        <f>'C завтраками| Bed and breakfast'!BA14*0.85</f>
        <v>7012.5</v>
      </c>
    </row>
    <row r="15" spans="1:49" ht="11.45" customHeight="1" x14ac:dyDescent="0.2">
      <c r="A15" s="3">
        <v>2</v>
      </c>
      <c r="B15" s="142" t="e">
        <f>'C завтраками| Bed and breakfast'!#REF!*0.85</f>
        <v>#REF!</v>
      </c>
      <c r="C15" s="142" t="e">
        <f>'C завтраками| Bed and breakfast'!#REF!*0.85</f>
        <v>#REF!</v>
      </c>
      <c r="D15" s="142" t="e">
        <f>'C завтраками| Bed and breakfast'!#REF!*0.85</f>
        <v>#REF!</v>
      </c>
      <c r="E15" s="142" t="e">
        <f>'C завтраками| Bed and breakfast'!#REF!*0.85</f>
        <v>#REF!</v>
      </c>
      <c r="F15" s="142" t="e">
        <f>'C завтраками| Bed and breakfast'!#REF!*0.85</f>
        <v>#REF!</v>
      </c>
      <c r="G15" s="142">
        <f>'C завтраками| Bed and breakfast'!B15*0.85</f>
        <v>9435</v>
      </c>
      <c r="H15" s="142">
        <f>'C завтраками| Bed and breakfast'!C15*0.85</f>
        <v>8755</v>
      </c>
      <c r="I15" s="142">
        <f>'C завтраками| Bed and breakfast'!D15*0.85</f>
        <v>8500</v>
      </c>
      <c r="J15" s="142">
        <f>'C завтраками| Bed and breakfast'!E15*0.85</f>
        <v>8075</v>
      </c>
      <c r="K15" s="142">
        <f>'C завтраками| Bed and breakfast'!F15*0.85</f>
        <v>10115</v>
      </c>
      <c r="L15" s="142">
        <f>'C завтраками| Bed and breakfast'!H15*0.85</f>
        <v>9435</v>
      </c>
      <c r="M15" s="142">
        <f>'C завтраками| Bed and breakfast'!I15*0.85</f>
        <v>10115</v>
      </c>
      <c r="N15" s="142">
        <f>'C завтраками| Bed and breakfast'!J15*0.85</f>
        <v>8755</v>
      </c>
      <c r="O15" s="142">
        <f>'C завтраками| Bed and breakfast'!K15*0.85</f>
        <v>9435</v>
      </c>
      <c r="P15" s="142">
        <f>'C завтраками| Bed and breakfast'!O15*0.85</f>
        <v>8415</v>
      </c>
      <c r="Q15" s="142">
        <f>'C завтраками| Bed and breakfast'!P15*0.85</f>
        <v>8075</v>
      </c>
      <c r="R15" s="142">
        <f>'C завтраками| Bed and breakfast'!Q15*0.85</f>
        <v>8415</v>
      </c>
      <c r="S15" s="142">
        <f>'C завтраками| Bed and breakfast'!R15*0.85</f>
        <v>8075</v>
      </c>
      <c r="T15" s="142">
        <f>'C завтраками| Bed and breakfast'!T15*0.85</f>
        <v>10115</v>
      </c>
      <c r="U15" s="142">
        <f>'C завтраками| Bed and breakfast'!U15*0.85</f>
        <v>10115</v>
      </c>
      <c r="V15" s="142">
        <f>'C завтраками| Bed and breakfast'!V15*0.85</f>
        <v>10115</v>
      </c>
      <c r="W15" s="142">
        <f>'C завтраками| Bed and breakfast'!W15*0.85</f>
        <v>10115</v>
      </c>
      <c r="X15" s="142">
        <f>'C завтраками| Bed and breakfast'!X15*0.85</f>
        <v>8755</v>
      </c>
      <c r="Y15" s="142">
        <f>'C завтраками| Bed and breakfast'!Y15*0.85</f>
        <v>9435</v>
      </c>
      <c r="Z15" s="142">
        <f>'C завтраками| Bed and breakfast'!Z15*0.85</f>
        <v>8755</v>
      </c>
      <c r="AA15" s="142">
        <f>'C завтраками| Bed and breakfast'!AA15*0.85</f>
        <v>10795</v>
      </c>
      <c r="AB15" s="142">
        <f>'C завтраками| Bed and breakfast'!AB15*0.85</f>
        <v>10795</v>
      </c>
      <c r="AC15" s="142">
        <f>'C завтраками| Bed and breakfast'!AC15*0.85</f>
        <v>8840</v>
      </c>
      <c r="AD15" s="142">
        <f>'C завтраками| Bed and breakfast'!AE15*0.85</f>
        <v>9350</v>
      </c>
      <c r="AE15" s="142">
        <f>'C завтраками| Bed and breakfast'!AF15*0.85</f>
        <v>9010</v>
      </c>
      <c r="AF15" s="142">
        <f>'C завтраками| Bed and breakfast'!AG15*0.85</f>
        <v>9520</v>
      </c>
      <c r="AG15" s="142">
        <f>'C завтраками| Bed and breakfast'!AH15*0.85</f>
        <v>10115</v>
      </c>
      <c r="AH15" s="142">
        <f>'C завтраками| Bed and breakfast'!AI15*0.85</f>
        <v>10115</v>
      </c>
      <c r="AI15" s="142">
        <f>'C завтраками| Bed and breakfast'!AJ15*0.85</f>
        <v>9690</v>
      </c>
      <c r="AJ15" s="142">
        <f>'C завтраками| Bed and breakfast'!AK15*0.85</f>
        <v>9350</v>
      </c>
      <c r="AK15" s="142">
        <f>'C завтраками| Bed and breakfast'!AL15*0.85</f>
        <v>10115</v>
      </c>
      <c r="AL15" s="142">
        <f>'C завтраками| Bed and breakfast'!AM15*0.85</f>
        <v>9350</v>
      </c>
      <c r="AM15" s="142">
        <f>'C завтраками| Bed and breakfast'!AN15*0.85</f>
        <v>9690</v>
      </c>
      <c r="AN15" s="142">
        <f>'C завтраками| Bed and breakfast'!AO15*0.85</f>
        <v>9350</v>
      </c>
      <c r="AO15" s="142">
        <f>'C завтраками| Bed and breakfast'!AS15*0.85</f>
        <v>9690</v>
      </c>
      <c r="AP15" s="142">
        <f>'C завтраками| Bed and breakfast'!AT15*0.85</f>
        <v>9010</v>
      </c>
      <c r="AQ15" s="142">
        <f>'C завтраками| Bed and breakfast'!AU15*0.85</f>
        <v>9010</v>
      </c>
      <c r="AR15" s="142">
        <f>'C завтраками| Bed and breakfast'!AV15*0.85</f>
        <v>8670</v>
      </c>
      <c r="AS15" s="142">
        <f>'C завтраками| Bed and breakfast'!AW15*0.85</f>
        <v>8075</v>
      </c>
      <c r="AT15" s="142">
        <f>'C завтраками| Bed and breakfast'!AX15*0.85</f>
        <v>8500</v>
      </c>
      <c r="AU15" s="142">
        <f>'C завтраками| Bed and breakfast'!AY15*0.85</f>
        <v>8075</v>
      </c>
      <c r="AV15" s="142">
        <f>'C завтраками| Bed and breakfast'!AZ15*0.85</f>
        <v>8500</v>
      </c>
      <c r="AW15" s="142">
        <f>'C завтраками| Bed and breakfast'!BA15*0.85</f>
        <v>8075</v>
      </c>
    </row>
    <row r="16" spans="1:49" ht="11.45" customHeight="1" x14ac:dyDescent="0.2">
      <c r="A16" s="4"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row>
    <row r="17" spans="1:49" ht="11.45" customHeight="1" x14ac:dyDescent="0.2">
      <c r="A17" s="3">
        <v>1</v>
      </c>
      <c r="B17" s="142" t="e">
        <f>'C завтраками| Bed and breakfast'!#REF!*0.85</f>
        <v>#REF!</v>
      </c>
      <c r="C17" s="142" t="e">
        <f>'C завтраками| Bed and breakfast'!#REF!*0.85</f>
        <v>#REF!</v>
      </c>
      <c r="D17" s="142" t="e">
        <f>'C завтраками| Bed and breakfast'!#REF!*0.85</f>
        <v>#REF!</v>
      </c>
      <c r="E17" s="142" t="e">
        <f>'C завтраками| Bed and breakfast'!#REF!*0.85</f>
        <v>#REF!</v>
      </c>
      <c r="F17" s="142" t="e">
        <f>'C завтраками| Bed and breakfast'!#REF!*0.85</f>
        <v>#REF!</v>
      </c>
      <c r="G17" s="142">
        <f>'C завтраками| Bed and breakfast'!B17*0.85</f>
        <v>9222.5</v>
      </c>
      <c r="H17" s="142">
        <f>'C завтраками| Bed and breakfast'!C17*0.85</f>
        <v>8542.5</v>
      </c>
      <c r="I17" s="142">
        <f>'C завтраками| Bed and breakfast'!D17*0.85</f>
        <v>8287.5</v>
      </c>
      <c r="J17" s="142">
        <f>'C завтраками| Bed and breakfast'!E17*0.85</f>
        <v>7862.5</v>
      </c>
      <c r="K17" s="142">
        <f>'C завтраками| Bed and breakfast'!F17*0.85</f>
        <v>9902.5</v>
      </c>
      <c r="L17" s="142">
        <f>'C завтраками| Bed and breakfast'!H17*0.85</f>
        <v>9222.5</v>
      </c>
      <c r="M17" s="142">
        <f>'C завтраками| Bed and breakfast'!I17*0.85</f>
        <v>9902.5</v>
      </c>
      <c r="N17" s="142">
        <f>'C завтраками| Bed and breakfast'!J17*0.85</f>
        <v>8542.5</v>
      </c>
      <c r="O17" s="142">
        <f>'C завтраками| Bed and breakfast'!K17*0.85</f>
        <v>9222.5</v>
      </c>
      <c r="P17" s="142">
        <f>'C завтраками| Bed and breakfast'!O17*0.85</f>
        <v>8202.5</v>
      </c>
      <c r="Q17" s="142">
        <f>'C завтраками| Bed and breakfast'!P17*0.85</f>
        <v>7862.5</v>
      </c>
      <c r="R17" s="142">
        <f>'C завтраками| Bed and breakfast'!Q17*0.85</f>
        <v>8202.5</v>
      </c>
      <c r="S17" s="142">
        <f>'C завтраками| Bed and breakfast'!R17*0.85</f>
        <v>7862.5</v>
      </c>
      <c r="T17" s="142">
        <f>'C завтраками| Bed and breakfast'!T17*0.85</f>
        <v>9902.5</v>
      </c>
      <c r="U17" s="142">
        <f>'C завтраками| Bed and breakfast'!U17*0.85</f>
        <v>9902.5</v>
      </c>
      <c r="V17" s="142">
        <f>'C завтраками| Bed and breakfast'!V17*0.85</f>
        <v>9902.5</v>
      </c>
      <c r="W17" s="142">
        <f>'C завтраками| Bed and breakfast'!W17*0.85</f>
        <v>9902.5</v>
      </c>
      <c r="X17" s="142">
        <f>'C завтраками| Bed and breakfast'!X17*0.85</f>
        <v>8542.5</v>
      </c>
      <c r="Y17" s="142">
        <f>'C завтраками| Bed and breakfast'!Y17*0.85</f>
        <v>9222.5</v>
      </c>
      <c r="Z17" s="142">
        <f>'C завтраками| Bed and breakfast'!Z17*0.85</f>
        <v>8542.5</v>
      </c>
      <c r="AA17" s="142">
        <f>'C завтраками| Bed and breakfast'!AA17*0.85</f>
        <v>10582.5</v>
      </c>
      <c r="AB17" s="142">
        <f>'C завтраками| Bed and breakfast'!AB17*0.85</f>
        <v>10582.5</v>
      </c>
      <c r="AC17" s="142">
        <f>'C завтраками| Bed and breakfast'!AC17*0.85</f>
        <v>8627.5</v>
      </c>
      <c r="AD17" s="142">
        <f>'C завтраками| Bed and breakfast'!AE17*0.85</f>
        <v>9137.5</v>
      </c>
      <c r="AE17" s="142">
        <f>'C завтраками| Bed and breakfast'!AF17*0.85</f>
        <v>8797.5</v>
      </c>
      <c r="AF17" s="142">
        <f>'C завтраками| Bed and breakfast'!AG17*0.85</f>
        <v>9307.5</v>
      </c>
      <c r="AG17" s="142">
        <f>'C завтраками| Bed and breakfast'!AH17*0.85</f>
        <v>9902.5</v>
      </c>
      <c r="AH17" s="142">
        <f>'C завтраками| Bed and breakfast'!AI17*0.85</f>
        <v>9902.5</v>
      </c>
      <c r="AI17" s="142">
        <f>'C завтраками| Bed and breakfast'!AJ17*0.85</f>
        <v>9477.5</v>
      </c>
      <c r="AJ17" s="142">
        <f>'C завтраками| Bed and breakfast'!AK17*0.85</f>
        <v>9137.5</v>
      </c>
      <c r="AK17" s="142">
        <f>'C завтраками| Bed and breakfast'!AL17*0.85</f>
        <v>9902.5</v>
      </c>
      <c r="AL17" s="142">
        <f>'C завтраками| Bed and breakfast'!AM17*0.85</f>
        <v>9137.5</v>
      </c>
      <c r="AM17" s="142">
        <f>'C завтраками| Bed and breakfast'!AN17*0.85</f>
        <v>9477.5</v>
      </c>
      <c r="AN17" s="142">
        <f>'C завтраками| Bed and breakfast'!AO17*0.85</f>
        <v>9137.5</v>
      </c>
      <c r="AO17" s="142">
        <f>'C завтраками| Bed and breakfast'!AS17*0.85</f>
        <v>9477.5</v>
      </c>
      <c r="AP17" s="142">
        <f>'C завтраками| Bed and breakfast'!AT17*0.85</f>
        <v>8797.5</v>
      </c>
      <c r="AQ17" s="142">
        <f>'C завтраками| Bed and breakfast'!AU17*0.85</f>
        <v>8797.5</v>
      </c>
      <c r="AR17" s="142">
        <f>'C завтраками| Bed and breakfast'!AV17*0.85</f>
        <v>8457.5</v>
      </c>
      <c r="AS17" s="142">
        <f>'C завтраками| Bed and breakfast'!AW17*0.85</f>
        <v>7862.5</v>
      </c>
      <c r="AT17" s="142">
        <f>'C завтраками| Bed and breakfast'!AX17*0.85</f>
        <v>8287.5</v>
      </c>
      <c r="AU17" s="142">
        <f>'C завтраками| Bed and breakfast'!AY17*0.85</f>
        <v>7862.5</v>
      </c>
      <c r="AV17" s="142">
        <f>'C завтраками| Bed and breakfast'!AZ17*0.85</f>
        <v>8287.5</v>
      </c>
      <c r="AW17" s="142">
        <f>'C завтраками| Bed and breakfast'!BA17*0.85</f>
        <v>7862.5</v>
      </c>
    </row>
    <row r="18" spans="1:49" ht="11.45" customHeight="1" x14ac:dyDescent="0.2">
      <c r="A18" s="3">
        <v>2</v>
      </c>
      <c r="B18" s="142" t="e">
        <f>'C завтраками| Bed and breakfast'!#REF!*0.85</f>
        <v>#REF!</v>
      </c>
      <c r="C18" s="142" t="e">
        <f>'C завтраками| Bed and breakfast'!#REF!*0.85</f>
        <v>#REF!</v>
      </c>
      <c r="D18" s="142" t="e">
        <f>'C завтраками| Bed and breakfast'!#REF!*0.85</f>
        <v>#REF!</v>
      </c>
      <c r="E18" s="142" t="e">
        <f>'C завтраками| Bed and breakfast'!#REF!*0.85</f>
        <v>#REF!</v>
      </c>
      <c r="F18" s="142" t="e">
        <f>'C завтраками| Bed and breakfast'!#REF!*0.85</f>
        <v>#REF!</v>
      </c>
      <c r="G18" s="142">
        <f>'C завтраками| Bed and breakfast'!B18*0.85</f>
        <v>10285</v>
      </c>
      <c r="H18" s="142">
        <f>'C завтраками| Bed and breakfast'!C18*0.85</f>
        <v>9605</v>
      </c>
      <c r="I18" s="142">
        <f>'C завтраками| Bed and breakfast'!D18*0.85</f>
        <v>9350</v>
      </c>
      <c r="J18" s="142">
        <f>'C завтраками| Bed and breakfast'!E18*0.85</f>
        <v>8925</v>
      </c>
      <c r="K18" s="142">
        <f>'C завтраками| Bed and breakfast'!F18*0.85</f>
        <v>10965</v>
      </c>
      <c r="L18" s="142">
        <f>'C завтраками| Bed and breakfast'!H18*0.85</f>
        <v>10285</v>
      </c>
      <c r="M18" s="142">
        <f>'C завтраками| Bed and breakfast'!I18*0.85</f>
        <v>10965</v>
      </c>
      <c r="N18" s="142">
        <f>'C завтраками| Bed and breakfast'!J18*0.85</f>
        <v>9605</v>
      </c>
      <c r="O18" s="142">
        <f>'C завтраками| Bed and breakfast'!K18*0.85</f>
        <v>10285</v>
      </c>
      <c r="P18" s="142">
        <f>'C завтраками| Bed and breakfast'!O18*0.85</f>
        <v>9265</v>
      </c>
      <c r="Q18" s="142">
        <f>'C завтраками| Bed and breakfast'!P18*0.85</f>
        <v>8925</v>
      </c>
      <c r="R18" s="142">
        <f>'C завтраками| Bed and breakfast'!Q18*0.85</f>
        <v>9265</v>
      </c>
      <c r="S18" s="142">
        <f>'C завтраками| Bed and breakfast'!R18*0.85</f>
        <v>8925</v>
      </c>
      <c r="T18" s="142">
        <f>'C завтраками| Bed and breakfast'!T18*0.85</f>
        <v>10965</v>
      </c>
      <c r="U18" s="142">
        <f>'C завтраками| Bed and breakfast'!U18*0.85</f>
        <v>10965</v>
      </c>
      <c r="V18" s="142">
        <f>'C завтраками| Bed and breakfast'!V18*0.85</f>
        <v>10965</v>
      </c>
      <c r="W18" s="142">
        <f>'C завтраками| Bed and breakfast'!W18*0.85</f>
        <v>10965</v>
      </c>
      <c r="X18" s="142">
        <f>'C завтраками| Bed and breakfast'!X18*0.85</f>
        <v>9605</v>
      </c>
      <c r="Y18" s="142">
        <f>'C завтраками| Bed and breakfast'!Y18*0.85</f>
        <v>10285</v>
      </c>
      <c r="Z18" s="142">
        <f>'C завтраками| Bed and breakfast'!Z18*0.85</f>
        <v>9605</v>
      </c>
      <c r="AA18" s="142">
        <f>'C завтраками| Bed and breakfast'!AA18*0.85</f>
        <v>11645</v>
      </c>
      <c r="AB18" s="142">
        <f>'C завтраками| Bed and breakfast'!AB18*0.85</f>
        <v>11645</v>
      </c>
      <c r="AC18" s="142">
        <f>'C завтраками| Bed and breakfast'!AC18*0.85</f>
        <v>9690</v>
      </c>
      <c r="AD18" s="142">
        <f>'C завтраками| Bed and breakfast'!AE18*0.85</f>
        <v>10200</v>
      </c>
      <c r="AE18" s="142">
        <f>'C завтраками| Bed and breakfast'!AF18*0.85</f>
        <v>9860</v>
      </c>
      <c r="AF18" s="142">
        <f>'C завтраками| Bed and breakfast'!AG18*0.85</f>
        <v>10370</v>
      </c>
      <c r="AG18" s="142">
        <f>'C завтраками| Bed and breakfast'!AH18*0.85</f>
        <v>10965</v>
      </c>
      <c r="AH18" s="142">
        <f>'C завтраками| Bed and breakfast'!AI18*0.85</f>
        <v>10965</v>
      </c>
      <c r="AI18" s="142">
        <f>'C завтраками| Bed and breakfast'!AJ18*0.85</f>
        <v>10540</v>
      </c>
      <c r="AJ18" s="142">
        <f>'C завтраками| Bed and breakfast'!AK18*0.85</f>
        <v>10200</v>
      </c>
      <c r="AK18" s="142">
        <f>'C завтраками| Bed and breakfast'!AL18*0.85</f>
        <v>10965</v>
      </c>
      <c r="AL18" s="142">
        <f>'C завтраками| Bed and breakfast'!AM18*0.85</f>
        <v>10200</v>
      </c>
      <c r="AM18" s="142">
        <f>'C завтраками| Bed and breakfast'!AN18*0.85</f>
        <v>10540</v>
      </c>
      <c r="AN18" s="142">
        <f>'C завтраками| Bed and breakfast'!AO18*0.85</f>
        <v>10200</v>
      </c>
      <c r="AO18" s="142">
        <f>'C завтраками| Bed and breakfast'!AS18*0.85</f>
        <v>10540</v>
      </c>
      <c r="AP18" s="142">
        <f>'C завтраками| Bed and breakfast'!AT18*0.85</f>
        <v>9860</v>
      </c>
      <c r="AQ18" s="142">
        <f>'C завтраками| Bed and breakfast'!AU18*0.85</f>
        <v>9860</v>
      </c>
      <c r="AR18" s="142">
        <f>'C завтраками| Bed and breakfast'!AV18*0.85</f>
        <v>9520</v>
      </c>
      <c r="AS18" s="142">
        <f>'C завтраками| Bed and breakfast'!AW18*0.85</f>
        <v>8925</v>
      </c>
      <c r="AT18" s="142">
        <f>'C завтраками| Bed and breakfast'!AX18*0.85</f>
        <v>9350</v>
      </c>
      <c r="AU18" s="142">
        <f>'C завтраками| Bed and breakfast'!AY18*0.85</f>
        <v>8925</v>
      </c>
      <c r="AV18" s="142">
        <f>'C завтраками| Bed and breakfast'!AZ18*0.85</f>
        <v>9350</v>
      </c>
      <c r="AW18" s="142">
        <f>'C завтраками| Bed and breakfast'!BA18*0.85</f>
        <v>8925</v>
      </c>
    </row>
    <row r="19" spans="1:49" ht="11.45" customHeight="1" x14ac:dyDescent="0.2">
      <c r="A19" s="2"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row>
    <row r="20" spans="1:49" ht="11.45" customHeight="1" x14ac:dyDescent="0.2">
      <c r="A20" s="3">
        <v>1</v>
      </c>
      <c r="B20" s="142" t="e">
        <f>'C завтраками| Bed and breakfast'!#REF!*0.85</f>
        <v>#REF!</v>
      </c>
      <c r="C20" s="142" t="e">
        <f>'C завтраками| Bed and breakfast'!#REF!*0.85</f>
        <v>#REF!</v>
      </c>
      <c r="D20" s="142" t="e">
        <f>'C завтраками| Bed and breakfast'!#REF!*0.85</f>
        <v>#REF!</v>
      </c>
      <c r="E20" s="142" t="e">
        <f>'C завтраками| Bed and breakfast'!#REF!*0.85</f>
        <v>#REF!</v>
      </c>
      <c r="F20" s="142" t="e">
        <f>'C завтраками| Bed and breakfast'!#REF!*0.85</f>
        <v>#REF!</v>
      </c>
      <c r="G20" s="142">
        <f>'C завтраками| Bed and breakfast'!B20*0.85</f>
        <v>10497.5</v>
      </c>
      <c r="H20" s="142">
        <f>'C завтраками| Bed and breakfast'!C20*0.85</f>
        <v>9817.5</v>
      </c>
      <c r="I20" s="142">
        <f>'C завтраками| Bed and breakfast'!D20*0.85</f>
        <v>9562.5</v>
      </c>
      <c r="J20" s="142">
        <f>'C завтраками| Bed and breakfast'!E20*0.85</f>
        <v>9137.5</v>
      </c>
      <c r="K20" s="142">
        <f>'C завтраками| Bed and breakfast'!F20*0.85</f>
        <v>11177.5</v>
      </c>
      <c r="L20" s="142">
        <f>'C завтраками| Bed and breakfast'!H20*0.85</f>
        <v>10497.5</v>
      </c>
      <c r="M20" s="142">
        <f>'C завтраками| Bed and breakfast'!I20*0.85</f>
        <v>11177.5</v>
      </c>
      <c r="N20" s="142">
        <f>'C завтраками| Bed and breakfast'!J20*0.85</f>
        <v>9817.5</v>
      </c>
      <c r="O20" s="142">
        <f>'C завтраками| Bed and breakfast'!K20*0.85</f>
        <v>10497.5</v>
      </c>
      <c r="P20" s="142">
        <f>'C завтраками| Bed and breakfast'!O20*0.85</f>
        <v>9477.5</v>
      </c>
      <c r="Q20" s="142">
        <f>'C завтраками| Bed and breakfast'!P20*0.85</f>
        <v>9137.5</v>
      </c>
      <c r="R20" s="142">
        <f>'C завтраками| Bed and breakfast'!Q20*0.85</f>
        <v>9477.5</v>
      </c>
      <c r="S20" s="142">
        <f>'C завтраками| Bed and breakfast'!R20*0.85</f>
        <v>9137.5</v>
      </c>
      <c r="T20" s="142">
        <f>'C завтраками| Bed and breakfast'!T20*0.85</f>
        <v>11177.5</v>
      </c>
      <c r="U20" s="142">
        <f>'C завтраками| Bed and breakfast'!U20*0.85</f>
        <v>11177.5</v>
      </c>
      <c r="V20" s="142">
        <f>'C завтраками| Bed and breakfast'!V20*0.85</f>
        <v>11177.5</v>
      </c>
      <c r="W20" s="142">
        <f>'C завтраками| Bed and breakfast'!W20*0.85</f>
        <v>11177.5</v>
      </c>
      <c r="X20" s="142">
        <f>'C завтраками| Bed and breakfast'!X20*0.85</f>
        <v>9817.5</v>
      </c>
      <c r="Y20" s="142">
        <f>'C завтраками| Bed and breakfast'!Y20*0.85</f>
        <v>10497.5</v>
      </c>
      <c r="Z20" s="142">
        <f>'C завтраками| Bed and breakfast'!Z20*0.85</f>
        <v>9817.5</v>
      </c>
      <c r="AA20" s="142">
        <f>'C завтраками| Bed and breakfast'!AA20*0.85</f>
        <v>11857.5</v>
      </c>
      <c r="AB20" s="142">
        <f>'C завтраками| Bed and breakfast'!AB20*0.85</f>
        <v>11857.5</v>
      </c>
      <c r="AC20" s="142">
        <f>'C завтраками| Bed and breakfast'!AC20*0.85</f>
        <v>9902.5</v>
      </c>
      <c r="AD20" s="142">
        <f>'C завтраками| Bed and breakfast'!AE20*0.85</f>
        <v>10412.5</v>
      </c>
      <c r="AE20" s="142">
        <f>'C завтраками| Bed and breakfast'!AF20*0.85</f>
        <v>10072.5</v>
      </c>
      <c r="AF20" s="142">
        <f>'C завтраками| Bed and breakfast'!AG20*0.85</f>
        <v>10582.5</v>
      </c>
      <c r="AG20" s="142">
        <f>'C завтраками| Bed and breakfast'!AH20*0.85</f>
        <v>11177.5</v>
      </c>
      <c r="AH20" s="142">
        <f>'C завтраками| Bed and breakfast'!AI20*0.85</f>
        <v>11177.5</v>
      </c>
      <c r="AI20" s="142">
        <f>'C завтраками| Bed and breakfast'!AJ20*0.85</f>
        <v>10752.5</v>
      </c>
      <c r="AJ20" s="142">
        <f>'C завтраками| Bed and breakfast'!AK20*0.85</f>
        <v>10412.5</v>
      </c>
      <c r="AK20" s="142">
        <f>'C завтраками| Bed and breakfast'!AL20*0.85</f>
        <v>11177.5</v>
      </c>
      <c r="AL20" s="142">
        <f>'C завтраками| Bed and breakfast'!AM20*0.85</f>
        <v>10412.5</v>
      </c>
      <c r="AM20" s="142">
        <f>'C завтраками| Bed and breakfast'!AN20*0.85</f>
        <v>10752.5</v>
      </c>
      <c r="AN20" s="142">
        <f>'C завтраками| Bed and breakfast'!AO20*0.85</f>
        <v>10412.5</v>
      </c>
      <c r="AO20" s="142">
        <f>'C завтраками| Bed and breakfast'!AS20*0.85</f>
        <v>10752.5</v>
      </c>
      <c r="AP20" s="142">
        <f>'C завтраками| Bed and breakfast'!AT20*0.85</f>
        <v>10072.5</v>
      </c>
      <c r="AQ20" s="142">
        <f>'C завтраками| Bed and breakfast'!AU20*0.85</f>
        <v>10072.5</v>
      </c>
      <c r="AR20" s="142">
        <f>'C завтраками| Bed and breakfast'!AV20*0.85</f>
        <v>9732.5</v>
      </c>
      <c r="AS20" s="142">
        <f>'C завтраками| Bed and breakfast'!AW20*0.85</f>
        <v>9137.5</v>
      </c>
      <c r="AT20" s="142">
        <f>'C завтраками| Bed and breakfast'!AX20*0.85</f>
        <v>9562.5</v>
      </c>
      <c r="AU20" s="142">
        <f>'C завтраками| Bed and breakfast'!AY20*0.85</f>
        <v>9137.5</v>
      </c>
      <c r="AV20" s="142">
        <f>'C завтраками| Bed and breakfast'!AZ20*0.85</f>
        <v>9562.5</v>
      </c>
      <c r="AW20" s="142">
        <f>'C завтраками| Bed and breakfast'!BA20*0.85</f>
        <v>9137.5</v>
      </c>
    </row>
    <row r="21" spans="1:49" ht="11.45" customHeight="1" x14ac:dyDescent="0.2">
      <c r="A21" s="3">
        <v>2</v>
      </c>
      <c r="B21" s="142" t="e">
        <f>'C завтраками| Bed and breakfast'!#REF!*0.85</f>
        <v>#REF!</v>
      </c>
      <c r="C21" s="142" t="e">
        <f>'C завтраками| Bed and breakfast'!#REF!*0.85</f>
        <v>#REF!</v>
      </c>
      <c r="D21" s="142" t="e">
        <f>'C завтраками| Bed and breakfast'!#REF!*0.85</f>
        <v>#REF!</v>
      </c>
      <c r="E21" s="142" t="e">
        <f>'C завтраками| Bed and breakfast'!#REF!*0.85</f>
        <v>#REF!</v>
      </c>
      <c r="F21" s="142" t="e">
        <f>'C завтраками| Bed and breakfast'!#REF!*0.85</f>
        <v>#REF!</v>
      </c>
      <c r="G21" s="142">
        <f>'C завтраками| Bed and breakfast'!B21*0.85</f>
        <v>11560</v>
      </c>
      <c r="H21" s="142">
        <f>'C завтраками| Bed and breakfast'!C21*0.85</f>
        <v>10880</v>
      </c>
      <c r="I21" s="142">
        <f>'C завтраками| Bed and breakfast'!D21*0.85</f>
        <v>10625</v>
      </c>
      <c r="J21" s="142">
        <f>'C завтраками| Bed and breakfast'!E21*0.85</f>
        <v>10200</v>
      </c>
      <c r="K21" s="142">
        <f>'C завтраками| Bed and breakfast'!F21*0.85</f>
        <v>12240</v>
      </c>
      <c r="L21" s="142">
        <f>'C завтраками| Bed and breakfast'!H21*0.85</f>
        <v>11560</v>
      </c>
      <c r="M21" s="142">
        <f>'C завтраками| Bed and breakfast'!I21*0.85</f>
        <v>12240</v>
      </c>
      <c r="N21" s="142">
        <f>'C завтраками| Bed and breakfast'!J21*0.85</f>
        <v>10880</v>
      </c>
      <c r="O21" s="142">
        <f>'C завтраками| Bed and breakfast'!K21*0.85</f>
        <v>11560</v>
      </c>
      <c r="P21" s="142">
        <f>'C завтраками| Bed and breakfast'!O21*0.85</f>
        <v>10540</v>
      </c>
      <c r="Q21" s="142">
        <f>'C завтраками| Bed and breakfast'!P21*0.85</f>
        <v>10200</v>
      </c>
      <c r="R21" s="142">
        <f>'C завтраками| Bed and breakfast'!Q21*0.85</f>
        <v>10540</v>
      </c>
      <c r="S21" s="142">
        <f>'C завтраками| Bed and breakfast'!R21*0.85</f>
        <v>10200</v>
      </c>
      <c r="T21" s="142">
        <f>'C завтраками| Bed and breakfast'!T21*0.85</f>
        <v>12240</v>
      </c>
      <c r="U21" s="142">
        <f>'C завтраками| Bed and breakfast'!U21*0.85</f>
        <v>12240</v>
      </c>
      <c r="V21" s="142">
        <f>'C завтраками| Bed and breakfast'!V21*0.85</f>
        <v>12240</v>
      </c>
      <c r="W21" s="142">
        <f>'C завтраками| Bed and breakfast'!W21*0.85</f>
        <v>12240</v>
      </c>
      <c r="X21" s="142">
        <f>'C завтраками| Bed and breakfast'!X21*0.85</f>
        <v>10880</v>
      </c>
      <c r="Y21" s="142">
        <f>'C завтраками| Bed and breakfast'!Y21*0.85</f>
        <v>11560</v>
      </c>
      <c r="Z21" s="142">
        <f>'C завтраками| Bed and breakfast'!Z21*0.85</f>
        <v>10880</v>
      </c>
      <c r="AA21" s="142">
        <f>'C завтраками| Bed and breakfast'!AA21*0.85</f>
        <v>12920</v>
      </c>
      <c r="AB21" s="142">
        <f>'C завтраками| Bed and breakfast'!AB21*0.85</f>
        <v>12920</v>
      </c>
      <c r="AC21" s="142">
        <f>'C завтраками| Bed and breakfast'!AC21*0.85</f>
        <v>10965</v>
      </c>
      <c r="AD21" s="142">
        <f>'C завтраками| Bed and breakfast'!AE21*0.85</f>
        <v>11475</v>
      </c>
      <c r="AE21" s="142">
        <f>'C завтраками| Bed and breakfast'!AF21*0.85</f>
        <v>11135</v>
      </c>
      <c r="AF21" s="142">
        <f>'C завтраками| Bed and breakfast'!AG21*0.85</f>
        <v>11645</v>
      </c>
      <c r="AG21" s="142">
        <f>'C завтраками| Bed and breakfast'!AH21*0.85</f>
        <v>12240</v>
      </c>
      <c r="AH21" s="142">
        <f>'C завтраками| Bed and breakfast'!AI21*0.85</f>
        <v>12240</v>
      </c>
      <c r="AI21" s="142">
        <f>'C завтраками| Bed and breakfast'!AJ21*0.85</f>
        <v>11815</v>
      </c>
      <c r="AJ21" s="142">
        <f>'C завтраками| Bed and breakfast'!AK21*0.85</f>
        <v>11475</v>
      </c>
      <c r="AK21" s="142">
        <f>'C завтраками| Bed and breakfast'!AL21*0.85</f>
        <v>12240</v>
      </c>
      <c r="AL21" s="142">
        <f>'C завтраками| Bed and breakfast'!AM21*0.85</f>
        <v>11475</v>
      </c>
      <c r="AM21" s="142">
        <f>'C завтраками| Bed and breakfast'!AN21*0.85</f>
        <v>11815</v>
      </c>
      <c r="AN21" s="142">
        <f>'C завтраками| Bed and breakfast'!AO21*0.85</f>
        <v>11475</v>
      </c>
      <c r="AO21" s="142">
        <f>'C завтраками| Bed and breakfast'!AS21*0.85</f>
        <v>11815</v>
      </c>
      <c r="AP21" s="142">
        <f>'C завтраками| Bed and breakfast'!AT21*0.85</f>
        <v>11135</v>
      </c>
      <c r="AQ21" s="142">
        <f>'C завтраками| Bed and breakfast'!AU21*0.85</f>
        <v>11135</v>
      </c>
      <c r="AR21" s="142">
        <f>'C завтраками| Bed and breakfast'!AV21*0.85</f>
        <v>10795</v>
      </c>
      <c r="AS21" s="142">
        <f>'C завтраками| Bed and breakfast'!AW21*0.85</f>
        <v>10200</v>
      </c>
      <c r="AT21" s="142">
        <f>'C завтраками| Bed and breakfast'!AX21*0.85</f>
        <v>10625</v>
      </c>
      <c r="AU21" s="142">
        <f>'C завтраками| Bed and breakfast'!AY21*0.85</f>
        <v>10200</v>
      </c>
      <c r="AV21" s="142">
        <f>'C завтраками| Bed and breakfast'!AZ21*0.85</f>
        <v>10625</v>
      </c>
      <c r="AW21" s="142">
        <f>'C завтраками| Bed and breakfast'!BA21*0.85</f>
        <v>10200</v>
      </c>
    </row>
    <row r="22" spans="1:49" ht="11.45" customHeight="1" x14ac:dyDescent="0.2">
      <c r="A22" s="24"/>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row>
    <row r="23" spans="1:49" ht="11.45" customHeight="1" x14ac:dyDescent="0.2">
      <c r="A23" s="24"/>
    </row>
    <row r="24" spans="1:49" x14ac:dyDescent="0.2">
      <c r="A24" s="41" t="s">
        <v>18</v>
      </c>
    </row>
    <row r="25" spans="1:49" x14ac:dyDescent="0.2">
      <c r="A25" s="38" t="s">
        <v>165</v>
      </c>
    </row>
    <row r="26" spans="1:49" x14ac:dyDescent="0.2">
      <c r="A26" s="22"/>
    </row>
    <row r="27" spans="1:49" x14ac:dyDescent="0.2">
      <c r="A27" s="41" t="s">
        <v>3</v>
      </c>
    </row>
    <row r="28" spans="1:49" x14ac:dyDescent="0.2">
      <c r="A28" s="42" t="s">
        <v>4</v>
      </c>
    </row>
    <row r="29" spans="1:49" x14ac:dyDescent="0.2">
      <c r="A29" s="42" t="s">
        <v>5</v>
      </c>
    </row>
    <row r="30" spans="1:49" ht="12.6" customHeight="1" x14ac:dyDescent="0.2">
      <c r="A30" s="26" t="s">
        <v>6</v>
      </c>
    </row>
    <row r="31" spans="1:49" x14ac:dyDescent="0.2">
      <c r="A31" s="42" t="s">
        <v>75</v>
      </c>
    </row>
    <row r="32" spans="1:49" x14ac:dyDescent="0.2">
      <c r="A32" s="22"/>
    </row>
    <row r="33" spans="1:1" x14ac:dyDescent="0.2">
      <c r="A33" s="39" t="s">
        <v>8</v>
      </c>
    </row>
    <row r="34" spans="1:1" ht="48" x14ac:dyDescent="0.2">
      <c r="A34" s="40" t="s">
        <v>17</v>
      </c>
    </row>
    <row r="35" spans="1:1" ht="12.75" thickBot="1" x14ac:dyDescent="0.25"/>
    <row r="36" spans="1:1" ht="12.75" thickBot="1" x14ac:dyDescent="0.25">
      <c r="A36" s="123" t="s">
        <v>108</v>
      </c>
    </row>
    <row r="37" spans="1:1" x14ac:dyDescent="0.2">
      <c r="A37" s="141" t="s">
        <v>169</v>
      </c>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pane xSplit="1" topLeftCell="B1" activePane="topRight" state="frozen"/>
      <selection pane="topRight" activeCell="A5" sqref="A5"/>
    </sheetView>
  </sheetViews>
  <sheetFormatPr defaultColWidth="8.5703125" defaultRowHeight="12" x14ac:dyDescent="0.2"/>
  <cols>
    <col min="1" max="1" width="84.85546875" style="1" customWidth="1"/>
    <col min="2" max="3" width="8.42578125" style="1" bestFit="1" customWidth="1"/>
    <col min="4" max="15" width="9.42578125" style="1" bestFit="1" customWidth="1"/>
    <col min="16" max="17" width="8.42578125" style="1" bestFit="1" customWidth="1"/>
    <col min="18" max="34" width="9.42578125" style="1" bestFit="1" customWidth="1"/>
    <col min="35"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breakfast'!U5</f>
        <v>45444</v>
      </c>
      <c r="C5" s="129">
        <f>'C завтраками| Bed and breakfast'!V5</f>
        <v>45445</v>
      </c>
      <c r="D5" s="129">
        <f>'C завтраками| Bed and breakfast'!W5</f>
        <v>45453</v>
      </c>
      <c r="E5" s="129">
        <f>'C завтраками| Bed and breakfast'!X5</f>
        <v>45454</v>
      </c>
      <c r="F5" s="129">
        <f>'C завтраками| Bed and breakfast'!Y5</f>
        <v>45460</v>
      </c>
      <c r="G5" s="129">
        <f>'C завтраками| Bed and breakfast'!Z5</f>
        <v>45466</v>
      </c>
      <c r="H5" s="129">
        <f>'C завтраками| Bed and breakfast'!AA5</f>
        <v>45471</v>
      </c>
      <c r="I5" s="129">
        <f>'C завтраками| Bed and breakfast'!AB5</f>
        <v>45474</v>
      </c>
      <c r="J5" s="129">
        <f>'C завтраками| Bed and breakfast'!AC5</f>
        <v>45487</v>
      </c>
      <c r="K5" s="129">
        <f>'C завтраками| Bed and breakfast'!AD5</f>
        <v>45491</v>
      </c>
      <c r="L5" s="129">
        <f>'C завтраками| Bed and breakfast'!AE5</f>
        <v>45492</v>
      </c>
      <c r="M5" s="129">
        <f>'C завтраками| Bed and breakfast'!AF5</f>
        <v>45494</v>
      </c>
      <c r="N5" s="129">
        <f>'C завтраками| Bed and breakfast'!AG5</f>
        <v>45499</v>
      </c>
      <c r="O5" s="129">
        <f>'C завтраками| Bed and breakfast'!AH5</f>
        <v>45501</v>
      </c>
      <c r="P5" s="129">
        <f>'C завтраками| Bed and breakfast'!AI5</f>
        <v>45505</v>
      </c>
      <c r="Q5" s="129">
        <f>'C завтраками| Bed and breakfast'!AJ5</f>
        <v>45506</v>
      </c>
      <c r="R5" s="129">
        <f>'C завтраками| Bed and breakfast'!AK5</f>
        <v>45508</v>
      </c>
      <c r="S5" s="129">
        <f>'C завтраками| Bed and breakfast'!AL5</f>
        <v>45513</v>
      </c>
      <c r="T5" s="129">
        <f>'C завтраками| Bed and breakfast'!AM5</f>
        <v>45515</v>
      </c>
      <c r="U5" s="129">
        <f>'C завтраками| Bed and breakfast'!AN5</f>
        <v>45520</v>
      </c>
      <c r="V5" s="129">
        <f>'C завтраками| Bed and breakfast'!AO5</f>
        <v>45522</v>
      </c>
      <c r="W5" s="129">
        <f>'C завтраками| Bed and breakfast'!AP5</f>
        <v>45523</v>
      </c>
      <c r="X5" s="129">
        <f>'C завтраками| Bed and breakfast'!AQ5</f>
        <v>45525</v>
      </c>
      <c r="Y5" s="129">
        <f>'C завтраками| Bed and breakfast'!AR5</f>
        <v>45526</v>
      </c>
      <c r="Z5" s="129">
        <f>'C завтраками| Bed and breakfast'!AS5</f>
        <v>45527</v>
      </c>
      <c r="AA5" s="129">
        <f>'C завтраками| Bed and breakfast'!AT5</f>
        <v>45529</v>
      </c>
      <c r="AB5" s="129">
        <f>'C завтраками| Bed and breakfast'!AU5</f>
        <v>45534</v>
      </c>
      <c r="AC5" s="129">
        <f>'C завтраками| Bed and breakfast'!AV5</f>
        <v>45536</v>
      </c>
      <c r="AD5" s="129">
        <f>'C завтраками| Bed and breakfast'!AW5</f>
        <v>45551</v>
      </c>
      <c r="AE5" s="129">
        <f>'C завтраками| Bed and breakfast'!AX5</f>
        <v>45556</v>
      </c>
      <c r="AF5" s="129">
        <f>'C завтраками| Bed and breakfast'!AY5</f>
        <v>45558</v>
      </c>
      <c r="AG5" s="129">
        <f>'C завтраками| Bed and breakfast'!AZ5</f>
        <v>45562</v>
      </c>
      <c r="AH5" s="129">
        <f>'C завтраками| Bed and breakfast'!BA5</f>
        <v>45564</v>
      </c>
    </row>
    <row r="6" spans="1:34" s="12" customFormat="1" ht="25.5" customHeight="1" x14ac:dyDescent="0.2">
      <c r="A6" s="37"/>
      <c r="B6" s="129">
        <f>'C завтраками| Bed and breakfast'!U6</f>
        <v>45444</v>
      </c>
      <c r="C6" s="129">
        <f>'C завтраками| Bed and breakfast'!V6</f>
        <v>45452</v>
      </c>
      <c r="D6" s="129">
        <f>'C завтраками| Bed and breakfast'!W6</f>
        <v>45453</v>
      </c>
      <c r="E6" s="129">
        <f>'C завтраками| Bed and breakfast'!X6</f>
        <v>45459</v>
      </c>
      <c r="F6" s="129">
        <f>'C завтраками| Bed and breakfast'!Y6</f>
        <v>45465</v>
      </c>
      <c r="G6" s="129">
        <f>'C завтраками| Bed and breakfast'!Z6</f>
        <v>45470</v>
      </c>
      <c r="H6" s="129">
        <f>'C завтраками| Bed and breakfast'!AA6</f>
        <v>45473</v>
      </c>
      <c r="I6" s="129">
        <f>'C завтраками| Bed and breakfast'!AB6</f>
        <v>45486</v>
      </c>
      <c r="J6" s="129">
        <f>'C завтраками| Bed and breakfast'!AC6</f>
        <v>45490</v>
      </c>
      <c r="K6" s="129">
        <f>'C завтраками| Bed and breakfast'!AD6</f>
        <v>45491</v>
      </c>
      <c r="L6" s="129">
        <f>'C завтраками| Bed and breakfast'!AE6</f>
        <v>45493</v>
      </c>
      <c r="M6" s="129">
        <f>'C завтраками| Bed and breakfast'!AF6</f>
        <v>45498</v>
      </c>
      <c r="N6" s="129">
        <f>'C завтраками| Bed and breakfast'!AG6</f>
        <v>45500</v>
      </c>
      <c r="O6" s="129">
        <f>'C завтраками| Bed and breakfast'!AH6</f>
        <v>45504</v>
      </c>
      <c r="P6" s="129">
        <f>'C завтраками| Bed and breakfast'!AI6</f>
        <v>45505</v>
      </c>
      <c r="Q6" s="129">
        <f>'C завтраками| Bed and breakfast'!AJ6</f>
        <v>45507</v>
      </c>
      <c r="R6" s="129">
        <f>'C завтраками| Bed and breakfast'!AK6</f>
        <v>45512</v>
      </c>
      <c r="S6" s="129">
        <f>'C завтраками| Bed and breakfast'!AL6</f>
        <v>45514</v>
      </c>
      <c r="T6" s="129">
        <f>'C завтраками| Bed and breakfast'!AM6</f>
        <v>45519</v>
      </c>
      <c r="U6" s="129">
        <f>'C завтраками| Bed and breakfast'!AN6</f>
        <v>45521</v>
      </c>
      <c r="V6" s="129">
        <f>'C завтраками| Bed and breakfast'!AO6</f>
        <v>45522</v>
      </c>
      <c r="W6" s="129">
        <f>'C завтраками| Bed and breakfast'!AP6</f>
        <v>45524</v>
      </c>
      <c r="X6" s="129">
        <f>'C завтраками| Bed and breakfast'!AQ6</f>
        <v>45525</v>
      </c>
      <c r="Y6" s="129">
        <f>'C завтраками| Bed and breakfast'!AR6</f>
        <v>45526</v>
      </c>
      <c r="Z6" s="129">
        <f>'C завтраками| Bed and breakfast'!AS6</f>
        <v>45528</v>
      </c>
      <c r="AA6" s="129">
        <f>'C завтраками| Bed and breakfast'!AT6</f>
        <v>45533</v>
      </c>
      <c r="AB6" s="129">
        <f>'C завтраками| Bed and breakfast'!AU6</f>
        <v>45535</v>
      </c>
      <c r="AC6" s="129">
        <f>'C завтраками| Bed and breakfast'!AV6</f>
        <v>45550</v>
      </c>
      <c r="AD6" s="129">
        <f>'C завтраками| Bed and breakfast'!AW6</f>
        <v>45555</v>
      </c>
      <c r="AE6" s="129">
        <f>'C завтраками| Bed and breakfast'!AX6</f>
        <v>45557</v>
      </c>
      <c r="AF6" s="129">
        <f>'C завтраками| Bed and breakfast'!AY6</f>
        <v>45561</v>
      </c>
      <c r="AG6" s="129">
        <f>'C завтраками| Bed and breakfast'!AZ6</f>
        <v>45563</v>
      </c>
      <c r="AH6" s="129">
        <f>'C завтраками| Bed and breakfast'!BA6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breakfast'!U8*0.9</f>
        <v>7335</v>
      </c>
      <c r="C8" s="142">
        <f>'C завтраками| Bed and breakfast'!V8*0.9</f>
        <v>7335</v>
      </c>
      <c r="D8" s="142">
        <f>'C завтраками| Bed and breakfast'!W8*0.9</f>
        <v>7335</v>
      </c>
      <c r="E8" s="142">
        <f>'C завтраками| Bed and breakfast'!X8*0.9</f>
        <v>5895</v>
      </c>
      <c r="F8" s="142">
        <f>'C завтраками| Bed and breakfast'!Y8*0.9</f>
        <v>6615</v>
      </c>
      <c r="G8" s="142">
        <f>'C завтраками| Bed and breakfast'!Z8*0.9</f>
        <v>5895</v>
      </c>
      <c r="H8" s="142">
        <f>'C завтраками| Bed and breakfast'!AA8*0.9</f>
        <v>8055</v>
      </c>
      <c r="I8" s="142">
        <f>'C завтраками| Bed and breakfast'!AB8*0.9</f>
        <v>8055</v>
      </c>
      <c r="J8" s="142">
        <f>'C завтраками| Bed and breakfast'!AC8*0.9</f>
        <v>5985</v>
      </c>
      <c r="K8" s="142">
        <f>'C завтраками| Bed and breakfast'!AD8*0.9</f>
        <v>6165</v>
      </c>
      <c r="L8" s="142">
        <f>'C завтраками| Bed and breakfast'!AE8*0.9</f>
        <v>6525</v>
      </c>
      <c r="M8" s="142">
        <f>'C завтраками| Bed and breakfast'!AF8*0.9</f>
        <v>6165</v>
      </c>
      <c r="N8" s="142">
        <f>'C завтраками| Bed and breakfast'!AG8*0.9</f>
        <v>6705</v>
      </c>
      <c r="O8" s="142">
        <f>'C завтраками| Bed and breakfast'!AH8*0.9</f>
        <v>7335</v>
      </c>
      <c r="P8" s="142">
        <f>'C завтраками| Bed and breakfast'!AI8*0.9</f>
        <v>7335</v>
      </c>
      <c r="Q8" s="142">
        <f>'C завтраками| Bed and breakfast'!AJ8*0.9</f>
        <v>6885</v>
      </c>
      <c r="R8" s="142">
        <f>'C завтраками| Bed and breakfast'!AK8*0.9</f>
        <v>6525</v>
      </c>
      <c r="S8" s="142">
        <f>'C завтраками| Bed and breakfast'!AL8*0.9</f>
        <v>7335</v>
      </c>
      <c r="T8" s="142">
        <f>'C завтраками| Bed and breakfast'!AM8*0.9</f>
        <v>6525</v>
      </c>
      <c r="U8" s="142">
        <f>'C завтраками| Bed and breakfast'!AN8*0.9</f>
        <v>6885</v>
      </c>
      <c r="V8" s="142">
        <f>'C завтраками| Bed and breakfast'!AO8*0.9</f>
        <v>6525</v>
      </c>
      <c r="W8" s="142">
        <f>'C завтраками| Bed and breakfast'!AP8*0.9</f>
        <v>7335</v>
      </c>
      <c r="X8" s="142">
        <f>'C завтраками| Bed and breakfast'!AQ8*0.9</f>
        <v>6705</v>
      </c>
      <c r="Y8" s="142">
        <f>'C завтраками| Bed and breakfast'!AR8*0.9</f>
        <v>6525</v>
      </c>
      <c r="Z8" s="142">
        <f>'C завтраками| Bed and breakfast'!AS8*0.9</f>
        <v>6885</v>
      </c>
      <c r="AA8" s="142">
        <f>'C завтраками| Bed and breakfast'!AT8*0.9</f>
        <v>6165</v>
      </c>
      <c r="AB8" s="142">
        <f>'C завтраками| Bed and breakfast'!AU8*0.9</f>
        <v>6165</v>
      </c>
      <c r="AC8" s="142">
        <f>'C завтраками| Bed and breakfast'!AV8*0.9</f>
        <v>5805</v>
      </c>
      <c r="AD8" s="142">
        <f>'C завтраками| Bed and breakfast'!AW8*0.9</f>
        <v>5175</v>
      </c>
      <c r="AE8" s="142">
        <f>'C завтраками| Bed and breakfast'!AX8*0.9</f>
        <v>5625</v>
      </c>
      <c r="AF8" s="142">
        <f>'C завтраками| Bed and breakfast'!AY8*0.9</f>
        <v>5175</v>
      </c>
      <c r="AG8" s="142">
        <f>'C завтраками| Bed and breakfast'!AZ8*0.9</f>
        <v>5625</v>
      </c>
      <c r="AH8" s="142">
        <f>'C завтраками| Bed and breakfast'!BA8*0.9</f>
        <v>5175</v>
      </c>
    </row>
    <row r="9" spans="1:34" ht="11.45" customHeight="1" x14ac:dyDescent="0.2">
      <c r="A9" s="3">
        <v>2</v>
      </c>
      <c r="B9" s="142">
        <f>'C завтраками| Bed and breakfast'!U9*0.9</f>
        <v>8460</v>
      </c>
      <c r="C9" s="142">
        <f>'C завтраками| Bed and breakfast'!V9*0.9</f>
        <v>8460</v>
      </c>
      <c r="D9" s="142">
        <f>'C завтраками| Bed and breakfast'!W9*0.9</f>
        <v>8460</v>
      </c>
      <c r="E9" s="142">
        <f>'C завтраками| Bed and breakfast'!X9*0.9</f>
        <v>7020</v>
      </c>
      <c r="F9" s="142">
        <f>'C завтраками| Bed and breakfast'!Y9*0.9</f>
        <v>7740</v>
      </c>
      <c r="G9" s="142">
        <f>'C завтраками| Bed and breakfast'!Z9*0.9</f>
        <v>7020</v>
      </c>
      <c r="H9" s="142">
        <f>'C завтраками| Bed and breakfast'!AA9*0.9</f>
        <v>9180</v>
      </c>
      <c r="I9" s="142">
        <f>'C завтраками| Bed and breakfast'!AB9*0.9</f>
        <v>9180</v>
      </c>
      <c r="J9" s="142">
        <f>'C завтраками| Bed and breakfast'!AC9*0.9</f>
        <v>7110</v>
      </c>
      <c r="K9" s="142">
        <f>'C завтраками| Bed and breakfast'!AD9*0.9</f>
        <v>7290</v>
      </c>
      <c r="L9" s="142">
        <f>'C завтраками| Bed and breakfast'!AE9*0.9</f>
        <v>7650</v>
      </c>
      <c r="M9" s="142">
        <f>'C завтраками| Bed and breakfast'!AF9*0.9</f>
        <v>7290</v>
      </c>
      <c r="N9" s="142">
        <f>'C завтраками| Bed and breakfast'!AG9*0.9</f>
        <v>7830</v>
      </c>
      <c r="O9" s="142">
        <f>'C завтраками| Bed and breakfast'!AH9*0.9</f>
        <v>8460</v>
      </c>
      <c r="P9" s="142">
        <f>'C завтраками| Bed and breakfast'!AI9*0.9</f>
        <v>8460</v>
      </c>
      <c r="Q9" s="142">
        <f>'C завтраками| Bed and breakfast'!AJ9*0.9</f>
        <v>8010</v>
      </c>
      <c r="R9" s="142">
        <f>'C завтраками| Bed and breakfast'!AK9*0.9</f>
        <v>7650</v>
      </c>
      <c r="S9" s="142">
        <f>'C завтраками| Bed and breakfast'!AL9*0.9</f>
        <v>8460</v>
      </c>
      <c r="T9" s="142">
        <f>'C завтраками| Bed and breakfast'!AM9*0.9</f>
        <v>7650</v>
      </c>
      <c r="U9" s="142">
        <f>'C завтраками| Bed and breakfast'!AN9*0.9</f>
        <v>8010</v>
      </c>
      <c r="V9" s="142">
        <f>'C завтраками| Bed and breakfast'!AO9*0.9</f>
        <v>7650</v>
      </c>
      <c r="W9" s="142">
        <f>'C завтраками| Bed and breakfast'!AP9*0.9</f>
        <v>8460</v>
      </c>
      <c r="X9" s="142">
        <f>'C завтраками| Bed and breakfast'!AQ9*0.9</f>
        <v>7830</v>
      </c>
      <c r="Y9" s="142">
        <f>'C завтраками| Bed and breakfast'!AR9*0.9</f>
        <v>7650</v>
      </c>
      <c r="Z9" s="142">
        <f>'C завтраками| Bed and breakfast'!AS9*0.9</f>
        <v>8010</v>
      </c>
      <c r="AA9" s="142">
        <f>'C завтраками| Bed and breakfast'!AT9*0.9</f>
        <v>7290</v>
      </c>
      <c r="AB9" s="142">
        <f>'C завтраками| Bed and breakfast'!AU9*0.9</f>
        <v>7290</v>
      </c>
      <c r="AC9" s="142">
        <f>'C завтраками| Bed and breakfast'!AV9*0.9</f>
        <v>6930</v>
      </c>
      <c r="AD9" s="142">
        <f>'C завтраками| Bed and breakfast'!AW9*0.9</f>
        <v>6300</v>
      </c>
      <c r="AE9" s="142">
        <f>'C завтраками| Bed and breakfast'!AX9*0.9</f>
        <v>6750</v>
      </c>
      <c r="AF9" s="142">
        <f>'C завтраками| Bed and breakfast'!AY9*0.9</f>
        <v>6300</v>
      </c>
      <c r="AG9" s="142">
        <f>'C завтраками| Bed and breakfast'!AZ9*0.9</f>
        <v>6750</v>
      </c>
      <c r="AH9" s="142">
        <f>'C завтраками| Bed and breakfast'!BA9*0.9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breakfast'!U11*0.9</f>
        <v>8235</v>
      </c>
      <c r="C11" s="142">
        <f>'C завтраками| Bed and breakfast'!V11*0.9</f>
        <v>8235</v>
      </c>
      <c r="D11" s="142">
        <f>'C завтраками| Bed and breakfast'!W11*0.9</f>
        <v>8235</v>
      </c>
      <c r="E11" s="142">
        <f>'C завтраками| Bed and breakfast'!X11*0.9</f>
        <v>6795</v>
      </c>
      <c r="F11" s="142">
        <f>'C завтраками| Bed and breakfast'!Y11*0.9</f>
        <v>7515</v>
      </c>
      <c r="G11" s="142">
        <f>'C завтраками| Bed and breakfast'!Z11*0.9</f>
        <v>6795</v>
      </c>
      <c r="H11" s="142">
        <f>'C завтраками| Bed and breakfast'!AA11*0.9</f>
        <v>8955</v>
      </c>
      <c r="I11" s="142">
        <f>'C завтраками| Bed and breakfast'!AB11*0.9</f>
        <v>8955</v>
      </c>
      <c r="J11" s="142">
        <f>'C завтраками| Bed and breakfast'!AC11*0.9</f>
        <v>6885</v>
      </c>
      <c r="K11" s="142">
        <f>'C завтраками| Bed and breakfast'!AD11*0.9</f>
        <v>7065</v>
      </c>
      <c r="L11" s="142">
        <f>'C завтраками| Bed and breakfast'!AE11*0.9</f>
        <v>7425</v>
      </c>
      <c r="M11" s="142">
        <f>'C завтраками| Bed and breakfast'!AF11*0.9</f>
        <v>7065</v>
      </c>
      <c r="N11" s="142">
        <f>'C завтраками| Bed and breakfast'!AG11*0.9</f>
        <v>7605</v>
      </c>
      <c r="O11" s="142">
        <f>'C завтраками| Bed and breakfast'!AH11*0.9</f>
        <v>8235</v>
      </c>
      <c r="P11" s="142">
        <f>'C завтраками| Bed and breakfast'!AI11*0.9</f>
        <v>8235</v>
      </c>
      <c r="Q11" s="142">
        <f>'C завтраками| Bed and breakfast'!AJ11*0.9</f>
        <v>7785</v>
      </c>
      <c r="R11" s="142">
        <f>'C завтраками| Bed and breakfast'!AK11*0.9</f>
        <v>7425</v>
      </c>
      <c r="S11" s="142">
        <f>'C завтраками| Bed and breakfast'!AL11*0.9</f>
        <v>8235</v>
      </c>
      <c r="T11" s="142">
        <f>'C завтраками| Bed and breakfast'!AM11*0.9</f>
        <v>7425</v>
      </c>
      <c r="U11" s="142">
        <f>'C завтраками| Bed and breakfast'!AN11*0.9</f>
        <v>7785</v>
      </c>
      <c r="V11" s="142">
        <f>'C завтраками| Bed and breakfast'!AO11*0.9</f>
        <v>7425</v>
      </c>
      <c r="W11" s="142">
        <f>'C завтраками| Bed and breakfast'!AP11*0.9</f>
        <v>8235</v>
      </c>
      <c r="X11" s="142">
        <f>'C завтраками| Bed and breakfast'!AQ11*0.9</f>
        <v>7605</v>
      </c>
      <c r="Y11" s="142">
        <f>'C завтраками| Bed and breakfast'!AR11*0.9</f>
        <v>7425</v>
      </c>
      <c r="Z11" s="142">
        <f>'C завтраками| Bed and breakfast'!AS11*0.9</f>
        <v>7785</v>
      </c>
      <c r="AA11" s="142">
        <f>'C завтраками| Bed and breakfast'!AT11*0.9</f>
        <v>7065</v>
      </c>
      <c r="AB11" s="142">
        <f>'C завтраками| Bed and breakfast'!AU11*0.9</f>
        <v>7065</v>
      </c>
      <c r="AC11" s="142">
        <f>'C завтраками| Bed and breakfast'!AV11*0.9</f>
        <v>6705</v>
      </c>
      <c r="AD11" s="142">
        <f>'C завтраками| Bed and breakfast'!AW11*0.9</f>
        <v>6075</v>
      </c>
      <c r="AE11" s="142">
        <f>'C завтраками| Bed and breakfast'!AX11*0.9</f>
        <v>6525</v>
      </c>
      <c r="AF11" s="142">
        <f>'C завтраками| Bed and breakfast'!AY11*0.9</f>
        <v>6075</v>
      </c>
      <c r="AG11" s="142">
        <f>'C завтраками| Bed and breakfast'!AZ11*0.9</f>
        <v>6525</v>
      </c>
      <c r="AH11" s="142">
        <f>'C завтраками| Bed and breakfast'!BA11*0.9</f>
        <v>6075</v>
      </c>
    </row>
    <row r="12" spans="1:34" ht="11.45" customHeight="1" x14ac:dyDescent="0.2">
      <c r="A12" s="3">
        <v>2</v>
      </c>
      <c r="B12" s="142">
        <f>'C завтраками| Bed and breakfast'!U12*0.9</f>
        <v>9360</v>
      </c>
      <c r="C12" s="142">
        <f>'C завтраками| Bed and breakfast'!V12*0.9</f>
        <v>9360</v>
      </c>
      <c r="D12" s="142">
        <f>'C завтраками| Bed and breakfast'!W12*0.9</f>
        <v>9360</v>
      </c>
      <c r="E12" s="142">
        <f>'C завтраками| Bed and breakfast'!X12*0.9</f>
        <v>7920</v>
      </c>
      <c r="F12" s="142">
        <f>'C завтраками| Bed and breakfast'!Y12*0.9</f>
        <v>8640</v>
      </c>
      <c r="G12" s="142">
        <f>'C завтраками| Bed and breakfast'!Z12*0.9</f>
        <v>7920</v>
      </c>
      <c r="H12" s="142">
        <f>'C завтраками| Bed and breakfast'!AA12*0.9</f>
        <v>10080</v>
      </c>
      <c r="I12" s="142">
        <f>'C завтраками| Bed and breakfast'!AB12*0.9</f>
        <v>10080</v>
      </c>
      <c r="J12" s="142">
        <f>'C завтраками| Bed and breakfast'!AC12*0.9</f>
        <v>8010</v>
      </c>
      <c r="K12" s="142">
        <f>'C завтраками| Bed and breakfast'!AD12*0.9</f>
        <v>8190</v>
      </c>
      <c r="L12" s="142">
        <f>'C завтраками| Bed and breakfast'!AE12*0.9</f>
        <v>8550</v>
      </c>
      <c r="M12" s="142">
        <f>'C завтраками| Bed and breakfast'!AF12*0.9</f>
        <v>8190</v>
      </c>
      <c r="N12" s="142">
        <f>'C завтраками| Bed and breakfast'!AG12*0.9</f>
        <v>8730</v>
      </c>
      <c r="O12" s="142">
        <f>'C завтраками| Bed and breakfast'!AH12*0.9</f>
        <v>9360</v>
      </c>
      <c r="P12" s="142">
        <f>'C завтраками| Bed and breakfast'!AI12*0.9</f>
        <v>9360</v>
      </c>
      <c r="Q12" s="142">
        <f>'C завтраками| Bed and breakfast'!AJ12*0.9</f>
        <v>8910</v>
      </c>
      <c r="R12" s="142">
        <f>'C завтраками| Bed and breakfast'!AK12*0.9</f>
        <v>8550</v>
      </c>
      <c r="S12" s="142">
        <f>'C завтраками| Bed and breakfast'!AL12*0.9</f>
        <v>9360</v>
      </c>
      <c r="T12" s="142">
        <f>'C завтраками| Bed and breakfast'!AM12*0.9</f>
        <v>8550</v>
      </c>
      <c r="U12" s="142">
        <f>'C завтраками| Bed and breakfast'!AN12*0.9</f>
        <v>8910</v>
      </c>
      <c r="V12" s="142">
        <f>'C завтраками| Bed and breakfast'!AO12*0.9</f>
        <v>8550</v>
      </c>
      <c r="W12" s="142">
        <f>'C завтраками| Bed and breakfast'!AP12*0.9</f>
        <v>9360</v>
      </c>
      <c r="X12" s="142">
        <f>'C завтраками| Bed and breakfast'!AQ12*0.9</f>
        <v>8730</v>
      </c>
      <c r="Y12" s="142">
        <f>'C завтраками| Bed and breakfast'!AR12*0.9</f>
        <v>8550</v>
      </c>
      <c r="Z12" s="142">
        <f>'C завтраками| Bed and breakfast'!AS12*0.9</f>
        <v>8910</v>
      </c>
      <c r="AA12" s="142">
        <f>'C завтраками| Bed and breakfast'!AT12*0.9</f>
        <v>8190</v>
      </c>
      <c r="AB12" s="142">
        <f>'C завтраками| Bed and breakfast'!AU12*0.9</f>
        <v>8190</v>
      </c>
      <c r="AC12" s="142">
        <f>'C завтраками| Bed and breakfast'!AV12*0.9</f>
        <v>7830</v>
      </c>
      <c r="AD12" s="142">
        <f>'C завтраками| Bed and breakfast'!AW12*0.9</f>
        <v>7200</v>
      </c>
      <c r="AE12" s="142">
        <f>'C завтраками| Bed and breakfast'!AX12*0.9</f>
        <v>7650</v>
      </c>
      <c r="AF12" s="142">
        <f>'C завтраками| Bed and breakfast'!AY12*0.9</f>
        <v>7200</v>
      </c>
      <c r="AG12" s="142">
        <f>'C завтраками| Bed and breakfast'!AZ12*0.9</f>
        <v>7650</v>
      </c>
      <c r="AH12" s="142">
        <f>'C завтраками| Bed and breakfast'!BA12*0.9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breakfast'!U14*0.9</f>
        <v>9585</v>
      </c>
      <c r="C14" s="142">
        <f>'C завтраками| Bed and breakfast'!V14*0.9</f>
        <v>9585</v>
      </c>
      <c r="D14" s="142">
        <f>'C завтраками| Bed and breakfast'!W14*0.9</f>
        <v>9585</v>
      </c>
      <c r="E14" s="142">
        <f>'C завтраками| Bed and breakfast'!X14*0.9</f>
        <v>8145</v>
      </c>
      <c r="F14" s="142">
        <f>'C завтраками| Bed and breakfast'!Y14*0.9</f>
        <v>8865</v>
      </c>
      <c r="G14" s="142">
        <f>'C завтраками| Bed and breakfast'!Z14*0.9</f>
        <v>8145</v>
      </c>
      <c r="H14" s="142">
        <f>'C завтраками| Bed and breakfast'!AA14*0.9</f>
        <v>10305</v>
      </c>
      <c r="I14" s="142">
        <f>'C завтраками| Bed and breakfast'!AB14*0.9</f>
        <v>10305</v>
      </c>
      <c r="J14" s="142">
        <f>'C завтраками| Bed and breakfast'!AC14*0.9</f>
        <v>8235</v>
      </c>
      <c r="K14" s="142">
        <f>'C завтраками| Bed and breakfast'!AD14*0.9</f>
        <v>8415</v>
      </c>
      <c r="L14" s="142">
        <f>'C завтраками| Bed and breakfast'!AE14*0.9</f>
        <v>8775</v>
      </c>
      <c r="M14" s="142">
        <f>'C завтраками| Bed and breakfast'!AF14*0.9</f>
        <v>8415</v>
      </c>
      <c r="N14" s="142">
        <f>'C завтраками| Bed and breakfast'!AG14*0.9</f>
        <v>8955</v>
      </c>
      <c r="O14" s="142">
        <f>'C завтраками| Bed and breakfast'!AH14*0.9</f>
        <v>9585</v>
      </c>
      <c r="P14" s="142">
        <f>'C завтраками| Bed and breakfast'!AI14*0.9</f>
        <v>9585</v>
      </c>
      <c r="Q14" s="142">
        <f>'C завтраками| Bed and breakfast'!AJ14*0.9</f>
        <v>9135</v>
      </c>
      <c r="R14" s="142">
        <f>'C завтраками| Bed and breakfast'!AK14*0.9</f>
        <v>8775</v>
      </c>
      <c r="S14" s="142">
        <f>'C завтраками| Bed and breakfast'!AL14*0.9</f>
        <v>9585</v>
      </c>
      <c r="T14" s="142">
        <f>'C завтраками| Bed and breakfast'!AM14*0.9</f>
        <v>8775</v>
      </c>
      <c r="U14" s="142">
        <f>'C завтраками| Bed and breakfast'!AN14*0.9</f>
        <v>9135</v>
      </c>
      <c r="V14" s="142">
        <f>'C завтраками| Bed and breakfast'!AO14*0.9</f>
        <v>8775</v>
      </c>
      <c r="W14" s="142">
        <f>'C завтраками| Bed and breakfast'!AP14*0.9</f>
        <v>9585</v>
      </c>
      <c r="X14" s="142">
        <f>'C завтраками| Bed and breakfast'!AQ14*0.9</f>
        <v>8955</v>
      </c>
      <c r="Y14" s="142">
        <f>'C завтраками| Bed and breakfast'!AR14*0.9</f>
        <v>8775</v>
      </c>
      <c r="Z14" s="142">
        <f>'C завтраками| Bed and breakfast'!AS14*0.9</f>
        <v>9135</v>
      </c>
      <c r="AA14" s="142">
        <f>'C завтраками| Bed and breakfast'!AT14*0.9</f>
        <v>8415</v>
      </c>
      <c r="AB14" s="142">
        <f>'C завтраками| Bed and breakfast'!AU14*0.9</f>
        <v>8415</v>
      </c>
      <c r="AC14" s="142">
        <f>'C завтраками| Bed and breakfast'!AV14*0.9</f>
        <v>8055</v>
      </c>
      <c r="AD14" s="142">
        <f>'C завтраками| Bed and breakfast'!AW14*0.9</f>
        <v>7425</v>
      </c>
      <c r="AE14" s="142">
        <f>'C завтраками| Bed and breakfast'!AX14*0.9</f>
        <v>7875</v>
      </c>
      <c r="AF14" s="142">
        <f>'C завтраками| Bed and breakfast'!AY14*0.9</f>
        <v>7425</v>
      </c>
      <c r="AG14" s="142">
        <f>'C завтраками| Bed and breakfast'!AZ14*0.9</f>
        <v>7875</v>
      </c>
      <c r="AH14" s="142">
        <f>'C завтраками| Bed and breakfast'!BA14*0.9</f>
        <v>7425</v>
      </c>
    </row>
    <row r="15" spans="1:34" ht="11.45" customHeight="1" x14ac:dyDescent="0.2">
      <c r="A15" s="3">
        <v>2</v>
      </c>
      <c r="B15" s="142">
        <f>'C завтраками| Bed and breakfast'!U15*0.9</f>
        <v>10710</v>
      </c>
      <c r="C15" s="142">
        <f>'C завтраками| Bed and breakfast'!V15*0.9</f>
        <v>10710</v>
      </c>
      <c r="D15" s="142">
        <f>'C завтраками| Bed and breakfast'!W15*0.9</f>
        <v>10710</v>
      </c>
      <c r="E15" s="142">
        <f>'C завтраками| Bed and breakfast'!X15*0.9</f>
        <v>9270</v>
      </c>
      <c r="F15" s="142">
        <f>'C завтраками| Bed and breakfast'!Y15*0.9</f>
        <v>9990</v>
      </c>
      <c r="G15" s="142">
        <f>'C завтраками| Bed and breakfast'!Z15*0.9</f>
        <v>9270</v>
      </c>
      <c r="H15" s="142">
        <f>'C завтраками| Bed and breakfast'!AA15*0.9</f>
        <v>11430</v>
      </c>
      <c r="I15" s="142">
        <f>'C завтраками| Bed and breakfast'!AB15*0.9</f>
        <v>11430</v>
      </c>
      <c r="J15" s="142">
        <f>'C завтраками| Bed and breakfast'!AC15*0.9</f>
        <v>9360</v>
      </c>
      <c r="K15" s="142">
        <f>'C завтраками| Bed and breakfast'!AD15*0.9</f>
        <v>9540</v>
      </c>
      <c r="L15" s="142">
        <f>'C завтраками| Bed and breakfast'!AE15*0.9</f>
        <v>9900</v>
      </c>
      <c r="M15" s="142">
        <f>'C завтраками| Bed and breakfast'!AF15*0.9</f>
        <v>9540</v>
      </c>
      <c r="N15" s="142">
        <f>'C завтраками| Bed and breakfast'!AG15*0.9</f>
        <v>10080</v>
      </c>
      <c r="O15" s="142">
        <f>'C завтраками| Bed and breakfast'!AH15*0.9</f>
        <v>10710</v>
      </c>
      <c r="P15" s="142">
        <f>'C завтраками| Bed and breakfast'!AI15*0.9</f>
        <v>10710</v>
      </c>
      <c r="Q15" s="142">
        <f>'C завтраками| Bed and breakfast'!AJ15*0.9</f>
        <v>10260</v>
      </c>
      <c r="R15" s="142">
        <f>'C завтраками| Bed and breakfast'!AK15*0.9</f>
        <v>9900</v>
      </c>
      <c r="S15" s="142">
        <f>'C завтраками| Bed and breakfast'!AL15*0.9</f>
        <v>10710</v>
      </c>
      <c r="T15" s="142">
        <f>'C завтраками| Bed and breakfast'!AM15*0.9</f>
        <v>9900</v>
      </c>
      <c r="U15" s="142">
        <f>'C завтраками| Bed and breakfast'!AN15*0.9</f>
        <v>10260</v>
      </c>
      <c r="V15" s="142">
        <f>'C завтраками| Bed and breakfast'!AO15*0.9</f>
        <v>9900</v>
      </c>
      <c r="W15" s="142">
        <f>'C завтраками| Bed and breakfast'!AP15*0.9</f>
        <v>10710</v>
      </c>
      <c r="X15" s="142">
        <f>'C завтраками| Bed and breakfast'!AQ15*0.9</f>
        <v>10080</v>
      </c>
      <c r="Y15" s="142">
        <f>'C завтраками| Bed and breakfast'!AR15*0.9</f>
        <v>9900</v>
      </c>
      <c r="Z15" s="142">
        <f>'C завтраками| Bed and breakfast'!AS15*0.9</f>
        <v>10260</v>
      </c>
      <c r="AA15" s="142">
        <f>'C завтраками| Bed and breakfast'!AT15*0.9</f>
        <v>9540</v>
      </c>
      <c r="AB15" s="142">
        <f>'C завтраками| Bed and breakfast'!AU15*0.9</f>
        <v>9540</v>
      </c>
      <c r="AC15" s="142">
        <f>'C завтраками| Bed and breakfast'!AV15*0.9</f>
        <v>9180</v>
      </c>
      <c r="AD15" s="142">
        <f>'C завтраками| Bed and breakfast'!AW15*0.9</f>
        <v>8550</v>
      </c>
      <c r="AE15" s="142">
        <f>'C завтраками| Bed and breakfast'!AX15*0.9</f>
        <v>9000</v>
      </c>
      <c r="AF15" s="142">
        <f>'C завтраками| Bed and breakfast'!AY15*0.9</f>
        <v>8550</v>
      </c>
      <c r="AG15" s="142">
        <f>'C завтраками| Bed and breakfast'!AZ15*0.9</f>
        <v>9000</v>
      </c>
      <c r="AH15" s="142">
        <f>'C завтраками| Bed and breakfast'!BA15*0.9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breakfast'!U17*0.9</f>
        <v>10485</v>
      </c>
      <c r="C17" s="142">
        <f>'C завтраками| Bed and breakfast'!V17*0.9</f>
        <v>10485</v>
      </c>
      <c r="D17" s="142">
        <f>'C завтраками| Bed and breakfast'!W17*0.9</f>
        <v>10485</v>
      </c>
      <c r="E17" s="142">
        <f>'C завтраками| Bed and breakfast'!X17*0.9</f>
        <v>9045</v>
      </c>
      <c r="F17" s="142">
        <f>'C завтраками| Bed and breakfast'!Y17*0.9</f>
        <v>9765</v>
      </c>
      <c r="G17" s="142">
        <f>'C завтраками| Bed and breakfast'!Z17*0.9</f>
        <v>9045</v>
      </c>
      <c r="H17" s="142">
        <f>'C завтраками| Bed and breakfast'!AA17*0.9</f>
        <v>11205</v>
      </c>
      <c r="I17" s="142">
        <f>'C завтраками| Bed and breakfast'!AB17*0.9</f>
        <v>11205</v>
      </c>
      <c r="J17" s="142">
        <f>'C завтраками| Bed and breakfast'!AC17*0.9</f>
        <v>9135</v>
      </c>
      <c r="K17" s="142">
        <f>'C завтраками| Bed and breakfast'!AD17*0.9</f>
        <v>9315</v>
      </c>
      <c r="L17" s="142">
        <f>'C завтраками| Bed and breakfast'!AE17*0.9</f>
        <v>9675</v>
      </c>
      <c r="M17" s="142">
        <f>'C завтраками| Bed and breakfast'!AF17*0.9</f>
        <v>9315</v>
      </c>
      <c r="N17" s="142">
        <f>'C завтраками| Bed and breakfast'!AG17*0.9</f>
        <v>9855</v>
      </c>
      <c r="O17" s="142">
        <f>'C завтраками| Bed and breakfast'!AH17*0.9</f>
        <v>10485</v>
      </c>
      <c r="P17" s="142">
        <f>'C завтраками| Bed and breakfast'!AI17*0.9</f>
        <v>10485</v>
      </c>
      <c r="Q17" s="142">
        <f>'C завтраками| Bed and breakfast'!AJ17*0.9</f>
        <v>10035</v>
      </c>
      <c r="R17" s="142">
        <f>'C завтраками| Bed and breakfast'!AK17*0.9</f>
        <v>9675</v>
      </c>
      <c r="S17" s="142">
        <f>'C завтраками| Bed and breakfast'!AL17*0.9</f>
        <v>10485</v>
      </c>
      <c r="T17" s="142">
        <f>'C завтраками| Bed and breakfast'!AM17*0.9</f>
        <v>9675</v>
      </c>
      <c r="U17" s="142">
        <f>'C завтраками| Bed and breakfast'!AN17*0.9</f>
        <v>10035</v>
      </c>
      <c r="V17" s="142">
        <f>'C завтраками| Bed and breakfast'!AO17*0.9</f>
        <v>9675</v>
      </c>
      <c r="W17" s="142">
        <f>'C завтраками| Bed and breakfast'!AP17*0.9</f>
        <v>10485</v>
      </c>
      <c r="X17" s="142">
        <f>'C завтраками| Bed and breakfast'!AQ17*0.9</f>
        <v>9855</v>
      </c>
      <c r="Y17" s="142">
        <f>'C завтраками| Bed and breakfast'!AR17*0.9</f>
        <v>9675</v>
      </c>
      <c r="Z17" s="142">
        <f>'C завтраками| Bed and breakfast'!AS17*0.9</f>
        <v>10035</v>
      </c>
      <c r="AA17" s="142">
        <f>'C завтраками| Bed and breakfast'!AT17*0.9</f>
        <v>9315</v>
      </c>
      <c r="AB17" s="142">
        <f>'C завтраками| Bed and breakfast'!AU17*0.9</f>
        <v>9315</v>
      </c>
      <c r="AC17" s="142">
        <f>'C завтраками| Bed and breakfast'!AV17*0.9</f>
        <v>8955</v>
      </c>
      <c r="AD17" s="142">
        <f>'C завтраками| Bed and breakfast'!AW17*0.9</f>
        <v>8325</v>
      </c>
      <c r="AE17" s="142">
        <f>'C завтраками| Bed and breakfast'!AX17*0.9</f>
        <v>8775</v>
      </c>
      <c r="AF17" s="142">
        <f>'C завтраками| Bed and breakfast'!AY17*0.9</f>
        <v>8325</v>
      </c>
      <c r="AG17" s="142">
        <f>'C завтраками| Bed and breakfast'!AZ17*0.9</f>
        <v>8775</v>
      </c>
      <c r="AH17" s="142">
        <f>'C завтраками| Bed and breakfast'!BA17*0.9</f>
        <v>8325</v>
      </c>
    </row>
    <row r="18" spans="1:34" ht="11.45" customHeight="1" x14ac:dyDescent="0.2">
      <c r="A18" s="3">
        <v>2</v>
      </c>
      <c r="B18" s="142">
        <f>'C завтраками| Bed and breakfast'!U18*0.9</f>
        <v>11610</v>
      </c>
      <c r="C18" s="142">
        <f>'C завтраками| Bed and breakfast'!V18*0.9</f>
        <v>11610</v>
      </c>
      <c r="D18" s="142">
        <f>'C завтраками| Bed and breakfast'!W18*0.9</f>
        <v>11610</v>
      </c>
      <c r="E18" s="142">
        <f>'C завтраками| Bed and breakfast'!X18*0.9</f>
        <v>10170</v>
      </c>
      <c r="F18" s="142">
        <f>'C завтраками| Bed and breakfast'!Y18*0.9</f>
        <v>10890</v>
      </c>
      <c r="G18" s="142">
        <f>'C завтраками| Bed and breakfast'!Z18*0.9</f>
        <v>10170</v>
      </c>
      <c r="H18" s="142">
        <f>'C завтраками| Bed and breakfast'!AA18*0.9</f>
        <v>12330</v>
      </c>
      <c r="I18" s="142">
        <f>'C завтраками| Bed and breakfast'!AB18*0.9</f>
        <v>12330</v>
      </c>
      <c r="J18" s="142">
        <f>'C завтраками| Bed and breakfast'!AC18*0.9</f>
        <v>10260</v>
      </c>
      <c r="K18" s="142">
        <f>'C завтраками| Bed and breakfast'!AD18*0.9</f>
        <v>10440</v>
      </c>
      <c r="L18" s="142">
        <f>'C завтраками| Bed and breakfast'!AE18*0.9</f>
        <v>10800</v>
      </c>
      <c r="M18" s="142">
        <f>'C завтраками| Bed and breakfast'!AF18*0.9</f>
        <v>10440</v>
      </c>
      <c r="N18" s="142">
        <f>'C завтраками| Bed and breakfast'!AG18*0.9</f>
        <v>10980</v>
      </c>
      <c r="O18" s="142">
        <f>'C завтраками| Bed and breakfast'!AH18*0.9</f>
        <v>11610</v>
      </c>
      <c r="P18" s="142">
        <f>'C завтраками| Bed and breakfast'!AI18*0.9</f>
        <v>11610</v>
      </c>
      <c r="Q18" s="142">
        <f>'C завтраками| Bed and breakfast'!AJ18*0.9</f>
        <v>11160</v>
      </c>
      <c r="R18" s="142">
        <f>'C завтраками| Bed and breakfast'!AK18*0.9</f>
        <v>10800</v>
      </c>
      <c r="S18" s="142">
        <f>'C завтраками| Bed and breakfast'!AL18*0.9</f>
        <v>11610</v>
      </c>
      <c r="T18" s="142">
        <f>'C завтраками| Bed and breakfast'!AM18*0.9</f>
        <v>10800</v>
      </c>
      <c r="U18" s="142">
        <f>'C завтраками| Bed and breakfast'!AN18*0.9</f>
        <v>11160</v>
      </c>
      <c r="V18" s="142">
        <f>'C завтраками| Bed and breakfast'!AO18*0.9</f>
        <v>10800</v>
      </c>
      <c r="W18" s="142">
        <f>'C завтраками| Bed and breakfast'!AP18*0.9</f>
        <v>11610</v>
      </c>
      <c r="X18" s="142">
        <f>'C завтраками| Bed and breakfast'!AQ18*0.9</f>
        <v>10980</v>
      </c>
      <c r="Y18" s="142">
        <f>'C завтраками| Bed and breakfast'!AR18*0.9</f>
        <v>10800</v>
      </c>
      <c r="Z18" s="142">
        <f>'C завтраками| Bed and breakfast'!AS18*0.9</f>
        <v>11160</v>
      </c>
      <c r="AA18" s="142">
        <f>'C завтраками| Bed and breakfast'!AT18*0.9</f>
        <v>10440</v>
      </c>
      <c r="AB18" s="142">
        <f>'C завтраками| Bed and breakfast'!AU18*0.9</f>
        <v>10440</v>
      </c>
      <c r="AC18" s="142">
        <f>'C завтраками| Bed and breakfast'!AV18*0.9</f>
        <v>10080</v>
      </c>
      <c r="AD18" s="142">
        <f>'C завтраками| Bed and breakfast'!AW18*0.9</f>
        <v>9450</v>
      </c>
      <c r="AE18" s="142">
        <f>'C завтраками| Bed and breakfast'!AX18*0.9</f>
        <v>9900</v>
      </c>
      <c r="AF18" s="142">
        <f>'C завтраками| Bed and breakfast'!AY18*0.9</f>
        <v>9450</v>
      </c>
      <c r="AG18" s="142">
        <f>'C завтраками| Bed and breakfast'!AZ18*0.9</f>
        <v>9900</v>
      </c>
      <c r="AH18" s="142">
        <f>'C завтраками| Bed and breakfast'!BA18*0.9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breakfast'!U20*0.9</f>
        <v>11835</v>
      </c>
      <c r="C20" s="142">
        <f>'C завтраками| Bed and breakfast'!V20*0.9</f>
        <v>11835</v>
      </c>
      <c r="D20" s="142">
        <f>'C завтраками| Bed and breakfast'!W20*0.9</f>
        <v>11835</v>
      </c>
      <c r="E20" s="142">
        <f>'C завтраками| Bed and breakfast'!X20*0.9</f>
        <v>10395</v>
      </c>
      <c r="F20" s="142">
        <f>'C завтраками| Bed and breakfast'!Y20*0.9</f>
        <v>11115</v>
      </c>
      <c r="G20" s="142">
        <f>'C завтраками| Bed and breakfast'!Z20*0.9</f>
        <v>10395</v>
      </c>
      <c r="H20" s="142">
        <f>'C завтраками| Bed and breakfast'!AA20*0.9</f>
        <v>12555</v>
      </c>
      <c r="I20" s="142">
        <f>'C завтраками| Bed and breakfast'!AB20*0.9</f>
        <v>12555</v>
      </c>
      <c r="J20" s="142">
        <f>'C завтраками| Bed and breakfast'!AC20*0.9</f>
        <v>10485</v>
      </c>
      <c r="K20" s="142">
        <f>'C завтраками| Bed and breakfast'!AD20*0.9</f>
        <v>10665</v>
      </c>
      <c r="L20" s="142">
        <f>'C завтраками| Bed and breakfast'!AE20*0.9</f>
        <v>11025</v>
      </c>
      <c r="M20" s="142">
        <f>'C завтраками| Bed and breakfast'!AF20*0.9</f>
        <v>10665</v>
      </c>
      <c r="N20" s="142">
        <f>'C завтраками| Bed and breakfast'!AG20*0.9</f>
        <v>11205</v>
      </c>
      <c r="O20" s="142">
        <f>'C завтраками| Bed and breakfast'!AH20*0.9</f>
        <v>11835</v>
      </c>
      <c r="P20" s="142">
        <f>'C завтраками| Bed and breakfast'!AI20*0.9</f>
        <v>11835</v>
      </c>
      <c r="Q20" s="142">
        <f>'C завтраками| Bed and breakfast'!AJ20*0.9</f>
        <v>11385</v>
      </c>
      <c r="R20" s="142">
        <f>'C завтраками| Bed and breakfast'!AK20*0.9</f>
        <v>11025</v>
      </c>
      <c r="S20" s="142">
        <f>'C завтраками| Bed and breakfast'!AL20*0.9</f>
        <v>11835</v>
      </c>
      <c r="T20" s="142">
        <f>'C завтраками| Bed and breakfast'!AM20*0.9</f>
        <v>11025</v>
      </c>
      <c r="U20" s="142">
        <f>'C завтраками| Bed and breakfast'!AN20*0.9</f>
        <v>11385</v>
      </c>
      <c r="V20" s="142">
        <f>'C завтраками| Bed and breakfast'!AO20*0.9</f>
        <v>11025</v>
      </c>
      <c r="W20" s="142">
        <f>'C завтраками| Bed and breakfast'!AP20*0.9</f>
        <v>11835</v>
      </c>
      <c r="X20" s="142">
        <f>'C завтраками| Bed and breakfast'!AQ20*0.9</f>
        <v>11205</v>
      </c>
      <c r="Y20" s="142">
        <f>'C завтраками| Bed and breakfast'!AR20*0.9</f>
        <v>11025</v>
      </c>
      <c r="Z20" s="142">
        <f>'C завтраками| Bed and breakfast'!AS20*0.9</f>
        <v>11385</v>
      </c>
      <c r="AA20" s="142">
        <f>'C завтраками| Bed and breakfast'!AT20*0.9</f>
        <v>10665</v>
      </c>
      <c r="AB20" s="142">
        <f>'C завтраками| Bed and breakfast'!AU20*0.9</f>
        <v>10665</v>
      </c>
      <c r="AC20" s="142">
        <f>'C завтраками| Bed and breakfast'!AV20*0.9</f>
        <v>10305</v>
      </c>
      <c r="AD20" s="142">
        <f>'C завтраками| Bed and breakfast'!AW20*0.9</f>
        <v>9675</v>
      </c>
      <c r="AE20" s="142">
        <f>'C завтраками| Bed and breakfast'!AX20*0.9</f>
        <v>10125</v>
      </c>
      <c r="AF20" s="142">
        <f>'C завтраками| Bed and breakfast'!AY20*0.9</f>
        <v>9675</v>
      </c>
      <c r="AG20" s="142">
        <f>'C завтраками| Bed and breakfast'!AZ20*0.9</f>
        <v>10125</v>
      </c>
      <c r="AH20" s="142">
        <f>'C завтраками| Bed and breakfast'!BA20*0.9</f>
        <v>9675</v>
      </c>
    </row>
    <row r="21" spans="1:34" s="118" customFormat="1" ht="11.45" customHeight="1" x14ac:dyDescent="0.2">
      <c r="A21" s="121">
        <v>2</v>
      </c>
      <c r="B21" s="142">
        <f>'C завтраками| Bed and breakfast'!U21*0.9</f>
        <v>12960</v>
      </c>
      <c r="C21" s="142">
        <f>'C завтраками| Bed and breakfast'!V21*0.9</f>
        <v>12960</v>
      </c>
      <c r="D21" s="142">
        <f>'C завтраками| Bed and breakfast'!W21*0.9</f>
        <v>12960</v>
      </c>
      <c r="E21" s="142">
        <f>'C завтраками| Bed and breakfast'!X21*0.9</f>
        <v>11520</v>
      </c>
      <c r="F21" s="142">
        <f>'C завтраками| Bed and breakfast'!Y21*0.9</f>
        <v>12240</v>
      </c>
      <c r="G21" s="142">
        <f>'C завтраками| Bed and breakfast'!Z21*0.9</f>
        <v>11520</v>
      </c>
      <c r="H21" s="142">
        <f>'C завтраками| Bed and breakfast'!AA21*0.9</f>
        <v>13680</v>
      </c>
      <c r="I21" s="142">
        <f>'C завтраками| Bed and breakfast'!AB21*0.9</f>
        <v>13680</v>
      </c>
      <c r="J21" s="142">
        <f>'C завтраками| Bed and breakfast'!AC21*0.9</f>
        <v>11610</v>
      </c>
      <c r="K21" s="142">
        <f>'C завтраками| Bed and breakfast'!AD21*0.9</f>
        <v>11790</v>
      </c>
      <c r="L21" s="142">
        <f>'C завтраками| Bed and breakfast'!AE21*0.9</f>
        <v>12150</v>
      </c>
      <c r="M21" s="142">
        <f>'C завтраками| Bed and breakfast'!AF21*0.9</f>
        <v>11790</v>
      </c>
      <c r="N21" s="142">
        <f>'C завтраками| Bed and breakfast'!AG21*0.9</f>
        <v>12330</v>
      </c>
      <c r="O21" s="142">
        <f>'C завтраками| Bed and breakfast'!AH21*0.9</f>
        <v>12960</v>
      </c>
      <c r="P21" s="142">
        <f>'C завтраками| Bed and breakfast'!AI21*0.9</f>
        <v>12960</v>
      </c>
      <c r="Q21" s="142">
        <f>'C завтраками| Bed and breakfast'!AJ21*0.9</f>
        <v>12510</v>
      </c>
      <c r="R21" s="142">
        <f>'C завтраками| Bed and breakfast'!AK21*0.9</f>
        <v>12150</v>
      </c>
      <c r="S21" s="142">
        <f>'C завтраками| Bed and breakfast'!AL21*0.9</f>
        <v>12960</v>
      </c>
      <c r="T21" s="142">
        <f>'C завтраками| Bed and breakfast'!AM21*0.9</f>
        <v>12150</v>
      </c>
      <c r="U21" s="142">
        <f>'C завтраками| Bed and breakfast'!AN21*0.9</f>
        <v>12510</v>
      </c>
      <c r="V21" s="142">
        <f>'C завтраками| Bed and breakfast'!AO21*0.9</f>
        <v>12150</v>
      </c>
      <c r="W21" s="142">
        <f>'C завтраками| Bed and breakfast'!AP21*0.9</f>
        <v>12960</v>
      </c>
      <c r="X21" s="142">
        <f>'C завтраками| Bed and breakfast'!AQ21*0.9</f>
        <v>12330</v>
      </c>
      <c r="Y21" s="142">
        <f>'C завтраками| Bed and breakfast'!AR21*0.9</f>
        <v>12150</v>
      </c>
      <c r="Z21" s="142">
        <f>'C завтраками| Bed and breakfast'!AS21*0.9</f>
        <v>12510</v>
      </c>
      <c r="AA21" s="142">
        <f>'C завтраками| Bed and breakfast'!AT21*0.9</f>
        <v>11790</v>
      </c>
      <c r="AB21" s="142">
        <f>'C завтраками| Bed and breakfast'!AU21*0.9</f>
        <v>11790</v>
      </c>
      <c r="AC21" s="142">
        <f>'C завтраками| Bed and breakfast'!AV21*0.9</f>
        <v>11430</v>
      </c>
      <c r="AD21" s="142">
        <f>'C завтраками| Bed and breakfast'!AW21*0.9</f>
        <v>10800</v>
      </c>
      <c r="AE21" s="142">
        <f>'C завтраками| Bed and breakfast'!AX21*0.9</f>
        <v>11250</v>
      </c>
      <c r="AF21" s="142">
        <f>'C завтраками| Bed and breakfast'!AY21*0.9</f>
        <v>10800</v>
      </c>
      <c r="AG21" s="142">
        <f>'C завтраками| Bed and breakfast'!AZ21*0.9</f>
        <v>11250</v>
      </c>
      <c r="AH21" s="142">
        <f>'C завтраками| Bed and breakfast'!BA21*0.9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B8*0.87</f>
        <v>6381.45</v>
      </c>
      <c r="C26" s="142">
        <f t="shared" ref="C26:AH26" si="5">C8*0.87</f>
        <v>6381.45</v>
      </c>
      <c r="D26" s="142">
        <f t="shared" si="5"/>
        <v>6381.45</v>
      </c>
      <c r="E26" s="142">
        <f t="shared" si="5"/>
        <v>5128.6499999999996</v>
      </c>
      <c r="F26" s="142">
        <f t="shared" si="5"/>
        <v>5755.05</v>
      </c>
      <c r="G26" s="142">
        <f t="shared" si="5"/>
        <v>5128.6499999999996</v>
      </c>
      <c r="H26" s="142">
        <f t="shared" si="5"/>
        <v>7007.85</v>
      </c>
      <c r="I26" s="142">
        <f t="shared" si="5"/>
        <v>7007.85</v>
      </c>
      <c r="J26" s="142">
        <f t="shared" si="5"/>
        <v>5206.95</v>
      </c>
      <c r="K26" s="142">
        <f t="shared" si="5"/>
        <v>5363.55</v>
      </c>
      <c r="L26" s="142">
        <f t="shared" si="5"/>
        <v>5676.75</v>
      </c>
      <c r="M26" s="142">
        <f t="shared" si="5"/>
        <v>5363.55</v>
      </c>
      <c r="N26" s="142">
        <f t="shared" si="5"/>
        <v>5833.35</v>
      </c>
      <c r="O26" s="142">
        <f t="shared" si="5"/>
        <v>6381.45</v>
      </c>
      <c r="P26" s="142">
        <f t="shared" si="5"/>
        <v>6381.45</v>
      </c>
      <c r="Q26" s="142">
        <f t="shared" si="5"/>
        <v>5989.95</v>
      </c>
      <c r="R26" s="142">
        <f t="shared" si="5"/>
        <v>5676.75</v>
      </c>
      <c r="S26" s="142">
        <f t="shared" si="5"/>
        <v>6381.45</v>
      </c>
      <c r="T26" s="142">
        <f t="shared" si="5"/>
        <v>5676.75</v>
      </c>
      <c r="U26" s="142">
        <f t="shared" si="5"/>
        <v>5989.95</v>
      </c>
      <c r="V26" s="142">
        <f t="shared" si="5"/>
        <v>5676.75</v>
      </c>
      <c r="W26" s="142">
        <f t="shared" si="5"/>
        <v>6381.45</v>
      </c>
      <c r="X26" s="142">
        <f t="shared" si="5"/>
        <v>5833.35</v>
      </c>
      <c r="Y26" s="142">
        <f t="shared" si="5"/>
        <v>5676.75</v>
      </c>
      <c r="Z26" s="142">
        <f t="shared" si="5"/>
        <v>5989.95</v>
      </c>
      <c r="AA26" s="142">
        <f t="shared" si="5"/>
        <v>5363.55</v>
      </c>
      <c r="AB26" s="142">
        <f t="shared" si="5"/>
        <v>5363.55</v>
      </c>
      <c r="AC26" s="142">
        <f t="shared" si="5"/>
        <v>5050.3500000000004</v>
      </c>
      <c r="AD26" s="142">
        <f t="shared" si="5"/>
        <v>4502.25</v>
      </c>
      <c r="AE26" s="142">
        <f t="shared" si="5"/>
        <v>4893.75</v>
      </c>
      <c r="AF26" s="142">
        <f t="shared" si="5"/>
        <v>4502.25</v>
      </c>
      <c r="AG26" s="142">
        <f t="shared" si="5"/>
        <v>4893.75</v>
      </c>
      <c r="AH26" s="142">
        <f t="shared" si="5"/>
        <v>4502.25</v>
      </c>
    </row>
    <row r="27" spans="1:34" ht="11.45" customHeight="1" x14ac:dyDescent="0.2">
      <c r="A27" s="3">
        <v>2</v>
      </c>
      <c r="B27" s="142">
        <f t="shared" ref="B27" si="6">B9*0.87</f>
        <v>7360.2</v>
      </c>
      <c r="C27" s="142">
        <f t="shared" ref="C27:AH27" si="7">C9*0.87</f>
        <v>7360.2</v>
      </c>
      <c r="D27" s="142">
        <f t="shared" si="7"/>
        <v>7360.2</v>
      </c>
      <c r="E27" s="142">
        <f t="shared" si="7"/>
        <v>6107.4</v>
      </c>
      <c r="F27" s="142">
        <f t="shared" si="7"/>
        <v>6733.8</v>
      </c>
      <c r="G27" s="142">
        <f t="shared" si="7"/>
        <v>6107.4</v>
      </c>
      <c r="H27" s="142">
        <f t="shared" si="7"/>
        <v>7986.6</v>
      </c>
      <c r="I27" s="142">
        <f t="shared" si="7"/>
        <v>7986.6</v>
      </c>
      <c r="J27" s="142">
        <f t="shared" si="7"/>
        <v>6185.7</v>
      </c>
      <c r="K27" s="142">
        <f t="shared" si="7"/>
        <v>6342.3</v>
      </c>
      <c r="L27" s="142">
        <f t="shared" si="7"/>
        <v>6655.5</v>
      </c>
      <c r="M27" s="142">
        <f t="shared" si="7"/>
        <v>6342.3</v>
      </c>
      <c r="N27" s="142">
        <f t="shared" si="7"/>
        <v>6812.1</v>
      </c>
      <c r="O27" s="142">
        <f t="shared" si="7"/>
        <v>7360.2</v>
      </c>
      <c r="P27" s="142">
        <f t="shared" si="7"/>
        <v>7360.2</v>
      </c>
      <c r="Q27" s="142">
        <f t="shared" si="7"/>
        <v>6968.7</v>
      </c>
      <c r="R27" s="142">
        <f t="shared" si="7"/>
        <v>6655.5</v>
      </c>
      <c r="S27" s="142">
        <f t="shared" si="7"/>
        <v>7360.2</v>
      </c>
      <c r="T27" s="142">
        <f t="shared" si="7"/>
        <v>6655.5</v>
      </c>
      <c r="U27" s="142">
        <f t="shared" si="7"/>
        <v>6968.7</v>
      </c>
      <c r="V27" s="142">
        <f t="shared" si="7"/>
        <v>6655.5</v>
      </c>
      <c r="W27" s="142">
        <f t="shared" si="7"/>
        <v>7360.2</v>
      </c>
      <c r="X27" s="142">
        <f t="shared" si="7"/>
        <v>6812.1</v>
      </c>
      <c r="Y27" s="142">
        <f t="shared" si="7"/>
        <v>6655.5</v>
      </c>
      <c r="Z27" s="142">
        <f t="shared" si="7"/>
        <v>6968.7</v>
      </c>
      <c r="AA27" s="142">
        <f t="shared" si="7"/>
        <v>6342.3</v>
      </c>
      <c r="AB27" s="142">
        <f t="shared" si="7"/>
        <v>6342.3</v>
      </c>
      <c r="AC27" s="142">
        <f t="shared" si="7"/>
        <v>6029.1</v>
      </c>
      <c r="AD27" s="142">
        <f t="shared" si="7"/>
        <v>5481</v>
      </c>
      <c r="AE27" s="142">
        <f t="shared" si="7"/>
        <v>5872.5</v>
      </c>
      <c r="AF27" s="142">
        <f t="shared" si="7"/>
        <v>5481</v>
      </c>
      <c r="AG27" s="142">
        <f t="shared" si="7"/>
        <v>5872.5</v>
      </c>
      <c r="AH27" s="142">
        <f t="shared" si="7"/>
        <v>5481</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142">
        <f t="shared" ref="B29" si="8">B11*0.87</f>
        <v>7164.45</v>
      </c>
      <c r="C29" s="142">
        <f t="shared" ref="C29:AH29" si="9">C11*0.87</f>
        <v>7164.45</v>
      </c>
      <c r="D29" s="142">
        <f t="shared" si="9"/>
        <v>7164.45</v>
      </c>
      <c r="E29" s="142">
        <f t="shared" si="9"/>
        <v>5911.65</v>
      </c>
      <c r="F29" s="142">
        <f t="shared" si="9"/>
        <v>6538.05</v>
      </c>
      <c r="G29" s="142">
        <f t="shared" si="9"/>
        <v>5911.65</v>
      </c>
      <c r="H29" s="142">
        <f t="shared" si="9"/>
        <v>7790.85</v>
      </c>
      <c r="I29" s="142">
        <f t="shared" si="9"/>
        <v>7790.85</v>
      </c>
      <c r="J29" s="142">
        <f t="shared" si="9"/>
        <v>5989.95</v>
      </c>
      <c r="K29" s="142">
        <f t="shared" si="9"/>
        <v>6146.55</v>
      </c>
      <c r="L29" s="142">
        <f t="shared" si="9"/>
        <v>6459.75</v>
      </c>
      <c r="M29" s="142">
        <f t="shared" si="9"/>
        <v>6146.55</v>
      </c>
      <c r="N29" s="142">
        <f t="shared" si="9"/>
        <v>6616.35</v>
      </c>
      <c r="O29" s="142">
        <f t="shared" si="9"/>
        <v>7164.45</v>
      </c>
      <c r="P29" s="142">
        <f t="shared" si="9"/>
        <v>7164.45</v>
      </c>
      <c r="Q29" s="142">
        <f t="shared" si="9"/>
        <v>6772.95</v>
      </c>
      <c r="R29" s="142">
        <f t="shared" si="9"/>
        <v>6459.75</v>
      </c>
      <c r="S29" s="142">
        <f t="shared" si="9"/>
        <v>7164.45</v>
      </c>
      <c r="T29" s="142">
        <f t="shared" si="9"/>
        <v>6459.75</v>
      </c>
      <c r="U29" s="142">
        <f t="shared" si="9"/>
        <v>6772.95</v>
      </c>
      <c r="V29" s="142">
        <f t="shared" si="9"/>
        <v>6459.75</v>
      </c>
      <c r="W29" s="142">
        <f t="shared" si="9"/>
        <v>7164.45</v>
      </c>
      <c r="X29" s="142">
        <f t="shared" si="9"/>
        <v>6616.35</v>
      </c>
      <c r="Y29" s="142">
        <f t="shared" si="9"/>
        <v>6459.75</v>
      </c>
      <c r="Z29" s="142">
        <f t="shared" si="9"/>
        <v>6772.95</v>
      </c>
      <c r="AA29" s="142">
        <f t="shared" si="9"/>
        <v>6146.55</v>
      </c>
      <c r="AB29" s="142">
        <f t="shared" si="9"/>
        <v>6146.55</v>
      </c>
      <c r="AC29" s="142">
        <f t="shared" si="9"/>
        <v>5833.35</v>
      </c>
      <c r="AD29" s="142">
        <f t="shared" si="9"/>
        <v>5285.25</v>
      </c>
      <c r="AE29" s="142">
        <f t="shared" si="9"/>
        <v>5676.75</v>
      </c>
      <c r="AF29" s="142">
        <f t="shared" si="9"/>
        <v>5285.25</v>
      </c>
      <c r="AG29" s="142">
        <f t="shared" si="9"/>
        <v>5676.75</v>
      </c>
      <c r="AH29" s="142">
        <f t="shared" si="9"/>
        <v>5285.25</v>
      </c>
    </row>
    <row r="30" spans="1:34" ht="11.45" customHeight="1" x14ac:dyDescent="0.2">
      <c r="A30" s="3">
        <v>2</v>
      </c>
      <c r="B30" s="142">
        <f t="shared" ref="B30" si="10">B12*0.87</f>
        <v>8143.2</v>
      </c>
      <c r="C30" s="142">
        <f t="shared" ref="C30:AH30" si="11">C12*0.87</f>
        <v>8143.2</v>
      </c>
      <c r="D30" s="142">
        <f t="shared" si="11"/>
        <v>8143.2</v>
      </c>
      <c r="E30" s="142">
        <f t="shared" si="11"/>
        <v>6890.4</v>
      </c>
      <c r="F30" s="142">
        <f t="shared" si="11"/>
        <v>7516.8</v>
      </c>
      <c r="G30" s="142">
        <f t="shared" si="11"/>
        <v>6890.4</v>
      </c>
      <c r="H30" s="142">
        <f t="shared" si="11"/>
        <v>8769.6</v>
      </c>
      <c r="I30" s="142">
        <f t="shared" si="11"/>
        <v>8769.6</v>
      </c>
      <c r="J30" s="142">
        <f t="shared" si="11"/>
        <v>6968.7</v>
      </c>
      <c r="K30" s="142">
        <f t="shared" si="11"/>
        <v>7125.3</v>
      </c>
      <c r="L30" s="142">
        <f t="shared" si="11"/>
        <v>7438.5</v>
      </c>
      <c r="M30" s="142">
        <f t="shared" si="11"/>
        <v>7125.3</v>
      </c>
      <c r="N30" s="142">
        <f t="shared" si="11"/>
        <v>7595.1</v>
      </c>
      <c r="O30" s="142">
        <f t="shared" si="11"/>
        <v>8143.2</v>
      </c>
      <c r="P30" s="142">
        <f t="shared" si="11"/>
        <v>8143.2</v>
      </c>
      <c r="Q30" s="142">
        <f t="shared" si="11"/>
        <v>7751.7</v>
      </c>
      <c r="R30" s="142">
        <f t="shared" si="11"/>
        <v>7438.5</v>
      </c>
      <c r="S30" s="142">
        <f t="shared" si="11"/>
        <v>8143.2</v>
      </c>
      <c r="T30" s="142">
        <f t="shared" si="11"/>
        <v>7438.5</v>
      </c>
      <c r="U30" s="142">
        <f t="shared" si="11"/>
        <v>7751.7</v>
      </c>
      <c r="V30" s="142">
        <f t="shared" si="11"/>
        <v>7438.5</v>
      </c>
      <c r="W30" s="142">
        <f t="shared" si="11"/>
        <v>8143.2</v>
      </c>
      <c r="X30" s="142">
        <f t="shared" si="11"/>
        <v>7595.1</v>
      </c>
      <c r="Y30" s="142">
        <f t="shared" si="11"/>
        <v>7438.5</v>
      </c>
      <c r="Z30" s="142">
        <f t="shared" si="11"/>
        <v>7751.7</v>
      </c>
      <c r="AA30" s="142">
        <f t="shared" si="11"/>
        <v>7125.3</v>
      </c>
      <c r="AB30" s="142">
        <f t="shared" si="11"/>
        <v>7125.3</v>
      </c>
      <c r="AC30" s="142">
        <f t="shared" si="11"/>
        <v>6812.1</v>
      </c>
      <c r="AD30" s="142">
        <f t="shared" si="11"/>
        <v>6264</v>
      </c>
      <c r="AE30" s="142">
        <f t="shared" si="11"/>
        <v>6655.5</v>
      </c>
      <c r="AF30" s="142">
        <f t="shared" si="11"/>
        <v>6264</v>
      </c>
      <c r="AG30" s="142">
        <f t="shared" si="11"/>
        <v>6655.5</v>
      </c>
      <c r="AH30" s="142">
        <f t="shared" si="11"/>
        <v>6264</v>
      </c>
    </row>
    <row r="31" spans="1:34" ht="11.45" customHeight="1" x14ac:dyDescent="0.2">
      <c r="A31" s="120" t="s">
        <v>86</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34" ht="11.45" customHeight="1" x14ac:dyDescent="0.2">
      <c r="A32" s="3">
        <v>1</v>
      </c>
      <c r="B32" s="29">
        <f t="shared" ref="B32" si="12">B14*0.87</f>
        <v>8338.9500000000007</v>
      </c>
      <c r="C32" s="29">
        <f t="shared" ref="C32:AH32" si="13">C14*0.87</f>
        <v>8338.9500000000007</v>
      </c>
      <c r="D32" s="29">
        <f t="shared" si="13"/>
        <v>8338.9500000000007</v>
      </c>
      <c r="E32" s="29">
        <f t="shared" si="13"/>
        <v>7086.15</v>
      </c>
      <c r="F32" s="29">
        <f t="shared" si="13"/>
        <v>7712.55</v>
      </c>
      <c r="G32" s="29">
        <f t="shared" si="13"/>
        <v>7086.15</v>
      </c>
      <c r="H32" s="29">
        <f t="shared" si="13"/>
        <v>8965.35</v>
      </c>
      <c r="I32" s="29">
        <f t="shared" si="13"/>
        <v>8965.35</v>
      </c>
      <c r="J32" s="29">
        <f t="shared" si="13"/>
        <v>7164.45</v>
      </c>
      <c r="K32" s="29">
        <f t="shared" si="13"/>
        <v>7321.05</v>
      </c>
      <c r="L32" s="29">
        <f t="shared" si="13"/>
        <v>7634.25</v>
      </c>
      <c r="M32" s="29">
        <f t="shared" si="13"/>
        <v>7321.05</v>
      </c>
      <c r="N32" s="29">
        <f t="shared" si="13"/>
        <v>7790.85</v>
      </c>
      <c r="O32" s="29">
        <f t="shared" si="13"/>
        <v>8338.9500000000007</v>
      </c>
      <c r="P32" s="29">
        <f t="shared" si="13"/>
        <v>8338.9500000000007</v>
      </c>
      <c r="Q32" s="29">
        <f t="shared" si="13"/>
        <v>7947.45</v>
      </c>
      <c r="R32" s="29">
        <f t="shared" si="13"/>
        <v>7634.25</v>
      </c>
      <c r="S32" s="29">
        <f t="shared" si="13"/>
        <v>8338.9500000000007</v>
      </c>
      <c r="T32" s="29">
        <f t="shared" si="13"/>
        <v>7634.25</v>
      </c>
      <c r="U32" s="29">
        <f t="shared" si="13"/>
        <v>7947.45</v>
      </c>
      <c r="V32" s="29">
        <f t="shared" si="13"/>
        <v>7634.25</v>
      </c>
      <c r="W32" s="29">
        <f t="shared" si="13"/>
        <v>8338.9500000000007</v>
      </c>
      <c r="X32" s="29">
        <f t="shared" si="13"/>
        <v>7790.85</v>
      </c>
      <c r="Y32" s="29">
        <f t="shared" si="13"/>
        <v>7634.25</v>
      </c>
      <c r="Z32" s="29">
        <f t="shared" si="13"/>
        <v>7947.45</v>
      </c>
      <c r="AA32" s="29">
        <f t="shared" si="13"/>
        <v>7321.05</v>
      </c>
      <c r="AB32" s="29">
        <f t="shared" si="13"/>
        <v>7321.05</v>
      </c>
      <c r="AC32" s="29">
        <f t="shared" si="13"/>
        <v>7007.85</v>
      </c>
      <c r="AD32" s="29">
        <f t="shared" si="13"/>
        <v>6459.75</v>
      </c>
      <c r="AE32" s="29">
        <f t="shared" si="13"/>
        <v>6851.25</v>
      </c>
      <c r="AF32" s="29">
        <f t="shared" si="13"/>
        <v>6459.75</v>
      </c>
      <c r="AG32" s="29">
        <f t="shared" si="13"/>
        <v>6851.25</v>
      </c>
      <c r="AH32" s="29">
        <f t="shared" si="13"/>
        <v>6459.75</v>
      </c>
    </row>
    <row r="33" spans="1:34" ht="11.45" customHeight="1" x14ac:dyDescent="0.2">
      <c r="A33" s="3">
        <v>2</v>
      </c>
      <c r="B33" s="29">
        <f t="shared" ref="B33" si="14">B15*0.87</f>
        <v>9317.7000000000007</v>
      </c>
      <c r="C33" s="29">
        <f t="shared" ref="C33:AH33" si="15">C15*0.87</f>
        <v>9317.7000000000007</v>
      </c>
      <c r="D33" s="29">
        <f t="shared" si="15"/>
        <v>9317.7000000000007</v>
      </c>
      <c r="E33" s="29">
        <f t="shared" si="15"/>
        <v>8064.9</v>
      </c>
      <c r="F33" s="29">
        <f t="shared" si="15"/>
        <v>8691.2999999999993</v>
      </c>
      <c r="G33" s="29">
        <f t="shared" si="15"/>
        <v>8064.9</v>
      </c>
      <c r="H33" s="29">
        <f t="shared" si="15"/>
        <v>9944.1</v>
      </c>
      <c r="I33" s="29">
        <f t="shared" si="15"/>
        <v>9944.1</v>
      </c>
      <c r="J33" s="29">
        <f t="shared" si="15"/>
        <v>8143.2</v>
      </c>
      <c r="K33" s="29">
        <f t="shared" si="15"/>
        <v>8299.7999999999993</v>
      </c>
      <c r="L33" s="29">
        <f t="shared" si="15"/>
        <v>8613</v>
      </c>
      <c r="M33" s="29">
        <f t="shared" si="15"/>
        <v>8299.7999999999993</v>
      </c>
      <c r="N33" s="29">
        <f t="shared" si="15"/>
        <v>8769.6</v>
      </c>
      <c r="O33" s="29">
        <f t="shared" si="15"/>
        <v>9317.7000000000007</v>
      </c>
      <c r="P33" s="29">
        <f t="shared" si="15"/>
        <v>9317.7000000000007</v>
      </c>
      <c r="Q33" s="29">
        <f t="shared" si="15"/>
        <v>8926.2000000000007</v>
      </c>
      <c r="R33" s="29">
        <f t="shared" si="15"/>
        <v>8613</v>
      </c>
      <c r="S33" s="29">
        <f t="shared" si="15"/>
        <v>9317.7000000000007</v>
      </c>
      <c r="T33" s="29">
        <f t="shared" si="15"/>
        <v>8613</v>
      </c>
      <c r="U33" s="29">
        <f t="shared" si="15"/>
        <v>8926.2000000000007</v>
      </c>
      <c r="V33" s="29">
        <f t="shared" si="15"/>
        <v>8613</v>
      </c>
      <c r="W33" s="29">
        <f t="shared" si="15"/>
        <v>9317.7000000000007</v>
      </c>
      <c r="X33" s="29">
        <f t="shared" si="15"/>
        <v>8769.6</v>
      </c>
      <c r="Y33" s="29">
        <f t="shared" si="15"/>
        <v>8613</v>
      </c>
      <c r="Z33" s="29">
        <f t="shared" si="15"/>
        <v>8926.2000000000007</v>
      </c>
      <c r="AA33" s="29">
        <f t="shared" si="15"/>
        <v>8299.7999999999993</v>
      </c>
      <c r="AB33" s="29">
        <f t="shared" si="15"/>
        <v>8299.7999999999993</v>
      </c>
      <c r="AC33" s="29">
        <f t="shared" si="15"/>
        <v>7986.6</v>
      </c>
      <c r="AD33" s="29">
        <f t="shared" si="15"/>
        <v>7438.5</v>
      </c>
      <c r="AE33" s="29">
        <f t="shared" si="15"/>
        <v>7830</v>
      </c>
      <c r="AF33" s="29">
        <f t="shared" si="15"/>
        <v>7438.5</v>
      </c>
      <c r="AG33" s="29">
        <f t="shared" si="15"/>
        <v>7830</v>
      </c>
      <c r="AH33" s="29">
        <f t="shared" si="15"/>
        <v>7438.5</v>
      </c>
    </row>
    <row r="34" spans="1:34" ht="11.45" customHeight="1" x14ac:dyDescent="0.2">
      <c r="A34" s="122" t="s">
        <v>91</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ht="11.45" customHeight="1" x14ac:dyDescent="0.2">
      <c r="A35" s="3">
        <v>1</v>
      </c>
      <c r="B35" s="29">
        <f t="shared" ref="B35" si="16">B17*0.87</f>
        <v>9121.9500000000007</v>
      </c>
      <c r="C35" s="29">
        <f t="shared" ref="C35:AH35" si="17">C17*0.87</f>
        <v>9121.9500000000007</v>
      </c>
      <c r="D35" s="29">
        <f t="shared" si="17"/>
        <v>9121.9500000000007</v>
      </c>
      <c r="E35" s="29">
        <f t="shared" si="17"/>
        <v>7869.15</v>
      </c>
      <c r="F35" s="29">
        <f t="shared" si="17"/>
        <v>8495.5499999999993</v>
      </c>
      <c r="G35" s="29">
        <f t="shared" si="17"/>
        <v>7869.15</v>
      </c>
      <c r="H35" s="29">
        <f t="shared" si="17"/>
        <v>9748.35</v>
      </c>
      <c r="I35" s="29">
        <f t="shared" si="17"/>
        <v>9748.35</v>
      </c>
      <c r="J35" s="29">
        <f t="shared" si="17"/>
        <v>7947.45</v>
      </c>
      <c r="K35" s="29">
        <f t="shared" si="17"/>
        <v>8104.05</v>
      </c>
      <c r="L35" s="29">
        <f t="shared" si="17"/>
        <v>8417.25</v>
      </c>
      <c r="M35" s="29">
        <f t="shared" si="17"/>
        <v>8104.05</v>
      </c>
      <c r="N35" s="29">
        <f t="shared" si="17"/>
        <v>8573.85</v>
      </c>
      <c r="O35" s="29">
        <f t="shared" si="17"/>
        <v>9121.9500000000007</v>
      </c>
      <c r="P35" s="29">
        <f t="shared" si="17"/>
        <v>9121.9500000000007</v>
      </c>
      <c r="Q35" s="29">
        <f t="shared" si="17"/>
        <v>8730.4500000000007</v>
      </c>
      <c r="R35" s="29">
        <f t="shared" si="17"/>
        <v>8417.25</v>
      </c>
      <c r="S35" s="29">
        <f t="shared" si="17"/>
        <v>9121.9500000000007</v>
      </c>
      <c r="T35" s="29">
        <f t="shared" si="17"/>
        <v>8417.25</v>
      </c>
      <c r="U35" s="29">
        <f t="shared" si="17"/>
        <v>8730.4500000000007</v>
      </c>
      <c r="V35" s="29">
        <f t="shared" si="17"/>
        <v>8417.25</v>
      </c>
      <c r="W35" s="29">
        <f t="shared" si="17"/>
        <v>9121.9500000000007</v>
      </c>
      <c r="X35" s="29">
        <f t="shared" si="17"/>
        <v>8573.85</v>
      </c>
      <c r="Y35" s="29">
        <f t="shared" si="17"/>
        <v>8417.25</v>
      </c>
      <c r="Z35" s="29">
        <f t="shared" si="17"/>
        <v>8730.4500000000007</v>
      </c>
      <c r="AA35" s="29">
        <f t="shared" si="17"/>
        <v>8104.05</v>
      </c>
      <c r="AB35" s="29">
        <f t="shared" si="17"/>
        <v>8104.05</v>
      </c>
      <c r="AC35" s="29">
        <f t="shared" si="17"/>
        <v>7790.85</v>
      </c>
      <c r="AD35" s="29">
        <f t="shared" si="17"/>
        <v>7242.75</v>
      </c>
      <c r="AE35" s="29">
        <f t="shared" si="17"/>
        <v>7634.25</v>
      </c>
      <c r="AF35" s="29">
        <f t="shared" si="17"/>
        <v>7242.75</v>
      </c>
      <c r="AG35" s="29">
        <f t="shared" si="17"/>
        <v>7634.25</v>
      </c>
      <c r="AH35" s="29">
        <f t="shared" si="17"/>
        <v>7242.75</v>
      </c>
    </row>
    <row r="36" spans="1:34" ht="11.45" customHeight="1" x14ac:dyDescent="0.2">
      <c r="A36" s="3">
        <v>2</v>
      </c>
      <c r="B36" s="29">
        <f t="shared" ref="B36" si="18">B18*0.87</f>
        <v>10100.700000000001</v>
      </c>
      <c r="C36" s="29">
        <f t="shared" ref="C36:AH36" si="19">C18*0.87</f>
        <v>10100.700000000001</v>
      </c>
      <c r="D36" s="29">
        <f t="shared" si="19"/>
        <v>10100.700000000001</v>
      </c>
      <c r="E36" s="29">
        <f t="shared" si="19"/>
        <v>8847.9</v>
      </c>
      <c r="F36" s="29">
        <f t="shared" si="19"/>
        <v>9474.2999999999993</v>
      </c>
      <c r="G36" s="29">
        <f t="shared" si="19"/>
        <v>8847.9</v>
      </c>
      <c r="H36" s="29">
        <f t="shared" si="19"/>
        <v>10727.1</v>
      </c>
      <c r="I36" s="29">
        <f t="shared" si="19"/>
        <v>10727.1</v>
      </c>
      <c r="J36" s="29">
        <f t="shared" si="19"/>
        <v>8926.2000000000007</v>
      </c>
      <c r="K36" s="29">
        <f t="shared" si="19"/>
        <v>9082.7999999999993</v>
      </c>
      <c r="L36" s="29">
        <f t="shared" si="19"/>
        <v>9396</v>
      </c>
      <c r="M36" s="29">
        <f t="shared" si="19"/>
        <v>9082.7999999999993</v>
      </c>
      <c r="N36" s="29">
        <f t="shared" si="19"/>
        <v>9552.6</v>
      </c>
      <c r="O36" s="29">
        <f t="shared" si="19"/>
        <v>10100.700000000001</v>
      </c>
      <c r="P36" s="29">
        <f t="shared" si="19"/>
        <v>10100.700000000001</v>
      </c>
      <c r="Q36" s="29">
        <f t="shared" si="19"/>
        <v>9709.2000000000007</v>
      </c>
      <c r="R36" s="29">
        <f t="shared" si="19"/>
        <v>9396</v>
      </c>
      <c r="S36" s="29">
        <f t="shared" si="19"/>
        <v>10100.700000000001</v>
      </c>
      <c r="T36" s="29">
        <f t="shared" si="19"/>
        <v>9396</v>
      </c>
      <c r="U36" s="29">
        <f t="shared" si="19"/>
        <v>9709.2000000000007</v>
      </c>
      <c r="V36" s="29">
        <f t="shared" si="19"/>
        <v>9396</v>
      </c>
      <c r="W36" s="29">
        <f t="shared" si="19"/>
        <v>10100.700000000001</v>
      </c>
      <c r="X36" s="29">
        <f t="shared" si="19"/>
        <v>9552.6</v>
      </c>
      <c r="Y36" s="29">
        <f t="shared" si="19"/>
        <v>9396</v>
      </c>
      <c r="Z36" s="29">
        <f t="shared" si="19"/>
        <v>9709.2000000000007</v>
      </c>
      <c r="AA36" s="29">
        <f t="shared" si="19"/>
        <v>9082.7999999999993</v>
      </c>
      <c r="AB36" s="29">
        <f t="shared" si="19"/>
        <v>9082.7999999999993</v>
      </c>
      <c r="AC36" s="29">
        <f t="shared" si="19"/>
        <v>8769.6</v>
      </c>
      <c r="AD36" s="29">
        <f t="shared" si="19"/>
        <v>8221.5</v>
      </c>
      <c r="AE36" s="29">
        <f t="shared" si="19"/>
        <v>8613</v>
      </c>
      <c r="AF36" s="29">
        <f t="shared" si="19"/>
        <v>8221.5</v>
      </c>
      <c r="AG36" s="29">
        <f t="shared" si="19"/>
        <v>8613</v>
      </c>
      <c r="AH36" s="29">
        <f t="shared" si="19"/>
        <v>8221.5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B20*0.87</f>
        <v>10296.450000000001</v>
      </c>
      <c r="C38" s="142">
        <f t="shared" ref="C38:AH38" si="21">C20*0.87</f>
        <v>10296.450000000001</v>
      </c>
      <c r="D38" s="142">
        <f t="shared" si="21"/>
        <v>10296.450000000001</v>
      </c>
      <c r="E38" s="142">
        <f t="shared" si="21"/>
        <v>9043.65</v>
      </c>
      <c r="F38" s="142">
        <f t="shared" si="21"/>
        <v>9670.0499999999993</v>
      </c>
      <c r="G38" s="142">
        <f t="shared" si="21"/>
        <v>9043.65</v>
      </c>
      <c r="H38" s="142">
        <f t="shared" si="21"/>
        <v>10922.85</v>
      </c>
      <c r="I38" s="142">
        <f t="shared" si="21"/>
        <v>10922.85</v>
      </c>
      <c r="J38" s="142">
        <f t="shared" si="21"/>
        <v>9121.9500000000007</v>
      </c>
      <c r="K38" s="142">
        <f t="shared" si="21"/>
        <v>9278.5499999999993</v>
      </c>
      <c r="L38" s="142">
        <f t="shared" si="21"/>
        <v>9591.75</v>
      </c>
      <c r="M38" s="142">
        <f t="shared" si="21"/>
        <v>9278.5499999999993</v>
      </c>
      <c r="N38" s="142">
        <f t="shared" si="21"/>
        <v>9748.35</v>
      </c>
      <c r="O38" s="142">
        <f t="shared" si="21"/>
        <v>10296.450000000001</v>
      </c>
      <c r="P38" s="142">
        <f t="shared" si="21"/>
        <v>10296.450000000001</v>
      </c>
      <c r="Q38" s="142">
        <f t="shared" si="21"/>
        <v>9904.9500000000007</v>
      </c>
      <c r="R38" s="142">
        <f t="shared" si="21"/>
        <v>9591.75</v>
      </c>
      <c r="S38" s="142">
        <f t="shared" si="21"/>
        <v>10296.450000000001</v>
      </c>
      <c r="T38" s="142">
        <f t="shared" si="21"/>
        <v>9591.75</v>
      </c>
      <c r="U38" s="142">
        <f t="shared" si="21"/>
        <v>9904.9500000000007</v>
      </c>
      <c r="V38" s="142">
        <f t="shared" si="21"/>
        <v>9591.75</v>
      </c>
      <c r="W38" s="142">
        <f t="shared" si="21"/>
        <v>10296.450000000001</v>
      </c>
      <c r="X38" s="142">
        <f t="shared" si="21"/>
        <v>9748.35</v>
      </c>
      <c r="Y38" s="142">
        <f t="shared" si="21"/>
        <v>9591.75</v>
      </c>
      <c r="Z38" s="142">
        <f t="shared" si="21"/>
        <v>9904.9500000000007</v>
      </c>
      <c r="AA38" s="142">
        <f t="shared" si="21"/>
        <v>9278.5499999999993</v>
      </c>
      <c r="AB38" s="142">
        <f t="shared" si="21"/>
        <v>9278.5499999999993</v>
      </c>
      <c r="AC38" s="142">
        <f t="shared" si="21"/>
        <v>8965.35</v>
      </c>
      <c r="AD38" s="142">
        <f t="shared" si="21"/>
        <v>8417.25</v>
      </c>
      <c r="AE38" s="142">
        <f t="shared" si="21"/>
        <v>8808.75</v>
      </c>
      <c r="AF38" s="142">
        <f t="shared" si="21"/>
        <v>8417.25</v>
      </c>
      <c r="AG38" s="142">
        <f t="shared" si="21"/>
        <v>8808.75</v>
      </c>
      <c r="AH38" s="142">
        <f t="shared" si="21"/>
        <v>8417.25</v>
      </c>
    </row>
    <row r="39" spans="1:34" s="118" customFormat="1" ht="11.45" customHeight="1" x14ac:dyDescent="0.2">
      <c r="A39" s="121">
        <v>2</v>
      </c>
      <c r="B39" s="142">
        <f t="shared" ref="B39" si="22">B21*0.87</f>
        <v>11275.2</v>
      </c>
      <c r="C39" s="142">
        <f t="shared" ref="C39:AH39" si="23">C21*0.87</f>
        <v>11275.2</v>
      </c>
      <c r="D39" s="142">
        <f t="shared" si="23"/>
        <v>11275.2</v>
      </c>
      <c r="E39" s="142">
        <f t="shared" si="23"/>
        <v>10022.4</v>
      </c>
      <c r="F39" s="142">
        <f t="shared" si="23"/>
        <v>10648.8</v>
      </c>
      <c r="G39" s="142">
        <f t="shared" si="23"/>
        <v>10022.4</v>
      </c>
      <c r="H39" s="142">
        <f t="shared" si="23"/>
        <v>11901.6</v>
      </c>
      <c r="I39" s="142">
        <f t="shared" si="23"/>
        <v>11901.6</v>
      </c>
      <c r="J39" s="142">
        <f t="shared" si="23"/>
        <v>10100.700000000001</v>
      </c>
      <c r="K39" s="142">
        <f t="shared" si="23"/>
        <v>10257.299999999999</v>
      </c>
      <c r="L39" s="142">
        <f t="shared" si="23"/>
        <v>10570.5</v>
      </c>
      <c r="M39" s="142">
        <f t="shared" si="23"/>
        <v>10257.299999999999</v>
      </c>
      <c r="N39" s="142">
        <f t="shared" si="23"/>
        <v>10727.1</v>
      </c>
      <c r="O39" s="142">
        <f t="shared" si="23"/>
        <v>11275.2</v>
      </c>
      <c r="P39" s="142">
        <f t="shared" si="23"/>
        <v>11275.2</v>
      </c>
      <c r="Q39" s="142">
        <f t="shared" si="23"/>
        <v>10883.7</v>
      </c>
      <c r="R39" s="142">
        <f t="shared" si="23"/>
        <v>10570.5</v>
      </c>
      <c r="S39" s="142">
        <f t="shared" si="23"/>
        <v>11275.2</v>
      </c>
      <c r="T39" s="142">
        <f t="shared" si="23"/>
        <v>10570.5</v>
      </c>
      <c r="U39" s="142">
        <f t="shared" si="23"/>
        <v>10883.7</v>
      </c>
      <c r="V39" s="142">
        <f t="shared" si="23"/>
        <v>10570.5</v>
      </c>
      <c r="W39" s="142">
        <f t="shared" si="23"/>
        <v>11275.2</v>
      </c>
      <c r="X39" s="142">
        <f t="shared" si="23"/>
        <v>10727.1</v>
      </c>
      <c r="Y39" s="142">
        <f t="shared" si="23"/>
        <v>10570.5</v>
      </c>
      <c r="Z39" s="142">
        <f t="shared" si="23"/>
        <v>10883.7</v>
      </c>
      <c r="AA39" s="142">
        <f t="shared" si="23"/>
        <v>10257.299999999999</v>
      </c>
      <c r="AB39" s="142">
        <f t="shared" si="23"/>
        <v>10257.299999999999</v>
      </c>
      <c r="AC39" s="142">
        <f t="shared" si="23"/>
        <v>9944.1</v>
      </c>
      <c r="AD39" s="142">
        <f t="shared" si="23"/>
        <v>9396</v>
      </c>
      <c r="AE39" s="142">
        <f t="shared" si="23"/>
        <v>9787.5</v>
      </c>
      <c r="AF39" s="142">
        <f t="shared" si="23"/>
        <v>9396</v>
      </c>
      <c r="AG39" s="142">
        <f t="shared" si="23"/>
        <v>9787.5</v>
      </c>
      <c r="AH39" s="142">
        <f t="shared" si="23"/>
        <v>9396</v>
      </c>
    </row>
    <row r="40" spans="1:34" ht="11.45" customHeight="1" x14ac:dyDescent="0.2">
      <c r="A40" s="24"/>
    </row>
    <row r="41" spans="1:34" ht="11.45" customHeight="1" x14ac:dyDescent="0.2">
      <c r="A41" s="24"/>
    </row>
    <row r="42" spans="1:34" ht="145.9" customHeight="1" x14ac:dyDescent="0.2">
      <c r="A42" s="77" t="s">
        <v>202</v>
      </c>
    </row>
    <row r="43" spans="1:34" ht="11.45" customHeight="1" x14ac:dyDescent="0.2">
      <c r="A43" s="80" t="s">
        <v>18</v>
      </c>
    </row>
    <row r="44" spans="1:34" ht="11.45" customHeight="1" x14ac:dyDescent="0.2">
      <c r="A44" s="81" t="s">
        <v>193</v>
      </c>
    </row>
    <row r="45" spans="1:34" x14ac:dyDescent="0.2">
      <c r="A45" s="81" t="s">
        <v>194</v>
      </c>
    </row>
    <row r="46" spans="1:34" x14ac:dyDescent="0.2">
      <c r="A46" s="24"/>
    </row>
    <row r="47" spans="1:34" x14ac:dyDescent="0.2">
      <c r="A47" s="36" t="s">
        <v>3</v>
      </c>
    </row>
    <row r="48" spans="1:34" x14ac:dyDescent="0.2">
      <c r="A48" s="20" t="s">
        <v>4</v>
      </c>
    </row>
    <row r="49" spans="1:1" x14ac:dyDescent="0.2">
      <c r="A49" s="20" t="s">
        <v>5</v>
      </c>
    </row>
    <row r="50" spans="1:1" ht="24" x14ac:dyDescent="0.2">
      <c r="A50" s="21" t="s">
        <v>6</v>
      </c>
    </row>
    <row r="51" spans="1:1" ht="12.6" customHeight="1" x14ac:dyDescent="0.2">
      <c r="A51" s="42" t="s">
        <v>75</v>
      </c>
    </row>
    <row r="52" spans="1:1" x14ac:dyDescent="0.2">
      <c r="A52" s="66"/>
    </row>
    <row r="55" spans="1:1" ht="31.5" x14ac:dyDescent="0.2">
      <c r="A55" s="83" t="s">
        <v>203</v>
      </c>
    </row>
    <row r="56" spans="1:1" ht="42" x14ac:dyDescent="0.2">
      <c r="A56" s="168" t="s">
        <v>195</v>
      </c>
    </row>
    <row r="57" spans="1:1" ht="21" x14ac:dyDescent="0.2">
      <c r="A57" s="168" t="s">
        <v>196</v>
      </c>
    </row>
    <row r="58" spans="1:1" ht="21" x14ac:dyDescent="0.2">
      <c r="A58" s="168" t="s">
        <v>204</v>
      </c>
    </row>
    <row r="59" spans="1:1" ht="21" x14ac:dyDescent="0.2">
      <c r="A59" s="168" t="s">
        <v>197</v>
      </c>
    </row>
    <row r="60" spans="1:1" ht="31.5" x14ac:dyDescent="0.2">
      <c r="A60" s="168" t="s">
        <v>198</v>
      </c>
    </row>
    <row r="61" spans="1:1" ht="31.5" x14ac:dyDescent="0.2">
      <c r="A61" s="168" t="s">
        <v>199</v>
      </c>
    </row>
    <row r="62" spans="1:1" ht="31.5" x14ac:dyDescent="0.2">
      <c r="A62" s="70" t="s">
        <v>42</v>
      </c>
    </row>
    <row r="63" spans="1:1" ht="63" x14ac:dyDescent="0.2">
      <c r="A63" s="87" t="s">
        <v>200</v>
      </c>
    </row>
    <row r="64" spans="1:1" ht="21" x14ac:dyDescent="0.2">
      <c r="A64" s="71" t="s">
        <v>43</v>
      </c>
    </row>
    <row r="65" spans="1:1" ht="42.75" x14ac:dyDescent="0.2">
      <c r="A65" s="72" t="s">
        <v>201</v>
      </c>
    </row>
    <row r="66" spans="1:1" ht="21" x14ac:dyDescent="0.2">
      <c r="A66" s="73" t="s">
        <v>45</v>
      </c>
    </row>
    <row r="67" spans="1:1" x14ac:dyDescent="0.2">
      <c r="A67" s="74"/>
    </row>
    <row r="68" spans="1:1" x14ac:dyDescent="0.2">
      <c r="A68" s="75" t="s">
        <v>8</v>
      </c>
    </row>
    <row r="69" spans="1:1" ht="24" x14ac:dyDescent="0.2">
      <c r="A69" s="62" t="s">
        <v>46</v>
      </c>
    </row>
    <row r="70" spans="1:1" ht="24" x14ac:dyDescent="0.2">
      <c r="A70" s="62" t="s">
        <v>47</v>
      </c>
    </row>
    <row r="71" spans="1:1" x14ac:dyDescent="0.2">
      <c r="A71" s="22"/>
    </row>
    <row r="72" spans="1:1" ht="12.75" x14ac:dyDescent="0.2">
      <c r="A72" s="7"/>
    </row>
    <row r="73" spans="1:1" ht="12.75" x14ac:dyDescent="0.2">
      <c r="A73" s="7"/>
    </row>
    <row r="76" spans="1:1" ht="12.75" x14ac:dyDescent="0.2">
      <c r="A76" s="7"/>
    </row>
    <row r="77" spans="1:1" ht="12.75" x14ac:dyDescent="0.2">
      <c r="A77" s="7"/>
    </row>
    <row r="78" spans="1:1" ht="12.75" x14ac:dyDescent="0.2">
      <c r="A78" s="7"/>
    </row>
    <row r="79" spans="1:1" ht="12.75" x14ac:dyDescent="0.2">
      <c r="A79" s="7"/>
    </row>
    <row r="80" spans="1:1" ht="12.75" x14ac:dyDescent="0.2">
      <c r="A80" s="7"/>
    </row>
  </sheetData>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pane xSplit="1" topLeftCell="B1" activePane="topRight" state="frozen"/>
      <selection pane="topRight"/>
    </sheetView>
  </sheetViews>
  <sheetFormatPr defaultColWidth="8.5703125" defaultRowHeight="12" x14ac:dyDescent="0.2"/>
  <cols>
    <col min="1" max="1" width="84.85546875" style="1" customWidth="1"/>
    <col min="2" max="3" width="8.42578125" style="1" bestFit="1" customWidth="1"/>
    <col min="4" max="15" width="9.42578125" style="1" bestFit="1" customWidth="1"/>
    <col min="16" max="17" width="8.42578125" style="1" bestFit="1" customWidth="1"/>
    <col min="18" max="32" width="9.42578125" style="1" bestFit="1" customWidth="1"/>
    <col min="33" max="16384" width="8.5703125" style="1"/>
  </cols>
  <sheetData>
    <row r="1" spans="1:34" ht="11.45" customHeight="1" x14ac:dyDescent="0.2">
      <c r="A1" s="9" t="s">
        <v>187</v>
      </c>
    </row>
    <row r="2" spans="1:34" ht="11.45" customHeight="1" x14ac:dyDescent="0.2">
      <c r="A2" s="19"/>
    </row>
    <row r="3" spans="1:34" ht="11.45" customHeight="1" x14ac:dyDescent="0.2">
      <c r="A3" s="76" t="s">
        <v>192</v>
      </c>
    </row>
    <row r="4" spans="1:34" ht="11.25" customHeight="1" x14ac:dyDescent="0.2">
      <c r="A4" s="51" t="s">
        <v>1</v>
      </c>
    </row>
    <row r="5" spans="1:34" s="12" customFormat="1" ht="25.5" customHeight="1" x14ac:dyDescent="0.2">
      <c r="A5" s="8" t="s">
        <v>0</v>
      </c>
      <c r="B5" s="129">
        <f>'C завтраками| Bed and breakfast'!U5</f>
        <v>45444</v>
      </c>
      <c r="C5" s="129">
        <f>'C завтраками| Bed and breakfast'!V5</f>
        <v>45445</v>
      </c>
      <c r="D5" s="129">
        <f>'C завтраками| Bed and breakfast'!W5</f>
        <v>45453</v>
      </c>
      <c r="E5" s="129">
        <f>'C завтраками| Bed and breakfast'!X5</f>
        <v>45454</v>
      </c>
      <c r="F5" s="129">
        <f>'C завтраками| Bed and breakfast'!Y5</f>
        <v>45460</v>
      </c>
      <c r="G5" s="129">
        <f>'C завтраками| Bed and breakfast'!Z5</f>
        <v>45466</v>
      </c>
      <c r="H5" s="129">
        <f>'C завтраками| Bed and breakfast'!AA5</f>
        <v>45471</v>
      </c>
      <c r="I5" s="129">
        <f>'C завтраками| Bed and breakfast'!AB5</f>
        <v>45474</v>
      </c>
      <c r="J5" s="129">
        <f>'C завтраками| Bed and breakfast'!AC5</f>
        <v>45487</v>
      </c>
      <c r="K5" s="129">
        <f>'C завтраками| Bed and breakfast'!AD5</f>
        <v>45491</v>
      </c>
      <c r="L5" s="129">
        <f>'C завтраками| Bed and breakfast'!AE5</f>
        <v>45492</v>
      </c>
      <c r="M5" s="129">
        <f>'C завтраками| Bed and breakfast'!AF5</f>
        <v>45494</v>
      </c>
      <c r="N5" s="129">
        <f>'C завтраками| Bed and breakfast'!AG5</f>
        <v>45499</v>
      </c>
      <c r="O5" s="129">
        <f>'C завтраками| Bed and breakfast'!AH5</f>
        <v>45501</v>
      </c>
      <c r="P5" s="129">
        <f>'C завтраками| Bed and breakfast'!AI5</f>
        <v>45505</v>
      </c>
      <c r="Q5" s="129">
        <f>'C завтраками| Bed and breakfast'!AJ5</f>
        <v>45506</v>
      </c>
      <c r="R5" s="129">
        <f>'C завтраками| Bed and breakfast'!AK5</f>
        <v>45508</v>
      </c>
      <c r="S5" s="129">
        <f>'C завтраками| Bed and breakfast'!AL5</f>
        <v>45513</v>
      </c>
      <c r="T5" s="129">
        <f>'C завтраками| Bed and breakfast'!AM5</f>
        <v>45515</v>
      </c>
      <c r="U5" s="129">
        <f>'C завтраками| Bed and breakfast'!AN5</f>
        <v>45520</v>
      </c>
      <c r="V5" s="129">
        <f>'C завтраками| Bed and breakfast'!AO5</f>
        <v>45522</v>
      </c>
      <c r="W5" s="129">
        <f>'C завтраками| Bed and breakfast'!AP5</f>
        <v>45523</v>
      </c>
      <c r="X5" s="129">
        <f>'C завтраками| Bed and breakfast'!AQ5</f>
        <v>45525</v>
      </c>
      <c r="Y5" s="129">
        <f>'C завтраками| Bed and breakfast'!AR5</f>
        <v>45526</v>
      </c>
      <c r="Z5" s="129">
        <f>'C завтраками| Bed and breakfast'!AS5</f>
        <v>45527</v>
      </c>
      <c r="AA5" s="129">
        <f>'C завтраками| Bed and breakfast'!AT5</f>
        <v>45529</v>
      </c>
      <c r="AB5" s="129">
        <f>'C завтраками| Bed and breakfast'!AU5</f>
        <v>45534</v>
      </c>
      <c r="AC5" s="129">
        <f>'C завтраками| Bed and breakfast'!AV5</f>
        <v>45536</v>
      </c>
      <c r="AD5" s="129">
        <f>'C завтраками| Bed and breakfast'!AW5</f>
        <v>45551</v>
      </c>
      <c r="AE5" s="129">
        <f>'C завтраками| Bed and breakfast'!AX5</f>
        <v>45556</v>
      </c>
      <c r="AF5" s="129">
        <f>'C завтраками| Bed and breakfast'!AY5</f>
        <v>45558</v>
      </c>
      <c r="AG5" s="129">
        <f>'C завтраками| Bed and breakfast'!AZ5</f>
        <v>45562</v>
      </c>
      <c r="AH5" s="129">
        <f>'C завтраками| Bed and breakfast'!BA5</f>
        <v>45564</v>
      </c>
    </row>
    <row r="6" spans="1:34" s="12" customFormat="1" ht="25.5" customHeight="1" x14ac:dyDescent="0.2">
      <c r="A6" s="37"/>
      <c r="B6" s="129">
        <f>'C завтраками| Bed and breakfast'!U6</f>
        <v>45444</v>
      </c>
      <c r="C6" s="129">
        <f>'C завтраками| Bed and breakfast'!V6</f>
        <v>45452</v>
      </c>
      <c r="D6" s="129">
        <f>'C завтраками| Bed and breakfast'!W6</f>
        <v>45453</v>
      </c>
      <c r="E6" s="129">
        <f>'C завтраками| Bed and breakfast'!X6</f>
        <v>45459</v>
      </c>
      <c r="F6" s="129">
        <f>'C завтраками| Bed and breakfast'!Y6</f>
        <v>45465</v>
      </c>
      <c r="G6" s="129">
        <f>'C завтраками| Bed and breakfast'!Z6</f>
        <v>45470</v>
      </c>
      <c r="H6" s="129">
        <f>'C завтраками| Bed and breakfast'!AA6</f>
        <v>45473</v>
      </c>
      <c r="I6" s="129">
        <f>'C завтраками| Bed and breakfast'!AB6</f>
        <v>45486</v>
      </c>
      <c r="J6" s="129">
        <f>'C завтраками| Bed and breakfast'!AC6</f>
        <v>45490</v>
      </c>
      <c r="K6" s="129">
        <f>'C завтраками| Bed and breakfast'!AD6</f>
        <v>45491</v>
      </c>
      <c r="L6" s="129">
        <f>'C завтраками| Bed and breakfast'!AE6</f>
        <v>45493</v>
      </c>
      <c r="M6" s="129">
        <f>'C завтраками| Bed and breakfast'!AF6</f>
        <v>45498</v>
      </c>
      <c r="N6" s="129">
        <f>'C завтраками| Bed and breakfast'!AG6</f>
        <v>45500</v>
      </c>
      <c r="O6" s="129">
        <f>'C завтраками| Bed and breakfast'!AH6</f>
        <v>45504</v>
      </c>
      <c r="P6" s="129">
        <f>'C завтраками| Bed and breakfast'!AI6</f>
        <v>45505</v>
      </c>
      <c r="Q6" s="129">
        <f>'C завтраками| Bed and breakfast'!AJ6</f>
        <v>45507</v>
      </c>
      <c r="R6" s="129">
        <f>'C завтраками| Bed and breakfast'!AK6</f>
        <v>45512</v>
      </c>
      <c r="S6" s="129">
        <f>'C завтраками| Bed and breakfast'!AL6</f>
        <v>45514</v>
      </c>
      <c r="T6" s="129">
        <f>'C завтраками| Bed and breakfast'!AM6</f>
        <v>45519</v>
      </c>
      <c r="U6" s="129">
        <f>'C завтраками| Bed and breakfast'!AN6</f>
        <v>45521</v>
      </c>
      <c r="V6" s="129">
        <f>'C завтраками| Bed and breakfast'!AO6</f>
        <v>45522</v>
      </c>
      <c r="W6" s="129">
        <f>'C завтраками| Bed and breakfast'!AP6</f>
        <v>45524</v>
      </c>
      <c r="X6" s="129">
        <f>'C завтраками| Bed and breakfast'!AQ6</f>
        <v>45525</v>
      </c>
      <c r="Y6" s="129">
        <f>'C завтраками| Bed and breakfast'!AR6</f>
        <v>45526</v>
      </c>
      <c r="Z6" s="129">
        <f>'C завтраками| Bed and breakfast'!AS6</f>
        <v>45528</v>
      </c>
      <c r="AA6" s="129">
        <f>'C завтраками| Bed and breakfast'!AT6</f>
        <v>45533</v>
      </c>
      <c r="AB6" s="129">
        <f>'C завтраками| Bed and breakfast'!AU6</f>
        <v>45535</v>
      </c>
      <c r="AC6" s="129">
        <f>'C завтраками| Bed and breakfast'!AV6</f>
        <v>45550</v>
      </c>
      <c r="AD6" s="129">
        <f>'C завтраками| Bed and breakfast'!AW6</f>
        <v>45555</v>
      </c>
      <c r="AE6" s="129">
        <f>'C завтраками| Bed and breakfast'!AX6</f>
        <v>45557</v>
      </c>
      <c r="AF6" s="129">
        <f>'C завтраками| Bed and breakfast'!AY6</f>
        <v>45561</v>
      </c>
      <c r="AG6" s="129">
        <f>'C завтраками| Bed and breakfast'!AZ6</f>
        <v>45563</v>
      </c>
      <c r="AH6" s="129">
        <f>'C завтраками| Bed and breakfast'!BA6</f>
        <v>45565</v>
      </c>
    </row>
    <row r="7" spans="1:34" ht="11.45" customHeight="1" x14ac:dyDescent="0.2">
      <c r="A7" s="11" t="s">
        <v>11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45" customHeight="1" x14ac:dyDescent="0.2">
      <c r="A8" s="3">
        <v>1</v>
      </c>
      <c r="B8" s="142">
        <f>'C завтраками| Bed and breakfast'!U8*0.9</f>
        <v>7335</v>
      </c>
      <c r="C8" s="142">
        <f>'C завтраками| Bed and breakfast'!V8*0.9</f>
        <v>7335</v>
      </c>
      <c r="D8" s="142">
        <f>'C завтраками| Bed and breakfast'!W8*0.9</f>
        <v>7335</v>
      </c>
      <c r="E8" s="142">
        <f>'C завтраками| Bed and breakfast'!X8*0.9</f>
        <v>5895</v>
      </c>
      <c r="F8" s="142">
        <f>'C завтраками| Bed and breakfast'!Y8*0.9</f>
        <v>6615</v>
      </c>
      <c r="G8" s="142">
        <f>'C завтраками| Bed and breakfast'!Z8*0.9</f>
        <v>5895</v>
      </c>
      <c r="H8" s="142">
        <f>'C завтраками| Bed and breakfast'!AA8*0.9</f>
        <v>8055</v>
      </c>
      <c r="I8" s="142">
        <f>'C завтраками| Bed and breakfast'!AB8*0.9</f>
        <v>8055</v>
      </c>
      <c r="J8" s="142">
        <f>'C завтраками| Bed and breakfast'!AC8*0.9</f>
        <v>5985</v>
      </c>
      <c r="K8" s="142">
        <f>'C завтраками| Bed and breakfast'!AD8*0.9</f>
        <v>6165</v>
      </c>
      <c r="L8" s="142">
        <f>'C завтраками| Bed and breakfast'!AE8*0.9</f>
        <v>6525</v>
      </c>
      <c r="M8" s="142">
        <f>'C завтраками| Bed and breakfast'!AF8*0.9</f>
        <v>6165</v>
      </c>
      <c r="N8" s="142">
        <f>'C завтраками| Bed and breakfast'!AG8*0.9</f>
        <v>6705</v>
      </c>
      <c r="O8" s="142">
        <f>'C завтраками| Bed and breakfast'!AH8*0.9</f>
        <v>7335</v>
      </c>
      <c r="P8" s="142">
        <f>'C завтраками| Bed and breakfast'!AI8*0.9</f>
        <v>7335</v>
      </c>
      <c r="Q8" s="142">
        <f>'C завтраками| Bed and breakfast'!AJ8*0.9</f>
        <v>6885</v>
      </c>
      <c r="R8" s="142">
        <f>'C завтраками| Bed and breakfast'!AK8*0.9</f>
        <v>6525</v>
      </c>
      <c r="S8" s="142">
        <f>'C завтраками| Bed and breakfast'!AL8*0.9</f>
        <v>7335</v>
      </c>
      <c r="T8" s="142">
        <f>'C завтраками| Bed and breakfast'!AM8*0.9</f>
        <v>6525</v>
      </c>
      <c r="U8" s="142">
        <f>'C завтраками| Bed and breakfast'!AN8*0.9</f>
        <v>6885</v>
      </c>
      <c r="V8" s="142">
        <f>'C завтраками| Bed and breakfast'!AO8*0.9</f>
        <v>6525</v>
      </c>
      <c r="W8" s="142">
        <f>'C завтраками| Bed and breakfast'!AP8*0.9</f>
        <v>7335</v>
      </c>
      <c r="X8" s="142">
        <f>'C завтраками| Bed and breakfast'!AQ8*0.9</f>
        <v>6705</v>
      </c>
      <c r="Y8" s="142">
        <f>'C завтраками| Bed and breakfast'!AR8*0.9</f>
        <v>6525</v>
      </c>
      <c r="Z8" s="142">
        <f>'C завтраками| Bed and breakfast'!AS8*0.9</f>
        <v>6885</v>
      </c>
      <c r="AA8" s="142">
        <f>'C завтраками| Bed and breakfast'!AT8*0.9</f>
        <v>6165</v>
      </c>
      <c r="AB8" s="142">
        <f>'C завтраками| Bed and breakfast'!AU8*0.9</f>
        <v>6165</v>
      </c>
      <c r="AC8" s="142">
        <f>'C завтраками| Bed and breakfast'!AV8*0.9</f>
        <v>5805</v>
      </c>
      <c r="AD8" s="142">
        <f>'C завтраками| Bed and breakfast'!AW8*0.9</f>
        <v>5175</v>
      </c>
      <c r="AE8" s="142">
        <f>'C завтраками| Bed and breakfast'!AX8*0.9</f>
        <v>5625</v>
      </c>
      <c r="AF8" s="142">
        <f>'C завтраками| Bed and breakfast'!AY8*0.9</f>
        <v>5175</v>
      </c>
      <c r="AG8" s="142">
        <f>'C завтраками| Bed and breakfast'!AZ8*0.9</f>
        <v>5625</v>
      </c>
      <c r="AH8" s="142">
        <f>'C завтраками| Bed and breakfast'!BA8*0.9</f>
        <v>5175</v>
      </c>
    </row>
    <row r="9" spans="1:34" ht="11.45" customHeight="1" x14ac:dyDescent="0.2">
      <c r="A9" s="3">
        <v>2</v>
      </c>
      <c r="B9" s="142">
        <f>'C завтраками| Bed and breakfast'!U9*0.9</f>
        <v>8460</v>
      </c>
      <c r="C9" s="142">
        <f>'C завтраками| Bed and breakfast'!V9*0.9</f>
        <v>8460</v>
      </c>
      <c r="D9" s="142">
        <f>'C завтраками| Bed and breakfast'!W9*0.9</f>
        <v>8460</v>
      </c>
      <c r="E9" s="142">
        <f>'C завтраками| Bed and breakfast'!X9*0.9</f>
        <v>7020</v>
      </c>
      <c r="F9" s="142">
        <f>'C завтраками| Bed and breakfast'!Y9*0.9</f>
        <v>7740</v>
      </c>
      <c r="G9" s="142">
        <f>'C завтраками| Bed and breakfast'!Z9*0.9</f>
        <v>7020</v>
      </c>
      <c r="H9" s="142">
        <f>'C завтраками| Bed and breakfast'!AA9*0.9</f>
        <v>9180</v>
      </c>
      <c r="I9" s="142">
        <f>'C завтраками| Bed and breakfast'!AB9*0.9</f>
        <v>9180</v>
      </c>
      <c r="J9" s="142">
        <f>'C завтраками| Bed and breakfast'!AC9*0.9</f>
        <v>7110</v>
      </c>
      <c r="K9" s="142">
        <f>'C завтраками| Bed and breakfast'!AD9*0.9</f>
        <v>7290</v>
      </c>
      <c r="L9" s="142">
        <f>'C завтраками| Bed and breakfast'!AE9*0.9</f>
        <v>7650</v>
      </c>
      <c r="M9" s="142">
        <f>'C завтраками| Bed and breakfast'!AF9*0.9</f>
        <v>7290</v>
      </c>
      <c r="N9" s="142">
        <f>'C завтраками| Bed and breakfast'!AG9*0.9</f>
        <v>7830</v>
      </c>
      <c r="O9" s="142">
        <f>'C завтраками| Bed and breakfast'!AH9*0.9</f>
        <v>8460</v>
      </c>
      <c r="P9" s="142">
        <f>'C завтраками| Bed and breakfast'!AI9*0.9</f>
        <v>8460</v>
      </c>
      <c r="Q9" s="142">
        <f>'C завтраками| Bed and breakfast'!AJ9*0.9</f>
        <v>8010</v>
      </c>
      <c r="R9" s="142">
        <f>'C завтраками| Bed and breakfast'!AK9*0.9</f>
        <v>7650</v>
      </c>
      <c r="S9" s="142">
        <f>'C завтраками| Bed and breakfast'!AL9*0.9</f>
        <v>8460</v>
      </c>
      <c r="T9" s="142">
        <f>'C завтраками| Bed and breakfast'!AM9*0.9</f>
        <v>7650</v>
      </c>
      <c r="U9" s="142">
        <f>'C завтраками| Bed and breakfast'!AN9*0.9</f>
        <v>8010</v>
      </c>
      <c r="V9" s="142">
        <f>'C завтраками| Bed and breakfast'!AO9*0.9</f>
        <v>7650</v>
      </c>
      <c r="W9" s="142">
        <f>'C завтраками| Bed and breakfast'!AP9*0.9</f>
        <v>8460</v>
      </c>
      <c r="X9" s="142">
        <f>'C завтраками| Bed and breakfast'!AQ9*0.9</f>
        <v>7830</v>
      </c>
      <c r="Y9" s="142">
        <f>'C завтраками| Bed and breakfast'!AR9*0.9</f>
        <v>7650</v>
      </c>
      <c r="Z9" s="142">
        <f>'C завтраками| Bed and breakfast'!AS9*0.9</f>
        <v>8010</v>
      </c>
      <c r="AA9" s="142">
        <f>'C завтраками| Bed and breakfast'!AT9*0.9</f>
        <v>7290</v>
      </c>
      <c r="AB9" s="142">
        <f>'C завтраками| Bed and breakfast'!AU9*0.9</f>
        <v>7290</v>
      </c>
      <c r="AC9" s="142">
        <f>'C завтраками| Bed and breakfast'!AV9*0.9</f>
        <v>6930</v>
      </c>
      <c r="AD9" s="142">
        <f>'C завтраками| Bed and breakfast'!AW9*0.9</f>
        <v>6300</v>
      </c>
      <c r="AE9" s="142">
        <f>'C завтраками| Bed and breakfast'!AX9*0.9</f>
        <v>6750</v>
      </c>
      <c r="AF9" s="142">
        <f>'C завтраками| Bed and breakfast'!AY9*0.9</f>
        <v>6300</v>
      </c>
      <c r="AG9" s="142">
        <f>'C завтраками| Bed and breakfast'!AZ9*0.9</f>
        <v>6750</v>
      </c>
      <c r="AH9" s="142">
        <f>'C завтраками| Bed and breakfast'!BA9*0.9</f>
        <v>6300</v>
      </c>
    </row>
    <row r="10" spans="1:34" ht="11.45" customHeight="1" x14ac:dyDescent="0.2">
      <c r="A10" s="120" t="s">
        <v>107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ht="11.45" customHeight="1" x14ac:dyDescent="0.2">
      <c r="A11" s="3">
        <v>1</v>
      </c>
      <c r="B11" s="142">
        <f>'C завтраками| Bed and breakfast'!U11*0.9</f>
        <v>8235</v>
      </c>
      <c r="C11" s="142">
        <f>'C завтраками| Bed and breakfast'!V11*0.9</f>
        <v>8235</v>
      </c>
      <c r="D11" s="142">
        <f>'C завтраками| Bed and breakfast'!W11*0.9</f>
        <v>8235</v>
      </c>
      <c r="E11" s="142">
        <f>'C завтраками| Bed and breakfast'!X11*0.9</f>
        <v>6795</v>
      </c>
      <c r="F11" s="142">
        <f>'C завтраками| Bed and breakfast'!Y11*0.9</f>
        <v>7515</v>
      </c>
      <c r="G11" s="142">
        <f>'C завтраками| Bed and breakfast'!Z11*0.9</f>
        <v>6795</v>
      </c>
      <c r="H11" s="142">
        <f>'C завтраками| Bed and breakfast'!AA11*0.9</f>
        <v>8955</v>
      </c>
      <c r="I11" s="142">
        <f>'C завтраками| Bed and breakfast'!AB11*0.9</f>
        <v>8955</v>
      </c>
      <c r="J11" s="142">
        <f>'C завтраками| Bed and breakfast'!AC11*0.9</f>
        <v>6885</v>
      </c>
      <c r="K11" s="142">
        <f>'C завтраками| Bed and breakfast'!AD11*0.9</f>
        <v>7065</v>
      </c>
      <c r="L11" s="142">
        <f>'C завтраками| Bed and breakfast'!AE11*0.9</f>
        <v>7425</v>
      </c>
      <c r="M11" s="142">
        <f>'C завтраками| Bed and breakfast'!AF11*0.9</f>
        <v>7065</v>
      </c>
      <c r="N11" s="142">
        <f>'C завтраками| Bed and breakfast'!AG11*0.9</f>
        <v>7605</v>
      </c>
      <c r="O11" s="142">
        <f>'C завтраками| Bed and breakfast'!AH11*0.9</f>
        <v>8235</v>
      </c>
      <c r="P11" s="142">
        <f>'C завтраками| Bed and breakfast'!AI11*0.9</f>
        <v>8235</v>
      </c>
      <c r="Q11" s="142">
        <f>'C завтраками| Bed and breakfast'!AJ11*0.9</f>
        <v>7785</v>
      </c>
      <c r="R11" s="142">
        <f>'C завтраками| Bed and breakfast'!AK11*0.9</f>
        <v>7425</v>
      </c>
      <c r="S11" s="142">
        <f>'C завтраками| Bed and breakfast'!AL11*0.9</f>
        <v>8235</v>
      </c>
      <c r="T11" s="142">
        <f>'C завтраками| Bed and breakfast'!AM11*0.9</f>
        <v>7425</v>
      </c>
      <c r="U11" s="142">
        <f>'C завтраками| Bed and breakfast'!AN11*0.9</f>
        <v>7785</v>
      </c>
      <c r="V11" s="142">
        <f>'C завтраками| Bed and breakfast'!AO11*0.9</f>
        <v>7425</v>
      </c>
      <c r="W11" s="142">
        <f>'C завтраками| Bed and breakfast'!AP11*0.9</f>
        <v>8235</v>
      </c>
      <c r="X11" s="142">
        <f>'C завтраками| Bed and breakfast'!AQ11*0.9</f>
        <v>7605</v>
      </c>
      <c r="Y11" s="142">
        <f>'C завтраками| Bed and breakfast'!AR11*0.9</f>
        <v>7425</v>
      </c>
      <c r="Z11" s="142">
        <f>'C завтраками| Bed and breakfast'!AS11*0.9</f>
        <v>7785</v>
      </c>
      <c r="AA11" s="142">
        <f>'C завтраками| Bed and breakfast'!AT11*0.9</f>
        <v>7065</v>
      </c>
      <c r="AB11" s="142">
        <f>'C завтраками| Bed and breakfast'!AU11*0.9</f>
        <v>7065</v>
      </c>
      <c r="AC11" s="142">
        <f>'C завтраками| Bed and breakfast'!AV11*0.9</f>
        <v>6705</v>
      </c>
      <c r="AD11" s="142">
        <f>'C завтраками| Bed and breakfast'!AW11*0.9</f>
        <v>6075</v>
      </c>
      <c r="AE11" s="142">
        <f>'C завтраками| Bed and breakfast'!AX11*0.9</f>
        <v>6525</v>
      </c>
      <c r="AF11" s="142">
        <f>'C завтраками| Bed and breakfast'!AY11*0.9</f>
        <v>6075</v>
      </c>
      <c r="AG11" s="142">
        <f>'C завтраками| Bed and breakfast'!AZ11*0.9</f>
        <v>6525</v>
      </c>
      <c r="AH11" s="142">
        <f>'C завтраками| Bed and breakfast'!BA11*0.9</f>
        <v>6075</v>
      </c>
    </row>
    <row r="12" spans="1:34" ht="11.45" customHeight="1" x14ac:dyDescent="0.2">
      <c r="A12" s="3">
        <v>2</v>
      </c>
      <c r="B12" s="142">
        <f>'C завтраками| Bed and breakfast'!U12*0.9</f>
        <v>9360</v>
      </c>
      <c r="C12" s="142">
        <f>'C завтраками| Bed and breakfast'!V12*0.9</f>
        <v>9360</v>
      </c>
      <c r="D12" s="142">
        <f>'C завтраками| Bed and breakfast'!W12*0.9</f>
        <v>9360</v>
      </c>
      <c r="E12" s="142">
        <f>'C завтраками| Bed and breakfast'!X12*0.9</f>
        <v>7920</v>
      </c>
      <c r="F12" s="142">
        <f>'C завтраками| Bed and breakfast'!Y12*0.9</f>
        <v>8640</v>
      </c>
      <c r="G12" s="142">
        <f>'C завтраками| Bed and breakfast'!Z12*0.9</f>
        <v>7920</v>
      </c>
      <c r="H12" s="142">
        <f>'C завтраками| Bed and breakfast'!AA12*0.9</f>
        <v>10080</v>
      </c>
      <c r="I12" s="142">
        <f>'C завтраками| Bed and breakfast'!AB12*0.9</f>
        <v>10080</v>
      </c>
      <c r="J12" s="142">
        <f>'C завтраками| Bed and breakfast'!AC12*0.9</f>
        <v>8010</v>
      </c>
      <c r="K12" s="142">
        <f>'C завтраками| Bed and breakfast'!AD12*0.9</f>
        <v>8190</v>
      </c>
      <c r="L12" s="142">
        <f>'C завтраками| Bed and breakfast'!AE12*0.9</f>
        <v>8550</v>
      </c>
      <c r="M12" s="142">
        <f>'C завтраками| Bed and breakfast'!AF12*0.9</f>
        <v>8190</v>
      </c>
      <c r="N12" s="142">
        <f>'C завтраками| Bed and breakfast'!AG12*0.9</f>
        <v>8730</v>
      </c>
      <c r="O12" s="142">
        <f>'C завтраками| Bed and breakfast'!AH12*0.9</f>
        <v>9360</v>
      </c>
      <c r="P12" s="142">
        <f>'C завтраками| Bed and breakfast'!AI12*0.9</f>
        <v>9360</v>
      </c>
      <c r="Q12" s="142">
        <f>'C завтраками| Bed and breakfast'!AJ12*0.9</f>
        <v>8910</v>
      </c>
      <c r="R12" s="142">
        <f>'C завтраками| Bed and breakfast'!AK12*0.9</f>
        <v>8550</v>
      </c>
      <c r="S12" s="142">
        <f>'C завтраками| Bed and breakfast'!AL12*0.9</f>
        <v>9360</v>
      </c>
      <c r="T12" s="142">
        <f>'C завтраками| Bed and breakfast'!AM12*0.9</f>
        <v>8550</v>
      </c>
      <c r="U12" s="142">
        <f>'C завтраками| Bed and breakfast'!AN12*0.9</f>
        <v>8910</v>
      </c>
      <c r="V12" s="142">
        <f>'C завтраками| Bed and breakfast'!AO12*0.9</f>
        <v>8550</v>
      </c>
      <c r="W12" s="142">
        <f>'C завтраками| Bed and breakfast'!AP12*0.9</f>
        <v>9360</v>
      </c>
      <c r="X12" s="142">
        <f>'C завтраками| Bed and breakfast'!AQ12*0.9</f>
        <v>8730</v>
      </c>
      <c r="Y12" s="142">
        <f>'C завтраками| Bed and breakfast'!AR12*0.9</f>
        <v>8550</v>
      </c>
      <c r="Z12" s="142">
        <f>'C завтраками| Bed and breakfast'!AS12*0.9</f>
        <v>8910</v>
      </c>
      <c r="AA12" s="142">
        <f>'C завтраками| Bed and breakfast'!AT12*0.9</f>
        <v>8190</v>
      </c>
      <c r="AB12" s="142">
        <f>'C завтраками| Bed and breakfast'!AU12*0.9</f>
        <v>8190</v>
      </c>
      <c r="AC12" s="142">
        <f>'C завтраками| Bed and breakfast'!AV12*0.9</f>
        <v>7830</v>
      </c>
      <c r="AD12" s="142">
        <f>'C завтраками| Bed and breakfast'!AW12*0.9</f>
        <v>7200</v>
      </c>
      <c r="AE12" s="142">
        <f>'C завтраками| Bed and breakfast'!AX12*0.9</f>
        <v>7650</v>
      </c>
      <c r="AF12" s="142">
        <f>'C завтраками| Bed and breakfast'!AY12*0.9</f>
        <v>7200</v>
      </c>
      <c r="AG12" s="142">
        <f>'C завтраками| Bed and breakfast'!AZ12*0.9</f>
        <v>7650</v>
      </c>
      <c r="AH12" s="142">
        <f>'C завтраками| Bed and breakfast'!BA12*0.9</f>
        <v>7200</v>
      </c>
    </row>
    <row r="13" spans="1:34" ht="11.45" customHeight="1" x14ac:dyDescent="0.2">
      <c r="A13" s="120" t="s">
        <v>86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1.45" customHeight="1" x14ac:dyDescent="0.2">
      <c r="A14" s="3">
        <v>1</v>
      </c>
      <c r="B14" s="142">
        <f>'C завтраками| Bed and breakfast'!U14*0.9</f>
        <v>9585</v>
      </c>
      <c r="C14" s="142">
        <f>'C завтраками| Bed and breakfast'!V14*0.9</f>
        <v>9585</v>
      </c>
      <c r="D14" s="142">
        <f>'C завтраками| Bed and breakfast'!W14*0.9</f>
        <v>9585</v>
      </c>
      <c r="E14" s="142">
        <f>'C завтраками| Bed and breakfast'!X14*0.9</f>
        <v>8145</v>
      </c>
      <c r="F14" s="142">
        <f>'C завтраками| Bed and breakfast'!Y14*0.9</f>
        <v>8865</v>
      </c>
      <c r="G14" s="142">
        <f>'C завтраками| Bed and breakfast'!Z14*0.9</f>
        <v>8145</v>
      </c>
      <c r="H14" s="142">
        <f>'C завтраками| Bed and breakfast'!AA14*0.9</f>
        <v>10305</v>
      </c>
      <c r="I14" s="142">
        <f>'C завтраками| Bed and breakfast'!AB14*0.9</f>
        <v>10305</v>
      </c>
      <c r="J14" s="142">
        <f>'C завтраками| Bed and breakfast'!AC14*0.9</f>
        <v>8235</v>
      </c>
      <c r="K14" s="142">
        <f>'C завтраками| Bed and breakfast'!AD14*0.9</f>
        <v>8415</v>
      </c>
      <c r="L14" s="142">
        <f>'C завтраками| Bed and breakfast'!AE14*0.9</f>
        <v>8775</v>
      </c>
      <c r="M14" s="142">
        <f>'C завтраками| Bed and breakfast'!AF14*0.9</f>
        <v>8415</v>
      </c>
      <c r="N14" s="142">
        <f>'C завтраками| Bed and breakfast'!AG14*0.9</f>
        <v>8955</v>
      </c>
      <c r="O14" s="142">
        <f>'C завтраками| Bed and breakfast'!AH14*0.9</f>
        <v>9585</v>
      </c>
      <c r="P14" s="142">
        <f>'C завтраками| Bed and breakfast'!AI14*0.9</f>
        <v>9585</v>
      </c>
      <c r="Q14" s="142">
        <f>'C завтраками| Bed and breakfast'!AJ14*0.9</f>
        <v>9135</v>
      </c>
      <c r="R14" s="142">
        <f>'C завтраками| Bed and breakfast'!AK14*0.9</f>
        <v>8775</v>
      </c>
      <c r="S14" s="142">
        <f>'C завтраками| Bed and breakfast'!AL14*0.9</f>
        <v>9585</v>
      </c>
      <c r="T14" s="142">
        <f>'C завтраками| Bed and breakfast'!AM14*0.9</f>
        <v>8775</v>
      </c>
      <c r="U14" s="142">
        <f>'C завтраками| Bed and breakfast'!AN14*0.9</f>
        <v>9135</v>
      </c>
      <c r="V14" s="142">
        <f>'C завтраками| Bed and breakfast'!AO14*0.9</f>
        <v>8775</v>
      </c>
      <c r="W14" s="142">
        <f>'C завтраками| Bed and breakfast'!AP14*0.9</f>
        <v>9585</v>
      </c>
      <c r="X14" s="142">
        <f>'C завтраками| Bed and breakfast'!AQ14*0.9</f>
        <v>8955</v>
      </c>
      <c r="Y14" s="142">
        <f>'C завтраками| Bed and breakfast'!AR14*0.9</f>
        <v>8775</v>
      </c>
      <c r="Z14" s="142">
        <f>'C завтраками| Bed and breakfast'!AS14*0.9</f>
        <v>9135</v>
      </c>
      <c r="AA14" s="142">
        <f>'C завтраками| Bed and breakfast'!AT14*0.9</f>
        <v>8415</v>
      </c>
      <c r="AB14" s="142">
        <f>'C завтраками| Bed and breakfast'!AU14*0.9</f>
        <v>8415</v>
      </c>
      <c r="AC14" s="142">
        <f>'C завтраками| Bed and breakfast'!AV14*0.9</f>
        <v>8055</v>
      </c>
      <c r="AD14" s="142">
        <f>'C завтраками| Bed and breakfast'!AW14*0.9</f>
        <v>7425</v>
      </c>
      <c r="AE14" s="142">
        <f>'C завтраками| Bed and breakfast'!AX14*0.9</f>
        <v>7875</v>
      </c>
      <c r="AF14" s="142">
        <f>'C завтраками| Bed and breakfast'!AY14*0.9</f>
        <v>7425</v>
      </c>
      <c r="AG14" s="142">
        <f>'C завтраками| Bed and breakfast'!AZ14*0.9</f>
        <v>7875</v>
      </c>
      <c r="AH14" s="142">
        <f>'C завтраками| Bed and breakfast'!BA14*0.9</f>
        <v>7425</v>
      </c>
    </row>
    <row r="15" spans="1:34" ht="11.45" customHeight="1" x14ac:dyDescent="0.2">
      <c r="A15" s="3">
        <v>2</v>
      </c>
      <c r="B15" s="142">
        <f>'C завтраками| Bed and breakfast'!U15*0.9</f>
        <v>10710</v>
      </c>
      <c r="C15" s="142">
        <f>'C завтраками| Bed and breakfast'!V15*0.9</f>
        <v>10710</v>
      </c>
      <c r="D15" s="142">
        <f>'C завтраками| Bed and breakfast'!W15*0.9</f>
        <v>10710</v>
      </c>
      <c r="E15" s="142">
        <f>'C завтраками| Bed and breakfast'!X15*0.9</f>
        <v>9270</v>
      </c>
      <c r="F15" s="142">
        <f>'C завтраками| Bed and breakfast'!Y15*0.9</f>
        <v>9990</v>
      </c>
      <c r="G15" s="142">
        <f>'C завтраками| Bed and breakfast'!Z15*0.9</f>
        <v>9270</v>
      </c>
      <c r="H15" s="142">
        <f>'C завтраками| Bed and breakfast'!AA15*0.9</f>
        <v>11430</v>
      </c>
      <c r="I15" s="142">
        <f>'C завтраками| Bed and breakfast'!AB15*0.9</f>
        <v>11430</v>
      </c>
      <c r="J15" s="142">
        <f>'C завтраками| Bed and breakfast'!AC15*0.9</f>
        <v>9360</v>
      </c>
      <c r="K15" s="142">
        <f>'C завтраками| Bed and breakfast'!AD15*0.9</f>
        <v>9540</v>
      </c>
      <c r="L15" s="142">
        <f>'C завтраками| Bed and breakfast'!AE15*0.9</f>
        <v>9900</v>
      </c>
      <c r="M15" s="142">
        <f>'C завтраками| Bed and breakfast'!AF15*0.9</f>
        <v>9540</v>
      </c>
      <c r="N15" s="142">
        <f>'C завтраками| Bed and breakfast'!AG15*0.9</f>
        <v>10080</v>
      </c>
      <c r="O15" s="142">
        <f>'C завтраками| Bed and breakfast'!AH15*0.9</f>
        <v>10710</v>
      </c>
      <c r="P15" s="142">
        <f>'C завтраками| Bed and breakfast'!AI15*0.9</f>
        <v>10710</v>
      </c>
      <c r="Q15" s="142">
        <f>'C завтраками| Bed and breakfast'!AJ15*0.9</f>
        <v>10260</v>
      </c>
      <c r="R15" s="142">
        <f>'C завтраками| Bed and breakfast'!AK15*0.9</f>
        <v>9900</v>
      </c>
      <c r="S15" s="142">
        <f>'C завтраками| Bed and breakfast'!AL15*0.9</f>
        <v>10710</v>
      </c>
      <c r="T15" s="142">
        <f>'C завтраками| Bed and breakfast'!AM15*0.9</f>
        <v>9900</v>
      </c>
      <c r="U15" s="142">
        <f>'C завтраками| Bed and breakfast'!AN15*0.9</f>
        <v>10260</v>
      </c>
      <c r="V15" s="142">
        <f>'C завтраками| Bed and breakfast'!AO15*0.9</f>
        <v>9900</v>
      </c>
      <c r="W15" s="142">
        <f>'C завтраками| Bed and breakfast'!AP15*0.9</f>
        <v>10710</v>
      </c>
      <c r="X15" s="142">
        <f>'C завтраками| Bed and breakfast'!AQ15*0.9</f>
        <v>10080</v>
      </c>
      <c r="Y15" s="142">
        <f>'C завтраками| Bed and breakfast'!AR15*0.9</f>
        <v>9900</v>
      </c>
      <c r="Z15" s="142">
        <f>'C завтраками| Bed and breakfast'!AS15*0.9</f>
        <v>10260</v>
      </c>
      <c r="AA15" s="142">
        <f>'C завтраками| Bed and breakfast'!AT15*0.9</f>
        <v>9540</v>
      </c>
      <c r="AB15" s="142">
        <f>'C завтраками| Bed and breakfast'!AU15*0.9</f>
        <v>9540</v>
      </c>
      <c r="AC15" s="142">
        <f>'C завтраками| Bed and breakfast'!AV15*0.9</f>
        <v>9180</v>
      </c>
      <c r="AD15" s="142">
        <f>'C завтраками| Bed and breakfast'!AW15*0.9</f>
        <v>8550</v>
      </c>
      <c r="AE15" s="142">
        <f>'C завтраками| Bed and breakfast'!AX15*0.9</f>
        <v>9000</v>
      </c>
      <c r="AF15" s="142">
        <f>'C завтраками| Bed and breakfast'!AY15*0.9</f>
        <v>8550</v>
      </c>
      <c r="AG15" s="142">
        <f>'C завтраками| Bed and breakfast'!AZ15*0.9</f>
        <v>9000</v>
      </c>
      <c r="AH15" s="142">
        <f>'C завтраками| Bed and breakfast'!BA15*0.9</f>
        <v>8550</v>
      </c>
    </row>
    <row r="16" spans="1:34" ht="11.45" customHeight="1" x14ac:dyDescent="0.2">
      <c r="A16" s="122" t="s">
        <v>91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1.45" customHeight="1" x14ac:dyDescent="0.2">
      <c r="A17" s="3">
        <v>1</v>
      </c>
      <c r="B17" s="142">
        <f>'C завтраками| Bed and breakfast'!U17*0.9</f>
        <v>10485</v>
      </c>
      <c r="C17" s="142">
        <f>'C завтраками| Bed and breakfast'!V17*0.9</f>
        <v>10485</v>
      </c>
      <c r="D17" s="142">
        <f>'C завтраками| Bed and breakfast'!W17*0.9</f>
        <v>10485</v>
      </c>
      <c r="E17" s="142">
        <f>'C завтраками| Bed and breakfast'!X17*0.9</f>
        <v>9045</v>
      </c>
      <c r="F17" s="142">
        <f>'C завтраками| Bed and breakfast'!Y17*0.9</f>
        <v>9765</v>
      </c>
      <c r="G17" s="142">
        <f>'C завтраками| Bed and breakfast'!Z17*0.9</f>
        <v>9045</v>
      </c>
      <c r="H17" s="142">
        <f>'C завтраками| Bed and breakfast'!AA17*0.9</f>
        <v>11205</v>
      </c>
      <c r="I17" s="142">
        <f>'C завтраками| Bed and breakfast'!AB17*0.9</f>
        <v>11205</v>
      </c>
      <c r="J17" s="142">
        <f>'C завтраками| Bed and breakfast'!AC17*0.9</f>
        <v>9135</v>
      </c>
      <c r="K17" s="142">
        <f>'C завтраками| Bed and breakfast'!AD17*0.9</f>
        <v>9315</v>
      </c>
      <c r="L17" s="142">
        <f>'C завтраками| Bed and breakfast'!AE17*0.9</f>
        <v>9675</v>
      </c>
      <c r="M17" s="142">
        <f>'C завтраками| Bed and breakfast'!AF17*0.9</f>
        <v>9315</v>
      </c>
      <c r="N17" s="142">
        <f>'C завтраками| Bed and breakfast'!AG17*0.9</f>
        <v>9855</v>
      </c>
      <c r="O17" s="142">
        <f>'C завтраками| Bed and breakfast'!AH17*0.9</f>
        <v>10485</v>
      </c>
      <c r="P17" s="142">
        <f>'C завтраками| Bed and breakfast'!AI17*0.9</f>
        <v>10485</v>
      </c>
      <c r="Q17" s="142">
        <f>'C завтраками| Bed and breakfast'!AJ17*0.9</f>
        <v>10035</v>
      </c>
      <c r="R17" s="142">
        <f>'C завтраками| Bed and breakfast'!AK17*0.9</f>
        <v>9675</v>
      </c>
      <c r="S17" s="142">
        <f>'C завтраками| Bed and breakfast'!AL17*0.9</f>
        <v>10485</v>
      </c>
      <c r="T17" s="142">
        <f>'C завтраками| Bed and breakfast'!AM17*0.9</f>
        <v>9675</v>
      </c>
      <c r="U17" s="142">
        <f>'C завтраками| Bed and breakfast'!AN17*0.9</f>
        <v>10035</v>
      </c>
      <c r="V17" s="142">
        <f>'C завтраками| Bed and breakfast'!AO17*0.9</f>
        <v>9675</v>
      </c>
      <c r="W17" s="142">
        <f>'C завтраками| Bed and breakfast'!AP17*0.9</f>
        <v>10485</v>
      </c>
      <c r="X17" s="142">
        <f>'C завтраками| Bed and breakfast'!AQ17*0.9</f>
        <v>9855</v>
      </c>
      <c r="Y17" s="142">
        <f>'C завтраками| Bed and breakfast'!AR17*0.9</f>
        <v>9675</v>
      </c>
      <c r="Z17" s="142">
        <f>'C завтраками| Bed and breakfast'!AS17*0.9</f>
        <v>10035</v>
      </c>
      <c r="AA17" s="142">
        <f>'C завтраками| Bed and breakfast'!AT17*0.9</f>
        <v>9315</v>
      </c>
      <c r="AB17" s="142">
        <f>'C завтраками| Bed and breakfast'!AU17*0.9</f>
        <v>9315</v>
      </c>
      <c r="AC17" s="142">
        <f>'C завтраками| Bed and breakfast'!AV17*0.9</f>
        <v>8955</v>
      </c>
      <c r="AD17" s="142">
        <f>'C завтраками| Bed and breakfast'!AW17*0.9</f>
        <v>8325</v>
      </c>
      <c r="AE17" s="142">
        <f>'C завтраками| Bed and breakfast'!AX17*0.9</f>
        <v>8775</v>
      </c>
      <c r="AF17" s="142">
        <f>'C завтраками| Bed and breakfast'!AY17*0.9</f>
        <v>8325</v>
      </c>
      <c r="AG17" s="142">
        <f>'C завтраками| Bed and breakfast'!AZ17*0.9</f>
        <v>8775</v>
      </c>
      <c r="AH17" s="142">
        <f>'C завтраками| Bed and breakfast'!BA17*0.9</f>
        <v>8325</v>
      </c>
    </row>
    <row r="18" spans="1:34" ht="11.45" customHeight="1" x14ac:dyDescent="0.2">
      <c r="A18" s="3">
        <v>2</v>
      </c>
      <c r="B18" s="142">
        <f>'C завтраками| Bed and breakfast'!U18*0.9</f>
        <v>11610</v>
      </c>
      <c r="C18" s="142">
        <f>'C завтраками| Bed and breakfast'!V18*0.9</f>
        <v>11610</v>
      </c>
      <c r="D18" s="142">
        <f>'C завтраками| Bed and breakfast'!W18*0.9</f>
        <v>11610</v>
      </c>
      <c r="E18" s="142">
        <f>'C завтраками| Bed and breakfast'!X18*0.9</f>
        <v>10170</v>
      </c>
      <c r="F18" s="142">
        <f>'C завтраками| Bed and breakfast'!Y18*0.9</f>
        <v>10890</v>
      </c>
      <c r="G18" s="142">
        <f>'C завтраками| Bed and breakfast'!Z18*0.9</f>
        <v>10170</v>
      </c>
      <c r="H18" s="142">
        <f>'C завтраками| Bed and breakfast'!AA18*0.9</f>
        <v>12330</v>
      </c>
      <c r="I18" s="142">
        <f>'C завтраками| Bed and breakfast'!AB18*0.9</f>
        <v>12330</v>
      </c>
      <c r="J18" s="142">
        <f>'C завтраками| Bed and breakfast'!AC18*0.9</f>
        <v>10260</v>
      </c>
      <c r="K18" s="142">
        <f>'C завтраками| Bed and breakfast'!AD18*0.9</f>
        <v>10440</v>
      </c>
      <c r="L18" s="142">
        <f>'C завтраками| Bed and breakfast'!AE18*0.9</f>
        <v>10800</v>
      </c>
      <c r="M18" s="142">
        <f>'C завтраками| Bed and breakfast'!AF18*0.9</f>
        <v>10440</v>
      </c>
      <c r="N18" s="142">
        <f>'C завтраками| Bed and breakfast'!AG18*0.9</f>
        <v>10980</v>
      </c>
      <c r="O18" s="142">
        <f>'C завтраками| Bed and breakfast'!AH18*0.9</f>
        <v>11610</v>
      </c>
      <c r="P18" s="142">
        <f>'C завтраками| Bed and breakfast'!AI18*0.9</f>
        <v>11610</v>
      </c>
      <c r="Q18" s="142">
        <f>'C завтраками| Bed and breakfast'!AJ18*0.9</f>
        <v>11160</v>
      </c>
      <c r="R18" s="142">
        <f>'C завтраками| Bed and breakfast'!AK18*0.9</f>
        <v>10800</v>
      </c>
      <c r="S18" s="142">
        <f>'C завтраками| Bed and breakfast'!AL18*0.9</f>
        <v>11610</v>
      </c>
      <c r="T18" s="142">
        <f>'C завтраками| Bed and breakfast'!AM18*0.9</f>
        <v>10800</v>
      </c>
      <c r="U18" s="142">
        <f>'C завтраками| Bed and breakfast'!AN18*0.9</f>
        <v>11160</v>
      </c>
      <c r="V18" s="142">
        <f>'C завтраками| Bed and breakfast'!AO18*0.9</f>
        <v>10800</v>
      </c>
      <c r="W18" s="142">
        <f>'C завтраками| Bed and breakfast'!AP18*0.9</f>
        <v>11610</v>
      </c>
      <c r="X18" s="142">
        <f>'C завтраками| Bed and breakfast'!AQ18*0.9</f>
        <v>10980</v>
      </c>
      <c r="Y18" s="142">
        <f>'C завтраками| Bed and breakfast'!AR18*0.9</f>
        <v>10800</v>
      </c>
      <c r="Z18" s="142">
        <f>'C завтраками| Bed and breakfast'!AS18*0.9</f>
        <v>11160</v>
      </c>
      <c r="AA18" s="142">
        <f>'C завтраками| Bed and breakfast'!AT18*0.9</f>
        <v>10440</v>
      </c>
      <c r="AB18" s="142">
        <f>'C завтраками| Bed and breakfast'!AU18*0.9</f>
        <v>10440</v>
      </c>
      <c r="AC18" s="142">
        <f>'C завтраками| Bed and breakfast'!AV18*0.9</f>
        <v>10080</v>
      </c>
      <c r="AD18" s="142">
        <f>'C завтраками| Bed and breakfast'!AW18*0.9</f>
        <v>9450</v>
      </c>
      <c r="AE18" s="142">
        <f>'C завтраками| Bed and breakfast'!AX18*0.9</f>
        <v>9900</v>
      </c>
      <c r="AF18" s="142">
        <f>'C завтраками| Bed and breakfast'!AY18*0.9</f>
        <v>9450</v>
      </c>
      <c r="AG18" s="142">
        <f>'C завтраками| Bed and breakfast'!AZ18*0.9</f>
        <v>9900</v>
      </c>
      <c r="AH18" s="142">
        <f>'C завтраками| Bed and breakfast'!BA18*0.9</f>
        <v>9450</v>
      </c>
    </row>
    <row r="19" spans="1:34" s="118" customFormat="1" ht="11.45" customHeight="1" x14ac:dyDescent="0.2">
      <c r="A19" s="119" t="s">
        <v>92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row>
    <row r="20" spans="1:34" s="118" customFormat="1" ht="11.45" customHeight="1" x14ac:dyDescent="0.2">
      <c r="A20" s="121">
        <v>1</v>
      </c>
      <c r="B20" s="142">
        <f>'C завтраками| Bed and breakfast'!U20*0.9</f>
        <v>11835</v>
      </c>
      <c r="C20" s="142">
        <f>'C завтраками| Bed and breakfast'!V20*0.9</f>
        <v>11835</v>
      </c>
      <c r="D20" s="142">
        <f>'C завтраками| Bed and breakfast'!W20*0.9</f>
        <v>11835</v>
      </c>
      <c r="E20" s="142">
        <f>'C завтраками| Bed and breakfast'!X20*0.9</f>
        <v>10395</v>
      </c>
      <c r="F20" s="142">
        <f>'C завтраками| Bed and breakfast'!Y20*0.9</f>
        <v>11115</v>
      </c>
      <c r="G20" s="142">
        <f>'C завтраками| Bed and breakfast'!Z20*0.9</f>
        <v>10395</v>
      </c>
      <c r="H20" s="142">
        <f>'C завтраками| Bed and breakfast'!AA20*0.9</f>
        <v>12555</v>
      </c>
      <c r="I20" s="142">
        <f>'C завтраками| Bed and breakfast'!AB20*0.9</f>
        <v>12555</v>
      </c>
      <c r="J20" s="142">
        <f>'C завтраками| Bed and breakfast'!AC20*0.9</f>
        <v>10485</v>
      </c>
      <c r="K20" s="142">
        <f>'C завтраками| Bed and breakfast'!AD20*0.9</f>
        <v>10665</v>
      </c>
      <c r="L20" s="142">
        <f>'C завтраками| Bed and breakfast'!AE20*0.9</f>
        <v>11025</v>
      </c>
      <c r="M20" s="142">
        <f>'C завтраками| Bed and breakfast'!AF20*0.9</f>
        <v>10665</v>
      </c>
      <c r="N20" s="142">
        <f>'C завтраками| Bed and breakfast'!AG20*0.9</f>
        <v>11205</v>
      </c>
      <c r="O20" s="142">
        <f>'C завтраками| Bed and breakfast'!AH20*0.9</f>
        <v>11835</v>
      </c>
      <c r="P20" s="142">
        <f>'C завтраками| Bed and breakfast'!AI20*0.9</f>
        <v>11835</v>
      </c>
      <c r="Q20" s="142">
        <f>'C завтраками| Bed and breakfast'!AJ20*0.9</f>
        <v>11385</v>
      </c>
      <c r="R20" s="142">
        <f>'C завтраками| Bed and breakfast'!AK20*0.9</f>
        <v>11025</v>
      </c>
      <c r="S20" s="142">
        <f>'C завтраками| Bed and breakfast'!AL20*0.9</f>
        <v>11835</v>
      </c>
      <c r="T20" s="142">
        <f>'C завтраками| Bed and breakfast'!AM20*0.9</f>
        <v>11025</v>
      </c>
      <c r="U20" s="142">
        <f>'C завтраками| Bed and breakfast'!AN20*0.9</f>
        <v>11385</v>
      </c>
      <c r="V20" s="142">
        <f>'C завтраками| Bed and breakfast'!AO20*0.9</f>
        <v>11025</v>
      </c>
      <c r="W20" s="142">
        <f>'C завтраками| Bed and breakfast'!AP20*0.9</f>
        <v>11835</v>
      </c>
      <c r="X20" s="142">
        <f>'C завтраками| Bed and breakfast'!AQ20*0.9</f>
        <v>11205</v>
      </c>
      <c r="Y20" s="142">
        <f>'C завтраками| Bed and breakfast'!AR20*0.9</f>
        <v>11025</v>
      </c>
      <c r="Z20" s="142">
        <f>'C завтраками| Bed and breakfast'!AS20*0.9</f>
        <v>11385</v>
      </c>
      <c r="AA20" s="142">
        <f>'C завтраками| Bed and breakfast'!AT20*0.9</f>
        <v>10665</v>
      </c>
      <c r="AB20" s="142">
        <f>'C завтраками| Bed and breakfast'!AU20*0.9</f>
        <v>10665</v>
      </c>
      <c r="AC20" s="142">
        <f>'C завтраками| Bed and breakfast'!AV20*0.9</f>
        <v>10305</v>
      </c>
      <c r="AD20" s="142">
        <f>'C завтраками| Bed and breakfast'!AW20*0.9</f>
        <v>9675</v>
      </c>
      <c r="AE20" s="142">
        <f>'C завтраками| Bed and breakfast'!AX20*0.9</f>
        <v>10125</v>
      </c>
      <c r="AF20" s="142">
        <f>'C завтраками| Bed and breakfast'!AY20*0.9</f>
        <v>9675</v>
      </c>
      <c r="AG20" s="142">
        <f>'C завтраками| Bed and breakfast'!AZ20*0.9</f>
        <v>10125</v>
      </c>
      <c r="AH20" s="142">
        <f>'C завтраками| Bed and breakfast'!BA20*0.9</f>
        <v>9675</v>
      </c>
    </row>
    <row r="21" spans="1:34" s="118" customFormat="1" ht="11.45" customHeight="1" x14ac:dyDescent="0.2">
      <c r="A21" s="121">
        <v>2</v>
      </c>
      <c r="B21" s="142">
        <f>'C завтраками| Bed and breakfast'!U21*0.9</f>
        <v>12960</v>
      </c>
      <c r="C21" s="142">
        <f>'C завтраками| Bed and breakfast'!V21*0.9</f>
        <v>12960</v>
      </c>
      <c r="D21" s="142">
        <f>'C завтраками| Bed and breakfast'!W21*0.9</f>
        <v>12960</v>
      </c>
      <c r="E21" s="142">
        <f>'C завтраками| Bed and breakfast'!X21*0.9</f>
        <v>11520</v>
      </c>
      <c r="F21" s="142">
        <f>'C завтраками| Bed and breakfast'!Y21*0.9</f>
        <v>12240</v>
      </c>
      <c r="G21" s="142">
        <f>'C завтраками| Bed and breakfast'!Z21*0.9</f>
        <v>11520</v>
      </c>
      <c r="H21" s="142">
        <f>'C завтраками| Bed and breakfast'!AA21*0.9</f>
        <v>13680</v>
      </c>
      <c r="I21" s="142">
        <f>'C завтраками| Bed and breakfast'!AB21*0.9</f>
        <v>13680</v>
      </c>
      <c r="J21" s="142">
        <f>'C завтраками| Bed and breakfast'!AC21*0.9</f>
        <v>11610</v>
      </c>
      <c r="K21" s="142">
        <f>'C завтраками| Bed and breakfast'!AD21*0.9</f>
        <v>11790</v>
      </c>
      <c r="L21" s="142">
        <f>'C завтраками| Bed and breakfast'!AE21*0.9</f>
        <v>12150</v>
      </c>
      <c r="M21" s="142">
        <f>'C завтраками| Bed and breakfast'!AF21*0.9</f>
        <v>11790</v>
      </c>
      <c r="N21" s="142">
        <f>'C завтраками| Bed and breakfast'!AG21*0.9</f>
        <v>12330</v>
      </c>
      <c r="O21" s="142">
        <f>'C завтраками| Bed and breakfast'!AH21*0.9</f>
        <v>12960</v>
      </c>
      <c r="P21" s="142">
        <f>'C завтраками| Bed and breakfast'!AI21*0.9</f>
        <v>12960</v>
      </c>
      <c r="Q21" s="142">
        <f>'C завтраками| Bed and breakfast'!AJ21*0.9</f>
        <v>12510</v>
      </c>
      <c r="R21" s="142">
        <f>'C завтраками| Bed and breakfast'!AK21*0.9</f>
        <v>12150</v>
      </c>
      <c r="S21" s="142">
        <f>'C завтраками| Bed and breakfast'!AL21*0.9</f>
        <v>12960</v>
      </c>
      <c r="T21" s="142">
        <f>'C завтраками| Bed and breakfast'!AM21*0.9</f>
        <v>12150</v>
      </c>
      <c r="U21" s="142">
        <f>'C завтраками| Bed and breakfast'!AN21*0.9</f>
        <v>12510</v>
      </c>
      <c r="V21" s="142">
        <f>'C завтраками| Bed and breakfast'!AO21*0.9</f>
        <v>12150</v>
      </c>
      <c r="W21" s="142">
        <f>'C завтраками| Bed and breakfast'!AP21*0.9</f>
        <v>12960</v>
      </c>
      <c r="X21" s="142">
        <f>'C завтраками| Bed and breakfast'!AQ21*0.9</f>
        <v>12330</v>
      </c>
      <c r="Y21" s="142">
        <f>'C завтраками| Bed and breakfast'!AR21*0.9</f>
        <v>12150</v>
      </c>
      <c r="Z21" s="142">
        <f>'C завтраками| Bed and breakfast'!AS21*0.9</f>
        <v>12510</v>
      </c>
      <c r="AA21" s="142">
        <f>'C завтраками| Bed and breakfast'!AT21*0.9</f>
        <v>11790</v>
      </c>
      <c r="AB21" s="142">
        <f>'C завтраками| Bed and breakfast'!AU21*0.9</f>
        <v>11790</v>
      </c>
      <c r="AC21" s="142">
        <f>'C завтраками| Bed and breakfast'!AV21*0.9</f>
        <v>11430</v>
      </c>
      <c r="AD21" s="142">
        <f>'C завтраками| Bed and breakfast'!AW21*0.9</f>
        <v>10800</v>
      </c>
      <c r="AE21" s="142">
        <f>'C завтраками| Bed and breakfast'!AX21*0.9</f>
        <v>11250</v>
      </c>
      <c r="AF21" s="142">
        <f>'C завтраками| Bed and breakfast'!AY21*0.9</f>
        <v>10800</v>
      </c>
      <c r="AG21" s="142">
        <f>'C завтраками| Bed and breakfast'!AZ21*0.9</f>
        <v>11250</v>
      </c>
      <c r="AH21" s="142">
        <f>'C завтраками| Bed and breakfast'!BA21*0.9</f>
        <v>10800</v>
      </c>
    </row>
    <row r="22" spans="1:34" ht="11.45" customHeight="1" x14ac:dyDescent="0.2">
      <c r="A22" s="51" t="s">
        <v>24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4.6" customHeight="1" x14ac:dyDescent="0.2">
      <c r="A23" s="8" t="s">
        <v>0</v>
      </c>
      <c r="B23" s="129">
        <f t="shared" ref="B23" si="0">B5</f>
        <v>45444</v>
      </c>
      <c r="C23" s="129">
        <f t="shared" ref="C23:AH23" si="1">C5</f>
        <v>45445</v>
      </c>
      <c r="D23" s="129">
        <f t="shared" si="1"/>
        <v>45453</v>
      </c>
      <c r="E23" s="129">
        <f t="shared" si="1"/>
        <v>45454</v>
      </c>
      <c r="F23" s="129">
        <f t="shared" si="1"/>
        <v>45460</v>
      </c>
      <c r="G23" s="129">
        <f t="shared" si="1"/>
        <v>45466</v>
      </c>
      <c r="H23" s="129">
        <f t="shared" si="1"/>
        <v>45471</v>
      </c>
      <c r="I23" s="129">
        <f t="shared" si="1"/>
        <v>45474</v>
      </c>
      <c r="J23" s="129">
        <f t="shared" si="1"/>
        <v>45487</v>
      </c>
      <c r="K23" s="129">
        <f t="shared" si="1"/>
        <v>45491</v>
      </c>
      <c r="L23" s="129">
        <f t="shared" si="1"/>
        <v>45492</v>
      </c>
      <c r="M23" s="129">
        <f t="shared" si="1"/>
        <v>45494</v>
      </c>
      <c r="N23" s="129">
        <f t="shared" si="1"/>
        <v>45499</v>
      </c>
      <c r="O23" s="129">
        <f t="shared" si="1"/>
        <v>45501</v>
      </c>
      <c r="P23" s="129">
        <f t="shared" si="1"/>
        <v>45505</v>
      </c>
      <c r="Q23" s="129">
        <f t="shared" si="1"/>
        <v>45506</v>
      </c>
      <c r="R23" s="129">
        <f t="shared" si="1"/>
        <v>45508</v>
      </c>
      <c r="S23" s="129">
        <f t="shared" si="1"/>
        <v>45513</v>
      </c>
      <c r="T23" s="129">
        <f t="shared" si="1"/>
        <v>45515</v>
      </c>
      <c r="U23" s="129">
        <f t="shared" si="1"/>
        <v>45520</v>
      </c>
      <c r="V23" s="129">
        <f t="shared" si="1"/>
        <v>45522</v>
      </c>
      <c r="W23" s="129">
        <f t="shared" si="1"/>
        <v>45523</v>
      </c>
      <c r="X23" s="129">
        <f t="shared" si="1"/>
        <v>45525</v>
      </c>
      <c r="Y23" s="129">
        <f t="shared" si="1"/>
        <v>45526</v>
      </c>
      <c r="Z23" s="129">
        <f t="shared" si="1"/>
        <v>45527</v>
      </c>
      <c r="AA23" s="129">
        <f t="shared" si="1"/>
        <v>45529</v>
      </c>
      <c r="AB23" s="129">
        <f t="shared" si="1"/>
        <v>45534</v>
      </c>
      <c r="AC23" s="129">
        <f t="shared" si="1"/>
        <v>45536</v>
      </c>
      <c r="AD23" s="129">
        <f t="shared" si="1"/>
        <v>45551</v>
      </c>
      <c r="AE23" s="129">
        <f t="shared" si="1"/>
        <v>45556</v>
      </c>
      <c r="AF23" s="129">
        <f t="shared" si="1"/>
        <v>45558</v>
      </c>
      <c r="AG23" s="129">
        <f t="shared" si="1"/>
        <v>45562</v>
      </c>
      <c r="AH23" s="129">
        <f t="shared" si="1"/>
        <v>45564</v>
      </c>
    </row>
    <row r="24" spans="1:34" ht="24.6" customHeight="1" x14ac:dyDescent="0.2">
      <c r="A24" s="37"/>
      <c r="B24" s="129">
        <f t="shared" ref="B24" si="2">B6</f>
        <v>45444</v>
      </c>
      <c r="C24" s="129">
        <f t="shared" ref="C24:AH24" si="3">C6</f>
        <v>45452</v>
      </c>
      <c r="D24" s="129">
        <f t="shared" si="3"/>
        <v>45453</v>
      </c>
      <c r="E24" s="129">
        <f t="shared" si="3"/>
        <v>45459</v>
      </c>
      <c r="F24" s="129">
        <f t="shared" si="3"/>
        <v>45465</v>
      </c>
      <c r="G24" s="129">
        <f t="shared" si="3"/>
        <v>45470</v>
      </c>
      <c r="H24" s="129">
        <f t="shared" si="3"/>
        <v>45473</v>
      </c>
      <c r="I24" s="129">
        <f t="shared" si="3"/>
        <v>45486</v>
      </c>
      <c r="J24" s="129">
        <f t="shared" si="3"/>
        <v>45490</v>
      </c>
      <c r="K24" s="129">
        <f t="shared" si="3"/>
        <v>45491</v>
      </c>
      <c r="L24" s="129">
        <f t="shared" si="3"/>
        <v>45493</v>
      </c>
      <c r="M24" s="129">
        <f t="shared" si="3"/>
        <v>45498</v>
      </c>
      <c r="N24" s="129">
        <f t="shared" si="3"/>
        <v>45500</v>
      </c>
      <c r="O24" s="129">
        <f t="shared" si="3"/>
        <v>45504</v>
      </c>
      <c r="P24" s="129">
        <f t="shared" si="3"/>
        <v>45505</v>
      </c>
      <c r="Q24" s="129">
        <f t="shared" si="3"/>
        <v>45507</v>
      </c>
      <c r="R24" s="129">
        <f t="shared" si="3"/>
        <v>45512</v>
      </c>
      <c r="S24" s="129">
        <f t="shared" si="3"/>
        <v>45514</v>
      </c>
      <c r="T24" s="129">
        <f t="shared" si="3"/>
        <v>45519</v>
      </c>
      <c r="U24" s="129">
        <f t="shared" si="3"/>
        <v>45521</v>
      </c>
      <c r="V24" s="129">
        <f t="shared" si="3"/>
        <v>45522</v>
      </c>
      <c r="W24" s="129">
        <f t="shared" si="3"/>
        <v>45524</v>
      </c>
      <c r="X24" s="129">
        <f t="shared" si="3"/>
        <v>45525</v>
      </c>
      <c r="Y24" s="129">
        <f t="shared" si="3"/>
        <v>45526</v>
      </c>
      <c r="Z24" s="129">
        <f t="shared" si="3"/>
        <v>45528</v>
      </c>
      <c r="AA24" s="129">
        <f t="shared" si="3"/>
        <v>45533</v>
      </c>
      <c r="AB24" s="129">
        <f t="shared" si="3"/>
        <v>45535</v>
      </c>
      <c r="AC24" s="129">
        <f t="shared" si="3"/>
        <v>45550</v>
      </c>
      <c r="AD24" s="129">
        <f t="shared" si="3"/>
        <v>45555</v>
      </c>
      <c r="AE24" s="129">
        <f t="shared" si="3"/>
        <v>45557</v>
      </c>
      <c r="AF24" s="129">
        <f t="shared" si="3"/>
        <v>45561</v>
      </c>
      <c r="AG24" s="129">
        <f t="shared" si="3"/>
        <v>45563</v>
      </c>
      <c r="AH24" s="129">
        <f t="shared" si="3"/>
        <v>45565</v>
      </c>
    </row>
    <row r="25" spans="1:34" ht="11.45" customHeight="1" x14ac:dyDescent="0.2">
      <c r="A25" s="11" t="s">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row>
    <row r="26" spans="1:34" ht="11.45" customHeight="1" x14ac:dyDescent="0.2">
      <c r="A26" s="3">
        <v>1</v>
      </c>
      <c r="B26" s="142">
        <f t="shared" ref="B26" si="4">B8*0.9</f>
        <v>6601.5</v>
      </c>
      <c r="C26" s="142">
        <f t="shared" ref="C26:AH26" si="5">C8*0.9</f>
        <v>6601.5</v>
      </c>
      <c r="D26" s="142">
        <f t="shared" si="5"/>
        <v>6601.5</v>
      </c>
      <c r="E26" s="142">
        <f t="shared" si="5"/>
        <v>5305.5</v>
      </c>
      <c r="F26" s="142">
        <f t="shared" si="5"/>
        <v>5953.5</v>
      </c>
      <c r="G26" s="142">
        <f t="shared" si="5"/>
        <v>5305.5</v>
      </c>
      <c r="H26" s="142">
        <f t="shared" si="5"/>
        <v>7249.5</v>
      </c>
      <c r="I26" s="142">
        <f t="shared" si="5"/>
        <v>7249.5</v>
      </c>
      <c r="J26" s="142">
        <f t="shared" si="5"/>
        <v>5386.5</v>
      </c>
      <c r="K26" s="142">
        <f t="shared" si="5"/>
        <v>5548.5</v>
      </c>
      <c r="L26" s="142">
        <f t="shared" si="5"/>
        <v>5872.5</v>
      </c>
      <c r="M26" s="142">
        <f t="shared" si="5"/>
        <v>5548.5</v>
      </c>
      <c r="N26" s="142">
        <f t="shared" si="5"/>
        <v>6034.5</v>
      </c>
      <c r="O26" s="142">
        <f t="shared" si="5"/>
        <v>6601.5</v>
      </c>
      <c r="P26" s="142">
        <f t="shared" si="5"/>
        <v>6601.5</v>
      </c>
      <c r="Q26" s="142">
        <f t="shared" si="5"/>
        <v>6196.5</v>
      </c>
      <c r="R26" s="142">
        <f t="shared" si="5"/>
        <v>5872.5</v>
      </c>
      <c r="S26" s="142">
        <f t="shared" si="5"/>
        <v>6601.5</v>
      </c>
      <c r="T26" s="142">
        <f t="shared" si="5"/>
        <v>5872.5</v>
      </c>
      <c r="U26" s="142">
        <f t="shared" si="5"/>
        <v>6196.5</v>
      </c>
      <c r="V26" s="142">
        <f t="shared" si="5"/>
        <v>5872.5</v>
      </c>
      <c r="W26" s="142">
        <f t="shared" si="5"/>
        <v>6601.5</v>
      </c>
      <c r="X26" s="142">
        <f t="shared" si="5"/>
        <v>6034.5</v>
      </c>
      <c r="Y26" s="142">
        <f t="shared" si="5"/>
        <v>5872.5</v>
      </c>
      <c r="Z26" s="142">
        <f t="shared" si="5"/>
        <v>6196.5</v>
      </c>
      <c r="AA26" s="142">
        <f t="shared" si="5"/>
        <v>5548.5</v>
      </c>
      <c r="AB26" s="142">
        <f t="shared" si="5"/>
        <v>5548.5</v>
      </c>
      <c r="AC26" s="142">
        <f t="shared" si="5"/>
        <v>5224.5</v>
      </c>
      <c r="AD26" s="142">
        <f t="shared" si="5"/>
        <v>4657.5</v>
      </c>
      <c r="AE26" s="142">
        <f t="shared" si="5"/>
        <v>5062.5</v>
      </c>
      <c r="AF26" s="142">
        <f t="shared" si="5"/>
        <v>4657.5</v>
      </c>
      <c r="AG26" s="142">
        <f t="shared" si="5"/>
        <v>5062.5</v>
      </c>
      <c r="AH26" s="142">
        <f t="shared" si="5"/>
        <v>4657.5</v>
      </c>
    </row>
    <row r="27" spans="1:34" ht="11.45" customHeight="1" x14ac:dyDescent="0.2">
      <c r="A27" s="3">
        <v>2</v>
      </c>
      <c r="B27" s="142">
        <f t="shared" ref="B27" si="6">B9*0.9</f>
        <v>7614</v>
      </c>
      <c r="C27" s="142">
        <f t="shared" ref="C27:AH27" si="7">C9*0.9</f>
        <v>7614</v>
      </c>
      <c r="D27" s="142">
        <f t="shared" si="7"/>
        <v>7614</v>
      </c>
      <c r="E27" s="142">
        <f t="shared" si="7"/>
        <v>6318</v>
      </c>
      <c r="F27" s="142">
        <f t="shared" si="7"/>
        <v>6966</v>
      </c>
      <c r="G27" s="142">
        <f t="shared" si="7"/>
        <v>6318</v>
      </c>
      <c r="H27" s="142">
        <f t="shared" si="7"/>
        <v>8262</v>
      </c>
      <c r="I27" s="142">
        <f t="shared" si="7"/>
        <v>8262</v>
      </c>
      <c r="J27" s="142">
        <f t="shared" si="7"/>
        <v>6399</v>
      </c>
      <c r="K27" s="142">
        <f t="shared" si="7"/>
        <v>6561</v>
      </c>
      <c r="L27" s="142">
        <f t="shared" si="7"/>
        <v>6885</v>
      </c>
      <c r="M27" s="142">
        <f t="shared" si="7"/>
        <v>6561</v>
      </c>
      <c r="N27" s="142">
        <f t="shared" si="7"/>
        <v>7047</v>
      </c>
      <c r="O27" s="142">
        <f t="shared" si="7"/>
        <v>7614</v>
      </c>
      <c r="P27" s="142">
        <f t="shared" si="7"/>
        <v>7614</v>
      </c>
      <c r="Q27" s="142">
        <f t="shared" si="7"/>
        <v>7209</v>
      </c>
      <c r="R27" s="142">
        <f t="shared" si="7"/>
        <v>6885</v>
      </c>
      <c r="S27" s="142">
        <f t="shared" si="7"/>
        <v>7614</v>
      </c>
      <c r="T27" s="142">
        <f t="shared" si="7"/>
        <v>6885</v>
      </c>
      <c r="U27" s="142">
        <f t="shared" si="7"/>
        <v>7209</v>
      </c>
      <c r="V27" s="142">
        <f t="shared" si="7"/>
        <v>6885</v>
      </c>
      <c r="W27" s="142">
        <f t="shared" si="7"/>
        <v>7614</v>
      </c>
      <c r="X27" s="142">
        <f t="shared" si="7"/>
        <v>7047</v>
      </c>
      <c r="Y27" s="142">
        <f t="shared" si="7"/>
        <v>6885</v>
      </c>
      <c r="Z27" s="142">
        <f t="shared" si="7"/>
        <v>7209</v>
      </c>
      <c r="AA27" s="142">
        <f t="shared" si="7"/>
        <v>6561</v>
      </c>
      <c r="AB27" s="142">
        <f t="shared" si="7"/>
        <v>6561</v>
      </c>
      <c r="AC27" s="142">
        <f t="shared" si="7"/>
        <v>6237</v>
      </c>
      <c r="AD27" s="142">
        <f t="shared" si="7"/>
        <v>5670</v>
      </c>
      <c r="AE27" s="142">
        <f t="shared" si="7"/>
        <v>6075</v>
      </c>
      <c r="AF27" s="142">
        <f t="shared" si="7"/>
        <v>5670</v>
      </c>
      <c r="AG27" s="142">
        <f t="shared" si="7"/>
        <v>6075</v>
      </c>
      <c r="AH27" s="142">
        <f t="shared" si="7"/>
        <v>5670</v>
      </c>
    </row>
    <row r="28" spans="1:34" ht="11.45" customHeight="1" x14ac:dyDescent="0.2">
      <c r="A28" s="120" t="s">
        <v>107</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1:34" ht="11.45" customHeight="1" x14ac:dyDescent="0.2">
      <c r="A29" s="3">
        <v>1</v>
      </c>
      <c r="B29" s="29">
        <f t="shared" ref="B29" si="8">B11*0.9</f>
        <v>7411.5</v>
      </c>
      <c r="C29" s="29">
        <f t="shared" ref="C29:AH29" si="9">C11*0.9</f>
        <v>7411.5</v>
      </c>
      <c r="D29" s="29">
        <f t="shared" si="9"/>
        <v>7411.5</v>
      </c>
      <c r="E29" s="29">
        <f t="shared" si="9"/>
        <v>6115.5</v>
      </c>
      <c r="F29" s="29">
        <f t="shared" si="9"/>
        <v>6763.5</v>
      </c>
      <c r="G29" s="29">
        <f t="shared" si="9"/>
        <v>6115.5</v>
      </c>
      <c r="H29" s="29">
        <f t="shared" si="9"/>
        <v>8059.5</v>
      </c>
      <c r="I29" s="29">
        <f t="shared" si="9"/>
        <v>8059.5</v>
      </c>
      <c r="J29" s="29">
        <f t="shared" si="9"/>
        <v>6196.5</v>
      </c>
      <c r="K29" s="29">
        <f t="shared" si="9"/>
        <v>6358.5</v>
      </c>
      <c r="L29" s="29">
        <f t="shared" si="9"/>
        <v>6682.5</v>
      </c>
      <c r="M29" s="29">
        <f t="shared" si="9"/>
        <v>6358.5</v>
      </c>
      <c r="N29" s="29">
        <f t="shared" si="9"/>
        <v>6844.5</v>
      </c>
      <c r="O29" s="29">
        <f t="shared" si="9"/>
        <v>7411.5</v>
      </c>
      <c r="P29" s="29">
        <f t="shared" si="9"/>
        <v>7411.5</v>
      </c>
      <c r="Q29" s="29">
        <f t="shared" si="9"/>
        <v>7006.5</v>
      </c>
      <c r="R29" s="29">
        <f t="shared" si="9"/>
        <v>6682.5</v>
      </c>
      <c r="S29" s="29">
        <f t="shared" si="9"/>
        <v>7411.5</v>
      </c>
      <c r="T29" s="29">
        <f t="shared" si="9"/>
        <v>6682.5</v>
      </c>
      <c r="U29" s="29">
        <f t="shared" si="9"/>
        <v>7006.5</v>
      </c>
      <c r="V29" s="29">
        <f t="shared" si="9"/>
        <v>6682.5</v>
      </c>
      <c r="W29" s="29">
        <f t="shared" si="9"/>
        <v>7411.5</v>
      </c>
      <c r="X29" s="29">
        <f t="shared" si="9"/>
        <v>6844.5</v>
      </c>
      <c r="Y29" s="29">
        <f t="shared" si="9"/>
        <v>6682.5</v>
      </c>
      <c r="Z29" s="29">
        <f t="shared" si="9"/>
        <v>7006.5</v>
      </c>
      <c r="AA29" s="29">
        <f t="shared" si="9"/>
        <v>6358.5</v>
      </c>
      <c r="AB29" s="29">
        <f t="shared" si="9"/>
        <v>6358.5</v>
      </c>
      <c r="AC29" s="29">
        <f t="shared" si="9"/>
        <v>6034.5</v>
      </c>
      <c r="AD29" s="29">
        <f t="shared" si="9"/>
        <v>5467.5</v>
      </c>
      <c r="AE29" s="29">
        <f t="shared" si="9"/>
        <v>5872.5</v>
      </c>
      <c r="AF29" s="29">
        <f t="shared" si="9"/>
        <v>5467.5</v>
      </c>
      <c r="AG29" s="29">
        <f t="shared" si="9"/>
        <v>5872.5</v>
      </c>
      <c r="AH29" s="29">
        <f t="shared" si="9"/>
        <v>5467.5</v>
      </c>
    </row>
    <row r="30" spans="1:34" ht="11.45" customHeight="1" x14ac:dyDescent="0.2">
      <c r="A30" s="3">
        <v>2</v>
      </c>
      <c r="B30" s="29">
        <f t="shared" ref="B30" si="10">B12*0.9</f>
        <v>8424</v>
      </c>
      <c r="C30" s="29">
        <f t="shared" ref="C30:AH30" si="11">C12*0.9</f>
        <v>8424</v>
      </c>
      <c r="D30" s="29">
        <f t="shared" si="11"/>
        <v>8424</v>
      </c>
      <c r="E30" s="29">
        <f t="shared" si="11"/>
        <v>7128</v>
      </c>
      <c r="F30" s="29">
        <f t="shared" si="11"/>
        <v>7776</v>
      </c>
      <c r="G30" s="29">
        <f t="shared" si="11"/>
        <v>7128</v>
      </c>
      <c r="H30" s="29">
        <f t="shared" si="11"/>
        <v>9072</v>
      </c>
      <c r="I30" s="29">
        <f t="shared" si="11"/>
        <v>9072</v>
      </c>
      <c r="J30" s="29">
        <f t="shared" si="11"/>
        <v>7209</v>
      </c>
      <c r="K30" s="29">
        <f t="shared" si="11"/>
        <v>7371</v>
      </c>
      <c r="L30" s="29">
        <f t="shared" si="11"/>
        <v>7695</v>
      </c>
      <c r="M30" s="29">
        <f t="shared" si="11"/>
        <v>7371</v>
      </c>
      <c r="N30" s="29">
        <f t="shared" si="11"/>
        <v>7857</v>
      </c>
      <c r="O30" s="29">
        <f t="shared" si="11"/>
        <v>8424</v>
      </c>
      <c r="P30" s="29">
        <f t="shared" si="11"/>
        <v>8424</v>
      </c>
      <c r="Q30" s="29">
        <f t="shared" si="11"/>
        <v>8019</v>
      </c>
      <c r="R30" s="29">
        <f t="shared" si="11"/>
        <v>7695</v>
      </c>
      <c r="S30" s="29">
        <f t="shared" si="11"/>
        <v>8424</v>
      </c>
      <c r="T30" s="29">
        <f t="shared" si="11"/>
        <v>7695</v>
      </c>
      <c r="U30" s="29">
        <f t="shared" si="11"/>
        <v>8019</v>
      </c>
      <c r="V30" s="29">
        <f t="shared" si="11"/>
        <v>7695</v>
      </c>
      <c r="W30" s="29">
        <f t="shared" si="11"/>
        <v>8424</v>
      </c>
      <c r="X30" s="29">
        <f t="shared" si="11"/>
        <v>7857</v>
      </c>
      <c r="Y30" s="29">
        <f t="shared" si="11"/>
        <v>7695</v>
      </c>
      <c r="Z30" s="29">
        <f t="shared" si="11"/>
        <v>8019</v>
      </c>
      <c r="AA30" s="29">
        <f t="shared" si="11"/>
        <v>7371</v>
      </c>
      <c r="AB30" s="29">
        <f t="shared" si="11"/>
        <v>7371</v>
      </c>
      <c r="AC30" s="29">
        <f t="shared" si="11"/>
        <v>7047</v>
      </c>
      <c r="AD30" s="29">
        <f t="shared" si="11"/>
        <v>6480</v>
      </c>
      <c r="AE30" s="29">
        <f t="shared" si="11"/>
        <v>6885</v>
      </c>
      <c r="AF30" s="29">
        <f t="shared" si="11"/>
        <v>6480</v>
      </c>
      <c r="AG30" s="29">
        <f t="shared" si="11"/>
        <v>6885</v>
      </c>
      <c r="AH30" s="29">
        <f t="shared" si="11"/>
        <v>6480</v>
      </c>
    </row>
    <row r="31" spans="1:34" ht="11.45" customHeight="1" x14ac:dyDescent="0.2">
      <c r="A31" s="120" t="s">
        <v>86</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row>
    <row r="32" spans="1:34" ht="11.45" customHeight="1" x14ac:dyDescent="0.2">
      <c r="A32" s="3">
        <v>1</v>
      </c>
      <c r="B32" s="29">
        <f t="shared" ref="B32" si="12">B14*0.9</f>
        <v>8626.5</v>
      </c>
      <c r="C32" s="29">
        <f t="shared" ref="C32:AH32" si="13">C14*0.9</f>
        <v>8626.5</v>
      </c>
      <c r="D32" s="29">
        <f t="shared" si="13"/>
        <v>8626.5</v>
      </c>
      <c r="E32" s="29">
        <f t="shared" si="13"/>
        <v>7330.5</v>
      </c>
      <c r="F32" s="29">
        <f t="shared" si="13"/>
        <v>7978.5</v>
      </c>
      <c r="G32" s="29">
        <f t="shared" si="13"/>
        <v>7330.5</v>
      </c>
      <c r="H32" s="29">
        <f t="shared" si="13"/>
        <v>9274.5</v>
      </c>
      <c r="I32" s="29">
        <f t="shared" si="13"/>
        <v>9274.5</v>
      </c>
      <c r="J32" s="29">
        <f t="shared" si="13"/>
        <v>7411.5</v>
      </c>
      <c r="K32" s="29">
        <f t="shared" si="13"/>
        <v>7573.5</v>
      </c>
      <c r="L32" s="29">
        <f t="shared" si="13"/>
        <v>7897.5</v>
      </c>
      <c r="M32" s="29">
        <f t="shared" si="13"/>
        <v>7573.5</v>
      </c>
      <c r="N32" s="29">
        <f t="shared" si="13"/>
        <v>8059.5</v>
      </c>
      <c r="O32" s="29">
        <f t="shared" si="13"/>
        <v>8626.5</v>
      </c>
      <c r="P32" s="29">
        <f t="shared" si="13"/>
        <v>8626.5</v>
      </c>
      <c r="Q32" s="29">
        <f t="shared" si="13"/>
        <v>8221.5</v>
      </c>
      <c r="R32" s="29">
        <f t="shared" si="13"/>
        <v>7897.5</v>
      </c>
      <c r="S32" s="29">
        <f t="shared" si="13"/>
        <v>8626.5</v>
      </c>
      <c r="T32" s="29">
        <f t="shared" si="13"/>
        <v>7897.5</v>
      </c>
      <c r="U32" s="29">
        <f t="shared" si="13"/>
        <v>8221.5</v>
      </c>
      <c r="V32" s="29">
        <f t="shared" si="13"/>
        <v>7897.5</v>
      </c>
      <c r="W32" s="29">
        <f t="shared" si="13"/>
        <v>8626.5</v>
      </c>
      <c r="X32" s="29">
        <f t="shared" si="13"/>
        <v>8059.5</v>
      </c>
      <c r="Y32" s="29">
        <f t="shared" si="13"/>
        <v>7897.5</v>
      </c>
      <c r="Z32" s="29">
        <f t="shared" si="13"/>
        <v>8221.5</v>
      </c>
      <c r="AA32" s="29">
        <f t="shared" si="13"/>
        <v>7573.5</v>
      </c>
      <c r="AB32" s="29">
        <f t="shared" si="13"/>
        <v>7573.5</v>
      </c>
      <c r="AC32" s="29">
        <f t="shared" si="13"/>
        <v>7249.5</v>
      </c>
      <c r="AD32" s="29">
        <f t="shared" si="13"/>
        <v>6682.5</v>
      </c>
      <c r="AE32" s="29">
        <f t="shared" si="13"/>
        <v>7087.5</v>
      </c>
      <c r="AF32" s="29">
        <f t="shared" si="13"/>
        <v>6682.5</v>
      </c>
      <c r="AG32" s="29">
        <f t="shared" si="13"/>
        <v>7087.5</v>
      </c>
      <c r="AH32" s="29">
        <f t="shared" si="13"/>
        <v>6682.5</v>
      </c>
    </row>
    <row r="33" spans="1:34" ht="11.45" customHeight="1" x14ac:dyDescent="0.2">
      <c r="A33" s="3">
        <v>2</v>
      </c>
      <c r="B33" s="29">
        <f t="shared" ref="B33" si="14">B15*0.9</f>
        <v>9639</v>
      </c>
      <c r="C33" s="29">
        <f t="shared" ref="C33:AH33" si="15">C15*0.9</f>
        <v>9639</v>
      </c>
      <c r="D33" s="29">
        <f t="shared" si="15"/>
        <v>9639</v>
      </c>
      <c r="E33" s="29">
        <f t="shared" si="15"/>
        <v>8343</v>
      </c>
      <c r="F33" s="29">
        <f t="shared" si="15"/>
        <v>8991</v>
      </c>
      <c r="G33" s="29">
        <f t="shared" si="15"/>
        <v>8343</v>
      </c>
      <c r="H33" s="29">
        <f t="shared" si="15"/>
        <v>10287</v>
      </c>
      <c r="I33" s="29">
        <f t="shared" si="15"/>
        <v>10287</v>
      </c>
      <c r="J33" s="29">
        <f t="shared" si="15"/>
        <v>8424</v>
      </c>
      <c r="K33" s="29">
        <f t="shared" si="15"/>
        <v>8586</v>
      </c>
      <c r="L33" s="29">
        <f t="shared" si="15"/>
        <v>8910</v>
      </c>
      <c r="M33" s="29">
        <f t="shared" si="15"/>
        <v>8586</v>
      </c>
      <c r="N33" s="29">
        <f t="shared" si="15"/>
        <v>9072</v>
      </c>
      <c r="O33" s="29">
        <f t="shared" si="15"/>
        <v>9639</v>
      </c>
      <c r="P33" s="29">
        <f t="shared" si="15"/>
        <v>9639</v>
      </c>
      <c r="Q33" s="29">
        <f t="shared" si="15"/>
        <v>9234</v>
      </c>
      <c r="R33" s="29">
        <f t="shared" si="15"/>
        <v>8910</v>
      </c>
      <c r="S33" s="29">
        <f t="shared" si="15"/>
        <v>9639</v>
      </c>
      <c r="T33" s="29">
        <f t="shared" si="15"/>
        <v>8910</v>
      </c>
      <c r="U33" s="29">
        <f t="shared" si="15"/>
        <v>9234</v>
      </c>
      <c r="V33" s="29">
        <f t="shared" si="15"/>
        <v>8910</v>
      </c>
      <c r="W33" s="29">
        <f t="shared" si="15"/>
        <v>9639</v>
      </c>
      <c r="X33" s="29">
        <f t="shared" si="15"/>
        <v>9072</v>
      </c>
      <c r="Y33" s="29">
        <f t="shared" si="15"/>
        <v>8910</v>
      </c>
      <c r="Z33" s="29">
        <f t="shared" si="15"/>
        <v>9234</v>
      </c>
      <c r="AA33" s="29">
        <f t="shared" si="15"/>
        <v>8586</v>
      </c>
      <c r="AB33" s="29">
        <f t="shared" si="15"/>
        <v>8586</v>
      </c>
      <c r="AC33" s="29">
        <f t="shared" si="15"/>
        <v>8262</v>
      </c>
      <c r="AD33" s="29">
        <f t="shared" si="15"/>
        <v>7695</v>
      </c>
      <c r="AE33" s="29">
        <f t="shared" si="15"/>
        <v>8100</v>
      </c>
      <c r="AF33" s="29">
        <f t="shared" si="15"/>
        <v>7695</v>
      </c>
      <c r="AG33" s="29">
        <f t="shared" si="15"/>
        <v>8100</v>
      </c>
      <c r="AH33" s="29">
        <f t="shared" si="15"/>
        <v>7695</v>
      </c>
    </row>
    <row r="34" spans="1:34" ht="11.45" customHeight="1" x14ac:dyDescent="0.2">
      <c r="A34" s="122" t="s">
        <v>91</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ht="11.45" customHeight="1" x14ac:dyDescent="0.2">
      <c r="A35" s="3">
        <v>1</v>
      </c>
      <c r="B35" s="29">
        <f t="shared" ref="B35" si="16">B17*0.9</f>
        <v>9436.5</v>
      </c>
      <c r="C35" s="29">
        <f t="shared" ref="C35:AH35" si="17">C17*0.9</f>
        <v>9436.5</v>
      </c>
      <c r="D35" s="29">
        <f t="shared" si="17"/>
        <v>9436.5</v>
      </c>
      <c r="E35" s="29">
        <f t="shared" si="17"/>
        <v>8140.5</v>
      </c>
      <c r="F35" s="29">
        <f t="shared" si="17"/>
        <v>8788.5</v>
      </c>
      <c r="G35" s="29">
        <f t="shared" si="17"/>
        <v>8140.5</v>
      </c>
      <c r="H35" s="29">
        <f t="shared" si="17"/>
        <v>10084.5</v>
      </c>
      <c r="I35" s="29">
        <f t="shared" si="17"/>
        <v>10084.5</v>
      </c>
      <c r="J35" s="29">
        <f t="shared" si="17"/>
        <v>8221.5</v>
      </c>
      <c r="K35" s="29">
        <f t="shared" si="17"/>
        <v>8383.5</v>
      </c>
      <c r="L35" s="29">
        <f t="shared" si="17"/>
        <v>8707.5</v>
      </c>
      <c r="M35" s="29">
        <f t="shared" si="17"/>
        <v>8383.5</v>
      </c>
      <c r="N35" s="29">
        <f t="shared" si="17"/>
        <v>8869.5</v>
      </c>
      <c r="O35" s="29">
        <f t="shared" si="17"/>
        <v>9436.5</v>
      </c>
      <c r="P35" s="29">
        <f t="shared" si="17"/>
        <v>9436.5</v>
      </c>
      <c r="Q35" s="29">
        <f t="shared" si="17"/>
        <v>9031.5</v>
      </c>
      <c r="R35" s="29">
        <f t="shared" si="17"/>
        <v>8707.5</v>
      </c>
      <c r="S35" s="29">
        <f t="shared" si="17"/>
        <v>9436.5</v>
      </c>
      <c r="T35" s="29">
        <f t="shared" si="17"/>
        <v>8707.5</v>
      </c>
      <c r="U35" s="29">
        <f t="shared" si="17"/>
        <v>9031.5</v>
      </c>
      <c r="V35" s="29">
        <f t="shared" si="17"/>
        <v>8707.5</v>
      </c>
      <c r="W35" s="29">
        <f t="shared" si="17"/>
        <v>9436.5</v>
      </c>
      <c r="X35" s="29">
        <f t="shared" si="17"/>
        <v>8869.5</v>
      </c>
      <c r="Y35" s="29">
        <f t="shared" si="17"/>
        <v>8707.5</v>
      </c>
      <c r="Z35" s="29">
        <f t="shared" si="17"/>
        <v>9031.5</v>
      </c>
      <c r="AA35" s="29">
        <f t="shared" si="17"/>
        <v>8383.5</v>
      </c>
      <c r="AB35" s="29">
        <f t="shared" si="17"/>
        <v>8383.5</v>
      </c>
      <c r="AC35" s="29">
        <f t="shared" si="17"/>
        <v>8059.5</v>
      </c>
      <c r="AD35" s="29">
        <f t="shared" si="17"/>
        <v>7492.5</v>
      </c>
      <c r="AE35" s="29">
        <f t="shared" si="17"/>
        <v>7897.5</v>
      </c>
      <c r="AF35" s="29">
        <f t="shared" si="17"/>
        <v>7492.5</v>
      </c>
      <c r="AG35" s="29">
        <f t="shared" si="17"/>
        <v>7897.5</v>
      </c>
      <c r="AH35" s="29">
        <f t="shared" si="17"/>
        <v>7492.5</v>
      </c>
    </row>
    <row r="36" spans="1:34" ht="11.45" customHeight="1" x14ac:dyDescent="0.2">
      <c r="A36" s="3">
        <v>2</v>
      </c>
      <c r="B36" s="29">
        <f t="shared" ref="B36" si="18">B18*0.9</f>
        <v>10449</v>
      </c>
      <c r="C36" s="29">
        <f t="shared" ref="C36:AH36" si="19">C18*0.9</f>
        <v>10449</v>
      </c>
      <c r="D36" s="29">
        <f t="shared" si="19"/>
        <v>10449</v>
      </c>
      <c r="E36" s="29">
        <f t="shared" si="19"/>
        <v>9153</v>
      </c>
      <c r="F36" s="29">
        <f t="shared" si="19"/>
        <v>9801</v>
      </c>
      <c r="G36" s="29">
        <f t="shared" si="19"/>
        <v>9153</v>
      </c>
      <c r="H36" s="29">
        <f t="shared" si="19"/>
        <v>11097</v>
      </c>
      <c r="I36" s="29">
        <f t="shared" si="19"/>
        <v>11097</v>
      </c>
      <c r="J36" s="29">
        <f t="shared" si="19"/>
        <v>9234</v>
      </c>
      <c r="K36" s="29">
        <f t="shared" si="19"/>
        <v>9396</v>
      </c>
      <c r="L36" s="29">
        <f t="shared" si="19"/>
        <v>9720</v>
      </c>
      <c r="M36" s="29">
        <f t="shared" si="19"/>
        <v>9396</v>
      </c>
      <c r="N36" s="29">
        <f t="shared" si="19"/>
        <v>9882</v>
      </c>
      <c r="O36" s="29">
        <f t="shared" si="19"/>
        <v>10449</v>
      </c>
      <c r="P36" s="29">
        <f t="shared" si="19"/>
        <v>10449</v>
      </c>
      <c r="Q36" s="29">
        <f t="shared" si="19"/>
        <v>10044</v>
      </c>
      <c r="R36" s="29">
        <f t="shared" si="19"/>
        <v>9720</v>
      </c>
      <c r="S36" s="29">
        <f t="shared" si="19"/>
        <v>10449</v>
      </c>
      <c r="T36" s="29">
        <f t="shared" si="19"/>
        <v>9720</v>
      </c>
      <c r="U36" s="29">
        <f t="shared" si="19"/>
        <v>10044</v>
      </c>
      <c r="V36" s="29">
        <f t="shared" si="19"/>
        <v>9720</v>
      </c>
      <c r="W36" s="29">
        <f t="shared" si="19"/>
        <v>10449</v>
      </c>
      <c r="X36" s="29">
        <f t="shared" si="19"/>
        <v>9882</v>
      </c>
      <c r="Y36" s="29">
        <f t="shared" si="19"/>
        <v>9720</v>
      </c>
      <c r="Z36" s="29">
        <f t="shared" si="19"/>
        <v>10044</v>
      </c>
      <c r="AA36" s="29">
        <f t="shared" si="19"/>
        <v>9396</v>
      </c>
      <c r="AB36" s="29">
        <f t="shared" si="19"/>
        <v>9396</v>
      </c>
      <c r="AC36" s="29">
        <f t="shared" si="19"/>
        <v>9072</v>
      </c>
      <c r="AD36" s="29">
        <f t="shared" si="19"/>
        <v>8505</v>
      </c>
      <c r="AE36" s="29">
        <f t="shared" si="19"/>
        <v>8910</v>
      </c>
      <c r="AF36" s="29">
        <f t="shared" si="19"/>
        <v>8505</v>
      </c>
      <c r="AG36" s="29">
        <f t="shared" si="19"/>
        <v>8910</v>
      </c>
      <c r="AH36" s="29">
        <f t="shared" si="19"/>
        <v>8505</v>
      </c>
    </row>
    <row r="37" spans="1:34" s="118" customFormat="1" ht="11.45" customHeight="1" x14ac:dyDescent="0.2">
      <c r="A37" s="119" t="s">
        <v>92</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s="118" customFormat="1" ht="11.45" customHeight="1" x14ac:dyDescent="0.2">
      <c r="A38" s="121">
        <v>1</v>
      </c>
      <c r="B38" s="142">
        <f t="shared" ref="B38" si="20">B20*0.9</f>
        <v>10651.5</v>
      </c>
      <c r="C38" s="142">
        <f t="shared" ref="C38:AH38" si="21">C20*0.9</f>
        <v>10651.5</v>
      </c>
      <c r="D38" s="142">
        <f t="shared" si="21"/>
        <v>10651.5</v>
      </c>
      <c r="E38" s="142">
        <f t="shared" si="21"/>
        <v>9355.5</v>
      </c>
      <c r="F38" s="142">
        <f t="shared" si="21"/>
        <v>10003.5</v>
      </c>
      <c r="G38" s="142">
        <f t="shared" si="21"/>
        <v>9355.5</v>
      </c>
      <c r="H38" s="142">
        <f t="shared" si="21"/>
        <v>11299.5</v>
      </c>
      <c r="I38" s="142">
        <f t="shared" si="21"/>
        <v>11299.5</v>
      </c>
      <c r="J38" s="142">
        <f t="shared" si="21"/>
        <v>9436.5</v>
      </c>
      <c r="K38" s="142">
        <f t="shared" si="21"/>
        <v>9598.5</v>
      </c>
      <c r="L38" s="142">
        <f t="shared" si="21"/>
        <v>9922.5</v>
      </c>
      <c r="M38" s="142">
        <f t="shared" si="21"/>
        <v>9598.5</v>
      </c>
      <c r="N38" s="142">
        <f t="shared" si="21"/>
        <v>10084.5</v>
      </c>
      <c r="O38" s="142">
        <f t="shared" si="21"/>
        <v>10651.5</v>
      </c>
      <c r="P38" s="142">
        <f t="shared" si="21"/>
        <v>10651.5</v>
      </c>
      <c r="Q38" s="142">
        <f t="shared" si="21"/>
        <v>10246.5</v>
      </c>
      <c r="R38" s="142">
        <f t="shared" si="21"/>
        <v>9922.5</v>
      </c>
      <c r="S38" s="142">
        <f t="shared" si="21"/>
        <v>10651.5</v>
      </c>
      <c r="T38" s="142">
        <f t="shared" si="21"/>
        <v>9922.5</v>
      </c>
      <c r="U38" s="142">
        <f t="shared" si="21"/>
        <v>10246.5</v>
      </c>
      <c r="V38" s="142">
        <f t="shared" si="21"/>
        <v>9922.5</v>
      </c>
      <c r="W38" s="142">
        <f t="shared" si="21"/>
        <v>10651.5</v>
      </c>
      <c r="X38" s="142">
        <f t="shared" si="21"/>
        <v>10084.5</v>
      </c>
      <c r="Y38" s="142">
        <f t="shared" si="21"/>
        <v>9922.5</v>
      </c>
      <c r="Z38" s="142">
        <f t="shared" si="21"/>
        <v>10246.5</v>
      </c>
      <c r="AA38" s="142">
        <f t="shared" si="21"/>
        <v>9598.5</v>
      </c>
      <c r="AB38" s="142">
        <f t="shared" si="21"/>
        <v>9598.5</v>
      </c>
      <c r="AC38" s="142">
        <f t="shared" si="21"/>
        <v>9274.5</v>
      </c>
      <c r="AD38" s="142">
        <f t="shared" si="21"/>
        <v>8707.5</v>
      </c>
      <c r="AE38" s="142">
        <f t="shared" si="21"/>
        <v>9112.5</v>
      </c>
      <c r="AF38" s="142">
        <f t="shared" si="21"/>
        <v>8707.5</v>
      </c>
      <c r="AG38" s="142">
        <f t="shared" si="21"/>
        <v>9112.5</v>
      </c>
      <c r="AH38" s="142">
        <f t="shared" si="21"/>
        <v>8707.5</v>
      </c>
    </row>
    <row r="39" spans="1:34" s="118" customFormat="1" ht="11.45" customHeight="1" x14ac:dyDescent="0.2">
      <c r="A39" s="121">
        <v>2</v>
      </c>
      <c r="B39" s="142">
        <f t="shared" ref="B39" si="22">B21*0.9</f>
        <v>11664</v>
      </c>
      <c r="C39" s="142">
        <f t="shared" ref="C39:AH39" si="23">C21*0.9</f>
        <v>11664</v>
      </c>
      <c r="D39" s="142">
        <f t="shared" si="23"/>
        <v>11664</v>
      </c>
      <c r="E39" s="142">
        <f t="shared" si="23"/>
        <v>10368</v>
      </c>
      <c r="F39" s="142">
        <f t="shared" si="23"/>
        <v>11016</v>
      </c>
      <c r="G39" s="142">
        <f t="shared" si="23"/>
        <v>10368</v>
      </c>
      <c r="H39" s="142">
        <f t="shared" si="23"/>
        <v>12312</v>
      </c>
      <c r="I39" s="142">
        <f t="shared" si="23"/>
        <v>12312</v>
      </c>
      <c r="J39" s="142">
        <f t="shared" si="23"/>
        <v>10449</v>
      </c>
      <c r="K39" s="142">
        <f t="shared" si="23"/>
        <v>10611</v>
      </c>
      <c r="L39" s="142">
        <f t="shared" si="23"/>
        <v>10935</v>
      </c>
      <c r="M39" s="142">
        <f t="shared" si="23"/>
        <v>10611</v>
      </c>
      <c r="N39" s="142">
        <f t="shared" si="23"/>
        <v>11097</v>
      </c>
      <c r="O39" s="142">
        <f t="shared" si="23"/>
        <v>11664</v>
      </c>
      <c r="P39" s="142">
        <f t="shared" si="23"/>
        <v>11664</v>
      </c>
      <c r="Q39" s="142">
        <f t="shared" si="23"/>
        <v>11259</v>
      </c>
      <c r="R39" s="142">
        <f t="shared" si="23"/>
        <v>10935</v>
      </c>
      <c r="S39" s="142">
        <f t="shared" si="23"/>
        <v>11664</v>
      </c>
      <c r="T39" s="142">
        <f t="shared" si="23"/>
        <v>10935</v>
      </c>
      <c r="U39" s="142">
        <f t="shared" si="23"/>
        <v>11259</v>
      </c>
      <c r="V39" s="142">
        <f t="shared" si="23"/>
        <v>10935</v>
      </c>
      <c r="W39" s="142">
        <f t="shared" si="23"/>
        <v>11664</v>
      </c>
      <c r="X39" s="142">
        <f t="shared" si="23"/>
        <v>11097</v>
      </c>
      <c r="Y39" s="142">
        <f t="shared" si="23"/>
        <v>10935</v>
      </c>
      <c r="Z39" s="142">
        <f t="shared" si="23"/>
        <v>11259</v>
      </c>
      <c r="AA39" s="142">
        <f t="shared" si="23"/>
        <v>10611</v>
      </c>
      <c r="AB39" s="142">
        <f t="shared" si="23"/>
        <v>10611</v>
      </c>
      <c r="AC39" s="142">
        <f t="shared" si="23"/>
        <v>10287</v>
      </c>
      <c r="AD39" s="142">
        <f t="shared" si="23"/>
        <v>9720</v>
      </c>
      <c r="AE39" s="142">
        <f t="shared" si="23"/>
        <v>10125</v>
      </c>
      <c r="AF39" s="142">
        <f t="shared" si="23"/>
        <v>9720</v>
      </c>
      <c r="AG39" s="142">
        <f t="shared" si="23"/>
        <v>10125</v>
      </c>
      <c r="AH39" s="142">
        <f t="shared" si="23"/>
        <v>9720</v>
      </c>
    </row>
    <row r="40" spans="1:34" ht="11.45" customHeight="1" x14ac:dyDescent="0.2">
      <c r="A40" s="24"/>
    </row>
    <row r="41" spans="1:34" ht="145.9" customHeight="1" x14ac:dyDescent="0.2">
      <c r="A41" s="77" t="s">
        <v>202</v>
      </c>
    </row>
    <row r="42" spans="1:34" ht="11.45" customHeight="1" x14ac:dyDescent="0.2">
      <c r="A42" s="80" t="s">
        <v>18</v>
      </c>
    </row>
    <row r="43" spans="1:34" ht="11.45" customHeight="1" x14ac:dyDescent="0.2">
      <c r="A43" s="81" t="s">
        <v>193</v>
      </c>
    </row>
    <row r="44" spans="1:34" x14ac:dyDescent="0.2">
      <c r="A44" s="81" t="s">
        <v>194</v>
      </c>
    </row>
    <row r="45" spans="1:34" x14ac:dyDescent="0.2">
      <c r="A45" s="24"/>
    </row>
    <row r="46" spans="1:34" x14ac:dyDescent="0.2">
      <c r="A46" s="36" t="s">
        <v>3</v>
      </c>
    </row>
    <row r="47" spans="1:34" x14ac:dyDescent="0.2">
      <c r="A47" s="20" t="s">
        <v>4</v>
      </c>
    </row>
    <row r="48" spans="1:34" x14ac:dyDescent="0.2">
      <c r="A48" s="20" t="s">
        <v>5</v>
      </c>
    </row>
    <row r="49" spans="1:1" ht="24" x14ac:dyDescent="0.2">
      <c r="A49" s="21" t="s">
        <v>6</v>
      </c>
    </row>
    <row r="50" spans="1:1" ht="12.6" customHeight="1" x14ac:dyDescent="0.2">
      <c r="A50" s="42" t="s">
        <v>75</v>
      </c>
    </row>
    <row r="51" spans="1:1" x14ac:dyDescent="0.2">
      <c r="A51" s="66"/>
    </row>
    <row r="54" spans="1:1" ht="31.5" x14ac:dyDescent="0.2">
      <c r="A54" s="83" t="s">
        <v>203</v>
      </c>
    </row>
    <row r="55" spans="1:1" ht="42" x14ac:dyDescent="0.2">
      <c r="A55" s="168" t="s">
        <v>195</v>
      </c>
    </row>
    <row r="56" spans="1:1" ht="21" x14ac:dyDescent="0.2">
      <c r="A56" s="168" t="s">
        <v>196</v>
      </c>
    </row>
    <row r="57" spans="1:1" ht="21" x14ac:dyDescent="0.2">
      <c r="A57" s="168" t="s">
        <v>204</v>
      </c>
    </row>
    <row r="58" spans="1:1" ht="21" x14ac:dyDescent="0.2">
      <c r="A58" s="168" t="s">
        <v>197</v>
      </c>
    </row>
    <row r="59" spans="1:1" ht="31.5" x14ac:dyDescent="0.2">
      <c r="A59" s="168" t="s">
        <v>198</v>
      </c>
    </row>
    <row r="60" spans="1:1" ht="31.5" x14ac:dyDescent="0.2">
      <c r="A60" s="168" t="s">
        <v>199</v>
      </c>
    </row>
    <row r="61" spans="1:1" ht="31.5" x14ac:dyDescent="0.2">
      <c r="A61" s="70" t="s">
        <v>42</v>
      </c>
    </row>
    <row r="62" spans="1:1" ht="63" x14ac:dyDescent="0.2">
      <c r="A62" s="87" t="s">
        <v>200</v>
      </c>
    </row>
    <row r="63" spans="1:1" ht="21" x14ac:dyDescent="0.2">
      <c r="A63" s="71" t="s">
        <v>43</v>
      </c>
    </row>
    <row r="64" spans="1:1" ht="42.75" x14ac:dyDescent="0.2">
      <c r="A64" s="72" t="s">
        <v>201</v>
      </c>
    </row>
    <row r="65" spans="1:1" ht="21" x14ac:dyDescent="0.2">
      <c r="A65" s="73" t="s">
        <v>45</v>
      </c>
    </row>
    <row r="66" spans="1:1" x14ac:dyDescent="0.2">
      <c r="A66" s="74"/>
    </row>
    <row r="67" spans="1:1" x14ac:dyDescent="0.2">
      <c r="A67" s="75" t="s">
        <v>8</v>
      </c>
    </row>
    <row r="68" spans="1:1" ht="24" x14ac:dyDescent="0.2">
      <c r="A68" s="62" t="s">
        <v>46</v>
      </c>
    </row>
    <row r="69" spans="1:1" ht="24" x14ac:dyDescent="0.2">
      <c r="A69" s="62" t="s">
        <v>47</v>
      </c>
    </row>
    <row r="70" spans="1:1" x14ac:dyDescent="0.2">
      <c r="A70" s="22"/>
    </row>
    <row r="71" spans="1:1" ht="12.75" x14ac:dyDescent="0.2">
      <c r="A71" s="7"/>
    </row>
    <row r="72" spans="1:1" ht="12.75" x14ac:dyDescent="0.2">
      <c r="A72" s="7"/>
    </row>
    <row r="75" spans="1:1" ht="12.75" x14ac:dyDescent="0.2">
      <c r="A75" s="7"/>
    </row>
    <row r="76" spans="1:1" ht="12.75" x14ac:dyDescent="0.2">
      <c r="A76" s="7"/>
    </row>
    <row r="77" spans="1:1" ht="12.75" x14ac:dyDescent="0.2">
      <c r="A77" s="7"/>
    </row>
    <row r="78" spans="1:1" ht="12.75" x14ac:dyDescent="0.2">
      <c r="A78" s="7"/>
    </row>
    <row r="79" spans="1:1" ht="12.75" x14ac:dyDescent="0.2">
      <c r="A79" s="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75</vt:i4>
      </vt:variant>
    </vt:vector>
  </HeadingPairs>
  <TitlesOfParts>
    <vt:vector size="75" baseType="lpstr">
      <vt:lpstr>C завтраками| Bed and breakfast</vt:lpstr>
      <vt:lpstr>3=4| COMISS</vt:lpstr>
      <vt:lpstr>3=4| FIT15</vt:lpstr>
      <vt:lpstr>3=4| FIT18</vt:lpstr>
      <vt:lpstr>Наполни своё лето| comiss</vt:lpstr>
      <vt:lpstr>Наполни своё лето | FIT20+35</vt:lpstr>
      <vt:lpstr>Наполни своё лето | FIT18+25 </vt:lpstr>
      <vt:lpstr>Наполни своё лето  | FIT18 </vt:lpstr>
      <vt:lpstr>Наполни своё лето | FIT15</vt:lpstr>
      <vt:lpstr>Каникулы в горах  | comiss</vt:lpstr>
      <vt:lpstr>Каникулы в горах | FIT20+35</vt:lpstr>
      <vt:lpstr>Каникулы в горах  | FIT18</vt:lpstr>
      <vt:lpstr>Каникулы в горах | FIT18+25</vt:lpstr>
      <vt:lpstr>Каникулы в горах  | FIT15</vt:lpstr>
      <vt:lpstr>Отдыхай и Катай |FIT15</vt:lpstr>
      <vt:lpstr>Отдыхай и Катай |FIT20+35</vt:lpstr>
      <vt:lpstr>Отдыхай и Катай |FIT18+25</vt:lpstr>
      <vt:lpstr>Отдыхай и Катай |FIT 18</vt:lpstr>
      <vt:lpstr>Отдыхай и Катай | comiss</vt:lpstr>
      <vt:lpstr>Осенние каникулы |FIT15 </vt:lpstr>
      <vt:lpstr>Осенние каникулы |FIT18</vt:lpstr>
      <vt:lpstr>НЕТТО 15</vt:lpstr>
      <vt:lpstr>НЕТТО 20+35</vt:lpstr>
      <vt:lpstr>НЕТТО 18 +25</vt:lpstr>
      <vt:lpstr>НЕТТО 18</vt:lpstr>
      <vt:lpstr>НЕТТО 20</vt:lpstr>
      <vt:lpstr>НЕТТО 20+25руб.</vt:lpstr>
      <vt:lpstr>Early Booking10% BB| FIT15</vt:lpstr>
      <vt:lpstr>Early Booking10% BB| FIT20</vt:lpstr>
      <vt:lpstr>Early Booking10%| FIT20+25руб</vt:lpstr>
      <vt:lpstr>Early Booking10% BB| COMMISSION</vt:lpstr>
      <vt:lpstr>EarlyBook10% 2023 |FIT20+25руб</vt:lpstr>
      <vt:lpstr>Early Booking15% BB| FIT15</vt:lpstr>
      <vt:lpstr>Early Booking15% BB| FIT20 </vt:lpstr>
      <vt:lpstr>EarlyBooking15% |FIT20+25руб.</vt:lpstr>
      <vt:lpstr>EarlyBooking15% BB| COMMIS</vt:lpstr>
      <vt:lpstr>Room only| FIT15</vt:lpstr>
      <vt:lpstr>Room only| FIT20</vt:lpstr>
      <vt:lpstr>Room only| FIT20+25руб.</vt:lpstr>
      <vt:lpstr>Room only| COMMISSION</vt:lpstr>
      <vt:lpstr>Весенние каникулы | commission</vt:lpstr>
      <vt:lpstr>ЗЭГ |FIT20</vt:lpstr>
      <vt:lpstr>ЗЭГ |FIT20+25руб.</vt:lpstr>
      <vt:lpstr>ЗЭГ |COMMISSION</vt:lpstr>
      <vt:lpstr>Осенние каникулы | FIT15</vt:lpstr>
      <vt:lpstr>Осенние каникулы | FIT20</vt:lpstr>
      <vt:lpstr>Осенние каникулы | COMMISSION</vt:lpstr>
      <vt:lpstr>отдыхай и катай</vt:lpstr>
      <vt:lpstr>Отдыхай и Катай |FIT18</vt:lpstr>
      <vt:lpstr>Отдыхай и Катай |commission</vt:lpstr>
      <vt:lpstr>Room only 2024 | FIT15 </vt:lpstr>
      <vt:lpstr>Room only 2024 | FIT20+35</vt:lpstr>
      <vt:lpstr>Room only 2024 | FIT18+25</vt:lpstr>
      <vt:lpstr>Room only 2024 | FIT18</vt:lpstr>
      <vt:lpstr>РБ15% ВВ 2023 | FIT15</vt:lpstr>
      <vt:lpstr>РБ15% ВВ 2023 | FIT18</vt:lpstr>
      <vt:lpstr>РБ15% ВВ 2023 | COMMISSION</vt:lpstr>
      <vt:lpstr>ЯВК 2023 | COMMISSION</vt:lpstr>
      <vt:lpstr>ЯВК 2023 | FIT15</vt:lpstr>
      <vt:lpstr>ЯВК 2023 | FIT18</vt:lpstr>
      <vt:lpstr>ЗЭГ |FIT15</vt:lpstr>
      <vt:lpstr>ЗЭГ |FIT18</vt:lpstr>
      <vt:lpstr>ЗЭГ | COMMISSION</vt:lpstr>
      <vt:lpstr>EarlyBook 10% 2023 |FIT15</vt:lpstr>
      <vt:lpstr>EarlyBook 10% 2023 |FIT18</vt:lpstr>
      <vt:lpstr>EarlyBook 10% 2023 |COMISSION</vt:lpstr>
      <vt:lpstr>EarlyBook 10% 2024 |FIT20+35</vt:lpstr>
      <vt:lpstr>EarlyBook 10% 2024 |FIT18+25</vt:lpstr>
      <vt:lpstr>EarlyBook 10% 2024 |FIT18 </vt:lpstr>
      <vt:lpstr>EarlyBook 10% 2024 |FIT15</vt:lpstr>
      <vt:lpstr>EarlyBook 15% 2024 |FIT18+25</vt:lpstr>
      <vt:lpstr>EarlyBook 15% 2024 |FIT20+35</vt:lpstr>
      <vt:lpstr>EarlyBook 15% 2024 |FIT18  </vt:lpstr>
      <vt:lpstr>EarlyBook 15% 2024 |FIT15</vt:lpstr>
      <vt:lpstr>EarlyBook 15% 2024 |comis</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dcterms:created xsi:type="dcterms:W3CDTF">2001-10-03T09:33:40Z</dcterms:created>
  <dcterms:modified xsi:type="dcterms:W3CDTF">2024-04-18T14:05:25Z</dcterms:modified>
</cp:coreProperties>
</file>